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gitter\Desktop\madison\students\aaron_baker\tmp\cs799-f16-nbs\data\gene_lists\"/>
    </mc:Choice>
  </mc:AlternateContent>
  <bookViews>
    <workbookView xWindow="0" yWindow="0" windowWidth="21943" windowHeight="8631"/>
  </bookViews>
  <sheets>
    <sheet name="Validated Factors" sheetId="1" r:id="rId1"/>
    <sheet name="Screen hits - proteomics, shRNA" sheetId="2" r:id="rId2"/>
    <sheet name="Our Hits" sheetId="3" r:id="rId3"/>
    <sheet name="Comparison of RNAi Screens, And" sheetId="4" r:id="rId4"/>
    <sheet name="Andy MudPIT" sheetId="6" r:id="rId5"/>
    <sheet name="Patented Factors" sheetId="7" r:id="rId6"/>
  </sheets>
  <externalReferences>
    <externalReference r:id="rId7"/>
  </externalReferences>
  <definedNames>
    <definedName name="OLE_LINK11" localSheetId="1">'[1]Screen hits - proteomics, shRNA'!$O$29</definedName>
    <definedName name="Table2">'Validated Factors'!$A$2:$Q$93</definedName>
    <definedName name="Table5">#REF!</definedName>
    <definedName name="Table7">'Patented Factors'!$A$5:$F$54</definedName>
  </definedNames>
  <calcPr calcId="162913"/>
</workbook>
</file>

<file path=xl/calcChain.xml><?xml version="1.0" encoding="utf-8"?>
<calcChain xmlns="http://schemas.openxmlformats.org/spreadsheetml/2006/main">
  <c r="I44" i="2" l="1"/>
  <c r="I43" i="2"/>
  <c r="I42" i="2"/>
  <c r="I41" i="2"/>
  <c r="I40" i="2"/>
  <c r="I39" i="2"/>
  <c r="I36" i="2"/>
  <c r="I35" i="2"/>
  <c r="I33" i="2"/>
  <c r="I32" i="2"/>
  <c r="I31" i="2"/>
  <c r="I30" i="2"/>
  <c r="I29" i="2"/>
  <c r="I28" i="2"/>
  <c r="I27" i="2"/>
  <c r="I26" i="2"/>
  <c r="I25" i="2"/>
  <c r="I24" i="2"/>
  <c r="I22" i="2"/>
  <c r="I21" i="2"/>
  <c r="I20" i="2"/>
  <c r="I19" i="2"/>
  <c r="I18" i="2"/>
  <c r="I16" i="2"/>
  <c r="I15" i="2"/>
  <c r="I14" i="2"/>
  <c r="I13" i="2"/>
  <c r="I12" i="2"/>
  <c r="I11" i="2"/>
  <c r="I10" i="2"/>
  <c r="I8" i="2"/>
  <c r="I7" i="2"/>
  <c r="I6" i="2"/>
  <c r="I5" i="2"/>
  <c r="I4" i="2"/>
  <c r="I3" i="2"/>
</calcChain>
</file>

<file path=xl/comments1.xml><?xml version="1.0" encoding="utf-8"?>
<comments xmlns="http://schemas.openxmlformats.org/spreadsheetml/2006/main">
  <authors>
    <author/>
  </authors>
  <commentList>
    <comment ref="J2" authorId="0" shapeId="0">
      <text>
        <r>
          <rPr>
            <sz val="10"/>
            <color rgb="FF000000"/>
            <rFont val="Arial"/>
          </rPr>
          <t>Note, by omitting genes hit by over 1 sgRNA, this removes at least one gene from the top 10 MAGeCK analysis (IRF9 which had a p-value of 9.96E-05 but was only targeted once)</t>
        </r>
      </text>
    </comment>
    <comment ref="Q4" authorId="0" shapeId="0">
      <text>
        <r>
          <rPr>
            <sz val="10"/>
            <color rgb="FF000000"/>
            <rFont val="Arial"/>
          </rPr>
          <t>Read counts determined manually by looking into the sgRNA summary table, and summing total read counts for each sgRNA</t>
        </r>
      </text>
    </comment>
  </commentList>
</comments>
</file>

<file path=xl/sharedStrings.xml><?xml version="1.0" encoding="utf-8"?>
<sst xmlns="http://schemas.openxmlformats.org/spreadsheetml/2006/main" count="16375" uniqueCount="8811">
  <si>
    <t>Name</t>
  </si>
  <si>
    <t>Cell function</t>
  </si>
  <si>
    <t>GeneID</t>
  </si>
  <si>
    <t>Interacting Partner(s)</t>
  </si>
  <si>
    <t>NCI60 (2013-ongoing)</t>
  </si>
  <si>
    <t>Paper</t>
  </si>
  <si>
    <t>Subcellular Location</t>
  </si>
  <si>
    <t>Mechanism (WRT RNP)</t>
  </si>
  <si>
    <t>Discovery details</t>
  </si>
  <si>
    <t>Screen?</t>
  </si>
  <si>
    <t>Paper details</t>
  </si>
  <si>
    <t>Notes</t>
  </si>
  <si>
    <t>Mayer 2007</t>
  </si>
  <si>
    <t>SGK1</t>
  </si>
  <si>
    <t xml:space="preserve">serum- and glucocorticoid-regulated kinase 1; serine/threonine protein kinase that plays an important role in cellular stress response. This kinase activates certain potassium, sodium, and chloride channels, suggesting an involvement in the regulation of processes such as cell survival, neuronal excitability, and renal sodium excretion. </t>
  </si>
  <si>
    <t>RNP?</t>
  </si>
  <si>
    <t>Nucleus, Mitochondrion, ER membrane, Cytosol, Plasma Membrane</t>
  </si>
  <si>
    <t>export; No effects on entry, pol, expression</t>
  </si>
  <si>
    <t>From Konig Screen</t>
  </si>
  <si>
    <t>Konig</t>
  </si>
  <si>
    <t>Alamares-Sapuay, Palese (2013) SGK1 for nuclear export of RNP</t>
  </si>
  <si>
    <t xml:space="preserve">Shaw 2008 </t>
  </si>
  <si>
    <t>DDX17</t>
  </si>
  <si>
    <t>HAP1 Screen</t>
  </si>
  <si>
    <t>GeCKO (2015)</t>
  </si>
  <si>
    <t>DEAD-box helicase; involved in ATP-dep RNA unwinding, splicing, ribosome biogenesis, RNA degradation. Contains Walker B motif</t>
  </si>
  <si>
    <t>PB2</t>
  </si>
  <si>
    <t>Nucleus, nucleolus</t>
  </si>
  <si>
    <t>627E Antagonist, 627K enhancer</t>
  </si>
  <si>
    <t>Used Y2H screen + Pol Activity Assay</t>
  </si>
  <si>
    <t>Shapira</t>
  </si>
  <si>
    <t>Bortz, G-S. Host, Strain specific regulation of flu pol by cell proteins</t>
  </si>
  <si>
    <t>hnRNPA1</t>
  </si>
  <si>
    <t>heterogeneous nuclear ribonuclearproteins; associated with pre-mRNAs in nucleus, influences pre-mRNA processing, mRNA metabolism and transport; nucleic acid binding. Involved in processing, splicing, mRNA transport</t>
  </si>
  <si>
    <t>Nucleus, Cytoplasm</t>
  </si>
  <si>
    <t>KPNA1 (KPNA1, IPOA5, NPI-1, RCH2, SRP1)</t>
  </si>
  <si>
    <t>Importin subunit, karyopherin alpha 1 (importin alpha 5)</t>
  </si>
  <si>
    <t>PB2 (C-term 683-759), NP (Shapira)</t>
  </si>
  <si>
    <t xml:space="preserve">627E Antagonist, 627K enhancer; ?; For PB2: • nuclear import of PB2• binds C-term of PB2 following large conformational rearrangement compared to  free PB2
• recognizes bi-partite NLS K738R-X12-KRIR755
• propose role for D701-R753 salt bridge </t>
  </si>
  <si>
    <t>Used Y2H screen + Pol Activity Assay; Yeast Gene Trap</t>
  </si>
  <si>
    <t>Bortz, G-S. Host, Strain specific regulation of flu pol by cell proteins; O'Neill RE, Palese P (1995) NPI-1, the human homolog of SRP-1, interacts with influenza virus nucleoprotein.</t>
  </si>
  <si>
    <t>Liu 2012</t>
  </si>
  <si>
    <t>ILF3</t>
  </si>
  <si>
    <t>(NF90) interleukin enhancer binding factor 3; dsRNA binding protein; complexes with dsRNAs, small ncRNAs, mRNAs; subunit of nuclear factor of activated T-cells (NFAT); transcription factor required for T-cell expression of interleukin 2</t>
  </si>
  <si>
    <t>PB2, NP</t>
  </si>
  <si>
    <t>Nucleus, nucleolus. Cytoplasm. Nucleus. Note=Localizes in the cytoplasm in response to viraldsRNA. The unphosphorylated form is retained in the nucleus by ILF2. Phosphorylation at Thr-188 and Thr-315 causes thedissociation of ILF2 from the ILF2-ILF3 complex resulting in a cytoplasmic sequestration of ILF3. Localized in cytoplasmic mRNP granules containing untranslated mRNAs</t>
  </si>
  <si>
    <t>627K antagonist; negative regulator, siRNA to NF90/ILF3 increases vRNA and mRNA accumulation  (identified for H5N1 NP but also negatively regulates PR8 and WSN)</t>
  </si>
  <si>
    <t>Used Y2H screen + Pol Activity Assay; Co-IP</t>
  </si>
  <si>
    <t>Bortz, G-S. Host, Strain specific regulation of flu pol by cell proteins; Wang, P., et al. 2009. Nuclear factor 90 negatively regulates influenza virus replication by interacting with viral nucleoprotein. J. Virol. 83:7850–7861</t>
  </si>
  <si>
    <t>Jorba 2008</t>
  </si>
  <si>
    <t>MORC3</t>
  </si>
  <si>
    <t>(NXP2) RNA binding and maintenance of nuclear architecture; nuclear matrix</t>
  </si>
  <si>
    <t>Nucleus (matrix)</t>
  </si>
  <si>
    <t>627K antagonist, 627E enhancer</t>
  </si>
  <si>
    <t>PA2G4 (EBP1)</t>
  </si>
  <si>
    <t>Cell cycle regulator via E2F transcription factors; Proliferation-associated 2G4; RNA-binding protein involved in growht regulation; in pre-ribosomal ribonuceloprotein complexes; involved in rib assembly and regulation of intermediate and late steps of rRNA processing; interacts with ErbB3 receptor, transducing growth regulatory signals</t>
  </si>
  <si>
    <t>PB2; PB1</t>
  </si>
  <si>
    <t>Nucleus, Cytoplasm, Nucleolus; Translocates to nucleus upon treatment wit HRG</t>
  </si>
  <si>
    <t>Used Y2H screen + Pol Activity Assay; Y2H of Pol</t>
  </si>
  <si>
    <t>Bortz, G-S. Host, Strain specific regulation of flu pol by cell proteins; Honda (2007)</t>
  </si>
  <si>
    <t>Zhang 2009 - doi:10.1016/j.meegid.2009.07.006</t>
  </si>
  <si>
    <t>POLR2A</t>
  </si>
  <si>
    <t>DNA Polymerase II</t>
  </si>
  <si>
    <t>3pol (not subunits); PA (Tafforeau)</t>
  </si>
  <si>
    <t>Nucleus</t>
  </si>
  <si>
    <t>Direct 3POL to sites of active transcription; provide 5' capped mRNA for snatching' ChIP shows co-localization at promoter sites</t>
  </si>
  <si>
    <t>ChIP</t>
  </si>
  <si>
    <t>POLR2H/2L/3B = Shapira</t>
  </si>
  <si>
    <t>Chan (2006)  Influenza virus inhibits RNA polymerase II elongation. Virology 351:210-7; Engelhardt (2005) Association of the influenza A virus RNA-dependent RNA polymerase with cellular RNA polymerase II. J Virol 79:5812-8; Tafforeau (2011) Generation and Comprehensive Analysis of an Influenza Polymerase Cellular Interaction Network. J. Virol. December 2011 vol. 85 no. 24 13010-13018</t>
  </si>
  <si>
    <t>Munier 2013</t>
  </si>
  <si>
    <t>IPO5</t>
  </si>
  <si>
    <t xml:space="preserve">Importin 5; karyopherin β3, importin β3, importin 5; knock-down inhibits nuclear localization of PB1, reduces viral RNA </t>
  </si>
  <si>
    <t>PB1 abd PB1-PA</t>
  </si>
  <si>
    <t>Cytoplasm. Nucleus. Nucleus, nucleolus. Note=Nucleus; nuclear rim. Found particularly in the nuclear rim and nucleolus</t>
  </si>
  <si>
    <t>interacts with PB1 pre-dimerization and imports into nucleus</t>
  </si>
  <si>
    <t>TAP-Tag pol proteins and purify + mass spec of IP proteins</t>
  </si>
  <si>
    <t>No</t>
  </si>
  <si>
    <t>Deng et al. Role of Ran binding protein 5 in nuclear import and assembly of the flu virus RNA pol complex (2006) JV; Bradel-Tretheway (2011) Comprehensive Proteomic Analysis of Influenza Virus Polymerase Complex Reveals a Novel Association with Mitochondrial Proteins and RNA Polymerase Accessory Factors. J. Virol. September 2011 vol. 85 no. 17 8569-8581</t>
  </si>
  <si>
    <t>Tafforeau 2011</t>
  </si>
  <si>
    <t>TRIM22</t>
  </si>
  <si>
    <t>tripartite motif containing 22, E3 ligase;  (the TRIM motif includes three zinc-binding domains, a RING, a B-box type 1 and a B-box type 2, and a coiled-coil region. This protein localizes to the cytoplasm and its expression is induced by interferon. The protein down-regulates transcription from the HIV-1 LTR promoter region, suggesting that function of this protein may be to mediate interferon's antiviral effects. Alternative splicing results in multiple transcript variants.)</t>
  </si>
  <si>
    <t>NP</t>
  </si>
  <si>
    <t>Cytoplasm. Nucleus. Nucleus speckle. Nucleus, Cajal body. Note=Localizes predominanltly into the nucleus, found in cytoplasm to some extent. Forms distinct nuclear bodies that undergo dynamic changes during cell cycle progression. Nuclear bodies start to form in the early G0/G1 phase but become speckle-like in the S-phase and completely dispersed in mitosis. 35% of TRIM22 nuclear bodies overlap or are found adjacent to Cajal bodies</t>
  </si>
  <si>
    <t>ubiquitinates NP</t>
  </si>
  <si>
    <t>Roles in HIV</t>
  </si>
  <si>
    <t>Di Pietro (2013) TRiM22 inhibits Flu infection by targeting NP for degradation</t>
  </si>
  <si>
    <t>Nup62</t>
  </si>
  <si>
    <t>GeCKO with stats and rankings</t>
  </si>
  <si>
    <t>Nucleoporin 62; docking protein nuclear pore glycoprotein p62</t>
  </si>
  <si>
    <t>v mRNA</t>
  </si>
  <si>
    <t>Nucleus, nuclear pore complex. Cytoplasm, cytoskeleton, spindle pole. Note=Central region of the nuclear pore, within the transporter. During mitotic cell division, it associates with the poles of the mitotic</t>
  </si>
  <si>
    <t>Gene Correlation Analysis of NCI-60 cells challenged with HA-GFP-HA</t>
  </si>
  <si>
    <t>HAP1 cells, challenged with FVG-G</t>
  </si>
  <si>
    <t>A549 cells transduced with Human CRISPR/Cas9 Libary, Challenged with FVG-G (shared hits between two technical replicates)</t>
  </si>
  <si>
    <t>nuclear export of viral mRNAs</t>
  </si>
  <si>
    <t>Andy MudPIT</t>
  </si>
  <si>
    <t>Par&gt;FVG-G 1&gt; FVG-G 2 (ranked by p-value and only includes 2+ sgRNAs, from MAGeCK gene summary)</t>
  </si>
  <si>
    <t>de Chassey 2013 (DOI 10.1038/embor.2013.130)</t>
  </si>
  <si>
    <t>Par&gt; FVG-G1 &gt; WSN 2 (ranked by p-value and includes 2+ sgRNAs, from MAGeCK Gene summary)</t>
  </si>
  <si>
    <t>Pro-viral (highest to lowest correlation)</t>
  </si>
  <si>
    <t>Anti-viral (highest to lowest)</t>
  </si>
  <si>
    <t>All PA hits, uncategorized</t>
  </si>
  <si>
    <t>Primary selection: Hits with 3+ sgRNAs, shared between technical replicates</t>
  </si>
  <si>
    <t>Hits with 2+ sgRNAs from FVG-G secondary selection, shared (Bold = shared and over 3 sgRNA)</t>
  </si>
  <si>
    <t>Bradel-Tretheway 2011</t>
  </si>
  <si>
    <t>Emmott (2010) Quantitative Proteomics Using SILAC Coupled to LC-MS/MS Reveals changes in Nucleolar Proteome in Influenza A Virus-Infected Cells. J. Proteome Res., 2010, 9 (10), pp 5335–5345</t>
  </si>
  <si>
    <t>Hits with 2+ sgRNAs, from secondary WSN selection, shared (Bold = shared and over 3 sgRNA)</t>
  </si>
  <si>
    <t>Gene</t>
  </si>
  <si>
    <t>P-values</t>
  </si>
  <si>
    <t>FDR</t>
  </si>
  <si>
    <t>Number of unique sgRNAs called by MAGeCK</t>
  </si>
  <si>
    <t>P-Values</t>
  </si>
  <si>
    <t>FVG-G 1&gt;2         Manual enrichment (2X cutoff, kind of sorted by enrichment (duplicates removed))</t>
  </si>
  <si>
    <t>Kawaguchi (2012) J Virol. October; 86(20): 11086–11095.</t>
  </si>
  <si>
    <t>FVG-G 1&gt; WSN2         Manual enrichment (2X cutoff, 2+ sgRNAs)</t>
  </si>
  <si>
    <t>EPS8</t>
  </si>
  <si>
    <t>IFITM1</t>
  </si>
  <si>
    <t>LRRFIP2</t>
  </si>
  <si>
    <t>IFIT3</t>
  </si>
  <si>
    <t>KIAA0895</t>
  </si>
  <si>
    <t xml:space="preserve">Elton (2001) Interaction of the Influenza Virus Nucleoprotein with the Cellular CRM1-Meidated Nuclear Export Pathway. JVi. 75(1). 408-419. </t>
  </si>
  <si>
    <t>IFIT2</t>
  </si>
  <si>
    <t>XPO1</t>
  </si>
  <si>
    <t>CRM1; mediates leucine-rich nuclear export signal (NES)-dependent protein transport. Exportin 1 specifically inhibits the nuclear export of Rev and U snRNAs. It is involved in the control of several cellular processes by controlling the localization of cyclin B, MPAK, and MAPKAP kinase 2</t>
  </si>
  <si>
    <t>Cytoplasm. Nucleus, nucleoplasm. Nucleus, Cajal body. Nucleus, nucleolus. Note=Located in the nucleoplasm, Cajal bodies and nucleoli. Shuttles between the nucleus/nucleolus and the cytoplasm</t>
  </si>
  <si>
    <t>Export of NP; +Leptomycin B, NP accumulates at periphery of nucleoplasm; NP binds CRM1 in vitro</t>
  </si>
  <si>
    <t>LMB treatment on localization of M, NEP, NP</t>
  </si>
  <si>
    <t>Karlas</t>
  </si>
  <si>
    <t>TCP1 (CCT, TCP1 - t-complex 1, CCT-alpha, CCT1, CCTa)</t>
  </si>
  <si>
    <t>cytosolic chaperonin containing TCP-1</t>
  </si>
  <si>
    <t>Cytoplasm. Cytoplasm, cytoskeleton, microtubule organizing center, centrosome</t>
  </si>
  <si>
    <t>reduces PB2 and vRNA accumulation</t>
  </si>
  <si>
    <t>IP + Mass Spec</t>
  </si>
  <si>
    <t>Fislová (2010) Association of flu PB2 with host chaperonin CCT</t>
  </si>
  <si>
    <t>Fournier 2014</t>
  </si>
  <si>
    <t>NXF1</t>
  </si>
  <si>
    <t>exports cellular mRNAs; This gene is one member of a family of nuclear RNA export factor genes. Common domain features of this family are a noncanonical RNP-type RNA-binding domain (RBD), 4 leucine-rich repeats (LRRs), a nuclear transport factor 2 (NTF2)-like domain that allows heterodimerization with NTF2-related export protein-1 (NXT1), and a ubiquitin-associated domain that mediates interactions with nucleoporins. The LRRs and NTF2-like domains are required for export activity. Alternative splicing seems to be a common mechanism in this gene family. The encoded protein of this gene shuttles between the nucleus and the cytoplasm and binds in vivo to poly(A)+ RNA. It is the vertebrate homologue of the yeast protein Mex67p. The encoded protein overcomes the mRNA export block caused by the presence of saturating amounts of CTE (constitutive transport element) RNA of type D retroviruses. Alternative splicing results in multiple transcript variants. [provided by RefSeq, Jul 2008]</t>
  </si>
  <si>
    <t>directly with vmRNA for PB1, NA, M; indirectly with HA, M, NS mRNAs</t>
  </si>
  <si>
    <t>Nucleus, nucleoplasm. Nucleus speckle. Cytoplasm. Note=Localized predominantly in the nucleoplasm and at both the nucleoplasmic and cytoplasmic faces of the nuclear pore complex. Shuttles between the nucleus and the cytoplasm. Travels to the cytoplasm as part of the exon junction complex (EJC) bound to mRNA</t>
  </si>
  <si>
    <t>nuclear export of vmRNA with NUP62</t>
  </si>
  <si>
    <t>Brass, Hao, Shapira</t>
  </si>
  <si>
    <t>Hao (2008)</t>
  </si>
  <si>
    <t>James Mass Spec Hits 2014</t>
  </si>
  <si>
    <t>Hsp70 (HSPA2)</t>
  </si>
  <si>
    <t>chaperone</t>
  </si>
  <si>
    <t>vRNP; PB1 and PB2 (individually and together: Manzoor 2014)</t>
  </si>
  <si>
    <t>Cytoplasm, Nucleus</t>
  </si>
  <si>
    <t>nuclear export; May increase polymerase activity (Manzoor)</t>
  </si>
  <si>
    <t>Hirayama, E et al (2004) heat shock protein 70 is related to thermal inhibition of nuclear export in flu RNP complex. JV; Manzoor (2014) HSP70 modulates influenza A polymerase activity</t>
  </si>
  <si>
    <t>HAX1</t>
  </si>
  <si>
    <t>HCLS1 associated protein X-1; The protein encoded by this gene is known to associate with hematopoietic cell-specific Lyn substrate 1, a substrate of Src family tyrosine kinases. It also interacts with the product of the polycystic kidney disease 2 gene, mutations in which are associated with autosomal-dominant polycystic kidney disease, and with the F-actin-binding protein, cortactin. It was earlier thought that this gene product is mainly localized in the mitochondria, however, recent studies indicate it to be localized in the cell body. Mutations in this gene result in autosomal recessive severe congenital neutropenia, also known as Kostmann disease. Two transcript variants encoding different isoforms have been found for this gene.</t>
  </si>
  <si>
    <t>PA</t>
  </si>
  <si>
    <t>Mitochondrion. Endoplasmic reticulum. Nucleus membrane. Cytoplasmic vesicle (By similarity). Sarcoplasmic reticulum (By similarity)</t>
  </si>
  <si>
    <t>PA antagonist, inhibits nuclear accumulation of PA by interacting with the NLS</t>
  </si>
  <si>
    <t>Y2H, glutathione S-transferase pulldown and coimmunoprecipitation assays</t>
  </si>
  <si>
    <t>Hsu, Wang (2013)Cellular protein HAX1 interacts with the influenza A virus PA polymerase subunit and impedes its nuclear translocation.  JVI</t>
  </si>
  <si>
    <t>C14ORF166</t>
  </si>
  <si>
    <t>hCLE; homology to transcriptional activators</t>
  </si>
  <si>
    <t>PA (aa 493-512, 557-574); not PB1 by IP</t>
  </si>
  <si>
    <t>Nucleus. Cytoplasm, perinuclear region. Cytoplasm, cytoskeleton, microtubule organizing center,centrosome. Note=May localize at the centrosome during mitosis</t>
  </si>
  <si>
    <t>Proposed to aid in recruiting trimeric pol to pol II; required for replication</t>
  </si>
  <si>
    <t>Huarte (2011) PA subunit from influenza virus polymerase complex interacts with a cellular protein with homology to a family of transcriptional activators. J Virol 75:8597-604; Perez-Gonzales (2006) hCLE/CGI-99, a human protein that interacts with the influenza virus polymerase, is a mRNA transcription modulator. J Mol Biol 362:887-900; Rodriguez (2011) Cellular human CLE/c14orf166 protein interacts with influenza polymerase and is required for viral replication. J. Virol. 85:12062-12066; Tafforeau (2011) Generation and Comprehensive Analysis of an Influenza Virus Polymerase Cellular Interaction Network. J. Virol. December 2011 vol. 85 no. 24 13010-13018</t>
  </si>
  <si>
    <t>Watanabe 2014  http://dx.doi.org/10.1016/j.chom.2014.11.002</t>
  </si>
  <si>
    <t>KPNA2</t>
  </si>
  <si>
    <t>IPO α1; nuclear import, binds importin-β1 receptor</t>
  </si>
  <si>
    <t>3838</t>
  </si>
  <si>
    <t>Watanabe 2014: low stringency IP-MS for RNP proteins (expressed alone without infection). Not all validated as important by siRNA</t>
  </si>
  <si>
    <r>
      <t>4</t>
    </r>
    <r>
      <rPr>
        <sz val="8"/>
        <rFont val="Arial"/>
      </rPr>
      <t xml:space="preserve"> (30840.2715 reads)</t>
    </r>
  </si>
  <si>
    <t>DIRAS1</t>
  </si>
  <si>
    <t>Cytoplasm. Nucleus</t>
  </si>
  <si>
    <t>SOX13</t>
  </si>
  <si>
    <t>RPL10</t>
  </si>
  <si>
    <t>UBE2Q2</t>
  </si>
  <si>
    <t>ROBO1</t>
  </si>
  <si>
    <t>RUNX3</t>
  </si>
  <si>
    <t>627E antagonist, 627K enhancer (• nuclear import of PB2 – a1 likely endogenous adaptor • relocalizes to nucleus early in ix
• PB2 D701N or NP N319K enhances binding to human but not avian a1 • D701N thought to be due to loss of salt bridge – more favorable conformation for binding)</t>
  </si>
  <si>
    <t>Pol Activity Assay + siRNA to Importins; Y2H screen + Pol Activity Assay</t>
  </si>
  <si>
    <t>Hudjetz and Gabriel. Human-like PB2 627K flu pol activity is regulated by importin-α-1 and α-7; Bortz, G-S. Host, Strain specific regulation of flu pol by cell proteins</t>
  </si>
  <si>
    <t>KPNA6</t>
  </si>
  <si>
    <t>IPO α7; nuclear import, binds importin-β1 receptor</t>
  </si>
  <si>
    <t>PB2, NP (Shapira)</t>
  </si>
  <si>
    <t>Cytoplasm, Nucleus, nuclear pore complex</t>
  </si>
  <si>
    <t>York 2014 PP6 JVi paper</t>
  </si>
  <si>
    <t>species-specific activities not involved with import, 627K enhancer</t>
  </si>
  <si>
    <t>Pol Activity Assay + siRNA to Importins</t>
  </si>
  <si>
    <t>Tran (2013) pooled shRNA screen for flu-induced cell death</t>
  </si>
  <si>
    <t>Su (2013)</t>
  </si>
  <si>
    <t>Hudjetz and Gabriel. Human-like PB2 627K flu pol activity is regulated by importin-α-1 and α-7. Plos Pathogens 2012</t>
  </si>
  <si>
    <t>Sui (2009)</t>
  </si>
  <si>
    <t>DDX3X</t>
  </si>
  <si>
    <t>OR4F15</t>
  </si>
  <si>
    <t>DDX3; DEAD box RNA helicase; alteration of RNA secondary structur; translation initiation; splicing, ribosome and splicosome assembly….</t>
  </si>
  <si>
    <t>Nucleus speckle. Cytoplasm. Mitochondrion outer membrane. Note=Located predominantly in nuclear speckles and, at low levels, throughout the cytoplasm. Located to the outer side of nuclear pore complexes (NPC). Shuttles between the nucleus and the cytoplasm in a XPO1 and may be also in a NFX1-dependent manner. Associated with polyadenylated mRNAs in the cytoplasm and the nucleus. Predominantly located in nucleus during G(0) phase and in the cytoplasm during G1/S phase</t>
  </si>
  <si>
    <t>Approach</t>
  </si>
  <si>
    <t>TAP pulldown + MS</t>
  </si>
  <si>
    <t>IP-MS</t>
  </si>
  <si>
    <t xml:space="preserve">Jorba (2008) </t>
  </si>
  <si>
    <t>UniProtKB/Swiss-Prot Functional annotation: Proposed to be involed in transcription, mRNA maturation, mRNA export and translation; proposed to be involved in the assembly of 80S ribosomes; promoting translation of viral and cellualr mRNAs carrying a 5' proximal stem-loop structure in 5' UTR ; may be involved in nuclear export of specific mRNAs via interactions with XPO1 and NXF1; associates with polyA'd mRNAs independently of NXF1; involved in innate immune signaling promoting production of IFN-alpha and IFN-beta; proposed to act as a viral RNA sensor, signaling intermediate and transcriptional coactivator; IRF3 activation; can bind viral RNAs via association with MAVS and DDX58(RIG-I); involved in apoptosis.</t>
  </si>
  <si>
    <t>CCL11</t>
  </si>
  <si>
    <t>DDX5</t>
  </si>
  <si>
    <t>DEAD box RNA helicase; alteration of RNA secondary structur; translation initiation; splicing, ribosome and splicosome assembly….</t>
  </si>
  <si>
    <t>ARFGEF2</t>
  </si>
  <si>
    <t>PB1 (Tafforeau)</t>
  </si>
  <si>
    <t>IFITM3</t>
  </si>
  <si>
    <t>HSC4 (Needs to be ID'd)</t>
  </si>
  <si>
    <t>SFPQ</t>
  </si>
  <si>
    <t>Splicing factor proline/glutamine rich; pre-mRNA processing</t>
  </si>
  <si>
    <t>Nucleus matrix. Cytoplasm. Note=Predominantly in nuclear matrix</t>
  </si>
  <si>
    <t>Essential for transcription; increases efficiency of viral mRNA polyadenylation</t>
  </si>
  <si>
    <t>LRFN4</t>
  </si>
  <si>
    <t>Jorba (2008); Landeras-Bueno et al (2011)</t>
  </si>
  <si>
    <t>SLC23A3</t>
  </si>
  <si>
    <t>SLC25A48</t>
  </si>
  <si>
    <t>RUVBL2</t>
  </si>
  <si>
    <t>hsa-mir-6083</t>
  </si>
  <si>
    <t>AAA+ Helicase, drives branch migration of holiday junction; modulates cell transformation, signaling, apoptosis, response to DNA damage by interacting with proteins like β-catenin, c-Myc, ATF2</t>
  </si>
  <si>
    <t>Nucleus matrix. Nucleus, nucleoplasm. Cytoplasm. Membrane. Note=Mainly localized in the nucleus, associated with nuclear matrix or in the nuclear cytosol. Although it is also present in the cytoplasm and associated with the cell membranes</t>
  </si>
  <si>
    <t>MudPIT of flu particles</t>
  </si>
  <si>
    <t>Blocks NP oligomerization, not species specific</t>
  </si>
  <si>
    <r>
      <t>3</t>
    </r>
    <r>
      <rPr>
        <sz val="8"/>
        <rFont val="Arial"/>
      </rPr>
      <t xml:space="preserve"> (6944.38 reads)</t>
    </r>
  </si>
  <si>
    <t>quail cDNA library transfection into 293Ts to ID positive factor, identified a dominant negative of a general restrictive factor</t>
  </si>
  <si>
    <t>SLC7A4</t>
  </si>
  <si>
    <t>Hao?</t>
  </si>
  <si>
    <t>TMEM87A</t>
  </si>
  <si>
    <t>Kakugawa, Kawaoka (2008) RuvB-like protein 2 is a suppressor of influenza a virus polymerases</t>
  </si>
  <si>
    <t>SERBP1</t>
  </si>
  <si>
    <t>MRPS22</t>
  </si>
  <si>
    <t>RNF138</t>
  </si>
  <si>
    <t>NRROS</t>
  </si>
  <si>
    <t>MCM (2-7)</t>
  </si>
  <si>
    <t>EXOC3L4</t>
  </si>
  <si>
    <t>IFIT1</t>
  </si>
  <si>
    <t>DNA Helicase, ATP dependent</t>
  </si>
  <si>
    <t>4171-4176</t>
  </si>
  <si>
    <t xml:space="preserve">Upregulated </t>
  </si>
  <si>
    <t>MAP9</t>
  </si>
  <si>
    <t>TAF6L</t>
  </si>
  <si>
    <t>TMEM110</t>
  </si>
  <si>
    <t>IFITM2</t>
  </si>
  <si>
    <t>UBE2J1</t>
  </si>
  <si>
    <t>OR5F1</t>
  </si>
  <si>
    <t>OCIAD1</t>
  </si>
  <si>
    <t>stabilizes nascent cRNA product, permitting promoter escape and elongation; production of full-length cRNA in vitro; siRNA of MCM2, 3 reduces cRNA by 30% 8hpi; no effect on initiation or mRNA; poss. independent of helicase; MCM also assoc with pol II</t>
  </si>
  <si>
    <t>IFNAR1</t>
  </si>
  <si>
    <t>Shapira, Karlas, Konig</t>
  </si>
  <si>
    <t>Kawaguchi, A., and K. Nagata. 2007. De novo replication of the influenza virus RNA genome is regulated by DNA replicative helicase, MCM. Embo J 26:4566-75.</t>
  </si>
  <si>
    <t>Downregulated</t>
  </si>
  <si>
    <t>MYH4</t>
  </si>
  <si>
    <t>Tap-Tag MS</t>
  </si>
  <si>
    <t>ASAH1</t>
  </si>
  <si>
    <t>CAMK2B</t>
  </si>
  <si>
    <t>PARP8</t>
  </si>
  <si>
    <t>X-Chromosome</t>
  </si>
  <si>
    <t>calcium/calmodulin-dependent protein kinase II beta</t>
  </si>
  <si>
    <t>CARD17</t>
  </si>
  <si>
    <t>B3GAT1</t>
  </si>
  <si>
    <t>CCNE2</t>
  </si>
  <si>
    <t>SLC26A5</t>
  </si>
  <si>
    <t>Cytoplasm, cytoskeleton. Cytoplasm, cytoskeleton, microtubule organizing center, centrosome (By similarity). Sarcoplasmic reticulum membrane; Peripheral membrane protein; Cytoplasmic side. Note=In slow-twitch muscle, evenly distributed between longitudinal SR and junctional SR</t>
  </si>
  <si>
    <t>GPR65</t>
  </si>
  <si>
    <t>Decreased nuclear:cytoplasmic NP at 180 min with siRNA knockdown (WSN)</t>
  </si>
  <si>
    <t>PIK3CB</t>
  </si>
  <si>
    <t>siRNA Screen, validated by anti-NP immunofluorescence</t>
  </si>
  <si>
    <t>ERCC6L2</t>
  </si>
  <si>
    <t>WNK2</t>
  </si>
  <si>
    <t>ADAMTS19</t>
  </si>
  <si>
    <t>Konig, Karlas, Shapira</t>
  </si>
  <si>
    <t>MCIDAS</t>
  </si>
  <si>
    <t>SHB</t>
  </si>
  <si>
    <t>Konig (2010)/Karlas (2010) screens</t>
  </si>
  <si>
    <t>System-based candidates for replication</t>
  </si>
  <si>
    <t>Antiviral RE:</t>
  </si>
  <si>
    <t>PARP1</t>
  </si>
  <si>
    <t>Protein Complementation</t>
  </si>
  <si>
    <t>PIGB</t>
  </si>
  <si>
    <t>Y2H (PAA'd w/ WSN)</t>
  </si>
  <si>
    <t>NTAN1</t>
  </si>
  <si>
    <t>GPD2</t>
  </si>
  <si>
    <t>MYL6</t>
  </si>
  <si>
    <t>This gene encodes a chromatin-associated enzyme, poly(ADP-ribosyl)transferase, which modifies various nuclear proteins by poly(ADP-ribosyl)ation. The modification is dependent on DNA and is involved in the regulation of various important cellular processes such as differentiation, proliferation, and tumor transformation and also in the regulation of the molecular events involved in the recovery of cell from DNA damage. In addition, this enzyme may be the site of mutation in Fanconi anemia, and may participate in the pathophysiology of type I diabetes. [provided by RefSeq, Jul 2008]</t>
  </si>
  <si>
    <t>TBC1D5</t>
  </si>
  <si>
    <t>CCDC148</t>
  </si>
  <si>
    <t>3Pol</t>
  </si>
  <si>
    <t>Nucleus. Nucleus, nucleolus. Note=Localizes at sites of DNA damage</t>
  </si>
  <si>
    <t>PRICKLE3</t>
  </si>
  <si>
    <t>?</t>
  </si>
  <si>
    <t>Pol-TAP/NP-Strep pulldown + MS</t>
  </si>
  <si>
    <t>Mayer (2007) Identification of Cellular Interaction Partners of the Influenza Virus Ribonucleoprotein Complex and Polymerase Complex Using Proteomic-Based Appropaches</t>
  </si>
  <si>
    <t>NUDT19</t>
  </si>
  <si>
    <t>TULP4</t>
  </si>
  <si>
    <t>SYNCRIP</t>
  </si>
  <si>
    <t>CACNG1</t>
  </si>
  <si>
    <t>DDB1</t>
  </si>
  <si>
    <t>RPS12</t>
  </si>
  <si>
    <t>CCDC104</t>
  </si>
  <si>
    <t>Structure homology-based predictions</t>
  </si>
  <si>
    <t>DNA damage binding complex; nucleotide-excision repair after UV damage</t>
  </si>
  <si>
    <t>RNP</t>
  </si>
  <si>
    <t>Cytoplasm. Nucleus. Note=Primarily cytoplasmic. Translocates to the nucleus following UV irradiation and subsequently accumulates at sites of DNA damage</t>
  </si>
  <si>
    <t>Co-IP (TAP purification)</t>
  </si>
  <si>
    <t>Mayer, D., K. Molawi, L. Martinez-Sobrido, A. Ghanem, S. Thomas, S. Baginsky, J. Grossmann, A. Garcia-Sastre, and M. Schwemmle. 2007. Identification of cellular interaction partners of the influenza virus ribonucleoprotein complex and polymerase complex using proteomic-based approaches. J Proteome Res 6:672-82.</t>
  </si>
  <si>
    <r>
      <t xml:space="preserve">2 </t>
    </r>
    <r>
      <rPr>
        <sz val="6"/>
        <rFont val="Arial"/>
      </rPr>
      <t>(9318.0484 reads)</t>
    </r>
  </si>
  <si>
    <t>SPPL3</t>
  </si>
  <si>
    <t>SCRN3</t>
  </si>
  <si>
    <t>NPM1</t>
  </si>
  <si>
    <t>SLC25A24</t>
  </si>
  <si>
    <t>HSC11 (Needs to be ID'd)</t>
  </si>
  <si>
    <t>WFS1</t>
  </si>
  <si>
    <t>PA - RNA indepdent</t>
  </si>
  <si>
    <t>Nucleophosmin; phosphoprotein shuttles between nucleus and cytoplasm; may regulate ARF/p53 pathway</t>
  </si>
  <si>
    <t>PA - RNA dependent</t>
  </si>
  <si>
    <t>PA - Mitochondrial</t>
  </si>
  <si>
    <t>PA-PB1 -NUCLEASE</t>
  </si>
  <si>
    <t>PA-PB1 +/- NUC</t>
  </si>
  <si>
    <t>PA-PB1 +NUCLEASE</t>
  </si>
  <si>
    <t>3POL - NUC</t>
  </si>
  <si>
    <t>3POL +/- N</t>
  </si>
  <si>
    <t>3POL + N</t>
  </si>
  <si>
    <t>Udorn (Increased Abundance)</t>
  </si>
  <si>
    <t>Udorn (Decreased Abundance)</t>
  </si>
  <si>
    <t>PR8 (Increased)</t>
  </si>
  <si>
    <t>Anti-NP IP after infection + LC-MS (PR8)</t>
  </si>
  <si>
    <t>Nucleus, nucleolus. Nucleus, nucleoplasm. Cytoplasm, cytoskeleton, microtubule organizing center, centrosome. Note=Generally nucleolar, but is translocated to the nucleoplasm in case of serum starvation or treatment with anticancer drugs. Has been found in the cytoplasm in patients with primary acute myelogenous leukemia (AML), but not with secondary AML. Can shuttle between cytoplasm and nucleus. Co- localizes with the methylated form of RPS10 in the granular component (GC) region of the nucleolus. Colocalized with nucleolin and APEX1 in nucleoli. Isoform 1 of NEK2 is required for its localization to the centrosome during mitosis</t>
  </si>
  <si>
    <t>&gt;3 hits for Y2H + 1</t>
  </si>
  <si>
    <t>ALG8</t>
  </si>
  <si>
    <t>CYP46A1</t>
  </si>
  <si>
    <t>(Purifed RNPs/Polymerases from A549, infection)</t>
  </si>
  <si>
    <t>all hits from all flu proteins - high stringency/siRNA validated effect</t>
  </si>
  <si>
    <t>ARHGEF1</t>
  </si>
  <si>
    <t>LOC92249</t>
  </si>
  <si>
    <t>B3GNTL1</t>
  </si>
  <si>
    <t>CBFB</t>
  </si>
  <si>
    <t>CLDN19</t>
  </si>
  <si>
    <t>NUP88</t>
  </si>
  <si>
    <t>SLC47A2</t>
  </si>
  <si>
    <t xml:space="preserve">?; recruited to sites of viral replication and transcription (i.e. co-localizes with NP....); increases viral pol activity </t>
  </si>
  <si>
    <t>Co-IP</t>
  </si>
  <si>
    <t>HIST1H2AD</t>
  </si>
  <si>
    <t>CLEC3A</t>
  </si>
  <si>
    <t>KIAA1598</t>
  </si>
  <si>
    <t>PLAGL1</t>
  </si>
  <si>
    <t>OR11H6</t>
  </si>
  <si>
    <t>PRELID1</t>
  </si>
  <si>
    <t>GINM1</t>
  </si>
  <si>
    <t>DDX39B</t>
  </si>
  <si>
    <t>TRMT44</t>
  </si>
  <si>
    <t>TP53</t>
  </si>
  <si>
    <t>ST6GALNAC2</t>
  </si>
  <si>
    <t>KPNA3</t>
  </si>
  <si>
    <t>EMILIN2</t>
  </si>
  <si>
    <t>ALDH5A1</t>
  </si>
  <si>
    <t>RAF-2/UAP56/BAT1/NPI-5 - DEAD box family of RNA-dependent ATPases that mediate ATP hydrolysis during pre-mRNA splicing. The encoded protein is an essential splicing factor required for association of U2 small nuclear ribonucleoprotein with pre-mRNA, and it also plays an important role in mRNA export from the nucleus to the cytoplasm. This gene belongs to a cluster of genes localized in the vicinity of the genes encoding tumor necrosis factor alpha and tumor necrosis factor beta</t>
  </si>
  <si>
    <t>DHRS7C</t>
  </si>
  <si>
    <t>NP (20 aa @ N-term)</t>
  </si>
  <si>
    <t>Nucleus. Nucleus speckle. Cytoplasm. Note=Can translocate to the cytoplasm in the presence of MX1</t>
  </si>
  <si>
    <t>CCDC110</t>
  </si>
  <si>
    <t>NP chaperone, prevents aggregation, facilitates formation of vRNPs, Enhances vRNA synthesis; aids in loading onto RNA; enhances cRNA production in vitro(Momose et al); DDX39B also interacts with MX1...</t>
  </si>
  <si>
    <t>Y2H</t>
  </si>
  <si>
    <t>Momose (2001)</t>
  </si>
  <si>
    <t>AP1S2</t>
  </si>
  <si>
    <t>ALX4</t>
  </si>
  <si>
    <t>ATXN7</t>
  </si>
  <si>
    <t>LOC728392</t>
  </si>
  <si>
    <t>Hsp90</t>
  </si>
  <si>
    <t>SCAF4</t>
  </si>
  <si>
    <t>vRNP (PB2 (aa 1-383), PB1)</t>
  </si>
  <si>
    <t>PAPOLG</t>
  </si>
  <si>
    <t>Cytoplasm; localizes to Nucleus with infection</t>
  </si>
  <si>
    <t>MREG</t>
  </si>
  <si>
    <t>SPCS3</t>
  </si>
  <si>
    <t>nuclear export; assembles with PA in nucleus, infection relocalizes Hsp90 to nucleus</t>
  </si>
  <si>
    <t>CISD1</t>
  </si>
  <si>
    <t>DOCK7</t>
  </si>
  <si>
    <t>DFFA</t>
  </si>
  <si>
    <t>Fractionation by column chromatography and biochemical complementation assays</t>
  </si>
  <si>
    <t>PB1</t>
  </si>
  <si>
    <t>IP of RNP-MS UniProt ID</t>
  </si>
  <si>
    <t>Short Name</t>
  </si>
  <si>
    <t>pooled shRNA</t>
  </si>
  <si>
    <t>Momose (2002) Identification of Hsp90 as a stimulatory host factor involvd in influenza virus RNA synthesis. J Biol Chem. 2002 Nov 22;277(47):45306-14.; Naito (2007) Involvement of Hsp90 in assembly and nuclear import of influenza virus RNA polymerase subunits. J Virol. 2007 Feb;81(3):1339-49; Chase (2008) Hsp90 inhibitors reduce influenza virus replication in cell culture. Virology. 2008 Aug 1;377(2):431-9. doi: 10.1016/j.virol.2008.04.040</t>
  </si>
  <si>
    <t>pooled shRNA screen</t>
  </si>
  <si>
    <t xml:space="preserve">Random homozygous gene perturbation </t>
  </si>
  <si>
    <t>ACACA</t>
  </si>
  <si>
    <t>Tat-SF1 (HTATSF1)</t>
  </si>
  <si>
    <t>PKM2</t>
  </si>
  <si>
    <t>MPZL3</t>
  </si>
  <si>
    <t>HIV-1 TAT specific factor 1; couples transcription and splicing; facilitates reciprocal activation; facilitates formation of RNA-NP complexes, acts as a molecular chaperone for NP</t>
  </si>
  <si>
    <t>ISG15</t>
  </si>
  <si>
    <t>NOL3</t>
  </si>
  <si>
    <t>OAT</t>
  </si>
  <si>
    <t>UIMC1</t>
  </si>
  <si>
    <t>CLEC4C</t>
  </si>
  <si>
    <t>chaperone for NP-RNA complexes</t>
  </si>
  <si>
    <t>CD97</t>
  </si>
  <si>
    <t>Yeast single-gene deletion library + vRNP transfection, vRNA as output</t>
  </si>
  <si>
    <t>RIPK3</t>
  </si>
  <si>
    <t>Naito et al. Tat-SF1 as a stimulatory host factor for vRNA synthesis. PNAS</t>
  </si>
  <si>
    <t>CCNT1/CDK9 (cyclin T1)</t>
  </si>
  <si>
    <t>CDH17</t>
  </si>
  <si>
    <t>SUGP1</t>
  </si>
  <si>
    <t>C19orf54</t>
  </si>
  <si>
    <t>CTNNA3</t>
  </si>
  <si>
    <t>UGT1A9</t>
  </si>
  <si>
    <t>MEIS2</t>
  </si>
  <si>
    <t>PIR</t>
  </si>
  <si>
    <t>KCNJ6</t>
  </si>
  <si>
    <t>BCKDK</t>
  </si>
  <si>
    <t>LRRC3C</t>
  </si>
  <si>
    <t>KLRC4</t>
  </si>
  <si>
    <t>LPAR3</t>
  </si>
  <si>
    <t>stimulates transcription elongation by preferentially; phosphorylating Ser-2 of heptapeptide repeats of the CTD of the large subunit of RNA Pol II as well as enhances transcriptional elongation by phosphorylating and counteracting the negative elongation factors 5,6-dichloro-1-β-D-ribofuranosylbenzimidazole sensitivity-inducing factor (DSIF) and negative elongation factor (NELF);  The encoded protein tightly associates with cyclin-dependent kinase 9, and is a major subunit of positive transcription elongation factor b (p-TEFb). In humans, there are multiple forms of positive transcription elongation factor b, which may include one of several different cyclins along with cyclin-dependent kinase 9. The complex containing the encoded cyclin and cyclin-dependent kinase 9 acts as a cofactor of human immunodeficiency virus type 1 (HIV-1) Tat protein, and is both necessary and sufficient for full activation of viral transcription. This cyclin and its kinase partner are also involved in triggering transcript elongation through phosphorylation of the carboxy-terminal domain of the largest RNA polymerase II subunit. Overexpression of this gene is implicated in tumor growth. Alternative splicing results in multiple transcript variants.</t>
  </si>
  <si>
    <t>TMEM165</t>
  </si>
  <si>
    <t>TOMM40</t>
  </si>
  <si>
    <t>Facilitates association between RNP and Pol II, increases transcription</t>
  </si>
  <si>
    <t>OR7E156P</t>
  </si>
  <si>
    <t>NUS1</t>
  </si>
  <si>
    <t>UTS2R</t>
  </si>
  <si>
    <t>Co-IP with pFLAG-CMV-CDK9, anti-NP, PB2; based on previously defined roles in HIV-1 mRNA transcriptional regulation</t>
  </si>
  <si>
    <t>DAPL1</t>
  </si>
  <si>
    <t>STK40</t>
  </si>
  <si>
    <t>CENPB</t>
  </si>
  <si>
    <t>Zhang, Li, Ye (2010) Cyclin T1/CDK9 interacts with influenza a virus polymerase and facilitates its association with cellular RNA Polymerase II. J Virol. 2010 December; 84(24): 12619–12627.</t>
  </si>
  <si>
    <t>HSD3B2</t>
  </si>
  <si>
    <t>CHD6</t>
  </si>
  <si>
    <t>SAT1</t>
  </si>
  <si>
    <t>RAP1B</t>
  </si>
  <si>
    <t>ADCY9</t>
  </si>
  <si>
    <t>SULF1</t>
  </si>
  <si>
    <t>SLC25A14</t>
  </si>
  <si>
    <t>chromatin remodler;  remodel the chromatin to allow patterns of cell type-specific gene expression. The protein encoded by this gene is thought to be a core member of one or more of these complexes. The encoded protein, which is a member of the SNF2/RAD54 helicase family, contains two chromodomains, a helicase domain, and an ATPase domain</t>
  </si>
  <si>
    <t>Nucleus (Probable)</t>
  </si>
  <si>
    <t>Reduces Replication</t>
  </si>
  <si>
    <t>GCOM1</t>
  </si>
  <si>
    <t>no</t>
  </si>
  <si>
    <t>Alfonso (2013) CHD6, a cellular repressor of influenza virus replication, is degraded in human alveolar epithelial cells and mice lungs during infection</t>
  </si>
  <si>
    <t>MUTYH</t>
  </si>
  <si>
    <t>ESYT2</t>
  </si>
  <si>
    <t>RAD54L2</t>
  </si>
  <si>
    <t>CARF</t>
  </si>
  <si>
    <t>IL12RB2</t>
  </si>
  <si>
    <t>CSE1L</t>
  </si>
  <si>
    <t>C1QL4</t>
  </si>
  <si>
    <t>MMP19</t>
  </si>
  <si>
    <t>PECR</t>
  </si>
  <si>
    <t>BDNF</t>
  </si>
  <si>
    <t>ELOVL4</t>
  </si>
  <si>
    <t>CLTCL1</t>
  </si>
  <si>
    <t>OR1L4</t>
  </si>
  <si>
    <t>CSE1 chromosome segregation 1-like (yeast); Proteins that carry a nuclear localization signal (NLS) are transported into the nucleus by the importin-alpha/beta heterodimer. Importin-alpha binds the NLS, while importin-beta mediates translocation through the nuclear pore complex. After translocation, RanGTP binds importin-beta and displaces importin-alpha. Importin-alpha must then be returned to the cytoplasm, leaving the NLS protein behind. The protein encoded by this gene binds strongly to NLS-free importin-alpha, and this binding is released in the cytoplasm by the combined action of RANBP1 and RANGAP1. In addition, the encoded protein may play a role both in apoptosis and in cell proliferation. Alternatively spliced transcript variants have been found for this gene. [provided by RefSeq, Jan 2012]</t>
  </si>
  <si>
    <t>TUBGCP2</t>
  </si>
  <si>
    <t>OR2G2</t>
  </si>
  <si>
    <t>Cytoplasm. Nucleus. Note=Shuttles between the nucleus and the cytoplasm</t>
  </si>
  <si>
    <t>PHACTR1</t>
  </si>
  <si>
    <t>ITFG3</t>
  </si>
  <si>
    <t>PBRM1</t>
  </si>
  <si>
    <t>OR11G2</t>
  </si>
  <si>
    <t>NDP</t>
  </si>
  <si>
    <t>NAAA</t>
  </si>
  <si>
    <t>FAM110D</t>
  </si>
  <si>
    <t>BAT1</t>
  </si>
  <si>
    <t>NFKB1</t>
  </si>
  <si>
    <t>IZUMO4</t>
  </si>
  <si>
    <t>BANP</t>
  </si>
  <si>
    <t>C14orf166</t>
  </si>
  <si>
    <t>OR10K2</t>
  </si>
  <si>
    <t>ANXA1</t>
  </si>
  <si>
    <t>ERBB3</t>
  </si>
  <si>
    <t>Lit</t>
  </si>
  <si>
    <t>MB21D2</t>
  </si>
  <si>
    <t>Predicted</t>
  </si>
  <si>
    <t>RAPGEF4</t>
  </si>
  <si>
    <t>ABCC1</t>
  </si>
  <si>
    <t>PSORS1C2</t>
  </si>
  <si>
    <t>ABCB6</t>
  </si>
  <si>
    <t>PRG2</t>
  </si>
  <si>
    <t>ACSL3</t>
  </si>
  <si>
    <t>hsa-mir-4429</t>
  </si>
  <si>
    <t>FAU</t>
  </si>
  <si>
    <t>MRPS7</t>
  </si>
  <si>
    <t>PSMB1</t>
  </si>
  <si>
    <t>RPL36</t>
  </si>
  <si>
    <t>TCP1</t>
  </si>
  <si>
    <t>UXT</t>
  </si>
  <si>
    <t>ADAR1</t>
  </si>
  <si>
    <t>C16or88</t>
  </si>
  <si>
    <t>PRRG1</t>
  </si>
  <si>
    <t>Konig (2010) Human Host Factors Required for Influenza Virus Replication. Nature 463(7282): 813-817</t>
  </si>
  <si>
    <t>LGALS3</t>
  </si>
  <si>
    <t>ACTB</t>
  </si>
  <si>
    <t>AIMP1</t>
  </si>
  <si>
    <t>WDR41</t>
  </si>
  <si>
    <t>MYO1C</t>
  </si>
  <si>
    <t>EIF2B5</t>
  </si>
  <si>
    <t>TNFRSF11B</t>
  </si>
  <si>
    <t>GRAMD3</t>
  </si>
  <si>
    <t>Subunit of EIF2B (GEF) a GTP exchange factor for eukaryotic initiation factor 2 and an essential regulator for protein synthesis. Mutations in this gene and the genes encoding other EIF2B subunits have been associated with leukoencephalopathy with vanishing white matter.</t>
  </si>
  <si>
    <t>PLEKHA8</t>
  </si>
  <si>
    <t>Cytoplasm (Nucleus by inferred sequence similarity)</t>
  </si>
  <si>
    <t>WIPI1</t>
  </si>
  <si>
    <t>Shapira?</t>
  </si>
  <si>
    <t>SCAF11</t>
  </si>
  <si>
    <t>PRRT3</t>
  </si>
  <si>
    <t>SPAM1</t>
  </si>
  <si>
    <t>POLR3H</t>
  </si>
  <si>
    <t>WDR60</t>
  </si>
  <si>
    <t>Perez-Gonzalez (2006) hCLE/CGI-99, a human protein that interacts with the influenza virus polymerase, is a mRNA transcription modulator. J Mol Biol. 2006 Oct 6;362(5):887-900.</t>
  </si>
  <si>
    <t>F11</t>
  </si>
  <si>
    <t>F13A1</t>
  </si>
  <si>
    <t>AASDHPPT</t>
  </si>
  <si>
    <t>BHLHE41</t>
  </si>
  <si>
    <t>FAM105B</t>
  </si>
  <si>
    <t>PRAMEF15</t>
  </si>
  <si>
    <t>BRD4</t>
  </si>
  <si>
    <t>TIMP1</t>
  </si>
  <si>
    <t>This gene encodes the coagulation factor XIII A subunit. Coagulation factor XIII is the last zymogen to become activated in the blood coagulation cascade. Plasma factor XIII is a heterotetramer composed of 2 A subunits and 2 B subunits. The A subunits have catalytic function, and the B subunits do not have enzymatic activity and may serve as plasma carrier molecules. Platelet factor XIII is comprised only of 2 A subunits, which are identical to those of plasma origin. Upon cleavage of the activation peptide by thrombin and in the presence of calcium ion, the plasma factor XIII dissociates its B subunits and yields the same active enzyme, factor XIIIa, as platelet factor XIII. This enzyme acts as a transglutaminase to catalyze the formation of gamma-glutamyl-epsilon-lysine crosslinking between fibrin molecules, thus stabilizing the fibrin clot. It also crosslinks alpha-2-plasmin inhibitor, or fibronectin, to the alpha chains of fibrin. Factor XIII deficiency is classified into two categories: type I deficiency, characterized by the lack of both the A and B subunits; and type II deficiency, characterized by the lack of the A subunit alone. These defects can result in a lifelong bleeding tendency, defective wound healing, and habitual abortion. [provided by RefSeq, Jul 2008]</t>
  </si>
  <si>
    <t>GK2</t>
  </si>
  <si>
    <t>Cytoplasm, Secreted</t>
  </si>
  <si>
    <t>GPM6B</t>
  </si>
  <si>
    <t>LMTK3</t>
  </si>
  <si>
    <t>ABCF1</t>
  </si>
  <si>
    <t>SLC7A14</t>
  </si>
  <si>
    <t>PPP1R12B</t>
  </si>
  <si>
    <t>ACOT2</t>
  </si>
  <si>
    <t>hnRNPM</t>
  </si>
  <si>
    <t>ANKRD30B</t>
  </si>
  <si>
    <t>C2orf88</t>
  </si>
  <si>
    <t>RHGP</t>
  </si>
  <si>
    <t>TRIM28</t>
  </si>
  <si>
    <t>Ubiquitously expressed heterogeneous nuclear ribonucleoproteins (hnRNPs). The hnRNPs are RNA binding proteins and they complex with heterogeneous nuclear RNA (hnRNA). These proteins are associated with pre-mRNAs in the nucleus and appear to influence pre-mRNA processing and other aspects of mRNA metabolism and transport. </t>
  </si>
  <si>
    <t>tubB</t>
  </si>
  <si>
    <t>GABRE</t>
  </si>
  <si>
    <t>PB1, PB2 (3pol?)</t>
  </si>
  <si>
    <t>AP1G1</t>
  </si>
  <si>
    <t>PLD1</t>
  </si>
  <si>
    <t>KLHL24</t>
  </si>
  <si>
    <t>Jorba (2008) Analysis of the interaction of influenza virus polymerase complex with human cell factors. Proteomics 8, 2077-2088.</t>
  </si>
  <si>
    <t>TNFSF4</t>
  </si>
  <si>
    <t>RAB41</t>
  </si>
  <si>
    <t>PLXND1</t>
  </si>
  <si>
    <t>KPNB1</t>
  </si>
  <si>
    <t>CBR3</t>
  </si>
  <si>
    <t>karyopherin (importin) beta 1</t>
  </si>
  <si>
    <t>Cytoplasm. Nucleus envelope</t>
  </si>
  <si>
    <t>TOM1L1</t>
  </si>
  <si>
    <t>Karlas, Konig</t>
  </si>
  <si>
    <t>PLEKHG4B</t>
  </si>
  <si>
    <t>DIP2B</t>
  </si>
  <si>
    <t>RAB9A</t>
  </si>
  <si>
    <t>MAVS (CARDIF, IPS1, IPS-1, VISA)</t>
  </si>
  <si>
    <t>ADM</t>
  </si>
  <si>
    <t>CEP89</t>
  </si>
  <si>
    <t>H3F3A</t>
  </si>
  <si>
    <t>CDC42</t>
  </si>
  <si>
    <t>AQP10</t>
  </si>
  <si>
    <t>BLZF1</t>
  </si>
  <si>
    <t>COPS5</t>
  </si>
  <si>
    <t>ACVR2B</t>
  </si>
  <si>
    <t>RNASEH2A</t>
  </si>
  <si>
    <t>DVL2</t>
  </si>
  <si>
    <t>Bad</t>
  </si>
  <si>
    <t>CMTM8</t>
  </si>
  <si>
    <t>ABCD3</t>
  </si>
  <si>
    <t>DYX1C1</t>
  </si>
  <si>
    <t>ABCC2</t>
  </si>
  <si>
    <t>SLC5A5</t>
  </si>
  <si>
    <t>FRAP1</t>
  </si>
  <si>
    <t>SLC16A6</t>
  </si>
  <si>
    <t>Mitochondrial antiviral signaling protein</t>
  </si>
  <si>
    <t>IGF2BP1</t>
  </si>
  <si>
    <t>NFKBIA</t>
  </si>
  <si>
    <t>MRPS17</t>
  </si>
  <si>
    <t>BRSK1</t>
  </si>
  <si>
    <t>RPS3A</t>
  </si>
  <si>
    <t>PJA2</t>
  </si>
  <si>
    <t>HERC1</t>
  </si>
  <si>
    <t>C6orf153</t>
  </si>
  <si>
    <t>LGALS4</t>
  </si>
  <si>
    <t>Lupus La</t>
  </si>
  <si>
    <t>hnRNPC1/C2</t>
  </si>
  <si>
    <t>HSPA9</t>
  </si>
  <si>
    <t>PB1-F2, PB2, species specific</t>
  </si>
  <si>
    <t>TEAD1</t>
  </si>
  <si>
    <t>Mitochondrion outer membrane. Mitochondrion. Peroxisome</t>
  </si>
  <si>
    <t>ABCF2</t>
  </si>
  <si>
    <t>PYGB</t>
  </si>
  <si>
    <t>ACTC</t>
  </si>
  <si>
    <t>PB2 interacts at the mitochondria; inhibited by PB1-F2</t>
  </si>
  <si>
    <t>RHOXF2</t>
  </si>
  <si>
    <t>PB2-Strep</t>
  </si>
  <si>
    <t>BAD</t>
  </si>
  <si>
    <t>ACVR1B</t>
  </si>
  <si>
    <t>N4BP2</t>
  </si>
  <si>
    <t>ADAT2</t>
  </si>
  <si>
    <t>TUBA1A</t>
  </si>
  <si>
    <t>GBP1</t>
  </si>
  <si>
    <t>TBC1D16</t>
  </si>
  <si>
    <t>C7orf25</t>
  </si>
  <si>
    <t>GPR101</t>
  </si>
  <si>
    <t>ABL2</t>
  </si>
  <si>
    <t>SAA2-SAA4</t>
  </si>
  <si>
    <t>LOC100287534</t>
  </si>
  <si>
    <t>BASP1</t>
  </si>
  <si>
    <t>Varga (2011) The Influenza Virus Protein PB1-F2 Inhibits the Induction of Type I Interferon at the Level of the MAVS Adaptor Protein. Plos Pathogens. DOI: 10.1371/journal.ppat.1002067;; Graef KM, Vreede FT, Lau YF, McCall AW, Carr SM, et al. (2010) The PB2 subunit of the influenza virus RNA polymerase affects virulence by interacting with MAVS and inhibiting IFN-{beta} expression. J Virol 84: 8433–45. doi: 10.1128/JVI.00879-10.</t>
  </si>
  <si>
    <t>HIST1H3B</t>
  </si>
  <si>
    <t>CHML</t>
  </si>
  <si>
    <t>PTGER1</t>
  </si>
  <si>
    <t>PKD1L3</t>
  </si>
  <si>
    <t>MXA</t>
  </si>
  <si>
    <t>GTP-metabolism and antiviral response</t>
  </si>
  <si>
    <t>NP, PB2</t>
  </si>
  <si>
    <t>NOL11</t>
  </si>
  <si>
    <t>LOC100130744</t>
  </si>
  <si>
    <t>NDUFS2</t>
  </si>
  <si>
    <t>GUSB</t>
  </si>
  <si>
    <t>NLRP14</t>
  </si>
  <si>
    <t>Cytoplasm. Endoplasmic reticulum membrane; Peripheral membrane protein; Cytoplasmic side. Cytoplasm, perinuclear region. Note=Binds preferentially to negatively charged phospholipids. Co-localizes with CCHFV protein N in the perinuclear region</t>
  </si>
  <si>
    <t>AKR1A1</t>
  </si>
  <si>
    <t>DDX3</t>
  </si>
  <si>
    <t>?; Xiao et al: prevents transport of the viral genome to the nucleus (necessary but not sufficient)</t>
  </si>
  <si>
    <t>AKR1E2</t>
  </si>
  <si>
    <t>CPSF4</t>
  </si>
  <si>
    <t>SLC25A6</t>
  </si>
  <si>
    <t>C10orf96</t>
  </si>
  <si>
    <t>TMEM99</t>
  </si>
  <si>
    <t xml:space="preserve">Xiao (2013) The human interferon-induced MxA protein inhibits early stages of influenza A virus infection by retaining the incoming viral genome in the cytoplasm. September 2013, doi: 10.1128/JVI.02220-13; </t>
  </si>
  <si>
    <t>EIF3S6IP</t>
  </si>
  <si>
    <t>ahcY</t>
  </si>
  <si>
    <t>HLA-DOA</t>
  </si>
  <si>
    <t>Pigq</t>
  </si>
  <si>
    <t>NUP205</t>
  </si>
  <si>
    <t>BID</t>
  </si>
  <si>
    <t>RAX</t>
  </si>
  <si>
    <t>Nucleoporin; C7orf14</t>
  </si>
  <si>
    <t>C7orf57</t>
  </si>
  <si>
    <t>ABCC3</t>
  </si>
  <si>
    <t>VDAC3</t>
  </si>
  <si>
    <t>IGF2BP3</t>
  </si>
  <si>
    <t>Nucleus membrane; Peripheral membrane protein. Nucleus, nuclear pore complex. Note=Localized near the center, on both the cytoplasmic and nuclear side, of the NPC core structure</t>
  </si>
  <si>
    <t>CSNK2A1</t>
  </si>
  <si>
    <t>Reduces production of virions (WSN and A/Hamburg/04/09)</t>
  </si>
  <si>
    <t>RRBP1</t>
  </si>
  <si>
    <t>siRNA Screen</t>
  </si>
  <si>
    <t>AKAP8L</t>
  </si>
  <si>
    <t>CSNK2B</t>
  </si>
  <si>
    <t>HSPA8</t>
  </si>
  <si>
    <t>HDAC6</t>
  </si>
  <si>
    <t>EF1 gamma ?</t>
  </si>
  <si>
    <t>hnRNPD0</t>
  </si>
  <si>
    <t>MYPOP</t>
  </si>
  <si>
    <t>CCHCR1</t>
  </si>
  <si>
    <t>G6PC3</t>
  </si>
  <si>
    <t>ACTN4</t>
  </si>
  <si>
    <t>Nup98</t>
  </si>
  <si>
    <t>ACTN1</t>
  </si>
  <si>
    <t>ADRM1</t>
  </si>
  <si>
    <t>FAM189A2</t>
  </si>
  <si>
    <t>AHNAK</t>
  </si>
  <si>
    <t>ACIN1</t>
  </si>
  <si>
    <t>OXER1</t>
  </si>
  <si>
    <t>DHRS7</t>
  </si>
  <si>
    <t>OR10Q1</t>
  </si>
  <si>
    <t>BTC</t>
  </si>
  <si>
    <t>Signal-mediated nuclear import and export proceed through the nuclear pore complex (NPC), which is comprised of approximately 50 unique proteins collectively known as nucleoporins. The 98 kDa nucleoporin is generated through a biogenesis pathway that involves synthesis and proteolytic cleavage of a 186 kDa precursor protein. This cleavage results in the 98 kDa nucleoporin as well as a 96 kDa nucleoporin, both of which are localized to the nucleoplasmic side of the NPC. Rat studies show that the 98 kDa nucleoporin functions as one of several docking site nucleoporins of transport substrates. The human gene has been shown to fuse to several genes following chromosome translocations in acute myelogenous leukemia (AML) and T-cell acute lymphocytic leukemia (T-ALL). </t>
  </si>
  <si>
    <t>MST1</t>
  </si>
  <si>
    <t>ADAM11</t>
  </si>
  <si>
    <t>NS1, NEP</t>
  </si>
  <si>
    <t>MRPL42</t>
  </si>
  <si>
    <t>PLEKHN1</t>
  </si>
  <si>
    <t>UQCR11</t>
  </si>
  <si>
    <t>eno1</t>
  </si>
  <si>
    <t>MAP1LC3B</t>
  </si>
  <si>
    <t>HK2</t>
  </si>
  <si>
    <t>Nucleus. Nucleus membrane; Peripheral membrane protein; Nucleoplasmic side. Nucleus, nuclear pore complex. Note=Nup96 is localized to the nucleoplasmic side of the nuclear pore complex (NPC), at or near the nucleoplasmic basket. Dissociates from the dissasembled NPC structure early during prophase of mitosis. Colocalized with NUP153 and TPR to the nuclear basket of NPC. Detected in diffuse and discrete intranuclear foci. Remained localized to the nuclear membrane after poliovirus (PV) infection</t>
  </si>
  <si>
    <t>CHD5</t>
  </si>
  <si>
    <t>Suggested interaction because Nup98 is involved in mRNA export and gets targeted by NS1 (Satterly 2007) but no direct evidence of interacting with the RNP; siRNA to Nup98 increases viral RNA levels</t>
  </si>
  <si>
    <t>RBMXL2</t>
  </si>
  <si>
    <t>Y2H of human cDNA library; siRNA screen</t>
  </si>
  <si>
    <t>Hao, Karlas</t>
  </si>
  <si>
    <t>TAF7L</t>
  </si>
  <si>
    <t>MYCBP</t>
  </si>
  <si>
    <t>FAM199X</t>
  </si>
  <si>
    <t>ADCY2</t>
  </si>
  <si>
    <t>Satterly (2007) Influenza virus targets the mRNA export machinery and the nuclear pore complex. Proc Natl Acad Sci U S A. 2007 Feb 6;104(6):1853-8.; Chen (2010) Human cellular protein nucleoporin hNup98 interacts with influenza A virus NS2/nuclear export protein and overexpression of its GLFG repeat domain can inhibit virus propagation. J Gen Virol October 2010 vol. 91 no. 10 2474-2484</t>
  </si>
  <si>
    <t>TMEM178B</t>
  </si>
  <si>
    <t>STRIP1</t>
  </si>
  <si>
    <t>CD59</t>
  </si>
  <si>
    <t>DNAJC28</t>
  </si>
  <si>
    <t>BLOC1S4</t>
  </si>
  <si>
    <t>PPP1R14D</t>
  </si>
  <si>
    <t>HIST1H4A</t>
  </si>
  <si>
    <t>ACTG2</t>
  </si>
  <si>
    <t>hnrnpm</t>
  </si>
  <si>
    <t>Protein phosphatase-1 (PP1; see MIM 176875) is a major cellular phosphatase that reverses serine/threonine protein phosphorylation. PPP1R14D is a PP1 inhibitor that itself is regulated by phosphorylation (Liu et al., 2004 [PubMed 12974676]).[supplied by OMIM, Feb 2010]</t>
  </si>
  <si>
    <t>Dicer</t>
  </si>
  <si>
    <t>CNTROB</t>
  </si>
  <si>
    <t>LIG3</t>
  </si>
  <si>
    <t>TGFB1</t>
  </si>
  <si>
    <t>SPATA20</t>
  </si>
  <si>
    <t>Cytoplasm (Probable)</t>
  </si>
  <si>
    <t>FANCG</t>
  </si>
  <si>
    <t>HOXD1</t>
  </si>
  <si>
    <t>AHCYL2</t>
  </si>
  <si>
    <t>GPR37L1</t>
  </si>
  <si>
    <t>CALCOCO1</t>
  </si>
  <si>
    <t>Konig, Karlas</t>
  </si>
  <si>
    <t>BAK1P1</t>
  </si>
  <si>
    <t>ACACB</t>
  </si>
  <si>
    <t>ABCC4</t>
  </si>
  <si>
    <t>LRPPRC</t>
  </si>
  <si>
    <t>MRPS31</t>
  </si>
  <si>
    <t>PRSS35</t>
  </si>
  <si>
    <t>MYO1G</t>
  </si>
  <si>
    <t>RARS2</t>
  </si>
  <si>
    <t>STOML3</t>
  </si>
  <si>
    <t>POLR2C</t>
  </si>
  <si>
    <t>CASC1</t>
  </si>
  <si>
    <t>TRIP12</t>
  </si>
  <si>
    <t>TAGAP</t>
  </si>
  <si>
    <t>HTATSF1</t>
  </si>
  <si>
    <t>PRKCSH</t>
  </si>
  <si>
    <t>LAS1L</t>
  </si>
  <si>
    <t>hnRNP H</t>
  </si>
  <si>
    <t>PAX8</t>
  </si>
  <si>
    <t>Serine protease</t>
  </si>
  <si>
    <t>SNX25</t>
  </si>
  <si>
    <t>GABRP</t>
  </si>
  <si>
    <t>MYH9</t>
  </si>
  <si>
    <t>AGAP6</t>
  </si>
  <si>
    <t>AP2A2</t>
  </si>
  <si>
    <t>Secreted (Potential)</t>
  </si>
  <si>
    <t>AFF4</t>
  </si>
  <si>
    <t>KIAA1644</t>
  </si>
  <si>
    <t>AKAP8</t>
  </si>
  <si>
    <t>HEPACAM</t>
  </si>
  <si>
    <t>ACTA1</t>
  </si>
  <si>
    <t>GSTP1</t>
  </si>
  <si>
    <t>SLN</t>
  </si>
  <si>
    <t>NIPAL3</t>
  </si>
  <si>
    <t>CENPK</t>
  </si>
  <si>
    <t>ATP6AP1</t>
  </si>
  <si>
    <t>HERC6</t>
  </si>
  <si>
    <t>RanBP3</t>
  </si>
  <si>
    <t>RBFOX3</t>
  </si>
  <si>
    <t>FAM219A</t>
  </si>
  <si>
    <t>USP10</t>
  </si>
  <si>
    <t>DPP10</t>
  </si>
  <si>
    <t>MCC</t>
  </si>
  <si>
    <t>RanBD1 domain in both nucleus, cyto; nuclear export as part of a heteromeric complex; splice varients and different isoforms</t>
  </si>
  <si>
    <t>UEVLD</t>
  </si>
  <si>
    <t>PILRA</t>
  </si>
  <si>
    <t>vRNP</t>
  </si>
  <si>
    <t>TMBIM6</t>
  </si>
  <si>
    <t>CLRN2</t>
  </si>
  <si>
    <t>vRNP nuclear export, regulated by phosphorylation at Ser58 (PI3K/Akt and Ras/ERK/RSK pathways)</t>
  </si>
  <si>
    <t>MKX</t>
  </si>
  <si>
    <t>FOXD4L3</t>
  </si>
  <si>
    <t>Raf/MEK/ERK and PI3K/Akt signaling pathways activated upon infection (Erhardt 2006, Hale 2006, Pleschka 2001, Shin 2007c), inhibition results in nuclear retention of vRNPs, and RanBP3 is a well characterized cofactor of CRM1-mediated export</t>
  </si>
  <si>
    <t>TMEM54</t>
  </si>
  <si>
    <t>S100A6</t>
  </si>
  <si>
    <t>PPP1R7</t>
  </si>
  <si>
    <t>Predicala R, Zhou Y (2013) The role of Ran-binding protein 3 during influenza A virus replication. J Gen Virol. 2013 May;94(Pt 5):977-84. doi: 10.1099/vir.0.049395-0.</t>
  </si>
  <si>
    <t>LUZP6</t>
  </si>
  <si>
    <t>CTF1</t>
  </si>
  <si>
    <t>AMOTL1</t>
  </si>
  <si>
    <t>STRADA</t>
  </si>
  <si>
    <t xml:space="preserve">Stau1 </t>
  </si>
  <si>
    <t>TAAR5</t>
  </si>
  <si>
    <t>CEMP1</t>
  </si>
  <si>
    <t>ZNRF4</t>
  </si>
  <si>
    <t>TPP1</t>
  </si>
  <si>
    <t>(Staufen 1) dsRNA-binding proteins involved in the transport and/or localization of mRNAs to different subcellular compartments and/or organelles. These proteins are characterized by the presence of multiple dsRNA-binding domains which are required to bind RNAs having double-stranded secondary structures. The human homologue of staufen encoded by STAU, in addition contains a microtubule- binding domain similar to that of microtubule-associated protein 1B, and binds tubulin. The STAU gene product has been shown to be present in the cytoplasm in association with the rough endoplasmic reticulum (RER), implicating this protein in the transport of mRNA via the microtubule network to the RER, the site of translation. </t>
  </si>
  <si>
    <t>GYG1</t>
  </si>
  <si>
    <t>NNMT</t>
  </si>
  <si>
    <t>RNP, NS1</t>
  </si>
  <si>
    <t>IARS</t>
  </si>
  <si>
    <t>DNAJC3</t>
  </si>
  <si>
    <t>IL1RAPL1</t>
  </si>
  <si>
    <t>VDAC1</t>
  </si>
  <si>
    <t xml:space="preserve"> Cytoplasm. Rough endoplasmic reticulum. Note=Localizes exclusively with the rough reticulum endoplasmic (RER)</t>
  </si>
  <si>
    <t>C1orf94</t>
  </si>
  <si>
    <t>PEX14</t>
  </si>
  <si>
    <t xml:space="preserve">Reduces production of virions 5-10X with siRNA to hStau1; </t>
  </si>
  <si>
    <t>MNAT1</t>
  </si>
  <si>
    <t>ATG4B</t>
  </si>
  <si>
    <t>akap8l</t>
  </si>
  <si>
    <t>KIAA0146</t>
  </si>
  <si>
    <t>NKX6-1</t>
  </si>
  <si>
    <t>Co-IP with hStau1-TAP; Stau1 initially identified in Y2H with NS1 bait (Falcon AM (1999) interaction of influenza virus NS1 protein and the human homologue of Staufen in vivo and in vitro. Nucleic Acids Res. Jun 1; 27(11):2241-7)</t>
  </si>
  <si>
    <t>MVP</t>
  </si>
  <si>
    <t>PHLDA2</t>
  </si>
  <si>
    <t>Bak1</t>
  </si>
  <si>
    <t>ACOT9</t>
  </si>
  <si>
    <t>ABCF3</t>
  </si>
  <si>
    <t>de Lucas (2010) Human Staufen1 Protein Interacts with Influenza Virus Ribonucleoproteins and Is Required for Efficient Virus Multiplication. J Virol. 2010 August; 84(15): 7603–7612.</t>
  </si>
  <si>
    <t>TAS1R3</t>
  </si>
  <si>
    <t>ALDH2</t>
  </si>
  <si>
    <t>WSB1</t>
  </si>
  <si>
    <t>SERPINB9</t>
  </si>
  <si>
    <t>MRPS5</t>
  </si>
  <si>
    <t>DNAJB1</t>
  </si>
  <si>
    <t>PTRF</t>
  </si>
  <si>
    <t>RYBP</t>
  </si>
  <si>
    <t>AIFM1</t>
  </si>
  <si>
    <t>MTDH</t>
  </si>
  <si>
    <t>GEMIN5</t>
  </si>
  <si>
    <t>DLX2</t>
  </si>
  <si>
    <t>PAF1</t>
  </si>
  <si>
    <t>apoptosis-inducing factor 1, mitochondrial; programmed cell death 8 (apoptosis-inducing factor); striatal apoptosis-inducing factor</t>
  </si>
  <si>
    <t>TRIP4</t>
  </si>
  <si>
    <t>MPP4</t>
  </si>
  <si>
    <t>hnRNP L</t>
  </si>
  <si>
    <t>CIAO1</t>
  </si>
  <si>
    <t>AQP8</t>
  </si>
  <si>
    <t>SND1</t>
  </si>
  <si>
    <t>ARCN1</t>
  </si>
  <si>
    <t>TIFA</t>
  </si>
  <si>
    <t>ALB</t>
  </si>
  <si>
    <t>ANXA4</t>
  </si>
  <si>
    <t>ALDH3A2</t>
  </si>
  <si>
    <t>HEBP2</t>
  </si>
  <si>
    <t>CACHD1</t>
  </si>
  <si>
    <t>P11142</t>
  </si>
  <si>
    <t>C14orf159</t>
  </si>
  <si>
    <t>Mitochondrion intermembrane space. Mitochondrion inner membrane. Cytoplasm. Nucleus. Cytoplasm, perinuclear region. Note=Proteolytic cleavage during or just after translocation into the mitochondrial intermembrane space (IMS) results in the formation of an inner-membrane-anchored mature form (AIFmit). During apoptosis, further proteolytic processing leads to a mature form, which is confined to the mitochondrial IMS in a soluble form (AIFsol). AIFsol is released to the cytoplasm in response to specific death signals, and translocated to the nucleus, where it induces nuclear apoptosis. Colocalizes with EIF3G in the nucleus and perinuclear region</t>
  </si>
  <si>
    <t>CFL1</t>
  </si>
  <si>
    <t>LPAR6</t>
  </si>
  <si>
    <t>ATP6V0C</t>
  </si>
  <si>
    <t>? -- PA may be involved in apoptosis but no mechanism proposed</t>
  </si>
  <si>
    <t>SLC25A25, SLC30A9</t>
  </si>
  <si>
    <t>Co-IP (PA-TAP +/- nuclease)</t>
  </si>
  <si>
    <t>NCL</t>
  </si>
  <si>
    <t>SIM1</t>
  </si>
  <si>
    <t>MYL3</t>
  </si>
  <si>
    <t>HSPA1A</t>
  </si>
  <si>
    <t>ATP13A1</t>
  </si>
  <si>
    <t>Bradel-Tretheway (2011) Comprehensive Proteomic Analysis of Influenza Virus Polymerase Complex Reveals a Novel Association with Mitochondrial Proteins and RNA Polymerase Accessory Factors. J. Virol. September 2011 vol. 85 no. 17 8569-8581</t>
  </si>
  <si>
    <t>SPATA21</t>
  </si>
  <si>
    <t>TNPO1</t>
  </si>
  <si>
    <t>Transportin 1, IPO2, KPNB2, MIP, MIP1, TRN</t>
  </si>
  <si>
    <t>PLA2G5</t>
  </si>
  <si>
    <t>RPUSD4</t>
  </si>
  <si>
    <t>C19orf73</t>
  </si>
  <si>
    <t>ABCC6</t>
  </si>
  <si>
    <t>MARK3</t>
  </si>
  <si>
    <t>COX5B</t>
  </si>
  <si>
    <t>CRIP2</t>
  </si>
  <si>
    <t>TUBB</t>
  </si>
  <si>
    <t>MOCS1</t>
  </si>
  <si>
    <t>AGO2</t>
  </si>
  <si>
    <t>CRP</t>
  </si>
  <si>
    <t>NMI</t>
  </si>
  <si>
    <t>ALDOA</t>
  </si>
  <si>
    <t>COP9 signalosome subunit 5; one of the eight subunits of COP9 signalosome, a highly conserved protein complex that functions as an important regulator in multiple signaling pathways. The structure and function of COP9 signalosome is similar to that of the 19S regulatory particle of 26S proteasome. COP9 signalosome has been shown to interact with SCF-type E3 ubiquitin ligases and act as a positive regulator of E3 ubiquitin ligases. This protein is reported to be involved in the degradation of cyclin-dependent kinase inhibitor CDKN1B/p27Kip1. It is also known to be an coactivator that increases the specificity of JUN/AP1 transcription factors. [provided by RefSeq, Jul 2008]</t>
  </si>
  <si>
    <t>CD74</t>
  </si>
  <si>
    <t>BAX</t>
  </si>
  <si>
    <t>PLA2G4F</t>
  </si>
  <si>
    <t>PB2, (PB1?)</t>
  </si>
  <si>
    <t>C</t>
  </si>
  <si>
    <t>ACLY</t>
  </si>
  <si>
    <t>Cytoplasm. Nucleus. Cytoplasm, perinuclear region. Note=Nuclear localization is diminished in the presence of IFIT3</t>
  </si>
  <si>
    <t>GLS</t>
  </si>
  <si>
    <t>MRPS6</t>
  </si>
  <si>
    <t>Required for virus replication and transcription</t>
  </si>
  <si>
    <t>Y2H/FCPIA (validated by siRNA, Pol Activity Assay)</t>
  </si>
  <si>
    <t>VCP</t>
  </si>
  <si>
    <t>PURB</t>
  </si>
  <si>
    <t>PRMT5</t>
  </si>
  <si>
    <t>Tafforeau (2011) Generation and Comprehensive Analysis of an Influenza Polymerase Cellular Interaction Network. J. Virol. December 2011 vol. 85 no. 24 13010-13018</t>
  </si>
  <si>
    <t>NOL9</t>
  </si>
  <si>
    <t>OLR1</t>
  </si>
  <si>
    <t>DDX3Y</t>
  </si>
  <si>
    <t>CNRIP1</t>
  </si>
  <si>
    <t>FLNB</t>
  </si>
  <si>
    <t>OR5P3</t>
  </si>
  <si>
    <t>BIRC6</t>
  </si>
  <si>
    <t>hsa-mir-1247</t>
  </si>
  <si>
    <t>AKAP11</t>
  </si>
  <si>
    <t>ANXA2</t>
  </si>
  <si>
    <t>ACTG1</t>
  </si>
  <si>
    <t>P07437</t>
  </si>
  <si>
    <t>GTF2I</t>
  </si>
  <si>
    <t>CRNN</t>
  </si>
  <si>
    <t>MNAT CDK-activating kinase assembly factor 1; long with cyclin H and CDK7, forms the CDK-activating kinase (CAK) enzymatic complex. This complex activates several cyclin-associated kinases and can also associate with TFIIH to activate transcription by RNA polymerase II. Two transcript variants encoding different isoforms have been found for this gene. [provided by RefSeq, Sep 2011]</t>
  </si>
  <si>
    <t>ATP6VOD1</t>
  </si>
  <si>
    <t>ITIH1</t>
  </si>
  <si>
    <t>LSM4</t>
  </si>
  <si>
    <t>PB2 (not PB1 by IP)</t>
  </si>
  <si>
    <t>PIK3R4</t>
  </si>
  <si>
    <t>MARS</t>
  </si>
  <si>
    <t>PPARD</t>
  </si>
  <si>
    <t>DEGS2</t>
  </si>
  <si>
    <t>GAPDH</t>
  </si>
  <si>
    <t>SLC2A14</t>
  </si>
  <si>
    <t>NRIP1</t>
  </si>
  <si>
    <t>HIST1H1C</t>
  </si>
  <si>
    <t>HNRNPH1</t>
  </si>
  <si>
    <t>UBE2W</t>
  </si>
  <si>
    <t>EIF4G1</t>
  </si>
  <si>
    <t>DEFA1</t>
  </si>
  <si>
    <t>CNTNAP1</t>
  </si>
  <si>
    <t>CEP70</t>
  </si>
  <si>
    <t>NUP54</t>
  </si>
  <si>
    <t>ZNF516</t>
  </si>
  <si>
    <t>Ankrd35</t>
  </si>
  <si>
    <t>Mnat1</t>
  </si>
  <si>
    <t>CGB5</t>
  </si>
  <si>
    <t>Cdc25b</t>
  </si>
  <si>
    <t>ADCK4</t>
  </si>
  <si>
    <t>ZNF812</t>
  </si>
  <si>
    <t>Y2H/BiFC/FCPIA (validated by siRNA, Pol Activity Assay)</t>
  </si>
  <si>
    <t>AHSA1</t>
  </si>
  <si>
    <t>KARS</t>
  </si>
  <si>
    <t>TIMP4</t>
  </si>
  <si>
    <t>RPL10A</t>
  </si>
  <si>
    <t>FKTN</t>
  </si>
  <si>
    <t>DNAJB6</t>
  </si>
  <si>
    <t>KIAA1715</t>
  </si>
  <si>
    <t>YIPF5</t>
  </si>
  <si>
    <t>SFRS1</t>
  </si>
  <si>
    <t>KPNA4</t>
  </si>
  <si>
    <t>SUPT5H</t>
  </si>
  <si>
    <t>NONO</t>
  </si>
  <si>
    <t>ZFPL1</t>
  </si>
  <si>
    <t>HSPA5</t>
  </si>
  <si>
    <t>CAPRIN1</t>
  </si>
  <si>
    <t>OR2T8</t>
  </si>
  <si>
    <t>ASCC3L1</t>
  </si>
  <si>
    <t>ARF1</t>
  </si>
  <si>
    <t xml:space="preserve">N-myc (and STAT) interactor; NMYC interactor (NMI) encodes a protein that interacts with NMYC and CMYC (two members of the oncogene Myc family), and other transcription factors containing a Zip, HLH, or HLH-Zip motif. The NMI protein also interacts with all STATs except STAT2 and augments STAT-mediated transcription in response to cytokines IL2 and IFN-gamma. The NMI mRNA has low expression levels in all human fetal and adult tissues tested except brain and has high expression in cancer cell line-myeloid leukemias.  </t>
  </si>
  <si>
    <t>SVOPL</t>
  </si>
  <si>
    <t>P62987</t>
  </si>
  <si>
    <t>PB2, PB1</t>
  </si>
  <si>
    <t>UBA52</t>
  </si>
  <si>
    <t>Cytoplasm</t>
  </si>
  <si>
    <t>FBXO15</t>
  </si>
  <si>
    <t>ATP6V1B2</t>
  </si>
  <si>
    <t>CSNK1D</t>
  </si>
  <si>
    <t>DAO</t>
  </si>
  <si>
    <t>Y2H/BiFC (validated by siRNA, Pol Activity Assay)</t>
  </si>
  <si>
    <t>PAM16</t>
  </si>
  <si>
    <t>LRTM2</t>
  </si>
  <si>
    <t>B2M</t>
  </si>
  <si>
    <t>FANCF</t>
  </si>
  <si>
    <t>EIF3L</t>
  </si>
  <si>
    <t>EIF3S6IP; translation initiation factor</t>
  </si>
  <si>
    <t>PB2, (PA)</t>
  </si>
  <si>
    <t>OR10P1</t>
  </si>
  <si>
    <t>LEO1</t>
  </si>
  <si>
    <t>Cytoplasm (By similarity)</t>
  </si>
  <si>
    <t>MYOF</t>
  </si>
  <si>
    <t>MYF5</t>
  </si>
  <si>
    <t>ANAPC7</t>
  </si>
  <si>
    <t>IL22RA2</t>
  </si>
  <si>
    <t>PLIN5</t>
  </si>
  <si>
    <t>JAM2</t>
  </si>
  <si>
    <t>Nucleoporin 54</t>
  </si>
  <si>
    <t>PA, PB2, PB1</t>
  </si>
  <si>
    <t>AGXT2</t>
  </si>
  <si>
    <t>CD44</t>
  </si>
  <si>
    <t>KIAA1407</t>
  </si>
  <si>
    <t>GRSF1</t>
  </si>
  <si>
    <t xml:space="preserve"> Nucleus, nuclear pore complex (By similarity). Nucleus membrane; Peripheral membrane protein; Cytoplasmic side (By similarity). Nucleus membrane; Peripheral membrane protein; Nucleoplasmic side (By similarity). Note=Biased towards cytoplasmic side. Central region of the nuclear pore complex, within the transporter (By similarity)</t>
  </si>
  <si>
    <t>LSMD1</t>
  </si>
  <si>
    <t>DEFA2</t>
  </si>
  <si>
    <t>CMTM5</t>
  </si>
  <si>
    <t>VASH2</t>
  </si>
  <si>
    <t>CACYBP</t>
  </si>
  <si>
    <t>ncaph2</t>
  </si>
  <si>
    <t>TSC2</t>
  </si>
  <si>
    <t>VCAM1</t>
  </si>
  <si>
    <t>AGK</t>
  </si>
  <si>
    <t>TADA3</t>
  </si>
  <si>
    <t>ALDH18A1</t>
  </si>
  <si>
    <t>COMMD9</t>
  </si>
  <si>
    <t>KNR3C1</t>
  </si>
  <si>
    <t>RAD54L</t>
  </si>
  <si>
    <t>MED12L</t>
  </si>
  <si>
    <t>RPL34</t>
  </si>
  <si>
    <t>HECTD1</t>
  </si>
  <si>
    <t>CRTAP</t>
  </si>
  <si>
    <t>C7ORF50</t>
  </si>
  <si>
    <t>TSPY3</t>
  </si>
  <si>
    <t>Fanconi anemia, complementation group G; The Fanconi anemia complementation group (FANC) currently includes FANCA, FANCB, FANCC, FANCD1 (also called BRCA2), FANCD2, FANCE, FANCF, FANCG, FANCI, FANCJ (also called BRIP1), FANCL, FANCM and FANCN (also called PALB2). The previously defined group FANCH is the same as FANCA. Fanconi anemia is a genetically heterogeneous recessive disorder characterized by cytogenetic instability, hypersensitivity to DNA crosslinking agents, increased chromosomal breakage, and defective DNA repair. The members of the Fanconi anemia complementation group do not share sequence similarity; they are related by their assembly into a common nuclear protein complex. This gene encodes the protein for complementation group G. [provided by RefSeq, Jul 2008]</t>
  </si>
  <si>
    <t>OSBPL5</t>
  </si>
  <si>
    <t>ANP32A</t>
  </si>
  <si>
    <t>PB2, (PB1)</t>
  </si>
  <si>
    <t>PELP1</t>
  </si>
  <si>
    <t>Nucleus. Cytoplasm. Note=The major form is nuclear. The minor form is cytoplasmic</t>
  </si>
  <si>
    <t>CSRNP3</t>
  </si>
  <si>
    <t>SPAG7</t>
  </si>
  <si>
    <t>Y2H Only (validated by siRNA, Pol Activity Assay)</t>
  </si>
  <si>
    <t>LCE1D</t>
  </si>
  <si>
    <t>CBX3</t>
  </si>
  <si>
    <t>ATAD3A</t>
  </si>
  <si>
    <t>KLHDC7B</t>
  </si>
  <si>
    <t>ARHGEF19</t>
  </si>
  <si>
    <t>SCUBE2</t>
  </si>
  <si>
    <t>P62979</t>
  </si>
  <si>
    <t>RPS27A</t>
  </si>
  <si>
    <t>PRKRA</t>
  </si>
  <si>
    <t>ATG4D</t>
  </si>
  <si>
    <t>HPS4</t>
  </si>
  <si>
    <t>protein kinase, interferon-inducible double stranded RNA dependent activator</t>
  </si>
  <si>
    <t>AXL</t>
  </si>
  <si>
    <t>RTP2</t>
  </si>
  <si>
    <t>COX5A</t>
  </si>
  <si>
    <t>CST9</t>
  </si>
  <si>
    <t>EWSR1</t>
  </si>
  <si>
    <t>TPM1</t>
  </si>
  <si>
    <t>ARHGEF37</t>
  </si>
  <si>
    <t>APOL2</t>
  </si>
  <si>
    <t>TMEM69</t>
  </si>
  <si>
    <t>SMPDL3B</t>
  </si>
  <si>
    <t>KIRREL</t>
  </si>
  <si>
    <t>SIAH1</t>
  </si>
  <si>
    <t>Cytoplasm, perinuclear region. Cytoplasm</t>
  </si>
  <si>
    <t>APOOL</t>
  </si>
  <si>
    <t xml:space="preserve">400% Enhanced polymerase activity upon knockdown; 50% reduced pol activity upon overexpression </t>
  </si>
  <si>
    <t>RUSC1</t>
  </si>
  <si>
    <t>VAMP5</t>
  </si>
  <si>
    <t>OR5H1</t>
  </si>
  <si>
    <t>IMPDH1</t>
  </si>
  <si>
    <t>DEFB103A</t>
  </si>
  <si>
    <t>CDH16</t>
  </si>
  <si>
    <t>PRKDC</t>
  </si>
  <si>
    <t>COPB2</t>
  </si>
  <si>
    <t>CALM3</t>
  </si>
  <si>
    <t>This gene encodes the catalytic subunit of the DNA-dependent protein kinase (DNA-PK). It functions with the Ku70/Ku80 heterodimer protein in DNA double strand break repair and recombination. The protein encoded is a member of the PI3/PI4-kinase family.(provided by RefSeq, Jul 2010)</t>
  </si>
  <si>
    <t>VEZT</t>
  </si>
  <si>
    <t>BBC3</t>
  </si>
  <si>
    <t>Nucleus. Nucleus, nucleolus</t>
  </si>
  <si>
    <t>ARPC1B</t>
  </si>
  <si>
    <t>TFB2M</t>
  </si>
  <si>
    <t>HNRNPL</t>
  </si>
  <si>
    <t>BAG3</t>
  </si>
  <si>
    <t>KIAA0408</t>
  </si>
  <si>
    <t>PSMC1</t>
  </si>
  <si>
    <t>FAM83H</t>
  </si>
  <si>
    <t>HNRNPUL2</t>
  </si>
  <si>
    <t>TPRA1</t>
  </si>
  <si>
    <t>MAP7</t>
  </si>
  <si>
    <t>SET</t>
  </si>
  <si>
    <t>POLR1B</t>
  </si>
  <si>
    <t>IPO7</t>
  </si>
  <si>
    <t>DCTN1</t>
  </si>
  <si>
    <t>ACOT1</t>
  </si>
  <si>
    <t>RAI14</t>
  </si>
  <si>
    <t>WDR34</t>
  </si>
  <si>
    <t>C16orf80</t>
  </si>
  <si>
    <t>ANGEL1</t>
  </si>
  <si>
    <t>ATP5C1</t>
  </si>
  <si>
    <t>ADNP</t>
  </si>
  <si>
    <t>Q14257</t>
  </si>
  <si>
    <t>RCN2</t>
  </si>
  <si>
    <t>Nuclear protein import; The importin-alpha/beta complex and the GTPase Ran mediate nuclear import of proteins with a classical nuclear localization signal. The protein encoded by this gene is a member of a class of approximately 20 potential Ran targets that share a sequence motif related to the Ran-binding site of importin-beta. Similar to importin-beta, this protein prevents the activation of Ran's GTPase by RanGAP1 and inhibits nucleotide exchange on RanGTP, and also binds directlyto nuclear pore complexes where it competes for binding sites with importin-beta and transportin. This protein has a Ran-dependent transport cycle and it can cross the nuclear envelope rapidly and in both directions. At least fourimportin beta-like transport receptors, namely importin beta itself, transportin, RanBP5 and RanBP7, directly bind and import ribosomal proteins. (provided by RefSeq, Jul 2008)</t>
  </si>
  <si>
    <t>RAD51L1</t>
  </si>
  <si>
    <t>SAMD12</t>
  </si>
  <si>
    <t>gpc4</t>
  </si>
  <si>
    <t>NUAK1</t>
  </si>
  <si>
    <t>MPP2</t>
  </si>
  <si>
    <t>CLIP1</t>
  </si>
  <si>
    <t>ZNF347</t>
  </si>
  <si>
    <t>YBX1</t>
  </si>
  <si>
    <t>CXCL2</t>
  </si>
  <si>
    <t>AK1</t>
  </si>
  <si>
    <t>IL1R1</t>
  </si>
  <si>
    <t>OIT3</t>
  </si>
  <si>
    <t>ATP6V1C2</t>
  </si>
  <si>
    <t>Mediates pre-mRNA alternative splicing regulation. Binds to splice sites in pre-mRNA and regulates splice site selection. Binds and stabilizes cytoplasmic mRNA. Contributes to the regulation of translation by modulating the interaction between the mRNA and eukaryotic initiation factors (By similarity). Regulates the transcription of numerous genes. Its transcriptional activity on the multidrug resistance gene MDR1 is enhanced in presence of the APEX1 acetylated form at 'Lys-6' and 'Lys-7'. Binds to promoters that contain a Y-box (5'-CTGATTGGCCAA-3'), such as MDR1 and HLA class II genes. Promotes separation of DNA strands that contain mismatches or are modified by cisplatin.Has endonucleolytic activity and can introduce nicks or breaks into double-stranded DNA (in vitro). May play a role in DNA repair. Component of the CRD-mediated complex that promotes MYC mRNA stability. Binds preferentially to the 5'-[CU]CUGCG-3' motif in vitroFunction: The secreted form acts as an extracellular mitogen and stimulates cell migration and proliferation</t>
  </si>
  <si>
    <t>OR3A1</t>
  </si>
  <si>
    <t>NHLH1</t>
  </si>
  <si>
    <t>ALOX5AP</t>
  </si>
  <si>
    <t>FOLR1</t>
  </si>
  <si>
    <t>IVNS1ABP</t>
  </si>
  <si>
    <t>DEFT1P</t>
  </si>
  <si>
    <t>CRYAB</t>
  </si>
  <si>
    <t>KRTAP4-1</t>
  </si>
  <si>
    <t>CAPRIN2</t>
  </si>
  <si>
    <t>mri1</t>
  </si>
  <si>
    <t>FKBP8</t>
  </si>
  <si>
    <t>ALDH3B1</t>
  </si>
  <si>
    <t>SLC30A8</t>
  </si>
  <si>
    <t>NDUFA10</t>
  </si>
  <si>
    <t>BAG5</t>
  </si>
  <si>
    <t>MVB12B</t>
  </si>
  <si>
    <t>PSMC6</t>
  </si>
  <si>
    <t>FCRL1</t>
  </si>
  <si>
    <t>PTGES3</t>
  </si>
  <si>
    <t>RRP12</t>
  </si>
  <si>
    <t>SDPR</t>
  </si>
  <si>
    <t>ANP32B</t>
  </si>
  <si>
    <t>POP1</t>
  </si>
  <si>
    <t>FRMD4A</t>
  </si>
  <si>
    <t>DRG1</t>
  </si>
  <si>
    <t>Cytoplasm. Nucleus. Cytoplasmic granule. Secreted. Note=Localized in cytoplasmic mRNP granules containing untranslated mRNAs. Shuttles between nucleus and cytoplasm. Predominantly cytoplasmic in proliferating cells. Cytotoxic stress and DNA damage enhance translocation to the nucleus. Localized with DDX1, MBNL1 and TIAL1 in stress granules upon stress. Secreted by mesangial and monocytic cells after inflammatory challenges. Translocates from the cytoplasm to the nucleus after and colocalizes with APEX1 in nuclear speckles after genotoxic stress</t>
  </si>
  <si>
    <t>OR6B2</t>
  </si>
  <si>
    <t>CLPTM1</t>
  </si>
  <si>
    <t>Translocates to nucleus after infection and mediates interactions of vRNP and microtubules</t>
  </si>
  <si>
    <t>BAG2</t>
  </si>
  <si>
    <t>DENND2D</t>
  </si>
  <si>
    <t>Anti-NP IP and LC-MS</t>
  </si>
  <si>
    <t>SEC14L3</t>
  </si>
  <si>
    <t>O00410</t>
  </si>
  <si>
    <t>Kawaguchi (2012) YB-1 Functions as a Porter To Lead Influenza Virus Ribonucleoprotein Complexes to Microtubules; J Virol. 2012 October; 86(20): 11086–11095.</t>
  </si>
  <si>
    <t>SRSF8</t>
  </si>
  <si>
    <t>HIST1H4D</t>
  </si>
  <si>
    <t>ID3</t>
  </si>
  <si>
    <t>ADD1</t>
  </si>
  <si>
    <t>MEX3B</t>
  </si>
  <si>
    <t>SGMS1</t>
  </si>
  <si>
    <t>ENO4</t>
  </si>
  <si>
    <t>HMGB1</t>
  </si>
  <si>
    <t>CHCHD1</t>
  </si>
  <si>
    <t>VSIG10L</t>
  </si>
  <si>
    <t>ORC2</t>
  </si>
  <si>
    <t>TTF2</t>
  </si>
  <si>
    <t>DNA binding proteins that associates with chromatin and has the ability to bend DNA. Binds preferentially single-stranded DNA. Involved in V(D)J recombination by acting as a cofactor of the RAG complex. Acts by stimulating cleavage and RAG protein binding at the 23 bp spacer of conserved recombination signal sequences (RSS). Heparin-binding protein that has a role in the extension of neurite-type cytoplasmic processes in developing cells (By similarity)</t>
  </si>
  <si>
    <t>BPTF</t>
  </si>
  <si>
    <t>SLC4A10</t>
  </si>
  <si>
    <t>NDUFAF2, NDUFA7</t>
  </si>
  <si>
    <t>PTGFRN</t>
  </si>
  <si>
    <t>Nucleus. Chromosome</t>
  </si>
  <si>
    <t>CCDC91</t>
  </si>
  <si>
    <t>HSPA1B</t>
  </si>
  <si>
    <t>CCAR1</t>
  </si>
  <si>
    <t>Promotes polymerase activity</t>
  </si>
  <si>
    <t>FBXW12</t>
  </si>
  <si>
    <t>TPM3</t>
  </si>
  <si>
    <t>cDNA library + phage display</t>
  </si>
  <si>
    <t>DYRK4</t>
  </si>
  <si>
    <t>Moisy (2012) HMGB1 Protein binds to influenza virus nucleoprotein and promotes virual replication. J Virol. 2012 September 86(17):9122-9133</t>
  </si>
  <si>
    <t>DAPK3</t>
  </si>
  <si>
    <t>HSPA4</t>
  </si>
  <si>
    <t>RCC1</t>
  </si>
  <si>
    <t>NXPE3</t>
  </si>
  <si>
    <t>PKP1</t>
  </si>
  <si>
    <t>LYPD1</t>
  </si>
  <si>
    <t>NOV</t>
  </si>
  <si>
    <t>C20orf144</t>
  </si>
  <si>
    <t>Guanine-nucleotide releasing factor that promotes the exchange of Ran-bound GDP by GTP. Involved in the regulation of onset of chromosome condensation in the S phase. Binds both to the nucleosomes and double-stranded DNA. RCC1-Ran complex (together with other proteins) acts as a component of a signal transmission pathway that detects unreplicated DNA. Plays a key role in nucleo-cytoplasmic transport, mitosis and nuclear-envelope assembly</t>
  </si>
  <si>
    <t>hsa-mir-127</t>
  </si>
  <si>
    <t>FUCA1</t>
  </si>
  <si>
    <t>vRNP? (may be indirect interaction through nucleosomes)</t>
  </si>
  <si>
    <t>TRAIP</t>
  </si>
  <si>
    <t>DDX58</t>
  </si>
  <si>
    <t>Nucleus. Cytoplasm. Note=Becomes dispersed throughout the cytoplasm during mitosis</t>
  </si>
  <si>
    <t>Associates with RNP on chromatin</t>
  </si>
  <si>
    <t>Fractionation</t>
  </si>
  <si>
    <t>POLR2B</t>
  </si>
  <si>
    <t>GRB10</t>
  </si>
  <si>
    <t>ALG1</t>
  </si>
  <si>
    <t>ARFGAP2</t>
  </si>
  <si>
    <t>ANXA5</t>
  </si>
  <si>
    <t>SEP12</t>
  </si>
  <si>
    <t>DAW1</t>
  </si>
  <si>
    <t>C9ORF167</t>
  </si>
  <si>
    <t>Chase (2011) Influenza Virus Ribonucleoprotein Complexes Gain Preferential Access to Cellular Export Machinery through Chromatin Targeting. PLos Pathogens. DOI: 10.1371/journal.ppat.1002187</t>
  </si>
  <si>
    <t>NANOG</t>
  </si>
  <si>
    <t>PSMD1</t>
  </si>
  <si>
    <t>CIB4</t>
  </si>
  <si>
    <t>UBAC2</t>
  </si>
  <si>
    <t>TOP2A</t>
  </si>
  <si>
    <t>HSPH1</t>
  </si>
  <si>
    <t>HSCB</t>
  </si>
  <si>
    <t>POP5</t>
  </si>
  <si>
    <t>FMR1</t>
  </si>
  <si>
    <t>CLDND2</t>
  </si>
  <si>
    <t>EIF4A2</t>
  </si>
  <si>
    <t>PLEC</t>
  </si>
  <si>
    <t>REG4</t>
  </si>
  <si>
    <t>CNOT1</t>
  </si>
  <si>
    <t>SPATA31C1</t>
  </si>
  <si>
    <t>AP2M1</t>
  </si>
  <si>
    <t>ATP5A1</t>
  </si>
  <si>
    <t>AKAP7</t>
  </si>
  <si>
    <t>RNA-binding protein that plays a role in intracellular RNA transport and in the regulation of translation of target mRNAs. Associated with polysomes. May play a role in the transport of mRNA from the nucleus to the cytoplasm. Binds strongly to poly(G), binds moderately to poly(U) but shows very little binding to poly(A) or poly(C).</t>
  </si>
  <si>
    <t>P10809</t>
  </si>
  <si>
    <t>HSPD1</t>
  </si>
  <si>
    <t>CKAP4</t>
  </si>
  <si>
    <t>ITGAM</t>
  </si>
  <si>
    <t>BUB1</t>
  </si>
  <si>
    <t>MDN1</t>
  </si>
  <si>
    <t>NP, RNA; facilitates RNP assembly and RNP export</t>
  </si>
  <si>
    <t>Microarray + siRNA screen</t>
  </si>
  <si>
    <t>RDH16</t>
  </si>
  <si>
    <t>anxa4</t>
  </si>
  <si>
    <t>hsa-mir-4792</t>
  </si>
  <si>
    <t>FTH1</t>
  </si>
  <si>
    <t>NDUFB7</t>
  </si>
  <si>
    <t xml:space="preserve">Zhou (2014) Fragile X mental retardation protein stimulates ribonucleoprotein assembly of influenza a virus. Nature Communications. </t>
  </si>
  <si>
    <t>FANCB</t>
  </si>
  <si>
    <t>IK</t>
  </si>
  <si>
    <t>MTA1</t>
  </si>
  <si>
    <t>C15orf54</t>
  </si>
  <si>
    <t>IKZF4</t>
  </si>
  <si>
    <t>OR51V1</t>
  </si>
  <si>
    <t xml:space="preserve">(RED) IK Cytokine, Down-Regulator Of HLA II; The protein encoded by this gene was identified by its RED repeat, a stretch of repeated arginine, glutamic acid and aspartic acid residues. The protein localizes to discrete dots within the nucleus, excluding the nucleolus. Its function is unknown.  </t>
  </si>
  <si>
    <t>MEFV</t>
  </si>
  <si>
    <t>RAD23B</t>
  </si>
  <si>
    <t>CXorf57</t>
  </si>
  <si>
    <t>PB2, PB1, NS1 mRNA</t>
  </si>
  <si>
    <t>SLC36A4</t>
  </si>
  <si>
    <t>CYP2S1</t>
  </si>
  <si>
    <t>IFIH1</t>
  </si>
  <si>
    <t>Regulates splicing of NS1/NEP; knockdown reduced titers by 2-3 logs</t>
  </si>
  <si>
    <t>ipo5</t>
  </si>
  <si>
    <t>Y2H withtwo viral polymerase subunits  co-expressed in yeast to be used as bait</t>
  </si>
  <si>
    <t>KRTAP19-6</t>
  </si>
  <si>
    <t>PRICKLE2</t>
  </si>
  <si>
    <t>Mapk9</t>
  </si>
  <si>
    <t>TMEFF2</t>
  </si>
  <si>
    <t>TAF6</t>
  </si>
  <si>
    <t>Fournier (2014) Recruitment of RED-SMU1 Complex by Influenza A Virus RNA Polymerase to Control Ciral mRNA Splicing. PLoS Pathogens. (2014DOI: 10.1371/journal.ppat.1004164)</t>
  </si>
  <si>
    <t>ATG9A</t>
  </si>
  <si>
    <t>ENAM</t>
  </si>
  <si>
    <t>CCT8</t>
  </si>
  <si>
    <t>ADAMTS12</t>
  </si>
  <si>
    <t>SMU1</t>
  </si>
  <si>
    <t>PSMD3</t>
  </si>
  <si>
    <t>CD53</t>
  </si>
  <si>
    <t>TOP2B</t>
  </si>
  <si>
    <t>NEXN</t>
  </si>
  <si>
    <t>DEFB124</t>
  </si>
  <si>
    <t>MX1</t>
  </si>
  <si>
    <t>POP7</t>
  </si>
  <si>
    <t>Suppressor Of Mec-8 And Unc-52 Homolog ; SMU1 (smu-1 suppressor of mec-8 and unc-52 homolog (C. elegans)) is a protein-coding gene. Diseases associated with SMU1 include lissencephaly. An important paralog of this gene is WDR83.</t>
  </si>
  <si>
    <t>YTHDF2</t>
  </si>
  <si>
    <t>GOLGA2</t>
  </si>
  <si>
    <t>DBN1</t>
  </si>
  <si>
    <t>LILRA5</t>
  </si>
  <si>
    <t>Cytoplasm (By similarity). Nucleus (By similarity)</t>
  </si>
  <si>
    <t>hsa-mir-4780</t>
  </si>
  <si>
    <t>GEMIN4</t>
  </si>
  <si>
    <t>PAPD5</t>
  </si>
  <si>
    <t>BCLAF1</t>
  </si>
  <si>
    <t>KIF17</t>
  </si>
  <si>
    <t>CAP1</t>
  </si>
  <si>
    <t>AKAP12</t>
  </si>
  <si>
    <t>O95816</t>
  </si>
  <si>
    <t>hsa-mir-758</t>
  </si>
  <si>
    <t>KIF24</t>
  </si>
  <si>
    <t>CCDC24</t>
  </si>
  <si>
    <t>C11ORF71</t>
  </si>
  <si>
    <t>PP6C</t>
  </si>
  <si>
    <t>VPS34 (PIK3C3)</t>
  </si>
  <si>
    <t>XRCC6</t>
  </si>
  <si>
    <t>Catalytic subunit of protein phosphatase 6 (PP6). PP6 is a component of a signaling pathway regulating cell cycle progression in response to IL2 receptor stimulation. N-terminal domain restricts G1 to S phase progression in cancer cells, in part through control of cyclin D1. Downregulates MAP3K7 kinase activation of the IL1 signaling pathway by dephosphorylation of MAP3K7</t>
  </si>
  <si>
    <t>HLA-A</t>
  </si>
  <si>
    <t>JTB</t>
  </si>
  <si>
    <t>TEF</t>
  </si>
  <si>
    <t>TBPL2</t>
  </si>
  <si>
    <t>SLC35A1</t>
  </si>
  <si>
    <t>PCDHB6</t>
  </si>
  <si>
    <t>FMNL3</t>
  </si>
  <si>
    <t>POPDC2</t>
  </si>
  <si>
    <t>PPP1R21</t>
  </si>
  <si>
    <t>DPP2</t>
  </si>
  <si>
    <t>OVGP1</t>
  </si>
  <si>
    <t>KPNA1</t>
  </si>
  <si>
    <t>IFNA1</t>
  </si>
  <si>
    <t>DOCK8</t>
  </si>
  <si>
    <t>GOSR1</t>
  </si>
  <si>
    <t>rab11A</t>
  </si>
  <si>
    <t>ZNF781</t>
  </si>
  <si>
    <t>CCNT1</t>
  </si>
  <si>
    <t>ZG16</t>
  </si>
  <si>
    <t>Traf1</t>
  </si>
  <si>
    <t>ERLIN1</t>
  </si>
  <si>
    <t>GCNT3</t>
  </si>
  <si>
    <t>ARFGEF1</t>
  </si>
  <si>
    <t>ATP1A4</t>
  </si>
  <si>
    <t>CDS2</t>
  </si>
  <si>
    <t>PFDN2</t>
  </si>
  <si>
    <t>GGA2</t>
  </si>
  <si>
    <t>AKAP10</t>
  </si>
  <si>
    <t>PSPC1</t>
  </si>
  <si>
    <t>TUBA1C</t>
  </si>
  <si>
    <t>ACSF3</t>
  </si>
  <si>
    <t>GPR89A</t>
  </si>
  <si>
    <t>MYO1B</t>
  </si>
  <si>
    <t>PLCD3</t>
  </si>
  <si>
    <t>EFTUD2</t>
  </si>
  <si>
    <t>FAM193A</t>
  </si>
  <si>
    <t>DNASE2</t>
  </si>
  <si>
    <t>BMS1</t>
  </si>
  <si>
    <t>ATXN2L</t>
  </si>
  <si>
    <t>P60842</t>
  </si>
  <si>
    <t>CDCP2</t>
  </si>
  <si>
    <t>EIF4A1</t>
  </si>
  <si>
    <t>RBM4</t>
  </si>
  <si>
    <t>MED29</t>
  </si>
  <si>
    <t>hsa-mir-6841</t>
  </si>
  <si>
    <t>C13ORF28</t>
  </si>
  <si>
    <t>PKD2L2</t>
  </si>
  <si>
    <t>ZNF713</t>
  </si>
  <si>
    <t>PABPC1</t>
  </si>
  <si>
    <t>PPIAL3</t>
  </si>
  <si>
    <t>CXCL14</t>
  </si>
  <si>
    <t>HSD17B6</t>
  </si>
  <si>
    <t>RXFP4</t>
  </si>
  <si>
    <t>gray = not relevant</t>
  </si>
  <si>
    <t>RDH5</t>
  </si>
  <si>
    <t>GIGYF1</t>
  </si>
  <si>
    <t>PANK4</t>
  </si>
  <si>
    <t>CD180</t>
  </si>
  <si>
    <t>SYNGR2</t>
  </si>
  <si>
    <t>ACSL4</t>
  </si>
  <si>
    <t>COX4I1</t>
  </si>
  <si>
    <t>MBL2</t>
  </si>
  <si>
    <t>IFNB1</t>
  </si>
  <si>
    <t>NMT2</t>
  </si>
  <si>
    <t>kpna6</t>
  </si>
  <si>
    <t>FAM26E</t>
  </si>
  <si>
    <t>cct6a</t>
  </si>
  <si>
    <t>COL4A4</t>
  </si>
  <si>
    <t>SLC6A15</t>
  </si>
  <si>
    <t>IL10RA</t>
  </si>
  <si>
    <t>XKR3</t>
  </si>
  <si>
    <t>ARL1</t>
  </si>
  <si>
    <t>ATP2A2</t>
  </si>
  <si>
    <t>IMMT</t>
  </si>
  <si>
    <t>IFIT1B</t>
  </si>
  <si>
    <t>BTAF1</t>
  </si>
  <si>
    <t>RNaseP</t>
  </si>
  <si>
    <t>ADAMTS5</t>
  </si>
  <si>
    <t>STX17</t>
  </si>
  <si>
    <t>WDR1</t>
  </si>
  <si>
    <t>EIF4G3</t>
  </si>
  <si>
    <t>VN1R5</t>
  </si>
  <si>
    <t>PQBP1</t>
  </si>
  <si>
    <t>C18orf34</t>
  </si>
  <si>
    <t>IGF2</t>
  </si>
  <si>
    <t>SYT16</t>
  </si>
  <si>
    <t>LOC100288524</t>
  </si>
  <si>
    <t>P68371</t>
  </si>
  <si>
    <t>TAAR9</t>
  </si>
  <si>
    <t>TUBB4B</t>
  </si>
  <si>
    <t>TREM1</t>
  </si>
  <si>
    <t>OR52A1</t>
  </si>
  <si>
    <t>C1QL3</t>
  </si>
  <si>
    <t>SH3BP4</t>
  </si>
  <si>
    <t>SF3A3</t>
  </si>
  <si>
    <t>SPTBN5</t>
  </si>
  <si>
    <t>MAGEF1</t>
  </si>
  <si>
    <t>SRP68</t>
  </si>
  <si>
    <t>PAX4</t>
  </si>
  <si>
    <t>pfn1</t>
  </si>
  <si>
    <t>RGS21</t>
  </si>
  <si>
    <t>hsa-mir-4269</t>
  </si>
  <si>
    <t>FAM213A</t>
  </si>
  <si>
    <t>NCKAP1L</t>
  </si>
  <si>
    <t>C4orf32</t>
  </si>
  <si>
    <t>GNRHR</t>
  </si>
  <si>
    <t xml:space="preserve">IFNG </t>
  </si>
  <si>
    <t>DVL3</t>
  </si>
  <si>
    <t>ESCO1</t>
  </si>
  <si>
    <t>kpna1</t>
  </si>
  <si>
    <t>SGCG</t>
  </si>
  <si>
    <t>CD2BP2</t>
  </si>
  <si>
    <t>AAR2</t>
  </si>
  <si>
    <t>ZXDC</t>
  </si>
  <si>
    <t>TSPY1</t>
  </si>
  <si>
    <t>cbl</t>
  </si>
  <si>
    <t>ATP1A1</t>
  </si>
  <si>
    <t>LRRC31</t>
  </si>
  <si>
    <t>ATP2B4</t>
  </si>
  <si>
    <t>RSG1</t>
  </si>
  <si>
    <t>SQRDL</t>
  </si>
  <si>
    <t>HNRNPUL1</t>
  </si>
  <si>
    <t>IRAK1</t>
  </si>
  <si>
    <t>COL23A1</t>
  </si>
  <si>
    <t>RPA43</t>
  </si>
  <si>
    <t>HSP90AA1</t>
  </si>
  <si>
    <t>KAZR</t>
  </si>
  <si>
    <t>ERLIN2</t>
  </si>
  <si>
    <t>C1orf33</t>
  </si>
  <si>
    <t>FGFR1OP2</t>
  </si>
  <si>
    <t>TMX4</t>
  </si>
  <si>
    <t>O60884</t>
  </si>
  <si>
    <t>SRRM5</t>
  </si>
  <si>
    <t>DNAJA2</t>
  </si>
  <si>
    <t>PDGFRA</t>
  </si>
  <si>
    <t>C4BPA</t>
  </si>
  <si>
    <t>DDX17, DDX58</t>
  </si>
  <si>
    <t>ANKRD20A1</t>
  </si>
  <si>
    <t>hsa-mir-323a</t>
  </si>
  <si>
    <t>ADAMTS8</t>
  </si>
  <si>
    <t>LRP2BP</t>
  </si>
  <si>
    <t>ATP1B1</t>
  </si>
  <si>
    <t>HR</t>
  </si>
  <si>
    <t>VPS33A</t>
  </si>
  <si>
    <t>KAT8</t>
  </si>
  <si>
    <t>hsa-mir-4435-2</t>
  </si>
  <si>
    <t>ALX3</t>
  </si>
  <si>
    <t>GLP1R</t>
  </si>
  <si>
    <t>ZNRF3</t>
  </si>
  <si>
    <t>TEKT1</t>
  </si>
  <si>
    <t>OXGR1</t>
  </si>
  <si>
    <t>PLBD1</t>
  </si>
  <si>
    <t>ATP4B</t>
  </si>
  <si>
    <t>PABPN1</t>
  </si>
  <si>
    <t xml:space="preserve">IRF1 </t>
  </si>
  <si>
    <t>GLOD4</t>
  </si>
  <si>
    <t>eIF4E</t>
  </si>
  <si>
    <t>CYTH4</t>
  </si>
  <si>
    <t>nup50</t>
  </si>
  <si>
    <t>ZDBF2</t>
  </si>
  <si>
    <t>cdc37</t>
  </si>
  <si>
    <t>mcm2</t>
  </si>
  <si>
    <t>NINJ2</t>
  </si>
  <si>
    <t>BRD8</t>
  </si>
  <si>
    <t>ATP1A2</t>
  </si>
  <si>
    <t>ATP4A</t>
  </si>
  <si>
    <t>UQCRC2</t>
  </si>
  <si>
    <t>ESPL1</t>
  </si>
  <si>
    <t>ILF2</t>
  </si>
  <si>
    <t>FAM20A</t>
  </si>
  <si>
    <t>IGSF21</t>
  </si>
  <si>
    <t>RPP14</t>
  </si>
  <si>
    <t>HSP90AB1</t>
  </si>
  <si>
    <t>KLC1</t>
  </si>
  <si>
    <t>HIST3H3</t>
  </si>
  <si>
    <t>MYO6</t>
  </si>
  <si>
    <t>CTSD</t>
  </si>
  <si>
    <t>C1orf77</t>
  </si>
  <si>
    <t>LFNG</t>
  </si>
  <si>
    <t>COA4</t>
  </si>
  <si>
    <t>P50402</t>
  </si>
  <si>
    <t>EMD</t>
  </si>
  <si>
    <t>ESRRG</t>
  </si>
  <si>
    <t>PLK4</t>
  </si>
  <si>
    <t>C4ORD35</t>
  </si>
  <si>
    <t>CD3E</t>
  </si>
  <si>
    <t>GRK6</t>
  </si>
  <si>
    <t>ACVR1C</t>
  </si>
  <si>
    <t>CNP</t>
  </si>
  <si>
    <t>DMD</t>
  </si>
  <si>
    <t>KCNH2</t>
  </si>
  <si>
    <t>ALAS1</t>
  </si>
  <si>
    <t>CYBRD1</t>
  </si>
  <si>
    <t>TMEM154</t>
  </si>
  <si>
    <t>RCBTB1</t>
  </si>
  <si>
    <t>WISP3</t>
  </si>
  <si>
    <t>PGLS</t>
  </si>
  <si>
    <t>CRX</t>
  </si>
  <si>
    <t>LY6E</t>
  </si>
  <si>
    <t>GNL3L</t>
  </si>
  <si>
    <t>PML</t>
  </si>
  <si>
    <t>IRF3</t>
  </si>
  <si>
    <t>GRIN2A</t>
  </si>
  <si>
    <t>FXR2</t>
  </si>
  <si>
    <t>WBP2</t>
  </si>
  <si>
    <t>eif4E</t>
  </si>
  <si>
    <t>Cdc5l</t>
  </si>
  <si>
    <t>CLNS1A</t>
  </si>
  <si>
    <t>Lifr</t>
  </si>
  <si>
    <t>PHKB</t>
  </si>
  <si>
    <t>ATP1A3</t>
  </si>
  <si>
    <t>ATP5F1</t>
  </si>
  <si>
    <t>UQCRFS1</t>
  </si>
  <si>
    <t>ABHD12</t>
  </si>
  <si>
    <t>PRSS8</t>
  </si>
  <si>
    <t>ARHGEF2</t>
  </si>
  <si>
    <t>FAAH</t>
  </si>
  <si>
    <t>KLC4</t>
  </si>
  <si>
    <t>FKBP9</t>
  </si>
  <si>
    <t>FARP1</t>
  </si>
  <si>
    <t>ALKBH6</t>
  </si>
  <si>
    <t>C1QBP</t>
  </si>
  <si>
    <t>BAT3</t>
  </si>
  <si>
    <t>ZIC4</t>
  </si>
  <si>
    <t>P31689</t>
  </si>
  <si>
    <t>DNAJA1</t>
  </si>
  <si>
    <t>PTPRJ</t>
  </si>
  <si>
    <t>C6ORF136</t>
  </si>
  <si>
    <t>ARHGAP35</t>
  </si>
  <si>
    <t>ATP5S</t>
  </si>
  <si>
    <t>FCRLB</t>
  </si>
  <si>
    <t>AKT1</t>
  </si>
  <si>
    <t>DBT</t>
  </si>
  <si>
    <t>Uchl1</t>
  </si>
  <si>
    <t>SEPT7</t>
  </si>
  <si>
    <t>SLX4</t>
  </si>
  <si>
    <t>POMK</t>
  </si>
  <si>
    <t>PON1</t>
  </si>
  <si>
    <t>THPO</t>
  </si>
  <si>
    <t>SMAD9</t>
  </si>
  <si>
    <t>hsa-mir-6715b</t>
  </si>
  <si>
    <t>OR1G1</t>
  </si>
  <si>
    <t>GANAB</t>
  </si>
  <si>
    <t>RAN</t>
  </si>
  <si>
    <t>ISG20</t>
  </si>
  <si>
    <t>THSD7A</t>
  </si>
  <si>
    <t>GABPB1</t>
  </si>
  <si>
    <t>rbpms</t>
  </si>
  <si>
    <t>CLIC2</t>
  </si>
  <si>
    <t>Cdk1</t>
  </si>
  <si>
    <t>TMEM95</t>
  </si>
  <si>
    <t>BNIP1</t>
  </si>
  <si>
    <t>NKX2-4</t>
  </si>
  <si>
    <t>ATP2B1</t>
  </si>
  <si>
    <t>ATP6V1H</t>
  </si>
  <si>
    <t>ATP5L</t>
  </si>
  <si>
    <t>MAGED1</t>
  </si>
  <si>
    <t>EXOC6</t>
  </si>
  <si>
    <t>TEX10</t>
  </si>
  <si>
    <t>LRRFIP1</t>
  </si>
  <si>
    <t>RGS6</t>
  </si>
  <si>
    <t>FLNA</t>
  </si>
  <si>
    <t>E2F7</t>
  </si>
  <si>
    <t>MAP3K6</t>
  </si>
  <si>
    <t>KIAA1586</t>
  </si>
  <si>
    <t>RPH3A</t>
  </si>
  <si>
    <t>C22orf28</t>
  </si>
  <si>
    <t>BTF3</t>
  </si>
  <si>
    <t>AP2B1</t>
  </si>
  <si>
    <t>UBE2E3</t>
  </si>
  <si>
    <t>O00743</t>
  </si>
  <si>
    <t>PPP6C</t>
  </si>
  <si>
    <t>VMO1</t>
  </si>
  <si>
    <t>RIOK3</t>
  </si>
  <si>
    <t>CAMK1</t>
  </si>
  <si>
    <t>LRRC16A</t>
  </si>
  <si>
    <t>FJX1</t>
  </si>
  <si>
    <t>GPATCH3</t>
  </si>
  <si>
    <t>EVPLL</t>
  </si>
  <si>
    <t>FASN</t>
  </si>
  <si>
    <t>SOD2</t>
  </si>
  <si>
    <t>IRF1</t>
  </si>
  <si>
    <t>BCL9L</t>
  </si>
  <si>
    <t>SEMA4A</t>
  </si>
  <si>
    <t>SMLR1</t>
  </si>
  <si>
    <t>VPS28</t>
  </si>
  <si>
    <t>MASA</t>
  </si>
  <si>
    <t>SORCS3</t>
  </si>
  <si>
    <t>ruvbl2</t>
  </si>
  <si>
    <t>CENPF</t>
  </si>
  <si>
    <t>AKR1B15</t>
  </si>
  <si>
    <t>BCAP29</t>
  </si>
  <si>
    <t>ralgps2</t>
  </si>
  <si>
    <t>TMEM11</t>
  </si>
  <si>
    <t>ATXN10</t>
  </si>
  <si>
    <t>SLC25A1</t>
  </si>
  <si>
    <t>U2AF2</t>
  </si>
  <si>
    <t>LMNA</t>
  </si>
  <si>
    <t>FKBP11</t>
  </si>
  <si>
    <t>UTP23</t>
  </si>
  <si>
    <t>LZTS2</t>
  </si>
  <si>
    <t>SLC3A2</t>
  </si>
  <si>
    <t>CALM2</t>
  </si>
  <si>
    <t>P12236</t>
  </si>
  <si>
    <t>CD200R1L</t>
  </si>
  <si>
    <t>HEATR7A</t>
  </si>
  <si>
    <t>ggt1</t>
  </si>
  <si>
    <t>TRPV2</t>
  </si>
  <si>
    <t>Konig 295</t>
  </si>
  <si>
    <t>ZNF692</t>
  </si>
  <si>
    <t>Brass 250</t>
  </si>
  <si>
    <t>Hao (human orthologs only)</t>
  </si>
  <si>
    <t>Shapria</t>
  </si>
  <si>
    <t>All hits combined</t>
  </si>
  <si>
    <t>C1QTNF9B</t>
  </si>
  <si>
    <t>All hits, listed once</t>
  </si>
  <si>
    <t>MPP3</t>
  </si>
  <si>
    <t>VARS</t>
  </si>
  <si>
    <t>ABCD1</t>
  </si>
  <si>
    <t>NHLH2</t>
  </si>
  <si>
    <t>ABCC10</t>
  </si>
  <si>
    <t>CDC42SE2</t>
  </si>
  <si>
    <t>ABCB10</t>
  </si>
  <si>
    <t>HOOK1</t>
  </si>
  <si>
    <t>dvl3</t>
  </si>
  <si>
    <t>USP27X</t>
  </si>
  <si>
    <t>1549 total hits</t>
  </si>
  <si>
    <t>hsa-mir-1538</t>
  </si>
  <si>
    <t>CEP290</t>
  </si>
  <si>
    <t>AATK</t>
  </si>
  <si>
    <t>MLH1</t>
  </si>
  <si>
    <t>ADAT1</t>
  </si>
  <si>
    <t>SPAG17</t>
  </si>
  <si>
    <t>ACTL6B</t>
  </si>
  <si>
    <t>MECR</t>
  </si>
  <si>
    <t>ACE2</t>
  </si>
  <si>
    <t>RIC8A</t>
  </si>
  <si>
    <t>1419 unique hits</t>
  </si>
  <si>
    <t>USP22</t>
  </si>
  <si>
    <t>SLC25A11</t>
  </si>
  <si>
    <t>ACRC</t>
  </si>
  <si>
    <t>SCG2</t>
  </si>
  <si>
    <t>AHCY</t>
  </si>
  <si>
    <t>MON2</t>
  </si>
  <si>
    <t>AMMECR1</t>
  </si>
  <si>
    <t>ACOX1</t>
  </si>
  <si>
    <t>FGFBP2</t>
  </si>
  <si>
    <t>WDR18</t>
  </si>
  <si>
    <t>MLH3</t>
  </si>
  <si>
    <t>GCN1L1</t>
  </si>
  <si>
    <t>HEG1</t>
  </si>
  <si>
    <t>ZPBP2</t>
  </si>
  <si>
    <t>130 hits appear in at least two screens</t>
  </si>
  <si>
    <t>PGBD3</t>
  </si>
  <si>
    <t>ACTC1</t>
  </si>
  <si>
    <t>Q99832</t>
  </si>
  <si>
    <t>CCT7</t>
  </si>
  <si>
    <t>SNURF</t>
  </si>
  <si>
    <t>ANKS6</t>
  </si>
  <si>
    <t>CDKN1A</t>
  </si>
  <si>
    <t>ACP2</t>
  </si>
  <si>
    <t>CHM</t>
  </si>
  <si>
    <t>TRIM49D1</t>
  </si>
  <si>
    <t>alphaTub84B</t>
  </si>
  <si>
    <t>C7orf34</t>
  </si>
  <si>
    <t>Hspb1</t>
  </si>
  <si>
    <t>ACVR2A</t>
  </si>
  <si>
    <t>HMGB2</t>
  </si>
  <si>
    <t>TECR</t>
  </si>
  <si>
    <t>ALG10</t>
  </si>
  <si>
    <t>NAGLU</t>
  </si>
  <si>
    <t>AQR</t>
  </si>
  <si>
    <t>ACSL1</t>
  </si>
  <si>
    <t>POLII</t>
  </si>
  <si>
    <t>AHCYL1</t>
  </si>
  <si>
    <t>MyD88</t>
  </si>
  <si>
    <t>CAPN1</t>
  </si>
  <si>
    <t>dvl2</t>
  </si>
  <si>
    <t>CNGB1</t>
  </si>
  <si>
    <t>MAGEA10-MAGEA5</t>
  </si>
  <si>
    <t>PPP2R5C</t>
  </si>
  <si>
    <t>EPGN</t>
  </si>
  <si>
    <t>med1</t>
  </si>
  <si>
    <t>BZW1</t>
  </si>
  <si>
    <t>SLC25A12</t>
  </si>
  <si>
    <t>RANBP6</t>
  </si>
  <si>
    <t>SAPS1</t>
  </si>
  <si>
    <t>MYBL1</t>
  </si>
  <si>
    <t>HLA-B</t>
  </si>
  <si>
    <t>COX20</t>
  </si>
  <si>
    <t>CAV1</t>
  </si>
  <si>
    <t>ARMC4</t>
  </si>
  <si>
    <t>P50990</t>
  </si>
  <si>
    <t>CD24</t>
  </si>
  <si>
    <t>CLECL10A</t>
  </si>
  <si>
    <t>TREX2</t>
  </si>
  <si>
    <t>ADAM20</t>
  </si>
  <si>
    <t>UTRN</t>
  </si>
  <si>
    <t>wdr1</t>
  </si>
  <si>
    <t>ENO2</t>
  </si>
  <si>
    <t>CCL22</t>
  </si>
  <si>
    <t>OPCML</t>
  </si>
  <si>
    <t>FBP2</t>
  </si>
  <si>
    <t>ADAMTS2</t>
  </si>
  <si>
    <t>ZBTB47</t>
  </si>
  <si>
    <t>AFF1</t>
  </si>
  <si>
    <t>AIG1</t>
  </si>
  <si>
    <t>TASP1</t>
  </si>
  <si>
    <t>ADAMTSL4</t>
  </si>
  <si>
    <t>ANGPTL3</t>
  </si>
  <si>
    <t>ATP5B</t>
  </si>
  <si>
    <t>ACTN2</t>
  </si>
  <si>
    <t>AMN</t>
  </si>
  <si>
    <t>ALOX12B</t>
  </si>
  <si>
    <t>CAMK2A</t>
  </si>
  <si>
    <t>SGSH</t>
  </si>
  <si>
    <t>ADRA1B</t>
  </si>
  <si>
    <t>APBA3</t>
  </si>
  <si>
    <t>ZNF318</t>
  </si>
  <si>
    <t>NOS2A</t>
  </si>
  <si>
    <t>ANKK1</t>
  </si>
  <si>
    <t>fxr2</t>
  </si>
  <si>
    <t>TYROBP</t>
  </si>
  <si>
    <t>Cops8</t>
  </si>
  <si>
    <t>STK10</t>
  </si>
  <si>
    <t>ADRBK2</t>
  </si>
  <si>
    <t>DNM2</t>
  </si>
  <si>
    <t>NR0B2</t>
  </si>
  <si>
    <t>LSM14B</t>
  </si>
  <si>
    <t>C14orf156</t>
  </si>
  <si>
    <t>ADAM8</t>
  </si>
  <si>
    <t>C6orf211</t>
  </si>
  <si>
    <t>SLC25A13</t>
  </si>
  <si>
    <t>DAP3</t>
  </si>
  <si>
    <t>STIP1</t>
  </si>
  <si>
    <t>LSM1</t>
  </si>
  <si>
    <t>AFF2</t>
  </si>
  <si>
    <t>NBR1</t>
  </si>
  <si>
    <t>ACTA2</t>
  </si>
  <si>
    <t>ATP6V0D1</t>
  </si>
  <si>
    <t>ADAMTS1</t>
  </si>
  <si>
    <t>C3orf62</t>
  </si>
  <si>
    <t>APBB1IP</t>
  </si>
  <si>
    <t>CDC5L</t>
  </si>
  <si>
    <t>AGTRAP</t>
  </si>
  <si>
    <t>ARS2</t>
  </si>
  <si>
    <t>A1BG</t>
  </si>
  <si>
    <t>P05455</t>
  </si>
  <si>
    <t>SSB</t>
  </si>
  <si>
    <t>TRIM13</t>
  </si>
  <si>
    <t>DAPK2</t>
  </si>
  <si>
    <t>STXBP1</t>
  </si>
  <si>
    <t>TUBB4A</t>
  </si>
  <si>
    <t>PGK1</t>
  </si>
  <si>
    <t>C19orf10</t>
  </si>
  <si>
    <t>CLCNKA</t>
  </si>
  <si>
    <t>HIST1H2BN</t>
  </si>
  <si>
    <t>RAB6C</t>
  </si>
  <si>
    <t>TMPRSS5</t>
  </si>
  <si>
    <t>OAS1</t>
  </si>
  <si>
    <t>KCNRG</t>
  </si>
  <si>
    <t>MAPK15</t>
  </si>
  <si>
    <t>ushbp1</t>
  </si>
  <si>
    <t>ASAP2</t>
  </si>
  <si>
    <t>BCAS2</t>
  </si>
  <si>
    <t>ADRB2</t>
  </si>
  <si>
    <t>HSP90AA2</t>
  </si>
  <si>
    <t>ADCY7</t>
  </si>
  <si>
    <t>usp8</t>
  </si>
  <si>
    <t>APPBP1</t>
  </si>
  <si>
    <t>DMBX1</t>
  </si>
  <si>
    <t>CAD</t>
  </si>
  <si>
    <t>C7orf27</t>
  </si>
  <si>
    <t>DDX21</t>
  </si>
  <si>
    <t>PIP4K2A</t>
  </si>
  <si>
    <t>ZC3H18</t>
  </si>
  <si>
    <t>ATF1</t>
  </si>
  <si>
    <t>NKX2-2</t>
  </si>
  <si>
    <t>C20orf54</t>
  </si>
  <si>
    <t>ICMT</t>
  </si>
  <si>
    <t>C9orf5</t>
  </si>
  <si>
    <t>C6orf1</t>
  </si>
  <si>
    <t>SETDB2</t>
  </si>
  <si>
    <t>AKAP13</t>
  </si>
  <si>
    <t>MACC1</t>
  </si>
  <si>
    <t>Q16531</t>
  </si>
  <si>
    <t>CCDC12</t>
  </si>
  <si>
    <t>TRIM16L</t>
  </si>
  <si>
    <t>AHNAK2</t>
  </si>
  <si>
    <t>MBNL1</t>
  </si>
  <si>
    <t>DCLRE1C</t>
  </si>
  <si>
    <t>ARD1</t>
  </si>
  <si>
    <t>EMILIN3</t>
  </si>
  <si>
    <t>COG5</t>
  </si>
  <si>
    <t>MDFI</t>
  </si>
  <si>
    <t>DBI</t>
  </si>
  <si>
    <t>GALNT6</t>
  </si>
  <si>
    <t>TMEM126B</t>
  </si>
  <si>
    <t>CDC2</t>
  </si>
  <si>
    <t>RDH11 1</t>
  </si>
  <si>
    <t>GATA1</t>
  </si>
  <si>
    <t>AHR</t>
  </si>
  <si>
    <t>SDR42E1</t>
  </si>
  <si>
    <t>ARTN</t>
  </si>
  <si>
    <t>CPD</t>
  </si>
  <si>
    <t>GPR132</t>
  </si>
  <si>
    <t>ALPK2</t>
  </si>
  <si>
    <t>ATP5I</t>
  </si>
  <si>
    <t>PEX1</t>
  </si>
  <si>
    <t>CLUAP1</t>
  </si>
  <si>
    <t>AKT3</t>
  </si>
  <si>
    <t>ASPA</t>
  </si>
  <si>
    <t>PLSCR2</t>
  </si>
  <si>
    <t>C20orf201</t>
  </si>
  <si>
    <t>ANAPC2</t>
  </si>
  <si>
    <t>HIST1H2AC</t>
  </si>
  <si>
    <t>SETD9</t>
  </si>
  <si>
    <t>RNASEL</t>
  </si>
  <si>
    <t>CNOT3</t>
  </si>
  <si>
    <t>EDN3</t>
  </si>
  <si>
    <t>nrf1</t>
  </si>
  <si>
    <t>ATCAY</t>
  </si>
  <si>
    <t>C9orf69</t>
  </si>
  <si>
    <t>Ncoa2</t>
  </si>
  <si>
    <t>HAPLN3</t>
  </si>
  <si>
    <t>CAND1</t>
  </si>
  <si>
    <t>ANKRD7</t>
  </si>
  <si>
    <t>CANX</t>
  </si>
  <si>
    <t>ATP6V0B</t>
  </si>
  <si>
    <t>TIMM50</t>
  </si>
  <si>
    <t>COPG</t>
  </si>
  <si>
    <t>DDX57</t>
  </si>
  <si>
    <t>JKAMP</t>
  </si>
  <si>
    <t>NNAT</t>
  </si>
  <si>
    <t>ALG6</t>
  </si>
  <si>
    <t>SPATA6L</t>
  </si>
  <si>
    <t>KCTD5</t>
  </si>
  <si>
    <t>SLCO1A2</t>
  </si>
  <si>
    <t>CHERP</t>
  </si>
  <si>
    <t>CCDC25</t>
  </si>
  <si>
    <t>ANPEP</t>
  </si>
  <si>
    <t>MC4R</t>
  </si>
  <si>
    <t>ATP6V0E2</t>
  </si>
  <si>
    <t>O00165</t>
  </si>
  <si>
    <t>SLC32A1</t>
  </si>
  <si>
    <t>COX6A1</t>
  </si>
  <si>
    <t>AMHR2</t>
  </si>
  <si>
    <t>TTN</t>
  </si>
  <si>
    <t>ATP2C1</t>
  </si>
  <si>
    <t>hsa-mir-1295a</t>
  </si>
  <si>
    <t>ZNF7</t>
  </si>
  <si>
    <t>IMPDH2</t>
  </si>
  <si>
    <t>APC2</t>
  </si>
  <si>
    <t>HES3</t>
  </si>
  <si>
    <t>ATP6V1G1</t>
  </si>
  <si>
    <t>ERICH1</t>
  </si>
  <si>
    <t>TAGLN</t>
  </si>
  <si>
    <t>DCP2</t>
  </si>
  <si>
    <t>PTPRF</t>
  </si>
  <si>
    <t>AMOTL2</t>
  </si>
  <si>
    <t>NAPA</t>
  </si>
  <si>
    <t>LMOD3</t>
  </si>
  <si>
    <t>APOA1</t>
  </si>
  <si>
    <t>ATP8</t>
  </si>
  <si>
    <t>VARS2</t>
  </si>
  <si>
    <t>DDAH1</t>
  </si>
  <si>
    <t>ANKMY2</t>
  </si>
  <si>
    <t>RAPH1</t>
  </si>
  <si>
    <t>ATP6AP2</t>
  </si>
  <si>
    <t>PLEKHM2</t>
  </si>
  <si>
    <t>S100A8</t>
  </si>
  <si>
    <t>APP</t>
  </si>
  <si>
    <t>CHGA</t>
  </si>
  <si>
    <t>B3GALT2</t>
  </si>
  <si>
    <t>ORM1</t>
  </si>
  <si>
    <t>RDH8</t>
  </si>
  <si>
    <t>DMAP1</t>
  </si>
  <si>
    <t>NAA35</t>
  </si>
  <si>
    <t>ptges3</t>
  </si>
  <si>
    <t>IGFBP4</t>
  </si>
  <si>
    <t>Ddi2</t>
  </si>
  <si>
    <t>TSSK2</t>
  </si>
  <si>
    <t>AQP4</t>
  </si>
  <si>
    <t>xpo1</t>
  </si>
  <si>
    <t>B4GALT2</t>
  </si>
  <si>
    <t>DPF2</t>
  </si>
  <si>
    <t>PI4KB</t>
  </si>
  <si>
    <t>hsa-mir-3612</t>
  </si>
  <si>
    <t>APC</t>
  </si>
  <si>
    <t>CCT4</t>
  </si>
  <si>
    <t>CCT6A</t>
  </si>
  <si>
    <t>SPNS1</t>
  </si>
  <si>
    <t>TPPP2</t>
  </si>
  <si>
    <t>FUT4</t>
  </si>
  <si>
    <t>PARL</t>
  </si>
  <si>
    <t>MNDA</t>
  </si>
  <si>
    <t>ARAF</t>
  </si>
  <si>
    <t>HNRNPK</t>
  </si>
  <si>
    <t>BACE1</t>
  </si>
  <si>
    <t>DSC3</t>
  </si>
  <si>
    <t>KRT6B</t>
  </si>
  <si>
    <t>EIF2AK4</t>
  </si>
  <si>
    <t>FBXO40</t>
  </si>
  <si>
    <t>CALU</t>
  </si>
  <si>
    <t>DAD1</t>
  </si>
  <si>
    <t>APOA5</t>
  </si>
  <si>
    <t>ATP6V1A</t>
  </si>
  <si>
    <t>B4GALNT1</t>
  </si>
  <si>
    <t>SWAP70</t>
  </si>
  <si>
    <t>BIRC8</t>
  </si>
  <si>
    <t>P78371</t>
  </si>
  <si>
    <t>MKNK1</t>
  </si>
  <si>
    <t>EIF3S2</t>
  </si>
  <si>
    <t>CCT2</t>
  </si>
  <si>
    <t>TRIM56</t>
  </si>
  <si>
    <t>DLAT</t>
  </si>
  <si>
    <t>APOBEC3G</t>
  </si>
  <si>
    <t>C6orf62</t>
  </si>
  <si>
    <t>ARID1B</t>
  </si>
  <si>
    <t>CUX1</t>
  </si>
  <si>
    <t>VIM</t>
  </si>
  <si>
    <t>MAP10</t>
  </si>
  <si>
    <t>BUB1B</t>
  </si>
  <si>
    <t>S100A11</t>
  </si>
  <si>
    <t>EIF3S3</t>
  </si>
  <si>
    <t>ADPGK</t>
  </si>
  <si>
    <t>ASZ1</t>
  </si>
  <si>
    <t>APOL6</t>
  </si>
  <si>
    <t>AXIN1</t>
  </si>
  <si>
    <t>OR4K14</t>
  </si>
  <si>
    <t>BUB3</t>
  </si>
  <si>
    <t>EIF3S5</t>
  </si>
  <si>
    <t>ARL4A</t>
  </si>
  <si>
    <t>VPS29</t>
  </si>
  <si>
    <t>HMGN4</t>
  </si>
  <si>
    <t>hsa-mir-7112-1</t>
  </si>
  <si>
    <t>VAT1</t>
  </si>
  <si>
    <t>C11orf60</t>
  </si>
  <si>
    <t>EIF3S7</t>
  </si>
  <si>
    <t>RGS5</t>
  </si>
  <si>
    <t>SAA1</t>
  </si>
  <si>
    <t>ARMCX5</t>
  </si>
  <si>
    <t>B3GNT7</t>
  </si>
  <si>
    <t>PSAT1</t>
  </si>
  <si>
    <t>pabpc1</t>
  </si>
  <si>
    <t>MRPS12</t>
  </si>
  <si>
    <t>TRIP6</t>
  </si>
  <si>
    <t>GTDC1</t>
  </si>
  <si>
    <t>C11orf82</t>
  </si>
  <si>
    <t>EIF3S8</t>
  </si>
  <si>
    <t>ARNT</t>
  </si>
  <si>
    <t>BACH2</t>
  </si>
  <si>
    <t>IKBKE</t>
  </si>
  <si>
    <t>LOC100506688</t>
  </si>
  <si>
    <t>CECR5</t>
  </si>
  <si>
    <t>C14orf109</t>
  </si>
  <si>
    <t>EIF3S9</t>
  </si>
  <si>
    <t>CCHCHD4</t>
  </si>
  <si>
    <t>BAIAP2</t>
  </si>
  <si>
    <t>GPC1</t>
  </si>
  <si>
    <t>OR2J3</t>
  </si>
  <si>
    <t>PCBD1</t>
  </si>
  <si>
    <t>SLC16A14</t>
  </si>
  <si>
    <t>MFSD7</t>
  </si>
  <si>
    <t>CLIP4</t>
  </si>
  <si>
    <t>ATF2</t>
  </si>
  <si>
    <t>CCT5</t>
  </si>
  <si>
    <t>C5orf60</t>
  </si>
  <si>
    <t>BAIAP3</t>
  </si>
  <si>
    <t>PAIP2</t>
  </si>
  <si>
    <t>O00505</t>
  </si>
  <si>
    <t>USP8</t>
  </si>
  <si>
    <t>TUSC2</t>
  </si>
  <si>
    <t>DOCK5</t>
  </si>
  <si>
    <t>C19orf29</t>
  </si>
  <si>
    <t>KRTAP6-1</t>
  </si>
  <si>
    <t>EIF5</t>
  </si>
  <si>
    <t>ATF4</t>
  </si>
  <si>
    <t>BARHL2</t>
  </si>
  <si>
    <t>SLC41A1</t>
  </si>
  <si>
    <t>Itgb1</t>
  </si>
  <si>
    <t>TMX1</t>
  </si>
  <si>
    <t>BCL3</t>
  </si>
  <si>
    <t>C1orf222</t>
  </si>
  <si>
    <t>ENSG00000174121</t>
  </si>
  <si>
    <t>ATG16L1</t>
  </si>
  <si>
    <t>BIRC1</t>
  </si>
  <si>
    <t>BMPR1B</t>
  </si>
  <si>
    <t>PCNXL2</t>
  </si>
  <si>
    <t>C1orf55</t>
  </si>
  <si>
    <t>BRPF1</t>
  </si>
  <si>
    <t>DCC</t>
  </si>
  <si>
    <t>MAGEB16</t>
  </si>
  <si>
    <t>BRWD3</t>
  </si>
  <si>
    <t>TTC40</t>
  </si>
  <si>
    <t>C21orf82</t>
  </si>
  <si>
    <t>HAND2</t>
  </si>
  <si>
    <t>PDCD11</t>
  </si>
  <si>
    <t>BZRAP1</t>
  </si>
  <si>
    <t>ZNF625</t>
  </si>
  <si>
    <t>HADH</t>
  </si>
  <si>
    <t>C22orf15</t>
  </si>
  <si>
    <t>HMGCR</t>
  </si>
  <si>
    <t>SOCS3</t>
  </si>
  <si>
    <t>C10orf57</t>
  </si>
  <si>
    <t>HIST1H3G</t>
  </si>
  <si>
    <t>ZNF26</t>
  </si>
  <si>
    <t>ddx5</t>
  </si>
  <si>
    <t>CHRNA3</t>
  </si>
  <si>
    <t>C14orf28</t>
  </si>
  <si>
    <t>C2orf69</t>
  </si>
  <si>
    <t>ARPC4-TTLL3</t>
  </si>
  <si>
    <t>HNRPA1</t>
  </si>
  <si>
    <t>c14orf166</t>
  </si>
  <si>
    <t>BCL10</t>
  </si>
  <si>
    <t>TAF1</t>
  </si>
  <si>
    <t>C14orf172</t>
  </si>
  <si>
    <t>RAB11B</t>
  </si>
  <si>
    <t>CHCHD3</t>
  </si>
  <si>
    <t>SFXN3</t>
  </si>
  <si>
    <t>C16orf72</t>
  </si>
  <si>
    <t>ZP4</t>
  </si>
  <si>
    <t>C5orf45</t>
  </si>
  <si>
    <t>H1FX</t>
  </si>
  <si>
    <t>PCBP1</t>
  </si>
  <si>
    <t>BCR</t>
  </si>
  <si>
    <t>PUM1</t>
  </si>
  <si>
    <t>C19orf20</t>
  </si>
  <si>
    <t>DCTD</t>
  </si>
  <si>
    <t>LPCAT1</t>
  </si>
  <si>
    <t>PRG3</t>
  </si>
  <si>
    <t>GABARAPL2</t>
  </si>
  <si>
    <t>TMEM229A</t>
  </si>
  <si>
    <t>BTBD6</t>
  </si>
  <si>
    <t>C1orf159</t>
  </si>
  <si>
    <t>ZCCHC5</t>
  </si>
  <si>
    <t>hsa-mir-3122</t>
  </si>
  <si>
    <t>BHLHB2</t>
  </si>
  <si>
    <t>PARP12</t>
  </si>
  <si>
    <t>C21orf121</t>
  </si>
  <si>
    <t>TRAF3</t>
  </si>
  <si>
    <t>CNOT7</t>
  </si>
  <si>
    <t>ADAMTS9</t>
  </si>
  <si>
    <t>C20orf111</t>
  </si>
  <si>
    <t>THTPA</t>
  </si>
  <si>
    <t>CACNB4</t>
  </si>
  <si>
    <t>CROP</t>
  </si>
  <si>
    <t>CD300LF</t>
  </si>
  <si>
    <t>IF1AH_HUMAN</t>
  </si>
  <si>
    <t>WNT8A</t>
  </si>
  <si>
    <t>ATXN2</t>
  </si>
  <si>
    <t>C21orf7</t>
  </si>
  <si>
    <t>O75190</t>
  </si>
  <si>
    <t>CST2</t>
  </si>
  <si>
    <t>YPEL2</t>
  </si>
  <si>
    <t>SAMD9</t>
  </si>
  <si>
    <t>C2orf42</t>
  </si>
  <si>
    <t>DPPA2</t>
  </si>
  <si>
    <t>CADM2</t>
  </si>
  <si>
    <t>KRTCAP2</t>
  </si>
  <si>
    <t>RPL5</t>
  </si>
  <si>
    <t>BLNK</t>
  </si>
  <si>
    <t>C2orf32</t>
  </si>
  <si>
    <t>anxa11</t>
  </si>
  <si>
    <t>SLC1A4</t>
  </si>
  <si>
    <t>C5orf38</t>
  </si>
  <si>
    <t>EBLN1</t>
  </si>
  <si>
    <t>CALCOCO2</t>
  </si>
  <si>
    <t>MAT2A</t>
  </si>
  <si>
    <t>BMPR1A</t>
  </si>
  <si>
    <t>PALMD</t>
  </si>
  <si>
    <t>C6orf33</t>
  </si>
  <si>
    <t>KLK6</t>
  </si>
  <si>
    <t>CABC1</t>
  </si>
  <si>
    <t>CARD16</t>
  </si>
  <si>
    <t>MRPL12</t>
  </si>
  <si>
    <t>BMPR2</t>
  </si>
  <si>
    <t>CA13</t>
  </si>
  <si>
    <t>CACNG4</t>
  </si>
  <si>
    <t>RPS6</t>
  </si>
  <si>
    <t>TICAM1</t>
  </si>
  <si>
    <t>VWA3A</t>
  </si>
  <si>
    <t>LBR</t>
  </si>
  <si>
    <t>ddx3x</t>
  </si>
  <si>
    <t>EEF1A1</t>
  </si>
  <si>
    <t>SOX11</t>
  </si>
  <si>
    <t>GMCL1</t>
  </si>
  <si>
    <t>nrbf2</t>
  </si>
  <si>
    <t>CHCHD4</t>
  </si>
  <si>
    <t>CKAP5</t>
  </si>
  <si>
    <t>LAMA5</t>
  </si>
  <si>
    <t>PITPNA</t>
  </si>
  <si>
    <t>PTHLH</t>
  </si>
  <si>
    <t>MTCH1</t>
  </si>
  <si>
    <t>CBR1</t>
  </si>
  <si>
    <t>CSDA</t>
  </si>
  <si>
    <t>GPR1</t>
  </si>
  <si>
    <t>P50991</t>
  </si>
  <si>
    <t>CBX2</t>
  </si>
  <si>
    <t>C2orf72</t>
  </si>
  <si>
    <t>NUP43_HUMAN</t>
  </si>
  <si>
    <t>ZCCHC4</t>
  </si>
  <si>
    <t>BST2</t>
  </si>
  <si>
    <t>ZFP69B</t>
  </si>
  <si>
    <t>DR1</t>
  </si>
  <si>
    <t>CCNB3</t>
  </si>
  <si>
    <t>RPLP0</t>
  </si>
  <si>
    <t>CGREF1</t>
  </si>
  <si>
    <t>AKR1B1</t>
  </si>
  <si>
    <t>ETAA1</t>
  </si>
  <si>
    <t>SCAMP3</t>
  </si>
  <si>
    <t>CCDC74A</t>
  </si>
  <si>
    <t>NUP98</t>
  </si>
  <si>
    <t>BTG1</t>
  </si>
  <si>
    <t>hsa-mir-1264</t>
  </si>
  <si>
    <t>CD47</t>
  </si>
  <si>
    <t>PAQR5</t>
  </si>
  <si>
    <t>CCDC74B</t>
  </si>
  <si>
    <t>CD48</t>
  </si>
  <si>
    <t>FAH</t>
  </si>
  <si>
    <t>TLR3</t>
  </si>
  <si>
    <t>LNX2</t>
  </si>
  <si>
    <t>CDK2</t>
  </si>
  <si>
    <t>CANT1</t>
  </si>
  <si>
    <t>polr2A</t>
  </si>
  <si>
    <t>SACM1L</t>
  </si>
  <si>
    <t>EIF4G2</t>
  </si>
  <si>
    <t>CCDC78</t>
  </si>
  <si>
    <t>MAVS</t>
  </si>
  <si>
    <t>HSD17B14</t>
  </si>
  <si>
    <t>NXT2</t>
  </si>
  <si>
    <t>BCL2L11</t>
  </si>
  <si>
    <t>C12orf47</t>
  </si>
  <si>
    <t>CD58</t>
  </si>
  <si>
    <t>LAMB1</t>
  </si>
  <si>
    <t>SLC5A4</t>
  </si>
  <si>
    <t>PLEKHG3</t>
  </si>
  <si>
    <t>CAPN6</t>
  </si>
  <si>
    <t>IQGAP1</t>
  </si>
  <si>
    <t>MYEF2</t>
  </si>
  <si>
    <t>CDK5RAP2</t>
  </si>
  <si>
    <t>CCDC42</t>
  </si>
  <si>
    <t>HECA</t>
  </si>
  <si>
    <t>CYR61</t>
  </si>
  <si>
    <t>PEPD</t>
  </si>
  <si>
    <t>LTA</t>
  </si>
  <si>
    <t>C12orf5</t>
  </si>
  <si>
    <t>CD81</t>
  </si>
  <si>
    <t>CPM</t>
  </si>
  <si>
    <t>CBLL1</t>
  </si>
  <si>
    <t>CEACAM7</t>
  </si>
  <si>
    <t>PGD</t>
  </si>
  <si>
    <t>CNN2</t>
  </si>
  <si>
    <t>CDKN1B</t>
  </si>
  <si>
    <t>ALDOC</t>
  </si>
  <si>
    <t>Q9Y5V3</t>
  </si>
  <si>
    <t>hsa-mir-3177</t>
  </si>
  <si>
    <t>CCL13</t>
  </si>
  <si>
    <t>DYRK1A</t>
  </si>
  <si>
    <t>CHMP2B</t>
  </si>
  <si>
    <t>PLXNA2</t>
  </si>
  <si>
    <t>C14orf169</t>
  </si>
  <si>
    <t>HNRNPA1</t>
  </si>
  <si>
    <t>CEL</t>
  </si>
  <si>
    <t>AAGAB</t>
  </si>
  <si>
    <t>KIAA2018</t>
  </si>
  <si>
    <t>ITGB1</t>
  </si>
  <si>
    <t>CCRK</t>
  </si>
  <si>
    <t>CLK3</t>
  </si>
  <si>
    <t>PPWD1</t>
  </si>
  <si>
    <t>C14orf94</t>
  </si>
  <si>
    <t>CENTA1</t>
  </si>
  <si>
    <t>SLC30A5</t>
  </si>
  <si>
    <t>MTMR11</t>
  </si>
  <si>
    <t>CD3EAP</t>
  </si>
  <si>
    <t>PLD6</t>
  </si>
  <si>
    <t>CLN5</t>
  </si>
  <si>
    <t>KRTAP19-5</t>
  </si>
  <si>
    <t>PSMB3</t>
  </si>
  <si>
    <t>C1GALT1</t>
  </si>
  <si>
    <t>NR2E1</t>
  </si>
  <si>
    <t>CHRM1</t>
  </si>
  <si>
    <t>CNOT10</t>
  </si>
  <si>
    <t>SSX7</t>
  </si>
  <si>
    <t>PSMB6</t>
  </si>
  <si>
    <t>TLR7</t>
  </si>
  <si>
    <t>CHST5</t>
  </si>
  <si>
    <t>MAGEA11</t>
  </si>
  <si>
    <t>PRAP1</t>
  </si>
  <si>
    <t>hnRnpm</t>
  </si>
  <si>
    <t>CDC42BPA</t>
  </si>
  <si>
    <t>TMEM256</t>
  </si>
  <si>
    <t>CNTN5</t>
  </si>
  <si>
    <t>fus</t>
  </si>
  <si>
    <t>SREK1</t>
  </si>
  <si>
    <t>LARP1</t>
  </si>
  <si>
    <t>C1S</t>
  </si>
  <si>
    <t>COPA</t>
  </si>
  <si>
    <t>CHUK</t>
  </si>
  <si>
    <t>CLPTM1L</t>
  </si>
  <si>
    <t>hsa-mir-449c</t>
  </si>
  <si>
    <t>SLIRP</t>
  </si>
  <si>
    <t>RICTOR</t>
  </si>
  <si>
    <t>CDC42BPB</t>
  </si>
  <si>
    <t>ALDH8A1</t>
  </si>
  <si>
    <t>PPP1R12C</t>
  </si>
  <si>
    <t>FLII</t>
  </si>
  <si>
    <t>hsa-mir-1237</t>
  </si>
  <si>
    <t>NCAPD3</t>
  </si>
  <si>
    <t>C21orf33</t>
  </si>
  <si>
    <t>CKS1B</t>
  </si>
  <si>
    <t>CD8B</t>
  </si>
  <si>
    <t>BANF1</t>
  </si>
  <si>
    <t>CDK10</t>
  </si>
  <si>
    <t>COPB1</t>
  </si>
  <si>
    <t>P62857</t>
  </si>
  <si>
    <t>COL2A1</t>
  </si>
  <si>
    <t>PSMD11</t>
  </si>
  <si>
    <t>RPS28</t>
  </si>
  <si>
    <t>PAN3</t>
  </si>
  <si>
    <t>C21orf91</t>
  </si>
  <si>
    <t>AB12</t>
  </si>
  <si>
    <t>CLIC4</t>
  </si>
  <si>
    <t>EED</t>
  </si>
  <si>
    <t>ZNF181</t>
  </si>
  <si>
    <t>RPL9</t>
  </si>
  <si>
    <t>CDK4</t>
  </si>
  <si>
    <t>TPM4</t>
  </si>
  <si>
    <t>PSMD12</t>
  </si>
  <si>
    <t>GRXCR2</t>
  </si>
  <si>
    <t>CLK1</t>
  </si>
  <si>
    <t>RNF113B</t>
  </si>
  <si>
    <t>FANCI</t>
  </si>
  <si>
    <t>C11orf21</t>
  </si>
  <si>
    <t>MUC2</t>
  </si>
  <si>
    <t>C3orf17</t>
  </si>
  <si>
    <t>CDKL5</t>
  </si>
  <si>
    <t>RAB10</t>
  </si>
  <si>
    <t>FBXO46</t>
  </si>
  <si>
    <t>CABIN1</t>
  </si>
  <si>
    <t>IFI27L2</t>
  </si>
  <si>
    <t>S100A10</t>
  </si>
  <si>
    <t>CLSTN3</t>
  </si>
  <si>
    <t>USP5</t>
  </si>
  <si>
    <t>CFLAR</t>
  </si>
  <si>
    <t>COPS6</t>
  </si>
  <si>
    <t>UBL4B</t>
  </si>
  <si>
    <t>RAB1B</t>
  </si>
  <si>
    <t>CACNA1A</t>
  </si>
  <si>
    <t>MAGEA6</t>
  </si>
  <si>
    <t>UPF3A</t>
  </si>
  <si>
    <t>kpna3</t>
  </si>
  <si>
    <t>CHAF1A</t>
  </si>
  <si>
    <t>GLYATL3</t>
  </si>
  <si>
    <t>FAM81A</t>
  </si>
  <si>
    <t>COPZ1</t>
  </si>
  <si>
    <t>RAB5A</t>
  </si>
  <si>
    <t>CACNA1G</t>
  </si>
  <si>
    <t>ZBTB25</t>
  </si>
  <si>
    <t>CNNM1</t>
  </si>
  <si>
    <t>BRAF</t>
  </si>
  <si>
    <t>CLPX</t>
  </si>
  <si>
    <t>MEI1</t>
  </si>
  <si>
    <t>HKDC1</t>
  </si>
  <si>
    <t>CIT</t>
  </si>
  <si>
    <t>SDC1</t>
  </si>
  <si>
    <t>CPLX1</t>
  </si>
  <si>
    <t>RET</t>
  </si>
  <si>
    <t>RNF149</t>
  </si>
  <si>
    <t>RANBP9</t>
  </si>
  <si>
    <t>CNTN1</t>
  </si>
  <si>
    <t>CSF3R</t>
  </si>
  <si>
    <t>CACNB1</t>
  </si>
  <si>
    <t>NCAPG</t>
  </si>
  <si>
    <t>PNPLA2</t>
  </si>
  <si>
    <t>CCT3</t>
  </si>
  <si>
    <t>APOBEC4</t>
  </si>
  <si>
    <t>PAK3</t>
  </si>
  <si>
    <t>EIF4E1B</t>
  </si>
  <si>
    <t>LOC649330</t>
  </si>
  <si>
    <t>CPN2</t>
  </si>
  <si>
    <t>CXorf49</t>
  </si>
  <si>
    <t>Rnps1</t>
  </si>
  <si>
    <t>CACNB3</t>
  </si>
  <si>
    <t>COLEC10</t>
  </si>
  <si>
    <t>COPB</t>
  </si>
  <si>
    <t>SMIM21</t>
  </si>
  <si>
    <t>SLC22A9</t>
  </si>
  <si>
    <t>Q9H9A6</t>
  </si>
  <si>
    <t>LRRC40</t>
  </si>
  <si>
    <t>EGFR</t>
  </si>
  <si>
    <t>RPS5</t>
  </si>
  <si>
    <t>PRDX1</t>
  </si>
  <si>
    <t>LMAN1</t>
  </si>
  <si>
    <t>RPL29</t>
  </si>
  <si>
    <t>kpna2</t>
  </si>
  <si>
    <t>FKBP5</t>
  </si>
  <si>
    <t>SHC1</t>
  </si>
  <si>
    <t>CLU</t>
  </si>
  <si>
    <t>KIAA0391</t>
  </si>
  <si>
    <t>STAU1</t>
  </si>
  <si>
    <t>RC3H1</t>
  </si>
  <si>
    <t>MOV10</t>
  </si>
  <si>
    <t>NCOA5</t>
  </si>
  <si>
    <t>P10644</t>
  </si>
  <si>
    <t>PRKAR1A</t>
  </si>
  <si>
    <t>ARRDC3</t>
  </si>
  <si>
    <t>EOMES</t>
  </si>
  <si>
    <t>DSTN</t>
  </si>
  <si>
    <t>ACO1</t>
  </si>
  <si>
    <t>HPS5</t>
  </si>
  <si>
    <t>ULBP2</t>
  </si>
  <si>
    <t>C1orf127</t>
  </si>
  <si>
    <t>LAMP5</t>
  </si>
  <si>
    <t>CLOCK</t>
  </si>
  <si>
    <t>CRADD</t>
  </si>
  <si>
    <t>RPS10</t>
  </si>
  <si>
    <t>SFMBT2</t>
  </si>
  <si>
    <t>CAMTA2</t>
  </si>
  <si>
    <t>XPNPEP1</t>
  </si>
  <si>
    <t>ALPI</t>
  </si>
  <si>
    <t>TLR2</t>
  </si>
  <si>
    <t>CD209</t>
  </si>
  <si>
    <t>CRNKL1</t>
  </si>
  <si>
    <t>RPS11</t>
  </si>
  <si>
    <t>ran</t>
  </si>
  <si>
    <t>CACNG7</t>
  </si>
  <si>
    <t>FBL</t>
  </si>
  <si>
    <t>COPE</t>
  </si>
  <si>
    <t>HMGN5</t>
  </si>
  <si>
    <t>CLIC1</t>
  </si>
  <si>
    <t>IRS1</t>
  </si>
  <si>
    <t>ZFAT</t>
  </si>
  <si>
    <t>TCEA3</t>
  </si>
  <si>
    <t>CWC22</t>
  </si>
  <si>
    <t>RAB32</t>
  </si>
  <si>
    <t>RPS14</t>
  </si>
  <si>
    <t>TBL2</t>
  </si>
  <si>
    <t>TAB2</t>
  </si>
  <si>
    <t>SNAP47</t>
  </si>
  <si>
    <t>CADM1</t>
  </si>
  <si>
    <t>CECR6</t>
  </si>
  <si>
    <t>LPPR1</t>
  </si>
  <si>
    <t>COMTD1</t>
  </si>
  <si>
    <t>BCDIN3</t>
  </si>
  <si>
    <t>SLC25A17</t>
  </si>
  <si>
    <t>CXorf59</t>
  </si>
  <si>
    <t>P49368</t>
  </si>
  <si>
    <t>COQ6</t>
  </si>
  <si>
    <t>RPS15A</t>
  </si>
  <si>
    <t>ERCC4</t>
  </si>
  <si>
    <t>UBB</t>
  </si>
  <si>
    <t>ITGB3</t>
  </si>
  <si>
    <t>ARNTL</t>
  </si>
  <si>
    <t>POLR3D</t>
  </si>
  <si>
    <t>CRAMP1L</t>
  </si>
  <si>
    <t>PGM2</t>
  </si>
  <si>
    <t>ZBTB7A</t>
  </si>
  <si>
    <t>npm1</t>
  </si>
  <si>
    <t>fkbp4</t>
  </si>
  <si>
    <t>TNFRSF18</t>
  </si>
  <si>
    <t>Ucp3</t>
  </si>
  <si>
    <t>PPP1R3D</t>
  </si>
  <si>
    <t>COPG2</t>
  </si>
  <si>
    <t>CYB5R4</t>
  </si>
  <si>
    <t>CPT1A</t>
  </si>
  <si>
    <t>ZC3HAV1</t>
  </si>
  <si>
    <t>RPS16</t>
  </si>
  <si>
    <t>TM7SF3</t>
  </si>
  <si>
    <t>FAM189B</t>
  </si>
  <si>
    <t>CRSP2</t>
  </si>
  <si>
    <t>CREB1</t>
  </si>
  <si>
    <t>SLPI</t>
  </si>
  <si>
    <t>NSUN2</t>
  </si>
  <si>
    <t>DCLRE1A</t>
  </si>
  <si>
    <t>RPS18</t>
  </si>
  <si>
    <t>DDX47</t>
  </si>
  <si>
    <t>Cry2</t>
  </si>
  <si>
    <t>MFAP3</t>
  </si>
  <si>
    <t>Q00325</t>
  </si>
  <si>
    <t>SLC25A3</t>
  </si>
  <si>
    <t>ATG5</t>
  </si>
  <si>
    <t>CRHR1</t>
  </si>
  <si>
    <t>DCLRE1B</t>
  </si>
  <si>
    <t>FMO2</t>
  </si>
  <si>
    <t>NAP1L5</t>
  </si>
  <si>
    <t>RPS20</t>
  </si>
  <si>
    <t>CALML3</t>
  </si>
  <si>
    <t>CRYAA</t>
  </si>
  <si>
    <t>STXBP2</t>
  </si>
  <si>
    <t>NRF1</t>
  </si>
  <si>
    <t>DHX8</t>
  </si>
  <si>
    <t>magea11</t>
  </si>
  <si>
    <t>RPS4X</t>
  </si>
  <si>
    <t>TCF19</t>
  </si>
  <si>
    <t>RNF32</t>
  </si>
  <si>
    <t>CSEN</t>
  </si>
  <si>
    <t>ABLIM1</t>
  </si>
  <si>
    <t>EDC3</t>
  </si>
  <si>
    <t>HLTF</t>
  </si>
  <si>
    <t>CSMD3</t>
  </si>
  <si>
    <t>CTNNA1</t>
  </si>
  <si>
    <t>TNRC6A</t>
  </si>
  <si>
    <t>CAMK2G</t>
  </si>
  <si>
    <t>CTGLF1</t>
  </si>
  <si>
    <t>CSNK1G2</t>
  </si>
  <si>
    <t>NUP160</t>
  </si>
  <si>
    <t>RPS8</t>
  </si>
  <si>
    <t>PITPNB</t>
  </si>
  <si>
    <t>CARD10</t>
  </si>
  <si>
    <t>IFNK</t>
  </si>
  <si>
    <t>GLRX3</t>
  </si>
  <si>
    <t>SLC4A4</t>
  </si>
  <si>
    <t>CTNNB1</t>
  </si>
  <si>
    <t>FANCC</t>
  </si>
  <si>
    <t>BNC2</t>
  </si>
  <si>
    <t>CTSG</t>
  </si>
  <si>
    <t>OR5K4</t>
  </si>
  <si>
    <t>DYNC1I1</t>
  </si>
  <si>
    <t>RPTOR_HUMAN</t>
  </si>
  <si>
    <t>CASP3</t>
  </si>
  <si>
    <t>P17987</t>
  </si>
  <si>
    <t>CXCR6</t>
  </si>
  <si>
    <t>LYG1</t>
  </si>
  <si>
    <t>CCT1</t>
  </si>
  <si>
    <t>CDH6</t>
  </si>
  <si>
    <t>FSHB</t>
  </si>
  <si>
    <t>CTSW</t>
  </si>
  <si>
    <t>CCL20</t>
  </si>
  <si>
    <t>SCARB2</t>
  </si>
  <si>
    <t>RSHL3</t>
  </si>
  <si>
    <t>GAA</t>
  </si>
  <si>
    <t>C5orf63</t>
  </si>
  <si>
    <t>CASP9</t>
  </si>
  <si>
    <t>CYP17A1</t>
  </si>
  <si>
    <t>NUP50</t>
  </si>
  <si>
    <t>lbr</t>
  </si>
  <si>
    <t>C11orf68</t>
  </si>
  <si>
    <t>CXorf21</t>
  </si>
  <si>
    <t>MED20</t>
  </si>
  <si>
    <t>PSMD8</t>
  </si>
  <si>
    <t>EIF2S1</t>
  </si>
  <si>
    <t>irs2</t>
  </si>
  <si>
    <t>SEC61A3</t>
  </si>
  <si>
    <t>FAM64A</t>
  </si>
  <si>
    <t>CCL2</t>
  </si>
  <si>
    <t>CUL4A</t>
  </si>
  <si>
    <t>CYP2U1</t>
  </si>
  <si>
    <t>TPR</t>
  </si>
  <si>
    <t>TUBA4A</t>
  </si>
  <si>
    <t>DEK</t>
  </si>
  <si>
    <t>SNRPC</t>
  </si>
  <si>
    <t>GAK</t>
  </si>
  <si>
    <t>CCL26</t>
  </si>
  <si>
    <t>EPRS</t>
  </si>
  <si>
    <t>SNRPD1</t>
  </si>
  <si>
    <t>CCL3</t>
  </si>
  <si>
    <t>LPGAT1</t>
  </si>
  <si>
    <t>EVA1B</t>
  </si>
  <si>
    <t>DCLK1</t>
  </si>
  <si>
    <t>Q9BUF5</t>
  </si>
  <si>
    <t>LIN37</t>
  </si>
  <si>
    <t>TUBB6</t>
  </si>
  <si>
    <t>SNRPG</t>
  </si>
  <si>
    <t>BRCA1</t>
  </si>
  <si>
    <t>CCNL1</t>
  </si>
  <si>
    <t>GC</t>
  </si>
  <si>
    <t>DCAMKL2</t>
  </si>
  <si>
    <t>PRX</t>
  </si>
  <si>
    <t>DCLK2</t>
  </si>
  <si>
    <t>TAF12</t>
  </si>
  <si>
    <t>MAPK8IP1</t>
  </si>
  <si>
    <t>CCRN4L</t>
  </si>
  <si>
    <t>SLC30A3</t>
  </si>
  <si>
    <t>DDX48</t>
  </si>
  <si>
    <t>DHCR7</t>
  </si>
  <si>
    <t>ESAM</t>
  </si>
  <si>
    <t>RUNDC1</t>
  </si>
  <si>
    <t>TDG</t>
  </si>
  <si>
    <t>CD83</t>
  </si>
  <si>
    <t>DERL3</t>
  </si>
  <si>
    <t>DIO1</t>
  </si>
  <si>
    <t>ETHE1</t>
  </si>
  <si>
    <t>EML4</t>
  </si>
  <si>
    <t>CDH11</t>
  </si>
  <si>
    <t>DHRS2</t>
  </si>
  <si>
    <t>copb2</t>
  </si>
  <si>
    <t>FOXRED1</t>
  </si>
  <si>
    <t>PNRC1</t>
  </si>
  <si>
    <t>DLG5</t>
  </si>
  <si>
    <t>SMARCB1</t>
  </si>
  <si>
    <t>EVC2</t>
  </si>
  <si>
    <t>NAP1L1</t>
  </si>
  <si>
    <t>CTNND1</t>
  </si>
  <si>
    <t>CYC1</t>
  </si>
  <si>
    <t>DLG2</t>
  </si>
  <si>
    <t>PHB</t>
  </si>
  <si>
    <t>DHX15</t>
  </si>
  <si>
    <t>DSP</t>
  </si>
  <si>
    <t>KLHL25</t>
  </si>
  <si>
    <t>FAM13B</t>
  </si>
  <si>
    <t>WAC</t>
  </si>
  <si>
    <t>O00629</t>
  </si>
  <si>
    <t>CDKN2AIP</t>
  </si>
  <si>
    <t>C17ORF85</t>
  </si>
  <si>
    <t>GIGYF2</t>
  </si>
  <si>
    <t>LDLRAD1</t>
  </si>
  <si>
    <t>DTX2</t>
  </si>
  <si>
    <t>FAM173A</t>
  </si>
  <si>
    <t>IQGAP3</t>
  </si>
  <si>
    <t>YWHAH</t>
  </si>
  <si>
    <t>XR_019565.1</t>
  </si>
  <si>
    <t>TMEM198</t>
  </si>
  <si>
    <t>CDKN2C</t>
  </si>
  <si>
    <t>DTX3</t>
  </si>
  <si>
    <t>ZP3</t>
  </si>
  <si>
    <t>DUPD1</t>
  </si>
  <si>
    <t>SLC35B2</t>
  </si>
  <si>
    <t>FAM38A</t>
  </si>
  <si>
    <t>ZBTN3</t>
  </si>
  <si>
    <t>CEBPA</t>
  </si>
  <si>
    <t>LXN</t>
  </si>
  <si>
    <t>E2F1</t>
  </si>
  <si>
    <t>PANX2</t>
  </si>
  <si>
    <t>COMMD6</t>
  </si>
  <si>
    <t>DUSP3</t>
  </si>
  <si>
    <t>NIPSNAP3A</t>
  </si>
  <si>
    <t>FBXO22</t>
  </si>
  <si>
    <t>CEBPD</t>
  </si>
  <si>
    <t>NUP93</t>
  </si>
  <si>
    <t>magea6</t>
  </si>
  <si>
    <t>GNAT1</t>
  </si>
  <si>
    <t>DYRK1B</t>
  </si>
  <si>
    <t>FCGR2A</t>
  </si>
  <si>
    <t>PLAGL2</t>
  </si>
  <si>
    <t>CENTB2</t>
  </si>
  <si>
    <t>CDK11A</t>
  </si>
  <si>
    <t>EIF3S10</t>
  </si>
  <si>
    <t>DDX39</t>
  </si>
  <si>
    <t>CYP24A1</t>
  </si>
  <si>
    <t>PHB2</t>
  </si>
  <si>
    <t>EIF2AK2</t>
  </si>
  <si>
    <t>AKR1C1</t>
  </si>
  <si>
    <t>DHX30</t>
  </si>
  <si>
    <t>FHOD3</t>
  </si>
  <si>
    <t>BYSL</t>
  </si>
  <si>
    <t>Q5H9R7</t>
  </si>
  <si>
    <t>PPP6R3</t>
  </si>
  <si>
    <t>EIF3S4</t>
  </si>
  <si>
    <t>GALNT7</t>
  </si>
  <si>
    <t>C1ORF56</t>
  </si>
  <si>
    <t>GJC1</t>
  </si>
  <si>
    <t>RTN4</t>
  </si>
  <si>
    <t>AGFG2</t>
  </si>
  <si>
    <t>XCR1</t>
  </si>
  <si>
    <t>OR2K2</t>
  </si>
  <si>
    <t>ENG</t>
  </si>
  <si>
    <t>HNF1A</t>
  </si>
  <si>
    <t>FLNC</t>
  </si>
  <si>
    <t>CH25H</t>
  </si>
  <si>
    <t>ZNF19</t>
  </si>
  <si>
    <t>ARHGDIB</t>
  </si>
  <si>
    <t>ENTPD8</t>
  </si>
  <si>
    <t>FN3KRP</t>
  </si>
  <si>
    <t>NDE1</t>
  </si>
  <si>
    <t>CHAC1</t>
  </si>
  <si>
    <t>tacc1</t>
  </si>
  <si>
    <t>Hexim1</t>
  </si>
  <si>
    <t>Mcm5</t>
  </si>
  <si>
    <t>pnrc2</t>
  </si>
  <si>
    <t>FCRL6</t>
  </si>
  <si>
    <t>EPHA7</t>
  </si>
  <si>
    <t>DDOST</t>
  </si>
  <si>
    <t>SCYL2</t>
  </si>
  <si>
    <t>FOXE1</t>
  </si>
  <si>
    <t>GPC4</t>
  </si>
  <si>
    <t>PHF5A</t>
  </si>
  <si>
    <t>CHMP6</t>
  </si>
  <si>
    <t>CLPB</t>
  </si>
  <si>
    <t>TEX33</t>
  </si>
  <si>
    <t>EPHB6</t>
  </si>
  <si>
    <t>DHX37</t>
  </si>
  <si>
    <t>MDH1</t>
  </si>
  <si>
    <t>O95433</t>
  </si>
  <si>
    <t>EPHB2</t>
  </si>
  <si>
    <t>C6ORF162</t>
  </si>
  <si>
    <t>GTPBP5</t>
  </si>
  <si>
    <t>GPR151</t>
  </si>
  <si>
    <t>FREM2</t>
  </si>
  <si>
    <t>RPL19</t>
  </si>
  <si>
    <t>hsa-mir-3605</t>
  </si>
  <si>
    <t>GSTT1</t>
  </si>
  <si>
    <t>EPHB4</t>
  </si>
  <si>
    <t>FRMD8</t>
  </si>
  <si>
    <t>CIRBP</t>
  </si>
  <si>
    <t>FBXW10</t>
  </si>
  <si>
    <t>IL17RC</t>
  </si>
  <si>
    <t>EPS8L3</t>
  </si>
  <si>
    <t>HADH2</t>
  </si>
  <si>
    <t>FUS</t>
  </si>
  <si>
    <t>CISH</t>
  </si>
  <si>
    <t>ETNPPL</t>
  </si>
  <si>
    <t>FBXW2</t>
  </si>
  <si>
    <t>PNMA1</t>
  </si>
  <si>
    <t>hook1</t>
  </si>
  <si>
    <t>EFCAB4B</t>
  </si>
  <si>
    <t>AMELY</t>
  </si>
  <si>
    <t>HIST2H2AA3</t>
  </si>
  <si>
    <t>ERN2</t>
  </si>
  <si>
    <t>KIAA0586</t>
  </si>
  <si>
    <t>FZD8</t>
  </si>
  <si>
    <t>DKFZP564J0863</t>
  </si>
  <si>
    <t>NPHP3</t>
  </si>
  <si>
    <t>CLCF1</t>
  </si>
  <si>
    <t>FCHO2</t>
  </si>
  <si>
    <t>TTC14</t>
  </si>
  <si>
    <t>PLD3</t>
  </si>
  <si>
    <t>hsa-mir-598</t>
  </si>
  <si>
    <t>DHX9</t>
  </si>
  <si>
    <t>DHX38</t>
  </si>
  <si>
    <t>GCAT</t>
  </si>
  <si>
    <t>QRICH1</t>
  </si>
  <si>
    <t>C17orf85</t>
  </si>
  <si>
    <t>CLEC2B</t>
  </si>
  <si>
    <t>Q5W0B1</t>
  </si>
  <si>
    <t>FGF19</t>
  </si>
  <si>
    <t>RNF219</t>
  </si>
  <si>
    <t>C6ORF57</t>
  </si>
  <si>
    <t>HACE1</t>
  </si>
  <si>
    <t>FAM104B</t>
  </si>
  <si>
    <t>GDPD5</t>
  </si>
  <si>
    <t>FTL</t>
  </si>
  <si>
    <t>FHOD1</t>
  </si>
  <si>
    <t>SRPX2</t>
  </si>
  <si>
    <t>FAM135A</t>
  </si>
  <si>
    <t>GINS2</t>
  </si>
  <si>
    <t>LENG9</t>
  </si>
  <si>
    <t>CLK4</t>
  </si>
  <si>
    <t>FBXO44</t>
  </si>
  <si>
    <t>GJA3</t>
  </si>
  <si>
    <t>HTR6</t>
  </si>
  <si>
    <t>GPR19</t>
  </si>
  <si>
    <t>HEXA</t>
  </si>
  <si>
    <t>FGFR1</t>
  </si>
  <si>
    <t>FMOD</t>
  </si>
  <si>
    <t>GPKOW</t>
  </si>
  <si>
    <t>calcoco1</t>
  </si>
  <si>
    <t>hist2h3c</t>
  </si>
  <si>
    <t>FLJ10458</t>
  </si>
  <si>
    <t>PSMA7</t>
  </si>
  <si>
    <t>DPM1</t>
  </si>
  <si>
    <t>DNAJC11</t>
  </si>
  <si>
    <t>FGFR2</t>
  </si>
  <si>
    <t>GSK3A</t>
  </si>
  <si>
    <t>PSMA4</t>
  </si>
  <si>
    <t>COL1A1</t>
  </si>
  <si>
    <t>PLIN2</t>
  </si>
  <si>
    <t>FLJ11235</t>
  </si>
  <si>
    <t>P40227</t>
  </si>
  <si>
    <t>FGFR4</t>
  </si>
  <si>
    <t>C5orf48</t>
  </si>
  <si>
    <t>CCNJL</t>
  </si>
  <si>
    <t>HIST1H1T</t>
  </si>
  <si>
    <t>HIST1H1B</t>
  </si>
  <si>
    <t>FLJ12436</t>
  </si>
  <si>
    <t>PSMD2</t>
  </si>
  <si>
    <t>HNRNPU</t>
  </si>
  <si>
    <t>COPZ2</t>
  </si>
  <si>
    <t>TMEM31</t>
  </si>
  <si>
    <t>FLJ20516</t>
  </si>
  <si>
    <t>FLT3</t>
  </si>
  <si>
    <t>HPSE</t>
  </si>
  <si>
    <t>RHOG</t>
  </si>
  <si>
    <t>FLJ21865</t>
  </si>
  <si>
    <t>FLG</t>
  </si>
  <si>
    <t>MICALL2</t>
  </si>
  <si>
    <t>docks</t>
  </si>
  <si>
    <t>FLT4</t>
  </si>
  <si>
    <t>HIST2H3PS2</t>
  </si>
  <si>
    <t>HRK</t>
  </si>
  <si>
    <t>htatsf1</t>
  </si>
  <si>
    <t>DYNC1H1</t>
  </si>
  <si>
    <t>CREB3</t>
  </si>
  <si>
    <t>C10orf114</t>
  </si>
  <si>
    <t>DNM1</t>
  </si>
  <si>
    <t>FLJ23554</t>
  </si>
  <si>
    <t>SMC2</t>
  </si>
  <si>
    <t>PSMC3</t>
  </si>
  <si>
    <t>AGPAT1</t>
  </si>
  <si>
    <t>FNTB</t>
  </si>
  <si>
    <t>IFIT5</t>
  </si>
  <si>
    <t>Q71UM5</t>
  </si>
  <si>
    <t>CREBL2</t>
  </si>
  <si>
    <t>FLJ25758</t>
  </si>
  <si>
    <t>FOLH1</t>
  </si>
  <si>
    <t>INMT</t>
  </si>
  <si>
    <t>CRKRS</t>
  </si>
  <si>
    <t>FTS</t>
  </si>
  <si>
    <t>FOXQ1</t>
  </si>
  <si>
    <t>IQSEC1</t>
  </si>
  <si>
    <t>CSF2</t>
  </si>
  <si>
    <t>RPS27L</t>
  </si>
  <si>
    <t>G1P2</t>
  </si>
  <si>
    <t>CDH26</t>
  </si>
  <si>
    <t>HRAS</t>
  </si>
  <si>
    <t>FPR1</t>
  </si>
  <si>
    <t>ITGA11</t>
  </si>
  <si>
    <t>GPX1</t>
  </si>
  <si>
    <t>CSNK1A1</t>
  </si>
  <si>
    <t>GCLC</t>
  </si>
  <si>
    <t>RAB11A</t>
  </si>
  <si>
    <t>traf1</t>
  </si>
  <si>
    <t>HNRNPF</t>
  </si>
  <si>
    <t>EEF1G</t>
  </si>
  <si>
    <t>DNM1L</t>
  </si>
  <si>
    <t>CSNK1A1L</t>
  </si>
  <si>
    <t>GDF10</t>
  </si>
  <si>
    <t>MSH2</t>
  </si>
  <si>
    <t>PSMD7</t>
  </si>
  <si>
    <t>RBM5</t>
  </si>
  <si>
    <t>PLA2G2F</t>
  </si>
  <si>
    <t>OR52N4</t>
  </si>
  <si>
    <t>TET2</t>
  </si>
  <si>
    <t>FRK</t>
  </si>
  <si>
    <t>SSTR1</t>
  </si>
  <si>
    <t>KIAA0652</t>
  </si>
  <si>
    <t>TMEM65</t>
  </si>
  <si>
    <t>CSNK1E</t>
  </si>
  <si>
    <t>FUT5</t>
  </si>
  <si>
    <t>CTPS</t>
  </si>
  <si>
    <t>DNAJA3</t>
  </si>
  <si>
    <t>UQCR10</t>
  </si>
  <si>
    <t>Q9Y4B6</t>
  </si>
  <si>
    <t>CPSF1</t>
  </si>
  <si>
    <t>VPRBP</t>
  </si>
  <si>
    <t>LHFPL5</t>
  </si>
  <si>
    <t>CEBPG</t>
  </si>
  <si>
    <t>HTR7</t>
  </si>
  <si>
    <t>GGTL4</t>
  </si>
  <si>
    <t>GALM</t>
  </si>
  <si>
    <t>CXCL13</t>
  </si>
  <si>
    <t>RABGEF1</t>
  </si>
  <si>
    <t>FSCN1</t>
  </si>
  <si>
    <t>DEF6</t>
  </si>
  <si>
    <t>pnma1</t>
  </si>
  <si>
    <t>CSNK2A2</t>
  </si>
  <si>
    <t>DUOX2</t>
  </si>
  <si>
    <t>Hnrnph1</t>
  </si>
  <si>
    <t>GNRH2</t>
  </si>
  <si>
    <t>GPR62</t>
  </si>
  <si>
    <t>HOXD4</t>
  </si>
  <si>
    <t>TSNAXIP1</t>
  </si>
  <si>
    <t>CASK</t>
  </si>
  <si>
    <t>FBLN7</t>
  </si>
  <si>
    <t>CTBP1</t>
  </si>
  <si>
    <t>HSPA2</t>
  </si>
  <si>
    <t>GPR146</t>
  </si>
  <si>
    <t>PUF60</t>
  </si>
  <si>
    <t>ENDOV</t>
  </si>
  <si>
    <t>DNAJB2</t>
  </si>
  <si>
    <t>G6PD</t>
  </si>
  <si>
    <t>LOC339524</t>
  </si>
  <si>
    <t>CTDSPL</t>
  </si>
  <si>
    <t>P48643</t>
  </si>
  <si>
    <t>GRIN2C</t>
  </si>
  <si>
    <t>CENPH</t>
  </si>
  <si>
    <t>PPHLN1</t>
  </si>
  <si>
    <t>GABBR1</t>
  </si>
  <si>
    <t>INPP4A</t>
  </si>
  <si>
    <t>CTRC</t>
  </si>
  <si>
    <t>LRP1B</t>
  </si>
  <si>
    <t>CTH</t>
  </si>
  <si>
    <t>IL17A</t>
  </si>
  <si>
    <t>GSTM4</t>
  </si>
  <si>
    <t>CYP4A11</t>
  </si>
  <si>
    <t>LRPAP1</t>
  </si>
  <si>
    <t>PKD2L1</t>
  </si>
  <si>
    <t>CTNNBIP1</t>
  </si>
  <si>
    <t>CYB5D2</t>
  </si>
  <si>
    <t>GTF2H3</t>
  </si>
  <si>
    <t>hsa-mir-342</t>
  </si>
  <si>
    <t>nup62</t>
  </si>
  <si>
    <t>OLA1</t>
  </si>
  <si>
    <t>Hnrnpk</t>
  </si>
  <si>
    <t>GJA8</t>
  </si>
  <si>
    <t>NOMO3</t>
  </si>
  <si>
    <t>LSM2</t>
  </si>
  <si>
    <t>hsa-mir-4268</t>
  </si>
  <si>
    <t>EHD1</t>
  </si>
  <si>
    <t>CTNNBL1</t>
  </si>
  <si>
    <t>SLC50A1</t>
  </si>
  <si>
    <t>HEG</t>
  </si>
  <si>
    <t>RCN1</t>
  </si>
  <si>
    <t>C17orf59</t>
  </si>
  <si>
    <t>DCD</t>
  </si>
  <si>
    <t>GOPC</t>
  </si>
  <si>
    <t>DNAJC7</t>
  </si>
  <si>
    <t>WDR59</t>
  </si>
  <si>
    <t>LY6G6C</t>
  </si>
  <si>
    <t>PDGFA</t>
  </si>
  <si>
    <t>CUL1</t>
  </si>
  <si>
    <t>C12orf45</t>
  </si>
  <si>
    <t>HERC4</t>
  </si>
  <si>
    <t>Q9BVA1</t>
  </si>
  <si>
    <t>KIR2DL3</t>
  </si>
  <si>
    <t>TUBB2B</t>
  </si>
  <si>
    <t>AKAP9</t>
  </si>
  <si>
    <t>CHMP2A</t>
  </si>
  <si>
    <t>IPP</t>
  </si>
  <si>
    <t>LZTR1</t>
  </si>
  <si>
    <t>LEMD2</t>
  </si>
  <si>
    <t>CUTC</t>
  </si>
  <si>
    <t>MARCKS</t>
  </si>
  <si>
    <t>RBPMS</t>
  </si>
  <si>
    <t>GRK5</t>
  </si>
  <si>
    <t>rangap1</t>
  </si>
  <si>
    <t>MBNL3</t>
  </si>
  <si>
    <t>FAM78B</t>
  </si>
  <si>
    <t>CX3CL1</t>
  </si>
  <si>
    <t>UBE2I</t>
  </si>
  <si>
    <t>EHD2</t>
  </si>
  <si>
    <t>HPGD</t>
  </si>
  <si>
    <t>RPL26</t>
  </si>
  <si>
    <t>DDEF1</t>
  </si>
  <si>
    <t>MCF2L</t>
  </si>
  <si>
    <t>HDAC8</t>
  </si>
  <si>
    <t>CXCL1</t>
  </si>
  <si>
    <t>TRIM5</t>
  </si>
  <si>
    <t>HSF4</t>
  </si>
  <si>
    <t>P54886</t>
  </si>
  <si>
    <t>MYH8</t>
  </si>
  <si>
    <t>ITCH</t>
  </si>
  <si>
    <t>GSK3B</t>
  </si>
  <si>
    <t>SCYL1</t>
  </si>
  <si>
    <t>MFAP1</t>
  </si>
  <si>
    <t>CXCL10</t>
  </si>
  <si>
    <t>PRKACB</t>
  </si>
  <si>
    <t>MAMSTR</t>
  </si>
  <si>
    <t>nup62cl</t>
  </si>
  <si>
    <t>OTX1</t>
  </si>
  <si>
    <t>ilf2</t>
  </si>
  <si>
    <t>GSR</t>
  </si>
  <si>
    <t>MLKL</t>
  </si>
  <si>
    <t>CEP152</t>
  </si>
  <si>
    <t>CXCL9</t>
  </si>
  <si>
    <t>EHD3</t>
  </si>
  <si>
    <t>IFNA7</t>
  </si>
  <si>
    <t>TTC36</t>
  </si>
  <si>
    <t>EHD4</t>
  </si>
  <si>
    <t>RPL27A</t>
  </si>
  <si>
    <t>EEF1B2</t>
  </si>
  <si>
    <t>ZNF93</t>
  </si>
  <si>
    <t>DNMT1</t>
  </si>
  <si>
    <t>CALR</t>
  </si>
  <si>
    <t>MOCS3</t>
  </si>
  <si>
    <t>P49411</t>
  </si>
  <si>
    <t>CXorf40A</t>
  </si>
  <si>
    <t>CMA1</t>
  </si>
  <si>
    <t>TUFM</t>
  </si>
  <si>
    <t>IFNAR2</t>
  </si>
  <si>
    <t>CMTM1</t>
  </si>
  <si>
    <t>C22orf23</t>
  </si>
  <si>
    <t>ZNF253</t>
  </si>
  <si>
    <t>MPG</t>
  </si>
  <si>
    <t>HCLS1</t>
  </si>
  <si>
    <t>CYCS</t>
  </si>
  <si>
    <t>IFNGR2</t>
  </si>
  <si>
    <t>ILVBL</t>
  </si>
  <si>
    <t>ddx19A</t>
  </si>
  <si>
    <t>HIPK1</t>
  </si>
  <si>
    <t>TMEM88B</t>
  </si>
  <si>
    <t>gabpb1</t>
  </si>
  <si>
    <t>MPZL1</t>
  </si>
  <si>
    <t>CYLD</t>
  </si>
  <si>
    <t>SSUH2</t>
  </si>
  <si>
    <t>IGSF1</t>
  </si>
  <si>
    <t>CAPN15</t>
  </si>
  <si>
    <t>RTN1</t>
  </si>
  <si>
    <t>S100A4</t>
  </si>
  <si>
    <t>HIPK2</t>
  </si>
  <si>
    <t>MTFR1</t>
  </si>
  <si>
    <t>ZNF560</t>
  </si>
  <si>
    <t>EEF1D</t>
  </si>
  <si>
    <t>CYP2J2</t>
  </si>
  <si>
    <t>PRR14</t>
  </si>
  <si>
    <t>HIPK3</t>
  </si>
  <si>
    <t>TMEM204</t>
  </si>
  <si>
    <t>Q5TAQ9</t>
  </si>
  <si>
    <t>MYBL2</t>
  </si>
  <si>
    <t>DCAF8</t>
  </si>
  <si>
    <t>DAAM1</t>
  </si>
  <si>
    <t>hsa-mir-26a-1</t>
  </si>
  <si>
    <t>IL17R</t>
  </si>
  <si>
    <t>PCED1A</t>
  </si>
  <si>
    <t>KCNJ16</t>
  </si>
  <si>
    <t>MYO1E</t>
  </si>
  <si>
    <t>CELF6</t>
  </si>
  <si>
    <t>DAAM2</t>
  </si>
  <si>
    <t>IL1A</t>
  </si>
  <si>
    <t>CAPZA1</t>
  </si>
  <si>
    <t>DMPK</t>
  </si>
  <si>
    <t>TACC1</t>
  </si>
  <si>
    <t>TRPM1</t>
  </si>
  <si>
    <t>ddx19b</t>
  </si>
  <si>
    <t>khsrp</t>
  </si>
  <si>
    <t>RHNO1</t>
  </si>
  <si>
    <t>hsa-mir-4755</t>
  </si>
  <si>
    <t>IL4</t>
  </si>
  <si>
    <t>IL4I1</t>
  </si>
  <si>
    <t>SAFB2</t>
  </si>
  <si>
    <t>MYOCD</t>
  </si>
  <si>
    <t>PPARG</t>
  </si>
  <si>
    <t>DDX24</t>
  </si>
  <si>
    <t>DAP</t>
  </si>
  <si>
    <t>IRF2</t>
  </si>
  <si>
    <t>FAM187B</t>
  </si>
  <si>
    <t>NAGA</t>
  </si>
  <si>
    <t>DAXX</t>
  </si>
  <si>
    <t>ITLN1</t>
  </si>
  <si>
    <t>DCBLD2</t>
  </si>
  <si>
    <t>ZSWIM6</t>
  </si>
  <si>
    <t>SLC16A9</t>
  </si>
  <si>
    <t>NA</t>
  </si>
  <si>
    <t>HTR2A</t>
  </si>
  <si>
    <t>COX7B2</t>
  </si>
  <si>
    <t>KIAA0174</t>
  </si>
  <si>
    <t>JUN</t>
  </si>
  <si>
    <t>ZC3H12C</t>
  </si>
  <si>
    <t>EIF4H</t>
  </si>
  <si>
    <t>HUNK</t>
  </si>
  <si>
    <t>GPNMB</t>
  </si>
  <si>
    <t>NDUFB1</t>
  </si>
  <si>
    <t>DFFB</t>
  </si>
  <si>
    <t>C4BPB</t>
  </si>
  <si>
    <t>KATNB1</t>
  </si>
  <si>
    <t>ZBTB5</t>
  </si>
  <si>
    <t>TCF12</t>
  </si>
  <si>
    <t>ALPL</t>
  </si>
  <si>
    <t>rbm15b</t>
  </si>
  <si>
    <t>OVCA2</t>
  </si>
  <si>
    <t>KIAA1279</t>
  </si>
  <si>
    <t>NDUFB11</t>
  </si>
  <si>
    <t>DGKD</t>
  </si>
  <si>
    <t>KCNJ12</t>
  </si>
  <si>
    <t>VWA7</t>
  </si>
  <si>
    <t>ZNF100</t>
  </si>
  <si>
    <t>METTL7A</t>
  </si>
  <si>
    <t>ASPHD2</t>
  </si>
  <si>
    <t>CLEC19A</t>
  </si>
  <si>
    <t>SOSTDC1</t>
  </si>
  <si>
    <t>PHKG2</t>
  </si>
  <si>
    <t>NDUFB8</t>
  </si>
  <si>
    <t>DGKQ</t>
  </si>
  <si>
    <t>MCM4</t>
  </si>
  <si>
    <t>ZMAT1</t>
  </si>
  <si>
    <t>KCNK17</t>
  </si>
  <si>
    <t>ETFA</t>
  </si>
  <si>
    <t>FOXD4L4</t>
  </si>
  <si>
    <t>SERPINH1</t>
  </si>
  <si>
    <t>IL17RA</t>
  </si>
  <si>
    <t>NDUFB9</t>
  </si>
  <si>
    <t>CBR4</t>
  </si>
  <si>
    <t>EIF4B</t>
  </si>
  <si>
    <t>DHCR24</t>
  </si>
  <si>
    <t>Q96D09</t>
  </si>
  <si>
    <t>SLC46A3</t>
  </si>
  <si>
    <t>GPRASP2</t>
  </si>
  <si>
    <t>ADAMTS17</t>
  </si>
  <si>
    <t>DSG4</t>
  </si>
  <si>
    <t>LARP6</t>
  </si>
  <si>
    <t>RALGAPA1</t>
  </si>
  <si>
    <t>IL1F9</t>
  </si>
  <si>
    <t>NFXL1</t>
  </si>
  <si>
    <t>DKK1</t>
  </si>
  <si>
    <t>KIAA0664</t>
  </si>
  <si>
    <t>AMICA1</t>
  </si>
  <si>
    <t>FASTKD3</t>
  </si>
  <si>
    <t>TFCP2</t>
  </si>
  <si>
    <t>MYEOV</t>
  </si>
  <si>
    <t>IL5RA</t>
  </si>
  <si>
    <t>NHP2L1</t>
  </si>
  <si>
    <t>TANGO2</t>
  </si>
  <si>
    <t>EXOC4</t>
  </si>
  <si>
    <t>EXOC5</t>
  </si>
  <si>
    <t>KIAA1411</t>
  </si>
  <si>
    <t>SLC25A5</t>
  </si>
  <si>
    <t>EIF4E</t>
  </si>
  <si>
    <t>IL9R</t>
  </si>
  <si>
    <t>P2RY1</t>
  </si>
  <si>
    <t>NOS3</t>
  </si>
  <si>
    <t>MTMR9</t>
  </si>
  <si>
    <t>P23284</t>
  </si>
  <si>
    <t>PPIB</t>
  </si>
  <si>
    <t>KIF11</t>
  </si>
  <si>
    <t>CDH19</t>
  </si>
  <si>
    <t>MADD</t>
  </si>
  <si>
    <t>IRAK3</t>
  </si>
  <si>
    <t>MBD3L1</t>
  </si>
  <si>
    <t>NOSTRIN</t>
  </si>
  <si>
    <t>DECR1</t>
  </si>
  <si>
    <t>DMXL2</t>
  </si>
  <si>
    <t>TRAF1</t>
  </si>
  <si>
    <t>KNG1</t>
  </si>
  <si>
    <t>lmna</t>
  </si>
  <si>
    <t>MEOX2</t>
  </si>
  <si>
    <t>FADS2</t>
  </si>
  <si>
    <t>ITGA2B</t>
  </si>
  <si>
    <t>EXOC7</t>
  </si>
  <si>
    <t>NT5C</t>
  </si>
  <si>
    <t>CACNA2D1</t>
  </si>
  <si>
    <t>DNAJB9</t>
  </si>
  <si>
    <t>SLC2A12</t>
  </si>
  <si>
    <t>CASC3</t>
  </si>
  <si>
    <t>Q9ULX6</t>
  </si>
  <si>
    <t>ITGA3</t>
  </si>
  <si>
    <t>NUP107</t>
  </si>
  <si>
    <t>EIF2B1</t>
  </si>
  <si>
    <t>DUSP1</t>
  </si>
  <si>
    <t>MAEA</t>
  </si>
  <si>
    <t>LARGE</t>
  </si>
  <si>
    <t>SEPT11</t>
  </si>
  <si>
    <t>CD40</t>
  </si>
  <si>
    <t>JAK2</t>
  </si>
  <si>
    <t>DUSP5</t>
  </si>
  <si>
    <t>TRAF2</t>
  </si>
  <si>
    <t>LARP</t>
  </si>
  <si>
    <t>LOC440917</t>
  </si>
  <si>
    <t>SATL1</t>
  </si>
  <si>
    <t>TMEM140</t>
  </si>
  <si>
    <t>FAM129B</t>
  </si>
  <si>
    <t>FAM62B</t>
  </si>
  <si>
    <t>DUSP6</t>
  </si>
  <si>
    <t>LASS4</t>
  </si>
  <si>
    <t>SSRP1</t>
  </si>
  <si>
    <t>ZNF37A</t>
  </si>
  <si>
    <t>ELAVL1</t>
  </si>
  <si>
    <t>KCNJ11</t>
  </si>
  <si>
    <t>EEF2</t>
  </si>
  <si>
    <t>NUPL1</t>
  </si>
  <si>
    <t>VSIG4</t>
  </si>
  <si>
    <t>O43164</t>
  </si>
  <si>
    <t>LGALS2</t>
  </si>
  <si>
    <t>FBXO8</t>
  </si>
  <si>
    <t>LPCAT3</t>
  </si>
  <si>
    <t>MYRIP</t>
  </si>
  <si>
    <t>MAML3</t>
  </si>
  <si>
    <t>KCNJ3</t>
  </si>
  <si>
    <t>DNAJC27</t>
  </si>
  <si>
    <t>NUTF2</t>
  </si>
  <si>
    <t>RPL4</t>
  </si>
  <si>
    <t>E2F3</t>
  </si>
  <si>
    <t>LHX3</t>
  </si>
  <si>
    <t>VILL</t>
  </si>
  <si>
    <t>CARHSP1</t>
  </si>
  <si>
    <t>LOC441241</t>
  </si>
  <si>
    <t>KCNK12</t>
  </si>
  <si>
    <t>creb3</t>
  </si>
  <si>
    <t>PTGER4</t>
  </si>
  <si>
    <t>TMEM249</t>
  </si>
  <si>
    <t>EAF2</t>
  </si>
  <si>
    <t>GSN</t>
  </si>
  <si>
    <t>TRAPPC9</t>
  </si>
  <si>
    <t>ERH</t>
  </si>
  <si>
    <t>OR10V1</t>
  </si>
  <si>
    <t>P06730</t>
  </si>
  <si>
    <t>TOM1</t>
  </si>
  <si>
    <t>LOC283377</t>
  </si>
  <si>
    <t>TANC1</t>
  </si>
  <si>
    <t>MAN282</t>
  </si>
  <si>
    <t>GRK1</t>
  </si>
  <si>
    <t>KCNMA1</t>
  </si>
  <si>
    <t>CCDC168</t>
  </si>
  <si>
    <t>OLFM1</t>
  </si>
  <si>
    <t>EGR2</t>
  </si>
  <si>
    <t>LOC284058</t>
  </si>
  <si>
    <t>UQCC2</t>
  </si>
  <si>
    <t>ZBTB12</t>
  </si>
  <si>
    <t>HIST1H4B</t>
  </si>
  <si>
    <t>KHSRP</t>
  </si>
  <si>
    <t>IDH2</t>
  </si>
  <si>
    <t>ONECUT2</t>
  </si>
  <si>
    <t>EGR3</t>
  </si>
  <si>
    <t>mat2a</t>
  </si>
  <si>
    <t>LOC401431</t>
  </si>
  <si>
    <t>NSMCE4A</t>
  </si>
  <si>
    <t>FBXO28</t>
  </si>
  <si>
    <t>FARSA</t>
  </si>
  <si>
    <t>KIAA0999</t>
  </si>
  <si>
    <t>PAGE5</t>
  </si>
  <si>
    <t>LOC92235</t>
  </si>
  <si>
    <t>FAM76B</t>
  </si>
  <si>
    <t>KLK9</t>
  </si>
  <si>
    <t>O60684</t>
  </si>
  <si>
    <t>PCDHGA1</t>
  </si>
  <si>
    <t>EIF2AK3</t>
  </si>
  <si>
    <t>LOC92312</t>
  </si>
  <si>
    <t>PCGF6</t>
  </si>
  <si>
    <t>EIF2S2</t>
  </si>
  <si>
    <t>LPPR4</t>
  </si>
  <si>
    <t>GAS2</t>
  </si>
  <si>
    <t>KSR2</t>
  </si>
  <si>
    <t>MAPK13</t>
  </si>
  <si>
    <t>PCSK5</t>
  </si>
  <si>
    <t>ELK1</t>
  </si>
  <si>
    <t>SLC26A6</t>
  </si>
  <si>
    <t>COTL1</t>
  </si>
  <si>
    <t>USHBP1</t>
  </si>
  <si>
    <t>EYA4</t>
  </si>
  <si>
    <t>SFTPC</t>
  </si>
  <si>
    <t>MIF</t>
  </si>
  <si>
    <t>ITGA5</t>
  </si>
  <si>
    <t>c1qbp</t>
  </si>
  <si>
    <t>CSGALNACT1</t>
  </si>
  <si>
    <t>LRP11</t>
  </si>
  <si>
    <t>GART</t>
  </si>
  <si>
    <t>KCTD18</t>
  </si>
  <si>
    <t>FBLN1</t>
  </si>
  <si>
    <t>RWDD1</t>
  </si>
  <si>
    <t>LIMK1</t>
  </si>
  <si>
    <t>TUBB2A</t>
  </si>
  <si>
    <t>PDLIM3</t>
  </si>
  <si>
    <t>BANF2</t>
  </si>
  <si>
    <t>EP300</t>
  </si>
  <si>
    <t>FARSB</t>
  </si>
  <si>
    <t>OR10G7</t>
  </si>
  <si>
    <t>DHRS4</t>
  </si>
  <si>
    <t>KRTAP5-6</t>
  </si>
  <si>
    <t>PDZD9</t>
  </si>
  <si>
    <t>PTP4A3</t>
  </si>
  <si>
    <t>EDNRB</t>
  </si>
  <si>
    <t>PPIL2</t>
  </si>
  <si>
    <t>PXMP4</t>
  </si>
  <si>
    <t>PSTPIP2</t>
  </si>
  <si>
    <t>NDNF</t>
  </si>
  <si>
    <t>GGN</t>
  </si>
  <si>
    <t>MAP3K19</t>
  </si>
  <si>
    <t>NDC1</t>
  </si>
  <si>
    <t>HSPB3</t>
  </si>
  <si>
    <t>hsa-mir-513b</t>
  </si>
  <si>
    <t>O95831</t>
  </si>
  <si>
    <t>ZNF3</t>
  </si>
  <si>
    <t>GON4L</t>
  </si>
  <si>
    <t>THUMPD1</t>
  </si>
  <si>
    <t>METAP1</t>
  </si>
  <si>
    <t>SI</t>
  </si>
  <si>
    <t>CTSS</t>
  </si>
  <si>
    <t>MXD3</t>
  </si>
  <si>
    <t>VISA</t>
  </si>
  <si>
    <t>MTUS1</t>
  </si>
  <si>
    <t>FATE1</t>
  </si>
  <si>
    <t>GBF1</t>
  </si>
  <si>
    <t>FDFT1</t>
  </si>
  <si>
    <t>TEX19</t>
  </si>
  <si>
    <t>HSPA1L</t>
  </si>
  <si>
    <t>UAP1</t>
  </si>
  <si>
    <t>OBP2B</t>
  </si>
  <si>
    <t>HDHD3</t>
  </si>
  <si>
    <t>P51571</t>
  </si>
  <si>
    <t>STARD8</t>
  </si>
  <si>
    <t>SSR4</t>
  </si>
  <si>
    <t>GULP1</t>
  </si>
  <si>
    <t>SARS</t>
  </si>
  <si>
    <t>DRC1</t>
  </si>
  <si>
    <t>XPO7</t>
  </si>
  <si>
    <t>ZNF74</t>
  </si>
  <si>
    <t>myl6</t>
  </si>
  <si>
    <t>SMURF2</t>
  </si>
  <si>
    <t>FGG</t>
  </si>
  <si>
    <t>TXLNB</t>
  </si>
  <si>
    <t>GRHL1</t>
  </si>
  <si>
    <t>USP15</t>
  </si>
  <si>
    <t>DNAJB11</t>
  </si>
  <si>
    <t>PRB4</t>
  </si>
  <si>
    <t>O15355</t>
  </si>
  <si>
    <t>PPM1G</t>
  </si>
  <si>
    <t>CEP57L1</t>
  </si>
  <si>
    <t>HCG_1986447</t>
  </si>
  <si>
    <t>RELL2</t>
  </si>
  <si>
    <t>MSH6</t>
  </si>
  <si>
    <t>MSL2</t>
  </si>
  <si>
    <t>PEBP1</t>
  </si>
  <si>
    <t>KIAA0226L</t>
  </si>
  <si>
    <t>AAAS</t>
  </si>
  <si>
    <t>N4BP2L2</t>
  </si>
  <si>
    <t>FH</t>
  </si>
  <si>
    <t>SF3B2</t>
  </si>
  <si>
    <t>KCTD17</t>
  </si>
  <si>
    <t>ZIC3</t>
  </si>
  <si>
    <t>P13674</t>
  </si>
  <si>
    <t>P4HA1</t>
  </si>
  <si>
    <t>HIST1H2AB</t>
  </si>
  <si>
    <t>FAM83B</t>
  </si>
  <si>
    <t>NCRNA00200</t>
  </si>
  <si>
    <t>EPHA8</t>
  </si>
  <si>
    <t>LTA4H</t>
  </si>
  <si>
    <t>AGFG1</t>
  </si>
  <si>
    <t>TMEM125</t>
  </si>
  <si>
    <t>Elp4</t>
  </si>
  <si>
    <t>GNB2L1</t>
  </si>
  <si>
    <t>MYO1H</t>
  </si>
  <si>
    <t>P18621</t>
  </si>
  <si>
    <t>FYB</t>
  </si>
  <si>
    <t>RPL17</t>
  </si>
  <si>
    <t>NDUFB3</t>
  </si>
  <si>
    <t>LOC100144595</t>
  </si>
  <si>
    <t xml:space="preserve"> RPSA</t>
  </si>
  <si>
    <t>PRMT10</t>
  </si>
  <si>
    <t>NAV3</t>
  </si>
  <si>
    <t>ptpmt1</t>
  </si>
  <si>
    <t>RS1</t>
  </si>
  <si>
    <t>GPSN2</t>
  </si>
  <si>
    <t>FLVCR1</t>
  </si>
  <si>
    <t>TMEM8A</t>
  </si>
  <si>
    <t>HNRNPA2B1</t>
  </si>
  <si>
    <t>FXR1</t>
  </si>
  <si>
    <t>COLGALT2</t>
  </si>
  <si>
    <t>CEECAM1</t>
  </si>
  <si>
    <t>O14654</t>
  </si>
  <si>
    <t>IRS4</t>
  </si>
  <si>
    <t>IFLTD1</t>
  </si>
  <si>
    <t>NEK3</t>
  </si>
  <si>
    <t>ISX</t>
  </si>
  <si>
    <t>CYP27A1</t>
  </si>
  <si>
    <t>BDH1</t>
  </si>
  <si>
    <t>NCOA7</t>
  </si>
  <si>
    <t>GRAMD1A</t>
  </si>
  <si>
    <t>GNAS</t>
  </si>
  <si>
    <t>HSP90B1</t>
  </si>
  <si>
    <t>XRN2</t>
  </si>
  <si>
    <t>ABRA</t>
  </si>
  <si>
    <t>ZNF248</t>
  </si>
  <si>
    <t>Q9BW61</t>
  </si>
  <si>
    <t>TMED10</t>
  </si>
  <si>
    <t>DDA1</t>
  </si>
  <si>
    <t>CSF3</t>
  </si>
  <si>
    <t>NMBR</t>
  </si>
  <si>
    <t>DENND2A</t>
  </si>
  <si>
    <t>PPA2</t>
  </si>
  <si>
    <t>DDX19A</t>
  </si>
  <si>
    <t>TRAPPC2L</t>
  </si>
  <si>
    <t>KCTD1</t>
  </si>
  <si>
    <t>Npm1</t>
  </si>
  <si>
    <t>MCM3</t>
  </si>
  <si>
    <t>HEATR2</t>
  </si>
  <si>
    <t>AGBL3</t>
  </si>
  <si>
    <t>PPM1B</t>
  </si>
  <si>
    <t>SLC16A2</t>
  </si>
  <si>
    <t>DYNLL1</t>
  </si>
  <si>
    <t>G3BP</t>
  </si>
  <si>
    <t>FRYL</t>
  </si>
  <si>
    <t>AQP2</t>
  </si>
  <si>
    <t>LIMS3</t>
  </si>
  <si>
    <t>EPHA4</t>
  </si>
  <si>
    <t>LRRN6A</t>
  </si>
  <si>
    <t>LOC440396</t>
  </si>
  <si>
    <t>PHYHIP</t>
  </si>
  <si>
    <t>LOC441239</t>
  </si>
  <si>
    <t>PIGH</t>
  </si>
  <si>
    <t>ERC1</t>
  </si>
  <si>
    <t>MAN2B1</t>
  </si>
  <si>
    <t>LOC643641</t>
  </si>
  <si>
    <t>PIGT</t>
  </si>
  <si>
    <t>ETS1</t>
  </si>
  <si>
    <t>WDR86</t>
  </si>
  <si>
    <t>MAP2K3</t>
  </si>
  <si>
    <t>LOC653712</t>
  </si>
  <si>
    <t>PIP</t>
  </si>
  <si>
    <t>EXT1</t>
  </si>
  <si>
    <t>MATN3</t>
  </si>
  <si>
    <t>CHD3</t>
  </si>
  <si>
    <t>LOC728683</t>
  </si>
  <si>
    <t>PIP4K2B</t>
  </si>
  <si>
    <t>P62258</t>
  </si>
  <si>
    <t>YWHAE</t>
  </si>
  <si>
    <t>F2R</t>
  </si>
  <si>
    <t>SBF1</t>
  </si>
  <si>
    <t>MDM2</t>
  </si>
  <si>
    <t>IL22</t>
  </si>
  <si>
    <t>OR52M1</t>
  </si>
  <si>
    <t>LOC730974</t>
  </si>
  <si>
    <t>PLCH2</t>
  </si>
  <si>
    <t>CLN6</t>
  </si>
  <si>
    <t>MED6</t>
  </si>
  <si>
    <t>CEP19</t>
  </si>
  <si>
    <t>LRRK1</t>
  </si>
  <si>
    <t>PLP1</t>
  </si>
  <si>
    <t>MATN1</t>
  </si>
  <si>
    <t>FAM117A</t>
  </si>
  <si>
    <t>DDX19B</t>
  </si>
  <si>
    <t>MGC10433</t>
  </si>
  <si>
    <t>NOX5</t>
  </si>
  <si>
    <t>LTK</t>
  </si>
  <si>
    <t>nudC</t>
  </si>
  <si>
    <t>PPAN</t>
  </si>
  <si>
    <t>C7</t>
  </si>
  <si>
    <t>FAM35A</t>
  </si>
  <si>
    <t>SPEG</t>
  </si>
  <si>
    <t>HEATR6</t>
  </si>
  <si>
    <t>MGC16471</t>
  </si>
  <si>
    <t>HADHB</t>
  </si>
  <si>
    <t>P2RX4</t>
  </si>
  <si>
    <t>C4orf40</t>
  </si>
  <si>
    <t>MAP1LC3C</t>
  </si>
  <si>
    <t>CHD4</t>
  </si>
  <si>
    <t>PPARA</t>
  </si>
  <si>
    <t>Q9Y5A9</t>
  </si>
  <si>
    <t>ITGAX</t>
  </si>
  <si>
    <t>MGC26885</t>
  </si>
  <si>
    <t>P2RY12</t>
  </si>
  <si>
    <t>HEXB</t>
  </si>
  <si>
    <t>MAP2K2</t>
  </si>
  <si>
    <t>PRCC</t>
  </si>
  <si>
    <t>GLE1</t>
  </si>
  <si>
    <t>parp1</t>
  </si>
  <si>
    <t>SNAI3</t>
  </si>
  <si>
    <t>MGC4238</t>
  </si>
  <si>
    <t>ZNF346</t>
  </si>
  <si>
    <t>HEATR5A</t>
  </si>
  <si>
    <t>KLF13</t>
  </si>
  <si>
    <t>HNRNPM</t>
  </si>
  <si>
    <t>SPTAN1</t>
  </si>
  <si>
    <t>PRPF31</t>
  </si>
  <si>
    <t>GRWD1</t>
  </si>
  <si>
    <t>FASTKD2</t>
  </si>
  <si>
    <t>G3BP2</t>
  </si>
  <si>
    <t>MGC48998</t>
  </si>
  <si>
    <t>Q96GX2</t>
  </si>
  <si>
    <t>ATXN7L3B</t>
  </si>
  <si>
    <t>KIAA1751</t>
  </si>
  <si>
    <t>MAP2K5</t>
  </si>
  <si>
    <t>PCDH12</t>
  </si>
  <si>
    <t>PRPF8</t>
  </si>
  <si>
    <t>FBXL5</t>
  </si>
  <si>
    <t>ST6GALNAC6</t>
  </si>
  <si>
    <t>CPNE7</t>
  </si>
  <si>
    <t>MLYCD</t>
  </si>
  <si>
    <t>IPO4</t>
  </si>
  <si>
    <t>ZCCHC17</t>
  </si>
  <si>
    <t>MAP3K11</t>
  </si>
  <si>
    <t>pcnA</t>
  </si>
  <si>
    <t>PRRT1</t>
  </si>
  <si>
    <t>FBXO34</t>
  </si>
  <si>
    <t>HNRPM</t>
  </si>
  <si>
    <t>MPN</t>
  </si>
  <si>
    <t>HSPB1</t>
  </si>
  <si>
    <t>MAP3K12</t>
  </si>
  <si>
    <t>GTF3C4</t>
  </si>
  <si>
    <t>GFPT2</t>
  </si>
  <si>
    <t>MSRA</t>
  </si>
  <si>
    <t>A6NKZ8</t>
  </si>
  <si>
    <t>TBB</t>
  </si>
  <si>
    <t>LHX8</t>
  </si>
  <si>
    <t>MAP4K4</t>
  </si>
  <si>
    <t>PCDHA9</t>
  </si>
  <si>
    <t>PTBP1</t>
  </si>
  <si>
    <t>MST1R</t>
  </si>
  <si>
    <t>KPNA5</t>
  </si>
  <si>
    <t>pdia6</t>
  </si>
  <si>
    <t>MAPK1</t>
  </si>
  <si>
    <t>Cep70</t>
  </si>
  <si>
    <t>PTBS1</t>
  </si>
  <si>
    <t>HSD17B11</t>
  </si>
  <si>
    <t>FKBP1B</t>
  </si>
  <si>
    <t>HNRNPA0</t>
  </si>
  <si>
    <t>MYC</t>
  </si>
  <si>
    <t>MARK2</t>
  </si>
  <si>
    <t>PTPRA</t>
  </si>
  <si>
    <t>STK36</t>
  </si>
  <si>
    <t>GTF3C5</t>
  </si>
  <si>
    <t>MYOD1</t>
  </si>
  <si>
    <t>GNAI2</t>
  </si>
  <si>
    <t>LRRC8E</t>
  </si>
  <si>
    <t>RGMB</t>
  </si>
  <si>
    <t>Q9NS69</t>
  </si>
  <si>
    <t>TOMM22</t>
  </si>
  <si>
    <t>LOC339766</t>
  </si>
  <si>
    <t>SBSPON</t>
  </si>
  <si>
    <t>PTS</t>
  </si>
  <si>
    <t>MYT1L</t>
  </si>
  <si>
    <t>PIK3C3</t>
  </si>
  <si>
    <t>MIB1</t>
  </si>
  <si>
    <t>KIF3B</t>
  </si>
  <si>
    <t>PVALB</t>
  </si>
  <si>
    <t>NCKIPSD</t>
  </si>
  <si>
    <t>FLRT2</t>
  </si>
  <si>
    <t>NCK2</t>
  </si>
  <si>
    <t>pfdn6</t>
  </si>
  <si>
    <t>COL7A1</t>
  </si>
  <si>
    <t>HSD17B12</t>
  </si>
  <si>
    <t>PCYOX1</t>
  </si>
  <si>
    <t>HSPBP1</t>
  </si>
  <si>
    <t>MID1IP1</t>
  </si>
  <si>
    <t>ATP2A1</t>
  </si>
  <si>
    <t>PHF12</t>
  </si>
  <si>
    <t>GTPBP4</t>
  </si>
  <si>
    <t>NEK8</t>
  </si>
  <si>
    <t>CAMP</t>
  </si>
  <si>
    <t>Q9BQE3</t>
  </si>
  <si>
    <t>MINK1</t>
  </si>
  <si>
    <t>LOC730139</t>
  </si>
  <si>
    <t>RAB30</t>
  </si>
  <si>
    <t>POLR2J2</t>
  </si>
  <si>
    <t>FNDC3B</t>
  </si>
  <si>
    <t>NEK9</t>
  </si>
  <si>
    <t>TECPR2</t>
  </si>
  <si>
    <t>NUP155</t>
  </si>
  <si>
    <t>NADK</t>
  </si>
  <si>
    <t>SMUG1</t>
  </si>
  <si>
    <t>Phax</t>
  </si>
  <si>
    <t>UXS1</t>
  </si>
  <si>
    <t>FOS</t>
  </si>
  <si>
    <t>NPAS1</t>
  </si>
  <si>
    <t>HUWE1</t>
  </si>
  <si>
    <t>KCNMB2</t>
  </si>
  <si>
    <t>CLTC</t>
  </si>
  <si>
    <t>SORCS1</t>
  </si>
  <si>
    <t>Q3ZCQ8</t>
  </si>
  <si>
    <t>LRRC39</t>
  </si>
  <si>
    <t>PSMD14</t>
  </si>
  <si>
    <t>TMEM191C</t>
  </si>
  <si>
    <t>NAGK</t>
  </si>
  <si>
    <t>RAB7L1</t>
  </si>
  <si>
    <t>FOSL1</t>
  </si>
  <si>
    <t>NTHL1</t>
  </si>
  <si>
    <t>FAM174B</t>
  </si>
  <si>
    <t>NAGPA</t>
  </si>
  <si>
    <t>OTUB1</t>
  </si>
  <si>
    <t>GM2A</t>
  </si>
  <si>
    <t>CDPF1</t>
  </si>
  <si>
    <t>CYP1A2</t>
  </si>
  <si>
    <t>RAVER1</t>
  </si>
  <si>
    <t>FOXA1</t>
  </si>
  <si>
    <t>NUDT4</t>
  </si>
  <si>
    <t>HDDC2</t>
  </si>
  <si>
    <t>NEK6</t>
  </si>
  <si>
    <t>RBM14</t>
  </si>
  <si>
    <t>FOXI1</t>
  </si>
  <si>
    <t>ppiD</t>
  </si>
  <si>
    <t>HCN1</t>
  </si>
  <si>
    <t>pla2g4a</t>
  </si>
  <si>
    <t>INF2</t>
  </si>
  <si>
    <t>FERMT1</t>
  </si>
  <si>
    <t>HYOU1</t>
  </si>
  <si>
    <t>NF1L2</t>
  </si>
  <si>
    <t>RBM34</t>
  </si>
  <si>
    <t>COPS7A</t>
  </si>
  <si>
    <t>FOXJ2</t>
  </si>
  <si>
    <t>HCCA2</t>
  </si>
  <si>
    <t>HIST1H1E</t>
  </si>
  <si>
    <t>F11R</t>
  </si>
  <si>
    <t>P10155</t>
  </si>
  <si>
    <t>TROVE2</t>
  </si>
  <si>
    <t>LSP1</t>
  </si>
  <si>
    <t>NFAT5</t>
  </si>
  <si>
    <t>PTAFR</t>
  </si>
  <si>
    <t>RNF103</t>
  </si>
  <si>
    <t>RNH1</t>
  </si>
  <si>
    <t>FOXN1</t>
  </si>
  <si>
    <t>FOXR2</t>
  </si>
  <si>
    <t>NUP35</t>
  </si>
  <si>
    <t>Ppm1g</t>
  </si>
  <si>
    <t>TXNIP</t>
  </si>
  <si>
    <t>RPL13A</t>
  </si>
  <si>
    <t>IPO11</t>
  </si>
  <si>
    <t>FXYD3</t>
  </si>
  <si>
    <t>NGB</t>
  </si>
  <si>
    <t>NXF3</t>
  </si>
  <si>
    <t>JAK1</t>
  </si>
  <si>
    <t>HIST1H2AI</t>
  </si>
  <si>
    <t>SH3BP2</t>
  </si>
  <si>
    <t>NLGN4X</t>
  </si>
  <si>
    <t>Q96HN2</t>
  </si>
  <si>
    <t>MALT1</t>
  </si>
  <si>
    <t>FZD5</t>
  </si>
  <si>
    <t>PTGER2</t>
  </si>
  <si>
    <t>NYD-SP25</t>
  </si>
  <si>
    <t>NPY1R</t>
  </si>
  <si>
    <t>NUP62</t>
  </si>
  <si>
    <t>GABPA</t>
  </si>
  <si>
    <t>OPN1SW</t>
  </si>
  <si>
    <t>CERS3</t>
  </si>
  <si>
    <t>NRBP1</t>
  </si>
  <si>
    <t>RPS6KL1</t>
  </si>
  <si>
    <t>GADD45G</t>
  </si>
  <si>
    <t>OPRS1</t>
  </si>
  <si>
    <t>ADH1B</t>
  </si>
  <si>
    <t>NTRK1</t>
  </si>
  <si>
    <t>RUNX1</t>
  </si>
  <si>
    <t>GDF15</t>
  </si>
  <si>
    <t>ppp5c</t>
  </si>
  <si>
    <t>NTRK2</t>
  </si>
  <si>
    <t>SAMD8</t>
  </si>
  <si>
    <t>GMEB1</t>
  </si>
  <si>
    <t>IDH3B</t>
  </si>
  <si>
    <t>PAICS</t>
  </si>
  <si>
    <t>C12orf57</t>
  </si>
  <si>
    <t>HIST1H2BG</t>
  </si>
  <si>
    <t>NTSR1</t>
  </si>
  <si>
    <t>EMP1</t>
  </si>
  <si>
    <t>SAMM50</t>
  </si>
  <si>
    <t>Q12899</t>
  </si>
  <si>
    <t>GNA12</t>
  </si>
  <si>
    <t>PAOX</t>
  </si>
  <si>
    <t>C1orf162</t>
  </si>
  <si>
    <t>SLC43A1</t>
  </si>
  <si>
    <t>PAGR1</t>
  </si>
  <si>
    <t>GLOD5</t>
  </si>
  <si>
    <t>LRRC37A</t>
  </si>
  <si>
    <t>NUDCD3</t>
  </si>
  <si>
    <t>SART1</t>
  </si>
  <si>
    <t>GOLGA3</t>
  </si>
  <si>
    <t>TRIM26</t>
  </si>
  <si>
    <t>PART1</t>
  </si>
  <si>
    <t>MAPK10</t>
  </si>
  <si>
    <t>PAB5A</t>
  </si>
  <si>
    <t>NUP153</t>
  </si>
  <si>
    <t>SCYL3</t>
  </si>
  <si>
    <t>GDAP1L1</t>
  </si>
  <si>
    <t>NUP62CL</t>
  </si>
  <si>
    <t>GOLGB1</t>
  </si>
  <si>
    <t>PASD1</t>
  </si>
  <si>
    <t>npc2</t>
  </si>
  <si>
    <t>MYBPC1</t>
  </si>
  <si>
    <t>JTV1</t>
  </si>
  <si>
    <t>IPO9</t>
  </si>
  <si>
    <t>NUP214</t>
  </si>
  <si>
    <t>SELI</t>
  </si>
  <si>
    <t>PRPS1</t>
  </si>
  <si>
    <t>RASL10A</t>
  </si>
  <si>
    <t>PCDH18</t>
  </si>
  <si>
    <t>RHCG</t>
  </si>
  <si>
    <t>CPSF6</t>
  </si>
  <si>
    <t>Q96EY1</t>
  </si>
  <si>
    <t>WASF1</t>
  </si>
  <si>
    <t>RPL35</t>
  </si>
  <si>
    <t>MAPK9</t>
  </si>
  <si>
    <t>SF3B1</t>
  </si>
  <si>
    <t>RAB7A</t>
  </si>
  <si>
    <t>GPR137B</t>
  </si>
  <si>
    <t>PTPRD</t>
  </si>
  <si>
    <t>PDGFRL</t>
  </si>
  <si>
    <t>OR10H4</t>
  </si>
  <si>
    <t>ZNF566</t>
  </si>
  <si>
    <t>GPR56</t>
  </si>
  <si>
    <t>EXOSC8</t>
  </si>
  <si>
    <t>PEN2</t>
  </si>
  <si>
    <t>JUP</t>
  </si>
  <si>
    <t>MPRIP</t>
  </si>
  <si>
    <t>OR4M1</t>
  </si>
  <si>
    <t>ADSL</t>
  </si>
  <si>
    <t>SF3B3</t>
  </si>
  <si>
    <t>EPPK1</t>
  </si>
  <si>
    <t>GRB2</t>
  </si>
  <si>
    <t>WRNIP1</t>
  </si>
  <si>
    <t>Q9UJS0</t>
  </si>
  <si>
    <t>MAB21L3</t>
  </si>
  <si>
    <t>SEL1L2</t>
  </si>
  <si>
    <t>CYP4V2</t>
  </si>
  <si>
    <t>TEX13B</t>
  </si>
  <si>
    <t>MOCS2</t>
  </si>
  <si>
    <t>TP73</t>
  </si>
  <si>
    <t>GIN1</t>
  </si>
  <si>
    <t>QRFPR</t>
  </si>
  <si>
    <t>ANKIB1</t>
  </si>
  <si>
    <t>ELAVL2</t>
  </si>
  <si>
    <t>LMCD1</t>
  </si>
  <si>
    <t>TRAPPC6B</t>
  </si>
  <si>
    <t>RABGAP1</t>
  </si>
  <si>
    <t>CPT1C</t>
  </si>
  <si>
    <t>NUPL2</t>
  </si>
  <si>
    <t>APH1A</t>
  </si>
  <si>
    <t>psmc1</t>
  </si>
  <si>
    <t>LPL</t>
  </si>
  <si>
    <t>Cops5</t>
  </si>
  <si>
    <t>KDELR1</t>
  </si>
  <si>
    <t>KIAA0776</t>
  </si>
  <si>
    <t>MYH10</t>
  </si>
  <si>
    <t>UBASH3B</t>
  </si>
  <si>
    <t>LGALS3BP</t>
  </si>
  <si>
    <t>ODF3</t>
  </si>
  <si>
    <t>Q9UNK9</t>
  </si>
  <si>
    <t>RAD23A</t>
  </si>
  <si>
    <t>TRAPPC10</t>
  </si>
  <si>
    <t>FADD</t>
  </si>
  <si>
    <t>PSMC2</t>
  </si>
  <si>
    <t>OR51T1</t>
  </si>
  <si>
    <t>AKAP1</t>
  </si>
  <si>
    <t>SFXN2</t>
  </si>
  <si>
    <t>LY6D</t>
  </si>
  <si>
    <t>PHF2</t>
  </si>
  <si>
    <t>OSBPL6</t>
  </si>
  <si>
    <t>SH2D1A</t>
  </si>
  <si>
    <t>GTF3C2</t>
  </si>
  <si>
    <t>PHGDHL1</t>
  </si>
  <si>
    <t>OSMR</t>
  </si>
  <si>
    <t>SIGLEC9</t>
  </si>
  <si>
    <t>GTPBP2</t>
  </si>
  <si>
    <t>PIK3C2G</t>
  </si>
  <si>
    <t>OXSR1</t>
  </si>
  <si>
    <t>SLC17A3</t>
  </si>
  <si>
    <t>GYS1</t>
  </si>
  <si>
    <t>PAK2</t>
  </si>
  <si>
    <t>SLC1A3</t>
  </si>
  <si>
    <t>H2AFV</t>
  </si>
  <si>
    <t>PIK3R5</t>
  </si>
  <si>
    <t>SLC2A2</t>
  </si>
  <si>
    <t>HCCS</t>
  </si>
  <si>
    <t>PIN1</t>
  </si>
  <si>
    <t>TSPAN4</t>
  </si>
  <si>
    <t>PALM2</t>
  </si>
  <si>
    <t>KDELR2</t>
  </si>
  <si>
    <t>IGHA1</t>
  </si>
  <si>
    <t>CSDE1</t>
  </si>
  <si>
    <t>P07900</t>
  </si>
  <si>
    <t>MERTK</t>
  </si>
  <si>
    <t>PSME3</t>
  </si>
  <si>
    <t>KIAA0368</t>
  </si>
  <si>
    <t>LARS</t>
  </si>
  <si>
    <t>TAF15</t>
  </si>
  <si>
    <t>HNRNPA3</t>
  </si>
  <si>
    <t>HNRPC</t>
  </si>
  <si>
    <t>CSRP1</t>
  </si>
  <si>
    <t>P04350</t>
  </si>
  <si>
    <t>MLLT11</t>
  </si>
  <si>
    <t>RCVRN</t>
  </si>
  <si>
    <t>NXT1</t>
  </si>
  <si>
    <t>Ptges3</t>
  </si>
  <si>
    <t>Khdrbs1</t>
  </si>
  <si>
    <t>LONP1</t>
  </si>
  <si>
    <t>PCDHB12</t>
  </si>
  <si>
    <t>HNRPDL</t>
  </si>
  <si>
    <t>Q13885</t>
  </si>
  <si>
    <t>RNF24</t>
  </si>
  <si>
    <t>POM121</t>
  </si>
  <si>
    <t>RCL1</t>
  </si>
  <si>
    <t>ddx54</t>
  </si>
  <si>
    <t>KIAA0859</t>
  </si>
  <si>
    <t>IARS2</t>
  </si>
  <si>
    <t>HNRNPR</t>
  </si>
  <si>
    <t>HNRPF</t>
  </si>
  <si>
    <t>P55209</t>
  </si>
  <si>
    <t>MX2</t>
  </si>
  <si>
    <t>RRP1B</t>
  </si>
  <si>
    <t>RACGAP1</t>
  </si>
  <si>
    <t>acot9</t>
  </si>
  <si>
    <t>LYCAT</t>
  </si>
  <si>
    <t>PPP1R12A</t>
  </si>
  <si>
    <t>ATRN</t>
  </si>
  <si>
    <t>HNRPH1</t>
  </si>
  <si>
    <t>Q9BQ70</t>
  </si>
  <si>
    <t>TCF25</t>
  </si>
  <si>
    <t>NRG1</t>
  </si>
  <si>
    <t>SAGE1</t>
  </si>
  <si>
    <t>RANGAP1</t>
  </si>
  <si>
    <t>rpl23</t>
  </si>
  <si>
    <t>nmi</t>
  </si>
  <si>
    <t>MCM5</t>
  </si>
  <si>
    <t>RPN1</t>
  </si>
  <si>
    <t>HNRPL</t>
  </si>
  <si>
    <t>DCUN1D5</t>
  </si>
  <si>
    <t>P52294</t>
  </si>
  <si>
    <t>SELPLG</t>
  </si>
  <si>
    <t>RBM15B</t>
  </si>
  <si>
    <t>Slpi</t>
  </si>
  <si>
    <t>LENG4</t>
  </si>
  <si>
    <t>MCM7</t>
  </si>
  <si>
    <t>HSPA4L</t>
  </si>
  <si>
    <t>HNRPA0</t>
  </si>
  <si>
    <t>DDX1</t>
  </si>
  <si>
    <t>P83731</t>
  </si>
  <si>
    <t>RPL24</t>
  </si>
  <si>
    <t>NUP85</t>
  </si>
  <si>
    <t>SIN3B</t>
  </si>
  <si>
    <t>SENP2</t>
  </si>
  <si>
    <t>RPL36A</t>
  </si>
  <si>
    <t>KIAA2013</t>
  </si>
  <si>
    <t>MTHFD1</t>
  </si>
  <si>
    <t>ARMC6</t>
  </si>
  <si>
    <t>HSBP1</t>
  </si>
  <si>
    <t>Q04917</t>
  </si>
  <si>
    <t>SIPA1</t>
  </si>
  <si>
    <t>PLAC1</t>
  </si>
  <si>
    <t>HDAC3</t>
  </si>
  <si>
    <t>SNUPN</t>
  </si>
  <si>
    <t>RPLP2P3</t>
  </si>
  <si>
    <t>PLAU</t>
  </si>
  <si>
    <t>NQO2</t>
  </si>
  <si>
    <t>PDIK1L</t>
  </si>
  <si>
    <t>SLC36A2</t>
  </si>
  <si>
    <t>ATP5O</t>
  </si>
  <si>
    <t>HEATR1</t>
  </si>
  <si>
    <t>HNRPAB</t>
  </si>
  <si>
    <t>PLD2</t>
  </si>
  <si>
    <t>NDFIP2</t>
  </si>
  <si>
    <t>NCOR2</t>
  </si>
  <si>
    <t>Q7Z4H7</t>
  </si>
  <si>
    <t>HAUS6</t>
  </si>
  <si>
    <t>PROSER2</t>
  </si>
  <si>
    <t>PBK</t>
  </si>
  <si>
    <t>SLC20A1</t>
  </si>
  <si>
    <t>SLC41A3</t>
  </si>
  <si>
    <t>HECTD3</t>
  </si>
  <si>
    <t>PLK3</t>
  </si>
  <si>
    <t>RNASE4</t>
  </si>
  <si>
    <t>PCCB</t>
  </si>
  <si>
    <t>SLU7</t>
  </si>
  <si>
    <t>C9orf47</t>
  </si>
  <si>
    <t>HERPUD1</t>
  </si>
  <si>
    <t>POLR2H</t>
  </si>
  <si>
    <t>Ruvbl1</t>
  </si>
  <si>
    <t>C2orf68</t>
  </si>
  <si>
    <t>Lrrfip1</t>
  </si>
  <si>
    <t>PCSK7</t>
  </si>
  <si>
    <t>MTX1</t>
  </si>
  <si>
    <t>IL10</t>
  </si>
  <si>
    <t>SNRPB</t>
  </si>
  <si>
    <t>KIAA1967</t>
  </si>
  <si>
    <t>HIC1</t>
  </si>
  <si>
    <t>AKNAD1</t>
  </si>
  <si>
    <t>POLR2L</t>
  </si>
  <si>
    <t>PDK3</t>
  </si>
  <si>
    <t>BICD2</t>
  </si>
  <si>
    <t>SNRPD2</t>
  </si>
  <si>
    <t>DDX23</t>
  </si>
  <si>
    <t>HIG2</t>
  </si>
  <si>
    <t>P31040</t>
  </si>
  <si>
    <t>SDHA</t>
  </si>
  <si>
    <t>PRDM13</t>
  </si>
  <si>
    <t>OR2W1</t>
  </si>
  <si>
    <t>PLEKHH2</t>
  </si>
  <si>
    <t>HIST1H4H</t>
  </si>
  <si>
    <t>DNAJC25</t>
  </si>
  <si>
    <t>SNRPD3</t>
  </si>
  <si>
    <t>ADAM21</t>
  </si>
  <si>
    <t>LMF1</t>
  </si>
  <si>
    <t>ADAMTSL1</t>
  </si>
  <si>
    <t>MT2A</t>
  </si>
  <si>
    <t>TCAIM</t>
  </si>
  <si>
    <t>SECISBP2L</t>
  </si>
  <si>
    <t>PIP5K1C</t>
  </si>
  <si>
    <t>TLN2</t>
  </si>
  <si>
    <t>SPCS2</t>
  </si>
  <si>
    <t>MAP2K4</t>
  </si>
  <si>
    <t>MYBBP1A</t>
  </si>
  <si>
    <t>ATP6V0A1</t>
  </si>
  <si>
    <t>HS6ST1</t>
  </si>
  <si>
    <t>PRSS15</t>
  </si>
  <si>
    <t>ZSCAN29</t>
  </si>
  <si>
    <t>HNRPD</t>
  </si>
  <si>
    <t>ASTE1</t>
  </si>
  <si>
    <t>PKD1</t>
  </si>
  <si>
    <t>SRP54</t>
  </si>
  <si>
    <t>Q00587</t>
  </si>
  <si>
    <t>PSAP</t>
  </si>
  <si>
    <t>CDC42EP1</t>
  </si>
  <si>
    <t>PLA1A</t>
  </si>
  <si>
    <t>UBE2O</t>
  </si>
  <si>
    <t>SMARCE1</t>
  </si>
  <si>
    <t>GAL3ST2</t>
  </si>
  <si>
    <t>ST8SIA1</t>
  </si>
  <si>
    <t>HLA-F</t>
  </si>
  <si>
    <t>PSMA1</t>
  </si>
  <si>
    <t>CREBBP</t>
  </si>
  <si>
    <t>AMIGO3</t>
  </si>
  <si>
    <t>sf3b1</t>
  </si>
  <si>
    <t>ZNF233</t>
  </si>
  <si>
    <t>STAC3</t>
  </si>
  <si>
    <t>HLA-G</t>
  </si>
  <si>
    <t>NCBP1</t>
  </si>
  <si>
    <t>MCM8</t>
  </si>
  <si>
    <t>LOC100129924</t>
  </si>
  <si>
    <t>POLA1</t>
  </si>
  <si>
    <t>STARD5</t>
  </si>
  <si>
    <t>HMGA1</t>
  </si>
  <si>
    <t>NCOA1</t>
  </si>
  <si>
    <t>NCAPD2</t>
  </si>
  <si>
    <t>TXNDC12</t>
  </si>
  <si>
    <t>PPIF</t>
  </si>
  <si>
    <t>STK11IP</t>
  </si>
  <si>
    <t>CDCA5</t>
  </si>
  <si>
    <t>HMGA2</t>
  </si>
  <si>
    <t>SLC10A6</t>
  </si>
  <si>
    <t>THG1L</t>
  </si>
  <si>
    <t>SULT1C4</t>
  </si>
  <si>
    <t>HOXC12</t>
  </si>
  <si>
    <t>PTPRN</t>
  </si>
  <si>
    <t>P00403</t>
  </si>
  <si>
    <t>SLC5A7</t>
  </si>
  <si>
    <t>MT-CO2</t>
  </si>
  <si>
    <t>TBC1D23</t>
  </si>
  <si>
    <t>HPS6</t>
  </si>
  <si>
    <t>RAB6B</t>
  </si>
  <si>
    <t>PLEKHH1</t>
  </si>
  <si>
    <t>PRKACA</t>
  </si>
  <si>
    <t>SMOC1</t>
  </si>
  <si>
    <t>TBL1XR1</t>
  </si>
  <si>
    <t>SDC2</t>
  </si>
  <si>
    <t>EFNB1</t>
  </si>
  <si>
    <t>PRKAG2</t>
  </si>
  <si>
    <t>TCAP</t>
  </si>
  <si>
    <t>HSPB8</t>
  </si>
  <si>
    <t>PTGS2</t>
  </si>
  <si>
    <t>ATRAID</t>
  </si>
  <si>
    <t>PRKCD</t>
  </si>
  <si>
    <t>TCTEX1D2</t>
  </si>
  <si>
    <t>C20orf114</t>
  </si>
  <si>
    <t>RBM3</t>
  </si>
  <si>
    <t>IPO8</t>
  </si>
  <si>
    <t>MLSTD2</t>
  </si>
  <si>
    <t>PRKCI</t>
  </si>
  <si>
    <t>TGS1</t>
  </si>
  <si>
    <t>ICAM1</t>
  </si>
  <si>
    <t>RETN</t>
  </si>
  <si>
    <t>CGA</t>
  </si>
  <si>
    <t>H1F0</t>
  </si>
  <si>
    <t>PRPH2</t>
  </si>
  <si>
    <t>NSRP1</t>
  </si>
  <si>
    <t>THRSP</t>
  </si>
  <si>
    <t>IFI16</t>
  </si>
  <si>
    <t>DHX58</t>
  </si>
  <si>
    <t>RFFL</t>
  </si>
  <si>
    <t>NTMT1</t>
  </si>
  <si>
    <t>TMEM167B</t>
  </si>
  <si>
    <t>P22694</t>
  </si>
  <si>
    <t>IFI35</t>
  </si>
  <si>
    <t>RNF150</t>
  </si>
  <si>
    <t>POLD3</t>
  </si>
  <si>
    <t>PSENEN</t>
  </si>
  <si>
    <t>SMPD2</t>
  </si>
  <si>
    <t>TMEM187</t>
  </si>
  <si>
    <t>PXT1</t>
  </si>
  <si>
    <t>ABCB7</t>
  </si>
  <si>
    <t>TIAM2</t>
  </si>
  <si>
    <t>TMEM62</t>
  </si>
  <si>
    <t>ITPKB</t>
  </si>
  <si>
    <t>SMG7</t>
  </si>
  <si>
    <t>IL23R</t>
  </si>
  <si>
    <t>PTMA</t>
  </si>
  <si>
    <t>TPRX1</t>
  </si>
  <si>
    <t>ZBTB1</t>
  </si>
  <si>
    <t>CIR1</t>
  </si>
  <si>
    <t>ZNF844</t>
  </si>
  <si>
    <t>MMS19</t>
  </si>
  <si>
    <t>NDUFA13</t>
  </si>
  <si>
    <t>PTPMT1</t>
  </si>
  <si>
    <t>TPSAB1</t>
  </si>
  <si>
    <t>AIMP2</t>
  </si>
  <si>
    <t>PTPRM</t>
  </si>
  <si>
    <t>SUFU</t>
  </si>
  <si>
    <t>TRIM17</t>
  </si>
  <si>
    <t>RPS24</t>
  </si>
  <si>
    <t>KRTAP5-3</t>
  </si>
  <si>
    <t>DEFB136</t>
  </si>
  <si>
    <t>IL21R</t>
  </si>
  <si>
    <t>BBOX1</t>
  </si>
  <si>
    <t>DDX55</t>
  </si>
  <si>
    <t>Q96HS1</t>
  </si>
  <si>
    <t>ZCCHC18</t>
  </si>
  <si>
    <t>MTIF2</t>
  </si>
  <si>
    <t>PRAM1</t>
  </si>
  <si>
    <t>EXOSC7</t>
  </si>
  <si>
    <t>C17orf100</t>
  </si>
  <si>
    <t>FSTL5</t>
  </si>
  <si>
    <t>IRF2BPL</t>
  </si>
  <si>
    <t>GRIN3A</t>
  </si>
  <si>
    <t>TAP1</t>
  </si>
  <si>
    <t>DGKZ</t>
  </si>
  <si>
    <t>HS3ST5</t>
  </si>
  <si>
    <t>ASB6</t>
  </si>
  <si>
    <t>PURA</t>
  </si>
  <si>
    <t>IFI44L</t>
  </si>
  <si>
    <t>HOXA7</t>
  </si>
  <si>
    <t>NBEAL1</t>
  </si>
  <si>
    <t>TSTA3</t>
  </si>
  <si>
    <t>IGFBP6</t>
  </si>
  <si>
    <t>RPS3</t>
  </si>
  <si>
    <t>TUFT1</t>
  </si>
  <si>
    <t>IHPK2</t>
  </si>
  <si>
    <t>ANKRD44</t>
  </si>
  <si>
    <t>PGAM5</t>
  </si>
  <si>
    <t>RAB17</t>
  </si>
  <si>
    <t>UBE2A</t>
  </si>
  <si>
    <t>IKBKB</t>
  </si>
  <si>
    <t>POLE2</t>
  </si>
  <si>
    <t>NAP1L3</t>
  </si>
  <si>
    <t>SNTB2</t>
  </si>
  <si>
    <t>RABEP1</t>
  </si>
  <si>
    <t>UBE2E1</t>
  </si>
  <si>
    <t>FTSJ1</t>
  </si>
  <si>
    <t>SAFB</t>
  </si>
  <si>
    <t>EFCAB12</t>
  </si>
  <si>
    <t>ZDHHC14</t>
  </si>
  <si>
    <t>PPP1R9B</t>
  </si>
  <si>
    <t>UBL5</t>
  </si>
  <si>
    <t>IKBKG</t>
  </si>
  <si>
    <t>NAPEPLD</t>
  </si>
  <si>
    <t>CD274</t>
  </si>
  <si>
    <t>Nup214</t>
  </si>
  <si>
    <t>USP6</t>
  </si>
  <si>
    <t>ABTB2</t>
  </si>
  <si>
    <t>IKZF3</t>
  </si>
  <si>
    <t>SCNN1D</t>
  </si>
  <si>
    <t>NDUFA9</t>
  </si>
  <si>
    <t>MRPL36</t>
  </si>
  <si>
    <t>RBCK1</t>
  </si>
  <si>
    <t>AP2S1</t>
  </si>
  <si>
    <t>VPS54</t>
  </si>
  <si>
    <t>WDR49</t>
  </si>
  <si>
    <t>IL15RA</t>
  </si>
  <si>
    <t>DDX6</t>
  </si>
  <si>
    <t>Q9H936</t>
  </si>
  <si>
    <t>SLC25A22</t>
  </si>
  <si>
    <t>SLC14A1</t>
  </si>
  <si>
    <t>PQLC1</t>
  </si>
  <si>
    <t>RGS17</t>
  </si>
  <si>
    <t>SPOCK2</t>
  </si>
  <si>
    <t>IL1F10</t>
  </si>
  <si>
    <t>SERPINA1</t>
  </si>
  <si>
    <t>RING1</t>
  </si>
  <si>
    <t>XIAP</t>
  </si>
  <si>
    <t>IL1RAP</t>
  </si>
  <si>
    <t>CNTN2</t>
  </si>
  <si>
    <t>SERPINB2</t>
  </si>
  <si>
    <t>stk38</t>
  </si>
  <si>
    <t>USP17L2</t>
  </si>
  <si>
    <t>ROCK1</t>
  </si>
  <si>
    <t>traF2</t>
  </si>
  <si>
    <t>YTHDC1</t>
  </si>
  <si>
    <t>NCLN</t>
  </si>
  <si>
    <t>TSR1</t>
  </si>
  <si>
    <t>IL1RN</t>
  </si>
  <si>
    <t>NDUFS1</t>
  </si>
  <si>
    <t>SF3A1</t>
  </si>
  <si>
    <t>HSP90AB3P</t>
  </si>
  <si>
    <t>ROGDI</t>
  </si>
  <si>
    <t>ZNF132</t>
  </si>
  <si>
    <t>IL24</t>
  </si>
  <si>
    <t>USP31</t>
  </si>
  <si>
    <t>Q99615</t>
  </si>
  <si>
    <t>CHTF18</t>
  </si>
  <si>
    <t>PTDSS1</t>
  </si>
  <si>
    <t>TAF4B</t>
  </si>
  <si>
    <t>ROR2</t>
  </si>
  <si>
    <t>TM6SF2</t>
  </si>
  <si>
    <t>ZNF154</t>
  </si>
  <si>
    <t>IL27</t>
  </si>
  <si>
    <t>SF3B14</t>
  </si>
  <si>
    <t>TRPV5</t>
  </si>
  <si>
    <t>DBH</t>
  </si>
  <si>
    <t>RP11-45B20.2</t>
  </si>
  <si>
    <t>Sugt1</t>
  </si>
  <si>
    <t>ZNF16</t>
  </si>
  <si>
    <t>IL31RA</t>
  </si>
  <si>
    <t>SFTPB</t>
  </si>
  <si>
    <t>CDYL2</t>
  </si>
  <si>
    <t>RPL36AP49</t>
  </si>
  <si>
    <t>MAPK6</t>
  </si>
  <si>
    <t>RAB40A</t>
  </si>
  <si>
    <t>P62195</t>
  </si>
  <si>
    <t>PSMC5</t>
  </si>
  <si>
    <t>PTPN13</t>
  </si>
  <si>
    <t>TBC1D2B</t>
  </si>
  <si>
    <t>ZNF224</t>
  </si>
  <si>
    <t>SGTA</t>
  </si>
  <si>
    <t>IL33</t>
  </si>
  <si>
    <t>DPYSL2</t>
  </si>
  <si>
    <t>SIGLEC5</t>
  </si>
  <si>
    <t>CHCHD2</t>
  </si>
  <si>
    <t>SUPT16HP</t>
  </si>
  <si>
    <t>ilf3</t>
  </si>
  <si>
    <t>ZNF350</t>
  </si>
  <si>
    <t>NDUFS3</t>
  </si>
  <si>
    <t>ILKAP</t>
  </si>
  <si>
    <t>NT5E</t>
  </si>
  <si>
    <t>SKIIP</t>
  </si>
  <si>
    <t>NRXN3</t>
  </si>
  <si>
    <t>ZNF414</t>
  </si>
  <si>
    <t>INCA1</t>
  </si>
  <si>
    <t>Q96JG8</t>
  </si>
  <si>
    <t>SLC12A4</t>
  </si>
  <si>
    <t>MAGED4</t>
  </si>
  <si>
    <t>PYY</t>
  </si>
  <si>
    <t>CYP1B1</t>
  </si>
  <si>
    <t>RPS6KA2</t>
  </si>
  <si>
    <t>TCFL2</t>
  </si>
  <si>
    <t>ZNF432</t>
  </si>
  <si>
    <t>INDO</t>
  </si>
  <si>
    <t>DUSP16</t>
  </si>
  <si>
    <t>SLC22A6</t>
  </si>
  <si>
    <t>SAE1</t>
  </si>
  <si>
    <t>ZNF473</t>
  </si>
  <si>
    <t>ING1</t>
  </si>
  <si>
    <t>SLC9A3R1</t>
  </si>
  <si>
    <t>SCN3A</t>
  </si>
  <si>
    <t>ZNF492</t>
  </si>
  <si>
    <t>ING3</t>
  </si>
  <si>
    <t>supt5h</t>
  </si>
  <si>
    <t>Ushbp1</t>
  </si>
  <si>
    <t>SCN8A</t>
  </si>
  <si>
    <t>NOC2L</t>
  </si>
  <si>
    <t>ZNF552</t>
  </si>
  <si>
    <t>NLRP2</t>
  </si>
  <si>
    <t>INPPL1</t>
  </si>
  <si>
    <t>SNRP70</t>
  </si>
  <si>
    <t>CAPNS1</t>
  </si>
  <si>
    <t>SCNN1G</t>
  </si>
  <si>
    <t>ZNF567</t>
  </si>
  <si>
    <t>INTS12</t>
  </si>
  <si>
    <t>DHX36</t>
  </si>
  <si>
    <t>Q9UPN7</t>
  </si>
  <si>
    <t>SNRPF</t>
  </si>
  <si>
    <t>UBE2V2</t>
  </si>
  <si>
    <t>PPP6R1</t>
  </si>
  <si>
    <t>RBPJ</t>
  </si>
  <si>
    <t>THOC6</t>
  </si>
  <si>
    <t>ZNF653</t>
  </si>
  <si>
    <t>INTS5</t>
  </si>
  <si>
    <t>SNX6</t>
  </si>
  <si>
    <t>FFAR1</t>
  </si>
  <si>
    <t>SGCA</t>
  </si>
  <si>
    <t>INTS6</t>
  </si>
  <si>
    <t>NQO1</t>
  </si>
  <si>
    <t>SNX9</t>
  </si>
  <si>
    <t>PUSL1</t>
  </si>
  <si>
    <t>IQCB1</t>
  </si>
  <si>
    <t>SON</t>
  </si>
  <si>
    <t>SGK196</t>
  </si>
  <si>
    <t>TPST1</t>
  </si>
  <si>
    <t>SRRM2</t>
  </si>
  <si>
    <t>EFEMP2</t>
  </si>
  <si>
    <t>SIAH2</t>
  </si>
  <si>
    <t>WDR33</t>
  </si>
  <si>
    <t>SSTK</t>
  </si>
  <si>
    <t>NNT</t>
  </si>
  <si>
    <t>SLC48A1</t>
  </si>
  <si>
    <t>SSTR5</t>
  </si>
  <si>
    <t>UBE3A</t>
  </si>
  <si>
    <t>SLC6A19</t>
  </si>
  <si>
    <t>OR8B4</t>
  </si>
  <si>
    <t>STAB1</t>
  </si>
  <si>
    <t>Q7Z6Z7</t>
  </si>
  <si>
    <t>SMARCD3</t>
  </si>
  <si>
    <t>PKDCC</t>
  </si>
  <si>
    <t>IRF6</t>
  </si>
  <si>
    <t>STXBP4</t>
  </si>
  <si>
    <t>DSCAM</t>
  </si>
  <si>
    <t>SMG1</t>
  </si>
  <si>
    <t>IRF8</t>
  </si>
  <si>
    <t>SULF2</t>
  </si>
  <si>
    <t>ZNF670</t>
  </si>
  <si>
    <t>SNRNP70</t>
  </si>
  <si>
    <t>IRS2</t>
  </si>
  <si>
    <t>SUPT6H</t>
  </si>
  <si>
    <t>ABHD3</t>
  </si>
  <si>
    <t>RLN1</t>
  </si>
  <si>
    <t>TMEM14A</t>
  </si>
  <si>
    <t>CCDC151</t>
  </si>
  <si>
    <t>TBL3</t>
  </si>
  <si>
    <t>HOXD3</t>
  </si>
  <si>
    <t>KIF14</t>
  </si>
  <si>
    <t>SNRPA1</t>
  </si>
  <si>
    <t>ISL1</t>
  </si>
  <si>
    <t>TBX21</t>
  </si>
  <si>
    <t>KCTD8</t>
  </si>
  <si>
    <t>GABRB2</t>
  </si>
  <si>
    <t>SOAT2</t>
  </si>
  <si>
    <t>ITGB4</t>
  </si>
  <si>
    <t>TCF3</t>
  </si>
  <si>
    <t>Timm13</t>
  </si>
  <si>
    <t>HLA-DOB</t>
  </si>
  <si>
    <t>MBD5</t>
  </si>
  <si>
    <t>STK31</t>
  </si>
  <si>
    <t>NR3C1</t>
  </si>
  <si>
    <t>ITPK1</t>
  </si>
  <si>
    <t>OPA1</t>
  </si>
  <si>
    <t>TFE3</t>
  </si>
  <si>
    <t>LIMA1</t>
  </si>
  <si>
    <t>CAPZB</t>
  </si>
  <si>
    <t>STK39</t>
  </si>
  <si>
    <t>PRND</t>
  </si>
  <si>
    <t>TIMM44</t>
  </si>
  <si>
    <t>STX10</t>
  </si>
  <si>
    <t>ZNF766</t>
  </si>
  <si>
    <t>ITPR2</t>
  </si>
  <si>
    <t>Q9NXW2</t>
  </si>
  <si>
    <t>DNAJB12</t>
  </si>
  <si>
    <t>TK2</t>
  </si>
  <si>
    <t>RNF19A</t>
  </si>
  <si>
    <t>SIRT1</t>
  </si>
  <si>
    <t>TPD52</t>
  </si>
  <si>
    <t>STX5</t>
  </si>
  <si>
    <t>TNC</t>
  </si>
  <si>
    <t>CDX1</t>
  </si>
  <si>
    <t>SUMO1</t>
  </si>
  <si>
    <t>JAG2</t>
  </si>
  <si>
    <t>GSTA2</t>
  </si>
  <si>
    <t>SUMO2</t>
  </si>
  <si>
    <t>FGF2</t>
  </si>
  <si>
    <t>TRIM21</t>
  </si>
  <si>
    <t>JMJD1B</t>
  </si>
  <si>
    <t>LRFN5</t>
  </si>
  <si>
    <t>Polr3f</t>
  </si>
  <si>
    <t>TNK2</t>
  </si>
  <si>
    <t>NSF</t>
  </si>
  <si>
    <t>DNAJA4</t>
  </si>
  <si>
    <t>PARP14</t>
  </si>
  <si>
    <t>SUMO4</t>
  </si>
  <si>
    <t>JMJD2B</t>
  </si>
  <si>
    <t>TRIM77</t>
  </si>
  <si>
    <t>TRAM1</t>
  </si>
  <si>
    <t>HIST1H2BL</t>
  </si>
  <si>
    <t>FAM120AOS</t>
  </si>
  <si>
    <t>SYCE2</t>
  </si>
  <si>
    <t>JUNB</t>
  </si>
  <si>
    <t>TRAP1</t>
  </si>
  <si>
    <t>MSANTD3-TMEFF1</t>
  </si>
  <si>
    <t>P27708</t>
  </si>
  <si>
    <t>ERP27</t>
  </si>
  <si>
    <t>RPL23</t>
  </si>
  <si>
    <t>KIAA1432</t>
  </si>
  <si>
    <t>TRIM59</t>
  </si>
  <si>
    <t>MYL12B</t>
  </si>
  <si>
    <t>SYNGAP1</t>
  </si>
  <si>
    <t>ZNF534</t>
  </si>
  <si>
    <t>KBTBD4</t>
  </si>
  <si>
    <t>PHGR1</t>
  </si>
  <si>
    <t>TRERF1</t>
  </si>
  <si>
    <t>FAM3B</t>
  </si>
  <si>
    <t>TAOK1</t>
  </si>
  <si>
    <t>KIAA0226</t>
  </si>
  <si>
    <t>TRIB2</t>
  </si>
  <si>
    <t>POMP</t>
  </si>
  <si>
    <t>SLC35F1</t>
  </si>
  <si>
    <t>HDHD1</t>
  </si>
  <si>
    <t>PCK2</t>
  </si>
  <si>
    <t>TBC1D1</t>
  </si>
  <si>
    <t>MIF4GD</t>
  </si>
  <si>
    <t>KIAA0406</t>
  </si>
  <si>
    <t>TRIM14</t>
  </si>
  <si>
    <t>TBK1</t>
  </si>
  <si>
    <t>GRP</t>
  </si>
  <si>
    <t>KIAA0430</t>
  </si>
  <si>
    <t>Q71U36</t>
  </si>
  <si>
    <t>RPS25</t>
  </si>
  <si>
    <t>TEAD3</t>
  </si>
  <si>
    <t>TXNDC16</t>
  </si>
  <si>
    <t>KIAA0947</t>
  </si>
  <si>
    <t>TRIM60</t>
  </si>
  <si>
    <t>SERPINF2</t>
  </si>
  <si>
    <t>NIN</t>
  </si>
  <si>
    <t>KIAA1033</t>
  </si>
  <si>
    <t>TXNL4A</t>
  </si>
  <si>
    <t>ARHGAP15</t>
  </si>
  <si>
    <t>GYPA</t>
  </si>
  <si>
    <t>TNPO3</t>
  </si>
  <si>
    <t>KIAA1219</t>
  </si>
  <si>
    <t>TRRAP</t>
  </si>
  <si>
    <t>URP2</t>
  </si>
  <si>
    <t>bhlhe40</t>
  </si>
  <si>
    <t>TOP1MT</t>
  </si>
  <si>
    <t>CLIP2</t>
  </si>
  <si>
    <t>PDCD6IP</t>
  </si>
  <si>
    <t>KIAA1609</t>
  </si>
  <si>
    <t>USMG5</t>
  </si>
  <si>
    <t>RESP18</t>
  </si>
  <si>
    <t>COG6</t>
  </si>
  <si>
    <t>TPT1</t>
  </si>
  <si>
    <t>KIF2C</t>
  </si>
  <si>
    <t>HSPC111</t>
  </si>
  <si>
    <t>USP42</t>
  </si>
  <si>
    <t>CPSF3L</t>
  </si>
  <si>
    <t>DNAJC9</t>
  </si>
  <si>
    <t>O43865</t>
  </si>
  <si>
    <t>KCNN2</t>
  </si>
  <si>
    <t>OR2M5</t>
  </si>
  <si>
    <t>UGT2B15</t>
  </si>
  <si>
    <t>TRDMT1</t>
  </si>
  <si>
    <t>KIFAP3</t>
  </si>
  <si>
    <t>VNN2</t>
  </si>
  <si>
    <t>TAC4</t>
  </si>
  <si>
    <t>KLF2</t>
  </si>
  <si>
    <t>WNT9A</t>
  </si>
  <si>
    <t>LRRC28</t>
  </si>
  <si>
    <t>TTC1</t>
  </si>
  <si>
    <t>KLF6</t>
  </si>
  <si>
    <t>XAB2</t>
  </si>
  <si>
    <t>CEACAM20</t>
  </si>
  <si>
    <t>PDCD6</t>
  </si>
  <si>
    <t>KLF7</t>
  </si>
  <si>
    <t>TUBB3</t>
  </si>
  <si>
    <t>KLHL21</t>
  </si>
  <si>
    <t>C19orf43</t>
  </si>
  <si>
    <t>TXK</t>
  </si>
  <si>
    <t>LENG8</t>
  </si>
  <si>
    <t>KLHL9</t>
  </si>
  <si>
    <t>ZBTB2</t>
  </si>
  <si>
    <t>KCMF1</t>
  </si>
  <si>
    <t>FOXC2</t>
  </si>
  <si>
    <t>DGKA</t>
  </si>
  <si>
    <t>Q13509</t>
  </si>
  <si>
    <t>TXNDC11</t>
  </si>
  <si>
    <t>SENP1</t>
  </si>
  <si>
    <t>KCNK6</t>
  </si>
  <si>
    <t>ZNF37B</t>
  </si>
  <si>
    <t>WT1</t>
  </si>
  <si>
    <t>FMO5</t>
  </si>
  <si>
    <t>UBQLN4</t>
  </si>
  <si>
    <t>SLC6A8</t>
  </si>
  <si>
    <t>KRAS</t>
  </si>
  <si>
    <t>ZNF512</t>
  </si>
  <si>
    <t>HFE2</t>
  </si>
  <si>
    <t>MDP1</t>
  </si>
  <si>
    <t>UBR4</t>
  </si>
  <si>
    <t>ttc4</t>
  </si>
  <si>
    <t>TRNP1</t>
  </si>
  <si>
    <t>UBXD3</t>
  </si>
  <si>
    <t>LASP1</t>
  </si>
  <si>
    <t>PDE3A</t>
  </si>
  <si>
    <t>PLAA</t>
  </si>
  <si>
    <t>TMEM51</t>
  </si>
  <si>
    <t>UBXN10</t>
  </si>
  <si>
    <t>LEPR</t>
  </si>
  <si>
    <t>TADA1</t>
  </si>
  <si>
    <t>ZNF583</t>
  </si>
  <si>
    <t>UNCX</t>
  </si>
  <si>
    <t>ZDHHC6</t>
  </si>
  <si>
    <t>EEF1A2</t>
  </si>
  <si>
    <t>USE1</t>
  </si>
  <si>
    <t>Q96DF8</t>
  </si>
  <si>
    <t>LGALS9</t>
  </si>
  <si>
    <t>DGCR14</t>
  </si>
  <si>
    <t>KCTD2</t>
  </si>
  <si>
    <t>VEGFB</t>
  </si>
  <si>
    <t>TALDO1</t>
  </si>
  <si>
    <t>LGMN</t>
  </si>
  <si>
    <t>VPS16</t>
  </si>
  <si>
    <t>TNRC6B</t>
  </si>
  <si>
    <t>LIF</t>
  </si>
  <si>
    <t>C12orf4</t>
  </si>
  <si>
    <t>MMP12</t>
  </si>
  <si>
    <t>VSIG8</t>
  </si>
  <si>
    <t>LIPA</t>
  </si>
  <si>
    <t>FRMD5</t>
  </si>
  <si>
    <t>tfcp2</t>
  </si>
  <si>
    <t>ZNF436</t>
  </si>
  <si>
    <t>ROBO2</t>
  </si>
  <si>
    <t>PDLIM5</t>
  </si>
  <si>
    <t>LITAF</t>
  </si>
  <si>
    <t>PNPLA6</t>
  </si>
  <si>
    <t>AIP</t>
  </si>
  <si>
    <t>CCDC135</t>
  </si>
  <si>
    <t>ZNF862</t>
  </si>
  <si>
    <t>CHST2</t>
  </si>
  <si>
    <t>IGF2BP2</t>
  </si>
  <si>
    <t>LOC26010</t>
  </si>
  <si>
    <t>Q9GZZ9</t>
  </si>
  <si>
    <t>PHF21B</t>
  </si>
  <si>
    <t>UBA5</t>
  </si>
  <si>
    <t>LPIN1</t>
  </si>
  <si>
    <t>SP100</t>
  </si>
  <si>
    <t>ZNF335</t>
  </si>
  <si>
    <t>YWAH</t>
  </si>
  <si>
    <t>LRRC49</t>
  </si>
  <si>
    <t>LRRC72</t>
  </si>
  <si>
    <t>LSR</t>
  </si>
  <si>
    <t>NETO1</t>
  </si>
  <si>
    <t>LYN</t>
  </si>
  <si>
    <t>GPR143</t>
  </si>
  <si>
    <t>NCRNA00246B</t>
  </si>
  <si>
    <t>ZNF610</t>
  </si>
  <si>
    <t>GLUL</t>
  </si>
  <si>
    <t>PDS5A</t>
  </si>
  <si>
    <t>PON2</t>
  </si>
  <si>
    <t>SLC25A4</t>
  </si>
  <si>
    <t>MAL2</t>
  </si>
  <si>
    <t>CCDC56</t>
  </si>
  <si>
    <t>PUS10</t>
  </si>
  <si>
    <t>MAP2K1</t>
  </si>
  <si>
    <t>HCST</t>
  </si>
  <si>
    <t>MAP2K7</t>
  </si>
  <si>
    <t>KHDRBS1</t>
  </si>
  <si>
    <t>SLC10A1</t>
  </si>
  <si>
    <t>Q8NFH5</t>
  </si>
  <si>
    <t>ZNF366</t>
  </si>
  <si>
    <t>ST8SIA3</t>
  </si>
  <si>
    <t>KCTD13</t>
  </si>
  <si>
    <t>MAP3K2</t>
  </si>
  <si>
    <t>YY2</t>
  </si>
  <si>
    <t>ZNF23</t>
  </si>
  <si>
    <t>MAP3K7</t>
  </si>
  <si>
    <t>PRDM15</t>
  </si>
  <si>
    <t>MSS51</t>
  </si>
  <si>
    <t>MAP3K7IP1</t>
  </si>
  <si>
    <t>MAP3K9</t>
  </si>
  <si>
    <t>FBXL7</t>
  </si>
  <si>
    <t>CSF1R</t>
  </si>
  <si>
    <t>MAP4K1</t>
  </si>
  <si>
    <t>USPL1</t>
  </si>
  <si>
    <t>NFE2L1</t>
  </si>
  <si>
    <t>C5orf28</t>
  </si>
  <si>
    <t>itm2b</t>
  </si>
  <si>
    <t>MAPK11</t>
  </si>
  <si>
    <t>ARHGEF39</t>
  </si>
  <si>
    <t>MAPK14</t>
  </si>
  <si>
    <t>UCP1</t>
  </si>
  <si>
    <t>MAPK3</t>
  </si>
  <si>
    <t>PDXDC1</t>
  </si>
  <si>
    <t>FAM131C</t>
  </si>
  <si>
    <t>MAPK7</t>
  </si>
  <si>
    <t>MAPK8</t>
  </si>
  <si>
    <t>CDK2AP1</t>
  </si>
  <si>
    <t>MAPKAPK2</t>
  </si>
  <si>
    <t>KIAA0650</t>
  </si>
  <si>
    <t>Q5JTC6</t>
  </si>
  <si>
    <t>MAPKAPK5</t>
  </si>
  <si>
    <t>AMER1</t>
  </si>
  <si>
    <t>CPAMD8</t>
  </si>
  <si>
    <t>ZCCHC14</t>
  </si>
  <si>
    <t>NHEDC1</t>
  </si>
  <si>
    <t>OR2M7</t>
  </si>
  <si>
    <t>MAZ</t>
  </si>
  <si>
    <t>CDK9</t>
  </si>
  <si>
    <t>ZNF619</t>
  </si>
  <si>
    <t>MEF2C</t>
  </si>
  <si>
    <t>PELO</t>
  </si>
  <si>
    <t>ABCA5</t>
  </si>
  <si>
    <t>MICA</t>
  </si>
  <si>
    <t>Q9NRZ9</t>
  </si>
  <si>
    <t>HELLS</t>
  </si>
  <si>
    <t>GLIS3</t>
  </si>
  <si>
    <t>STX3</t>
  </si>
  <si>
    <t>MICAL2</t>
  </si>
  <si>
    <t>ZFP2</t>
  </si>
  <si>
    <t>CHMP1A</t>
  </si>
  <si>
    <t>MIPOL1</t>
  </si>
  <si>
    <t>LCE3D</t>
  </si>
  <si>
    <t>MKNK2</t>
  </si>
  <si>
    <t>NXPH1</t>
  </si>
  <si>
    <t>Tubb4</t>
  </si>
  <si>
    <t>MMP1</t>
  </si>
  <si>
    <t>DAK</t>
  </si>
  <si>
    <t>PHGDH</t>
  </si>
  <si>
    <t>MMP13</t>
  </si>
  <si>
    <t>GRID1</t>
  </si>
  <si>
    <t>ESYT1</t>
  </si>
  <si>
    <t>TMEM59</t>
  </si>
  <si>
    <t>NPFFR1</t>
  </si>
  <si>
    <t>EFHD2</t>
  </si>
  <si>
    <t>Q6PEY2</t>
  </si>
  <si>
    <t>TUBA3E</t>
  </si>
  <si>
    <t>HIST3H2BB</t>
  </si>
  <si>
    <t>TAS2R16</t>
  </si>
  <si>
    <t>ZNF397</t>
  </si>
  <si>
    <t>MRPS30</t>
  </si>
  <si>
    <t>MTHFD2</t>
  </si>
  <si>
    <t>ITGAD</t>
  </si>
  <si>
    <t>MTR</t>
  </si>
  <si>
    <t>OR2B6</t>
  </si>
  <si>
    <t>MTSS1</t>
  </si>
  <si>
    <t>TUBB8</t>
  </si>
  <si>
    <t>PTPN12</t>
  </si>
  <si>
    <t>MYCBP2</t>
  </si>
  <si>
    <t>ANXA11</t>
  </si>
  <si>
    <t>KRT18</t>
  </si>
  <si>
    <t>ACRV1</t>
  </si>
  <si>
    <t>Q9Y3Z3</t>
  </si>
  <si>
    <t>SAMHD1</t>
  </si>
  <si>
    <t>NAG</t>
  </si>
  <si>
    <t>TFPI2</t>
  </si>
  <si>
    <t>PTCHD2</t>
  </si>
  <si>
    <t>ZSCAN16</t>
  </si>
  <si>
    <t>NBN</t>
  </si>
  <si>
    <t>OR2S2</t>
  </si>
  <si>
    <t>ZKSCAN1</t>
  </si>
  <si>
    <t>NCOR1</t>
  </si>
  <si>
    <t>CDC42BPG</t>
  </si>
  <si>
    <t>PLEKHA9</t>
  </si>
  <si>
    <t>FAM73A</t>
  </si>
  <si>
    <t>DNAJB5</t>
  </si>
  <si>
    <t>NOD1</t>
  </si>
  <si>
    <t>PRPF6</t>
  </si>
  <si>
    <t>NDST1</t>
  </si>
  <si>
    <t>THEG</t>
  </si>
  <si>
    <t>CNIH4</t>
  </si>
  <si>
    <t>NEU1</t>
  </si>
  <si>
    <t>CD99L2</t>
  </si>
  <si>
    <t>RLBP1</t>
  </si>
  <si>
    <t>NF1</t>
  </si>
  <si>
    <t>KRT5</t>
  </si>
  <si>
    <t>P30837</t>
  </si>
  <si>
    <t>ABO</t>
  </si>
  <si>
    <t>ALDH1B1</t>
  </si>
  <si>
    <t>MGAT4C</t>
  </si>
  <si>
    <t>TH1L</t>
  </si>
  <si>
    <t>NFIL3</t>
  </si>
  <si>
    <t>P2RX2</t>
  </si>
  <si>
    <t>CCL18</t>
  </si>
  <si>
    <t>PLVAP</t>
  </si>
  <si>
    <t>UBR1</t>
  </si>
  <si>
    <t>TXN</t>
  </si>
  <si>
    <t>PTPRK</t>
  </si>
  <si>
    <t>flot1</t>
  </si>
  <si>
    <t>NFKBIE</t>
  </si>
  <si>
    <t>RDH11</t>
  </si>
  <si>
    <t>ACTL6A</t>
  </si>
  <si>
    <t>COBRA1</t>
  </si>
  <si>
    <t>C4orf51</t>
  </si>
  <si>
    <t>NFKBIL2</t>
  </si>
  <si>
    <t>GARS</t>
  </si>
  <si>
    <t>KRT8</t>
  </si>
  <si>
    <t>NFYA</t>
  </si>
  <si>
    <t>IER5L</t>
  </si>
  <si>
    <t>O43823</t>
  </si>
  <si>
    <t>TMC6</t>
  </si>
  <si>
    <t>NINJ1</t>
  </si>
  <si>
    <t>ZC3H12A</t>
  </si>
  <si>
    <t>NKIRAS2</t>
  </si>
  <si>
    <t>TMC5</t>
  </si>
  <si>
    <t>PTPRE</t>
  </si>
  <si>
    <t>SYCP2L</t>
  </si>
  <si>
    <t>vars</t>
  </si>
  <si>
    <t>NKX3-1</t>
  </si>
  <si>
    <t>TRIM29</t>
  </si>
  <si>
    <t>NUCB2</t>
  </si>
  <si>
    <t>NLRC4</t>
  </si>
  <si>
    <t>NLRP10</t>
  </si>
  <si>
    <t>RHOC</t>
  </si>
  <si>
    <t>CD163</t>
  </si>
  <si>
    <t>PTPLAD1</t>
  </si>
  <si>
    <t>RHOT2</t>
  </si>
  <si>
    <t>NACAD</t>
  </si>
  <si>
    <t>SNX33</t>
  </si>
  <si>
    <t>PDCD1LG2</t>
  </si>
  <si>
    <t>KIAA1799</t>
  </si>
  <si>
    <t>NLRP9</t>
  </si>
  <si>
    <t>LANCL2</t>
  </si>
  <si>
    <t>RUNDC3B</t>
  </si>
  <si>
    <t>P63104</t>
  </si>
  <si>
    <t>YWHAZ</t>
  </si>
  <si>
    <t>HYI</t>
  </si>
  <si>
    <t>TMTC4</t>
  </si>
  <si>
    <t>NOD2</t>
  </si>
  <si>
    <t>ZBTB21</t>
  </si>
  <si>
    <t>RHBDD2</t>
  </si>
  <si>
    <t>S100A9</t>
  </si>
  <si>
    <t>NR2F1</t>
  </si>
  <si>
    <t>PLAC8L1</t>
  </si>
  <si>
    <t>Vcp</t>
  </si>
  <si>
    <t>PLEKHM3</t>
  </si>
  <si>
    <t>NR4A1</t>
  </si>
  <si>
    <t>PYCRL</t>
  </si>
  <si>
    <t>RHPN2</t>
  </si>
  <si>
    <t>RARS</t>
  </si>
  <si>
    <t>ATN1</t>
  </si>
  <si>
    <t>NR4A2</t>
  </si>
  <si>
    <t>HTR2C</t>
  </si>
  <si>
    <t>EIF2S3</t>
  </si>
  <si>
    <t>NRP1</t>
  </si>
  <si>
    <t>O75153</t>
  </si>
  <si>
    <t>FGF17</t>
  </si>
  <si>
    <t>CLUH</t>
  </si>
  <si>
    <t>TNFSF12-TNFSF13</t>
  </si>
  <si>
    <t>NT5C2</t>
  </si>
  <si>
    <t>THSD1</t>
  </si>
  <si>
    <t>MRPS25</t>
  </si>
  <si>
    <t>SAA2</t>
  </si>
  <si>
    <t>SPRED2</t>
  </si>
  <si>
    <t>Xpnpep3</t>
  </si>
  <si>
    <t>Ola1</t>
  </si>
  <si>
    <t>SURF1</t>
  </si>
  <si>
    <t>SLC25A36</t>
  </si>
  <si>
    <t>OASL</t>
  </si>
  <si>
    <t>RAB13</t>
  </si>
  <si>
    <t>RPL10L</t>
  </si>
  <si>
    <t>B9D2</t>
  </si>
  <si>
    <t>LEKR1</t>
  </si>
  <si>
    <t>P25398</t>
  </si>
  <si>
    <t>GYS2</t>
  </si>
  <si>
    <t>TNFSF13</t>
  </si>
  <si>
    <t>CAPS</t>
  </si>
  <si>
    <t>TMEM97</t>
  </si>
  <si>
    <t>WARS</t>
  </si>
  <si>
    <t>OSR2</t>
  </si>
  <si>
    <t>SEMA3C</t>
  </si>
  <si>
    <t>ybx1</t>
  </si>
  <si>
    <t>P2RY2</t>
  </si>
  <si>
    <t>MRPS36</t>
  </si>
  <si>
    <t>RPS19</t>
  </si>
  <si>
    <t>PANX3</t>
  </si>
  <si>
    <t>GLB1L</t>
  </si>
  <si>
    <t>EIF3C</t>
  </si>
  <si>
    <t>GAB4</t>
  </si>
  <si>
    <t>KRT1</t>
  </si>
  <si>
    <t>KRT3</t>
  </si>
  <si>
    <t>P30153</t>
  </si>
  <si>
    <t>PRR23C</t>
  </si>
  <si>
    <t>PPP2R1A</t>
  </si>
  <si>
    <t>TBX1</t>
  </si>
  <si>
    <t>TNFSF9</t>
  </si>
  <si>
    <t>PCF11</t>
  </si>
  <si>
    <t>FAM45A</t>
  </si>
  <si>
    <t>WSCD2</t>
  </si>
  <si>
    <t>UPK3A</t>
  </si>
  <si>
    <t>SLC7A13</t>
  </si>
  <si>
    <t>YES1</t>
  </si>
  <si>
    <t>TRIM41</t>
  </si>
  <si>
    <t>PCTK2</t>
  </si>
  <si>
    <t>MS4A7</t>
  </si>
  <si>
    <t>RPS26</t>
  </si>
  <si>
    <t>AGAP2</t>
  </si>
  <si>
    <t>GPS1</t>
  </si>
  <si>
    <t>PDCD10</t>
  </si>
  <si>
    <t>LMNB1</t>
  </si>
  <si>
    <t>P34931</t>
  </si>
  <si>
    <t>PELI1</t>
  </si>
  <si>
    <t>SPINK1</t>
  </si>
  <si>
    <t>YWHAB</t>
  </si>
  <si>
    <t>PEX11B</t>
  </si>
  <si>
    <t>RMND5A</t>
  </si>
  <si>
    <t>RAB3B</t>
  </si>
  <si>
    <t>SIAE</t>
  </si>
  <si>
    <t>KBTBD8</t>
  </si>
  <si>
    <t>KRT9</t>
  </si>
  <si>
    <t>PFTK1</t>
  </si>
  <si>
    <t>LOC100287932</t>
  </si>
  <si>
    <t>Q92945</t>
  </si>
  <si>
    <t>FHL2</t>
  </si>
  <si>
    <t>NCR1</t>
  </si>
  <si>
    <t>PGF</t>
  </si>
  <si>
    <t>TRIM16</t>
  </si>
  <si>
    <t>PHF20</t>
  </si>
  <si>
    <t>GLI2</t>
  </si>
  <si>
    <t>YIF1A</t>
  </si>
  <si>
    <t>PHF3</t>
  </si>
  <si>
    <t>TOP3B</t>
  </si>
  <si>
    <t>BPIFA1</t>
  </si>
  <si>
    <t>ADAMTS14</t>
  </si>
  <si>
    <t>CCDC33</t>
  </si>
  <si>
    <t>PI4KA</t>
  </si>
  <si>
    <t>RPS6KA3</t>
  </si>
  <si>
    <t>OR4K13</t>
  </si>
  <si>
    <t>FASTK</t>
  </si>
  <si>
    <t>LACTB</t>
  </si>
  <si>
    <t>PIGA</t>
  </si>
  <si>
    <t>LOC144097</t>
  </si>
  <si>
    <t>GPR3</t>
  </si>
  <si>
    <t>P06733</t>
  </si>
  <si>
    <t>ENO1</t>
  </si>
  <si>
    <t>PIK3C2A</t>
  </si>
  <si>
    <t>ZBTB26</t>
  </si>
  <si>
    <t>PIK3C2B</t>
  </si>
  <si>
    <t>ZNF337</t>
  </si>
  <si>
    <t>PIK3CD</t>
  </si>
  <si>
    <t>TRPT1</t>
  </si>
  <si>
    <t>PIK3R2</t>
  </si>
  <si>
    <t>glyr1</t>
  </si>
  <si>
    <t>AP3B1</t>
  </si>
  <si>
    <t>INPP5B</t>
  </si>
  <si>
    <t>YPEL4</t>
  </si>
  <si>
    <t>C2orf70</t>
  </si>
  <si>
    <t>SMCO4</t>
  </si>
  <si>
    <t>TTLL10</t>
  </si>
  <si>
    <t>LOC51035</t>
  </si>
  <si>
    <t>EIF3S6</t>
  </si>
  <si>
    <t>Q93008</t>
  </si>
  <si>
    <t>USP9X</t>
  </si>
  <si>
    <t>UBXN7</t>
  </si>
  <si>
    <t>GBX1</t>
  </si>
  <si>
    <t>UGT3A1</t>
  </si>
  <si>
    <t>MEF2D</t>
  </si>
  <si>
    <t>ZNF526</t>
  </si>
  <si>
    <t>rpl11</t>
  </si>
  <si>
    <t>PVRL4</t>
  </si>
  <si>
    <t>RFC3</t>
  </si>
  <si>
    <t>SEPT2</t>
  </si>
  <si>
    <t>MATR3</t>
  </si>
  <si>
    <t>RASL11A</t>
  </si>
  <si>
    <t>TMEM70</t>
  </si>
  <si>
    <t>MAP1B</t>
  </si>
  <si>
    <t>P51570</t>
  </si>
  <si>
    <t>PIK3R3</t>
  </si>
  <si>
    <t>GALK1</t>
  </si>
  <si>
    <t>PLA2G10</t>
  </si>
  <si>
    <t>NEK4</t>
  </si>
  <si>
    <t>ODF1</t>
  </si>
  <si>
    <t>USP16</t>
  </si>
  <si>
    <t>GLUD2</t>
  </si>
  <si>
    <t>PLCD1</t>
  </si>
  <si>
    <t>APOC4</t>
  </si>
  <si>
    <t>XKR6</t>
  </si>
  <si>
    <t>KRTAP10-5</t>
  </si>
  <si>
    <t>PLK2</t>
  </si>
  <si>
    <t>SKIV2L</t>
  </si>
  <si>
    <t>PLTP</t>
  </si>
  <si>
    <t>SYCP2</t>
  </si>
  <si>
    <t>EIF3B</t>
  </si>
  <si>
    <t>NAA15</t>
  </si>
  <si>
    <t>TYMP</t>
  </si>
  <si>
    <t>PLXNB2</t>
  </si>
  <si>
    <t>KRTAP4-2</t>
  </si>
  <si>
    <t>Q14677</t>
  </si>
  <si>
    <t>INTS9</t>
  </si>
  <si>
    <t>CLINT1</t>
  </si>
  <si>
    <t>USP34</t>
  </si>
  <si>
    <t>SUPV3L1</t>
  </si>
  <si>
    <t>VRK3</t>
  </si>
  <si>
    <t>PMPCA</t>
  </si>
  <si>
    <t>UBAP2L</t>
  </si>
  <si>
    <t>ZNF131</t>
  </si>
  <si>
    <t>ELOVL7</t>
  </si>
  <si>
    <t>DCAF6</t>
  </si>
  <si>
    <t>RNF213</t>
  </si>
  <si>
    <t>SLC12A2</t>
  </si>
  <si>
    <t>EIF3D</t>
  </si>
  <si>
    <t>DRD2</t>
  </si>
  <si>
    <t>POLR3B</t>
  </si>
  <si>
    <t>LRRC59</t>
  </si>
  <si>
    <t>SDE2</t>
  </si>
  <si>
    <t>EPM2A</t>
  </si>
  <si>
    <t>Q96F07</t>
  </si>
  <si>
    <t>CYFIP2</t>
  </si>
  <si>
    <t>CASKIN2</t>
  </si>
  <si>
    <t>PPBP</t>
  </si>
  <si>
    <t>USP37</t>
  </si>
  <si>
    <t>NECAB1</t>
  </si>
  <si>
    <t>PPP2R2B</t>
  </si>
  <si>
    <t>GUK1</t>
  </si>
  <si>
    <t>SEMA5B</t>
  </si>
  <si>
    <t>PRAF2</t>
  </si>
  <si>
    <t>SLC7A5</t>
  </si>
  <si>
    <t>EIF3I</t>
  </si>
  <si>
    <t>LUC7L</t>
  </si>
  <si>
    <t>MLF2</t>
  </si>
  <si>
    <t>Q8WV44</t>
  </si>
  <si>
    <t>PRKCA</t>
  </si>
  <si>
    <t>USP47</t>
  </si>
  <si>
    <t>EFCAB13</t>
  </si>
  <si>
    <t>PRKY</t>
  </si>
  <si>
    <t>RRP8</t>
  </si>
  <si>
    <t>ALDH1L1</t>
  </si>
  <si>
    <t>SMC4</t>
  </si>
  <si>
    <t>PRMT2</t>
  </si>
  <si>
    <t>RAB42</t>
  </si>
  <si>
    <t>DPY19L1</t>
  </si>
  <si>
    <t>EIF6</t>
  </si>
  <si>
    <t>C15orf60</t>
  </si>
  <si>
    <t>PSCD2</t>
  </si>
  <si>
    <t>PSMB10</t>
  </si>
  <si>
    <t>Q9Y2X9</t>
  </si>
  <si>
    <t>ZNF772</t>
  </si>
  <si>
    <t>ZNF281</t>
  </si>
  <si>
    <t>PSMB9</t>
  </si>
  <si>
    <t>ATXN3L</t>
  </si>
  <si>
    <t>SCGB1D2</t>
  </si>
  <si>
    <t>PTPN11</t>
  </si>
  <si>
    <t>ST7</t>
  </si>
  <si>
    <t>PTPN5</t>
  </si>
  <si>
    <t>PLAC8</t>
  </si>
  <si>
    <t>SEC61A1</t>
  </si>
  <si>
    <t>KIAA0922</t>
  </si>
  <si>
    <t>NOTCH1</t>
  </si>
  <si>
    <t>PTPN6</t>
  </si>
  <si>
    <t>MAP7D1</t>
  </si>
  <si>
    <t>TYSND1</t>
  </si>
  <si>
    <t>PTPRU</t>
  </si>
  <si>
    <t>Q15814</t>
  </si>
  <si>
    <t>TBCC</t>
  </si>
  <si>
    <t>ZNF251</t>
  </si>
  <si>
    <t>SSBP2</t>
  </si>
  <si>
    <t>RAB40B</t>
  </si>
  <si>
    <t>SEPT9</t>
  </si>
  <si>
    <t>SPTLC1</t>
  </si>
  <si>
    <t>RAB8B</t>
  </si>
  <si>
    <t>N-PAC</t>
  </si>
  <si>
    <t>O95071</t>
  </si>
  <si>
    <t>ARAP3</t>
  </si>
  <si>
    <t>UBR5</t>
  </si>
  <si>
    <t>RAP2B</t>
  </si>
  <si>
    <t>PPP1R14B</t>
  </si>
  <si>
    <t>ZNF71</t>
  </si>
  <si>
    <t>L3MBTL3</t>
  </si>
  <si>
    <t>SLC35D3</t>
  </si>
  <si>
    <t>NIPAL4</t>
  </si>
  <si>
    <t>SFN</t>
  </si>
  <si>
    <t>RAPGEF2</t>
  </si>
  <si>
    <t>SYMPK</t>
  </si>
  <si>
    <t>DPY19L2</t>
  </si>
  <si>
    <t>MYO1A</t>
  </si>
  <si>
    <t>ZNF157</t>
  </si>
  <si>
    <t>CTNNAL1</t>
  </si>
  <si>
    <t>APOB</t>
  </si>
  <si>
    <t>RASGRP2</t>
  </si>
  <si>
    <t>NACA</t>
  </si>
  <si>
    <t>O43423</t>
  </si>
  <si>
    <t>GHITM</t>
  </si>
  <si>
    <t>RBBP6</t>
  </si>
  <si>
    <t>ANP32C</t>
  </si>
  <si>
    <t>ZSCAN12</t>
  </si>
  <si>
    <t>HSPB2</t>
  </si>
  <si>
    <t>EPB41L2</t>
  </si>
  <si>
    <t>SCN7A</t>
  </si>
  <si>
    <t>RBM12</t>
  </si>
  <si>
    <t>Gsn</t>
  </si>
  <si>
    <t>SLC16A1</t>
  </si>
  <si>
    <t>WFDC8</t>
  </si>
  <si>
    <t>TARDBP</t>
  </si>
  <si>
    <t>RELA</t>
  </si>
  <si>
    <t>ZBED2</t>
  </si>
  <si>
    <t>RFTN1</t>
  </si>
  <si>
    <t>FAM84A</t>
  </si>
  <si>
    <t>RGS2</t>
  </si>
  <si>
    <t>EIF5A</t>
  </si>
  <si>
    <t>P13489</t>
  </si>
  <si>
    <t>TMEM235</t>
  </si>
  <si>
    <t>RHOA</t>
  </si>
  <si>
    <t>ZNF600</t>
  </si>
  <si>
    <t>CNOT4</t>
  </si>
  <si>
    <t>OSBPL10</t>
  </si>
  <si>
    <t>CDC27</t>
  </si>
  <si>
    <t>Glyat</t>
  </si>
  <si>
    <t>RIPK2</t>
  </si>
  <si>
    <t>TARS</t>
  </si>
  <si>
    <t>NSUN5</t>
  </si>
  <si>
    <t>COPG1</t>
  </si>
  <si>
    <t>TEKT3</t>
  </si>
  <si>
    <t>ALKBH7</t>
  </si>
  <si>
    <t>EIF5B</t>
  </si>
  <si>
    <t>O15269</t>
  </si>
  <si>
    <t>RNF44</t>
  </si>
  <si>
    <t>EMID1</t>
  </si>
  <si>
    <t>Ttc12</t>
  </si>
  <si>
    <t>TBCD</t>
  </si>
  <si>
    <t>POU5F1</t>
  </si>
  <si>
    <t>DPH2</t>
  </si>
  <si>
    <t>DARS</t>
  </si>
  <si>
    <t>ZNF169</t>
  </si>
  <si>
    <t>MRPL11</t>
  </si>
  <si>
    <t>Q9UQ13</t>
  </si>
  <si>
    <t>SHOC2</t>
  </si>
  <si>
    <t>HOXA10</t>
  </si>
  <si>
    <t>FOXS1</t>
  </si>
  <si>
    <t>MPPED2</t>
  </si>
  <si>
    <t>NT5C1B-RDH14</t>
  </si>
  <si>
    <t>ATM</t>
  </si>
  <si>
    <t>COL27A1</t>
  </si>
  <si>
    <t>TMEM126A</t>
  </si>
  <si>
    <t>RNF217</t>
  </si>
  <si>
    <t>RNF20</t>
  </si>
  <si>
    <t>FAM73B</t>
  </si>
  <si>
    <t>MCCC1</t>
  </si>
  <si>
    <t>MRPS15</t>
  </si>
  <si>
    <t>NEDD8</t>
  </si>
  <si>
    <t>SYTL5</t>
  </si>
  <si>
    <t>TAF4</t>
  </si>
  <si>
    <t>P30876</t>
  </si>
  <si>
    <t>GABRB3</t>
  </si>
  <si>
    <t>FAM169B</t>
  </si>
  <si>
    <t>UBC</t>
  </si>
  <si>
    <t>ZFAND6</t>
  </si>
  <si>
    <t>FOXN3</t>
  </si>
  <si>
    <t>MZT2B</t>
  </si>
  <si>
    <t>MRPS23</t>
  </si>
  <si>
    <t>ESCO2</t>
  </si>
  <si>
    <t>NOC4L</t>
  </si>
  <si>
    <t>P57740</t>
  </si>
  <si>
    <t>KRT23</t>
  </si>
  <si>
    <t>PRKD2</t>
  </si>
  <si>
    <t>RP3-377H14.5</t>
  </si>
  <si>
    <t>KHDC1</t>
  </si>
  <si>
    <t>TWF2</t>
  </si>
  <si>
    <t>TST</t>
  </si>
  <si>
    <t>ANO9</t>
  </si>
  <si>
    <t>LHX5</t>
  </si>
  <si>
    <t>RPL31</t>
  </si>
  <si>
    <t>MRPS35</t>
  </si>
  <si>
    <t>NOL14</t>
  </si>
  <si>
    <t>RPS6KA1</t>
  </si>
  <si>
    <t>P07237</t>
  </si>
  <si>
    <t>P4HB</t>
  </si>
  <si>
    <t>EHMT1</t>
  </si>
  <si>
    <t>ENHO</t>
  </si>
  <si>
    <t>DST</t>
  </si>
  <si>
    <t>SLC2A1</t>
  </si>
  <si>
    <t>UBA2</t>
  </si>
  <si>
    <t>PRG4</t>
  </si>
  <si>
    <t>EIF4A3</t>
  </si>
  <si>
    <t>OR52W1</t>
  </si>
  <si>
    <t>GJA1</t>
  </si>
  <si>
    <t>ETF1</t>
  </si>
  <si>
    <t>Q9UG63</t>
  </si>
  <si>
    <t>U2AF1</t>
  </si>
  <si>
    <t>COMMD7</t>
  </si>
  <si>
    <t>Rabgef1</t>
  </si>
  <si>
    <t>UBXD8</t>
  </si>
  <si>
    <t>FAM120A</t>
  </si>
  <si>
    <t>GPR15</t>
  </si>
  <si>
    <t>FMO1</t>
  </si>
  <si>
    <t>P78347</t>
  </si>
  <si>
    <t>ITIH6</t>
  </si>
  <si>
    <t>G3BP1</t>
  </si>
  <si>
    <t>RPS6KA4</t>
  </si>
  <si>
    <t>MAN2A2</t>
  </si>
  <si>
    <t>RPS6KA5</t>
  </si>
  <si>
    <t>GSTCD</t>
  </si>
  <si>
    <t>IL20</t>
  </si>
  <si>
    <t>UMPS</t>
  </si>
  <si>
    <t>RNF185</t>
  </si>
  <si>
    <t>FSTL4</t>
  </si>
  <si>
    <t>RSL1D1</t>
  </si>
  <si>
    <t>FAM22F</t>
  </si>
  <si>
    <t>IL12B</t>
  </si>
  <si>
    <t>Q6DN90</t>
  </si>
  <si>
    <t>RSRC2</t>
  </si>
  <si>
    <t>RTF1</t>
  </si>
  <si>
    <t>RUNX2</t>
  </si>
  <si>
    <t>ISM2</t>
  </si>
  <si>
    <t>RTP4</t>
  </si>
  <si>
    <t>Rbpms</t>
  </si>
  <si>
    <t>SRPRB</t>
  </si>
  <si>
    <t>UQCRC1</t>
  </si>
  <si>
    <t>TECRL</t>
  </si>
  <si>
    <t>ZNF646</t>
  </si>
  <si>
    <t>RUVBL1</t>
  </si>
  <si>
    <t>RXRA</t>
  </si>
  <si>
    <t>FGFR3</t>
  </si>
  <si>
    <t>Q8WUM0</t>
  </si>
  <si>
    <t>NUP133</t>
  </si>
  <si>
    <t>SYT10</t>
  </si>
  <si>
    <t>RXRB</t>
  </si>
  <si>
    <t>RXRG</t>
  </si>
  <si>
    <t>TDRD9</t>
  </si>
  <si>
    <t>ANKRD18B</t>
  </si>
  <si>
    <t>STAT1</t>
  </si>
  <si>
    <t>USO1</t>
  </si>
  <si>
    <t>HCRT</t>
  </si>
  <si>
    <t>PCID1</t>
  </si>
  <si>
    <t>SAR1A</t>
  </si>
  <si>
    <t>O94776</t>
  </si>
  <si>
    <t>SAV1</t>
  </si>
  <si>
    <t>MTA2</t>
  </si>
  <si>
    <t>FAM200B</t>
  </si>
  <si>
    <t>KIF23</t>
  </si>
  <si>
    <t>SCPEP1</t>
  </si>
  <si>
    <t>CTRB1</t>
  </si>
  <si>
    <t>SDC4</t>
  </si>
  <si>
    <t>SLC34A3</t>
  </si>
  <si>
    <t>rpl8</t>
  </si>
  <si>
    <t>STOM</t>
  </si>
  <si>
    <t>SDCBP2</t>
  </si>
  <si>
    <t>VCAN</t>
  </si>
  <si>
    <t>DNAAF2</t>
  </si>
  <si>
    <t>SCGB2B2</t>
  </si>
  <si>
    <t>RRAGA</t>
  </si>
  <si>
    <t>NAP1L4</t>
  </si>
  <si>
    <t>PDCD8</t>
  </si>
  <si>
    <t>FBF1</t>
  </si>
  <si>
    <t>WASF3</t>
  </si>
  <si>
    <t>SERPINE1</t>
  </si>
  <si>
    <t>Q96S55</t>
  </si>
  <si>
    <t>PSME4</t>
  </si>
  <si>
    <t>SFRP5</t>
  </si>
  <si>
    <t>ZFYVE1</t>
  </si>
  <si>
    <t>SFRS5</t>
  </si>
  <si>
    <t>PSMF1</t>
  </si>
  <si>
    <t>STT3A</t>
  </si>
  <si>
    <t>VDAC2</t>
  </si>
  <si>
    <t>LSAMP</t>
  </si>
  <si>
    <t>HK1</t>
  </si>
  <si>
    <t>SFRS6</t>
  </si>
  <si>
    <t>NAT10</t>
  </si>
  <si>
    <t>WDR83OS</t>
  </si>
  <si>
    <t>PFKFB3</t>
  </si>
  <si>
    <t>SFRS7</t>
  </si>
  <si>
    <t>ZNF439</t>
  </si>
  <si>
    <t>Q9UL15</t>
  </si>
  <si>
    <t>CYP26B1</t>
  </si>
  <si>
    <t>MSRB3</t>
  </si>
  <si>
    <t>SIX1</t>
  </si>
  <si>
    <t>Dusp14</t>
  </si>
  <si>
    <t>SURF4</t>
  </si>
  <si>
    <t>XRCC5</t>
  </si>
  <si>
    <t>SKIP</t>
  </si>
  <si>
    <t>PLEC1</t>
  </si>
  <si>
    <t>C6orf195</t>
  </si>
  <si>
    <t>SLC12A7</t>
  </si>
  <si>
    <t>FLJ12529</t>
  </si>
  <si>
    <t>Q9UNF1</t>
  </si>
  <si>
    <t>MAGED2</t>
  </si>
  <si>
    <t>FYTTD1</t>
  </si>
  <si>
    <t>GCM2</t>
  </si>
  <si>
    <t>IGSF23</t>
  </si>
  <si>
    <t>SLC25A28</t>
  </si>
  <si>
    <t>KRTAP9-4</t>
  </si>
  <si>
    <t>SLC27A5</t>
  </si>
  <si>
    <t>HCAR1</t>
  </si>
  <si>
    <t>YME1L1</t>
  </si>
  <si>
    <t>ESF1</t>
  </si>
  <si>
    <t>DPM3</t>
  </si>
  <si>
    <t>SLC4A7</t>
  </si>
  <si>
    <t>MEPE</t>
  </si>
  <si>
    <t>Q16891</t>
  </si>
  <si>
    <t>HDX</t>
  </si>
  <si>
    <t>SLC7A1</t>
  </si>
  <si>
    <t>CAPN2</t>
  </si>
  <si>
    <t>TTI2</t>
  </si>
  <si>
    <t>TBRG4</t>
  </si>
  <si>
    <t>SMAD5</t>
  </si>
  <si>
    <t>ECD</t>
  </si>
  <si>
    <t>APOA4</t>
  </si>
  <si>
    <t>SMAD6</t>
  </si>
  <si>
    <t>ATR</t>
  </si>
  <si>
    <t>SMAD7</t>
  </si>
  <si>
    <t>Q6R327</t>
  </si>
  <si>
    <t>MAMLD1</t>
  </si>
  <si>
    <t>ZNF334</t>
  </si>
  <si>
    <t>SMARCA5</t>
  </si>
  <si>
    <t>FHIT</t>
  </si>
  <si>
    <t>SMC1A</t>
  </si>
  <si>
    <t>KIF6</t>
  </si>
  <si>
    <t>TELO2</t>
  </si>
  <si>
    <t>ZBED6</t>
  </si>
  <si>
    <t>SOBP</t>
  </si>
  <si>
    <t>P25686</t>
  </si>
  <si>
    <t>UNC5A</t>
  </si>
  <si>
    <t>RFPL4AL1</t>
  </si>
  <si>
    <t>B9D1</t>
  </si>
  <si>
    <t>SOCS1</t>
  </si>
  <si>
    <t>ZMAT4</t>
  </si>
  <si>
    <t>COPRS</t>
  </si>
  <si>
    <t>C4orf46</t>
  </si>
  <si>
    <t>SORL1</t>
  </si>
  <si>
    <t>MYADM</t>
  </si>
  <si>
    <t>GDI2</t>
  </si>
  <si>
    <t>RNF17</t>
  </si>
  <si>
    <t>SOX9</t>
  </si>
  <si>
    <t>DNAH2</t>
  </si>
  <si>
    <t>PPP2R2A</t>
  </si>
  <si>
    <t>FRG1</t>
  </si>
  <si>
    <t>SPAG5</t>
  </si>
  <si>
    <t>P14618</t>
  </si>
  <si>
    <t>PKM</t>
  </si>
  <si>
    <t>CYP4Z1</t>
  </si>
  <si>
    <t>SPRY1</t>
  </si>
  <si>
    <t>BEST3</t>
  </si>
  <si>
    <t>SPRY4</t>
  </si>
  <si>
    <t>WFDC2</t>
  </si>
  <si>
    <t>STAM2</t>
  </si>
  <si>
    <t>HEXIM1</t>
  </si>
  <si>
    <t>KRT10</t>
  </si>
  <si>
    <t>PABPC4</t>
  </si>
  <si>
    <t>TPPP3</t>
  </si>
  <si>
    <t>LOC152586</t>
  </si>
  <si>
    <t>Q92552</t>
  </si>
  <si>
    <t>MRPS27</t>
  </si>
  <si>
    <t>HS3ST2</t>
  </si>
  <si>
    <t>STK24</t>
  </si>
  <si>
    <t>RTTN</t>
  </si>
  <si>
    <t>SNAPC4</t>
  </si>
  <si>
    <t>TM9SF3</t>
  </si>
  <si>
    <t>MPST</t>
  </si>
  <si>
    <t>STK3</t>
  </si>
  <si>
    <t>KRT2</t>
  </si>
  <si>
    <t>OR2AG2</t>
  </si>
  <si>
    <t>NINL</t>
  </si>
  <si>
    <t>PCBP2</t>
  </si>
  <si>
    <t>FUSIP1</t>
  </si>
  <si>
    <t>STK38</t>
  </si>
  <si>
    <t>Q2NKX8</t>
  </si>
  <si>
    <t>ERCC6L</t>
  </si>
  <si>
    <t>STOML1</t>
  </si>
  <si>
    <t>FAM220A</t>
  </si>
  <si>
    <t>RBPJL</t>
  </si>
  <si>
    <t>RIPK4</t>
  </si>
  <si>
    <t>TMTC3</t>
  </si>
  <si>
    <t>DSG2</t>
  </si>
  <si>
    <t>SUV420H1</t>
  </si>
  <si>
    <t>HMGN2</t>
  </si>
  <si>
    <t>HSD17B2</t>
  </si>
  <si>
    <t>SVIL</t>
  </si>
  <si>
    <t>SIRT4</t>
  </si>
  <si>
    <t>P61964</t>
  </si>
  <si>
    <t>DHRS1</t>
  </si>
  <si>
    <t>WDR5</t>
  </si>
  <si>
    <t>LGALS12</t>
  </si>
  <si>
    <t>SYK</t>
  </si>
  <si>
    <t>PPP2R2C</t>
  </si>
  <si>
    <t>SYNJ1</t>
  </si>
  <si>
    <t>TNFAIP2</t>
  </si>
  <si>
    <t>SESN3</t>
  </si>
  <si>
    <t>SYNPO</t>
  </si>
  <si>
    <t>HSP90AB2P</t>
  </si>
  <si>
    <t>KRT73</t>
  </si>
  <si>
    <t>PRPF19</t>
  </si>
  <si>
    <t>O75489</t>
  </si>
  <si>
    <t>Pcbd1</t>
  </si>
  <si>
    <t>TAOK3</t>
  </si>
  <si>
    <t>LTF</t>
  </si>
  <si>
    <t>GIP</t>
  </si>
  <si>
    <t>C19orf77</t>
  </si>
  <si>
    <t>O60518</t>
  </si>
  <si>
    <t>TARBP2</t>
  </si>
  <si>
    <t>IDS</t>
  </si>
  <si>
    <t>TBC1D10B</t>
  </si>
  <si>
    <t>CYP4F12</t>
  </si>
  <si>
    <t>TKT</t>
  </si>
  <si>
    <t>TBP</t>
  </si>
  <si>
    <t>OR1Q1</t>
  </si>
  <si>
    <t>TEX264</t>
  </si>
  <si>
    <t>tcag7.1314</t>
  </si>
  <si>
    <t>Q5SW79</t>
  </si>
  <si>
    <t>SAMD3</t>
  </si>
  <si>
    <t>CEP170</t>
  </si>
  <si>
    <t>TCEAL1</t>
  </si>
  <si>
    <t>SLC9A7</t>
  </si>
  <si>
    <t>TCF20</t>
  </si>
  <si>
    <t>POLH</t>
  </si>
  <si>
    <t>FAM96B</t>
  </si>
  <si>
    <t>TCF7L1</t>
  </si>
  <si>
    <t>TNS3</t>
  </si>
  <si>
    <t>SGIP1</t>
  </si>
  <si>
    <t>PCDH11X</t>
  </si>
  <si>
    <t>TCF7L2</t>
  </si>
  <si>
    <t>O15160</t>
  </si>
  <si>
    <t>MANBAL</t>
  </si>
  <si>
    <t>POLR1C</t>
  </si>
  <si>
    <t>TDRD7</t>
  </si>
  <si>
    <t>MBLAC1</t>
  </si>
  <si>
    <t>TFAP2A</t>
  </si>
  <si>
    <t>TFAP2C</t>
  </si>
  <si>
    <t>c16orf45</t>
  </si>
  <si>
    <t>ORC5</t>
  </si>
  <si>
    <t>UBA1</t>
  </si>
  <si>
    <t>TFDP1</t>
  </si>
  <si>
    <t>KRTAP10-1</t>
  </si>
  <si>
    <t>SIX5</t>
  </si>
  <si>
    <t>TFDP2</t>
  </si>
  <si>
    <t>GATAD2A</t>
  </si>
  <si>
    <t>P52732</t>
  </si>
  <si>
    <t>DGAT2</t>
  </si>
  <si>
    <t>TGFBR1</t>
  </si>
  <si>
    <t>TAF11</t>
  </si>
  <si>
    <t>TGFBR2</t>
  </si>
  <si>
    <t>OR6K6</t>
  </si>
  <si>
    <t>TRIP13</t>
  </si>
  <si>
    <t>CCL15</t>
  </si>
  <si>
    <t>IMPA2</t>
  </si>
  <si>
    <t>TIPARP</t>
  </si>
  <si>
    <t>LPCAT4</t>
  </si>
  <si>
    <t>O15027</t>
  </si>
  <si>
    <t>SEC16A</t>
  </si>
  <si>
    <t>ADAT3</t>
  </si>
  <si>
    <t>TLK1</t>
  </si>
  <si>
    <t>TLR10</t>
  </si>
  <si>
    <t>CLDN12</t>
  </si>
  <si>
    <t>TTC27</t>
  </si>
  <si>
    <t>CLRN1</t>
  </si>
  <si>
    <t>HBB</t>
  </si>
  <si>
    <t>INTS2</t>
  </si>
  <si>
    <t>LOC375449</t>
  </si>
  <si>
    <t>Q14739</t>
  </si>
  <si>
    <t>TMEM186</t>
  </si>
  <si>
    <t>TUBG2</t>
  </si>
  <si>
    <t>SMIM7</t>
  </si>
  <si>
    <t>TMEM5</t>
  </si>
  <si>
    <t>SMIM6</t>
  </si>
  <si>
    <t>PSMC4</t>
  </si>
  <si>
    <t>STPG1</t>
  </si>
  <si>
    <t>TMF1</t>
  </si>
  <si>
    <t>SLC26A4</t>
  </si>
  <si>
    <t>O75746</t>
  </si>
  <si>
    <t>BRAT1</t>
  </si>
  <si>
    <t>TNFAIP8</t>
  </si>
  <si>
    <t>TNFRSF10D</t>
  </si>
  <si>
    <t>DCDC2B</t>
  </si>
  <si>
    <t>TNFRSF25</t>
  </si>
  <si>
    <t>SLC35E4</t>
  </si>
  <si>
    <t>ITM2B</t>
  </si>
  <si>
    <t>LUC7L2</t>
  </si>
  <si>
    <t>TNFRSF6B</t>
  </si>
  <si>
    <t>NBL1</t>
  </si>
  <si>
    <t>GPI</t>
  </si>
  <si>
    <t>HTR4</t>
  </si>
  <si>
    <t>TNFRSF9</t>
  </si>
  <si>
    <t>P43246</t>
  </si>
  <si>
    <t>FAM179A</t>
  </si>
  <si>
    <t>FAM78A</t>
  </si>
  <si>
    <t>TNFSF11</t>
  </si>
  <si>
    <t>PRRC2C</t>
  </si>
  <si>
    <t>TNIP3</t>
  </si>
  <si>
    <t>BBS9</t>
  </si>
  <si>
    <t>JPH2</t>
  </si>
  <si>
    <t>TOB2</t>
  </si>
  <si>
    <t>PRR3</t>
  </si>
  <si>
    <t>NXPE4</t>
  </si>
  <si>
    <t>GRP58</t>
  </si>
  <si>
    <t>Q96EB6</t>
  </si>
  <si>
    <t>TOPORS</t>
  </si>
  <si>
    <t>TPH2</t>
  </si>
  <si>
    <t>PRR21</t>
  </si>
  <si>
    <t>AFTPH</t>
  </si>
  <si>
    <t>TRAF6</t>
  </si>
  <si>
    <t>C6</t>
  </si>
  <si>
    <t>stip1</t>
  </si>
  <si>
    <t>GRM5</t>
  </si>
  <si>
    <t>BACE2</t>
  </si>
  <si>
    <t>TREM2</t>
  </si>
  <si>
    <t>LAMP3</t>
  </si>
  <si>
    <t>TRIB3</t>
  </si>
  <si>
    <t>CCDC28B</t>
  </si>
  <si>
    <t>P49790</t>
  </si>
  <si>
    <t>TRIM25</t>
  </si>
  <si>
    <t>Pcbp1</t>
  </si>
  <si>
    <t>IL6R</t>
  </si>
  <si>
    <t>MAP4K3</t>
  </si>
  <si>
    <t>Q9NY74</t>
  </si>
  <si>
    <t>ZNF69</t>
  </si>
  <si>
    <t>TRIM27</t>
  </si>
  <si>
    <t>SULT1C3</t>
  </si>
  <si>
    <t>TRIM63</t>
  </si>
  <si>
    <t>PA2G4</t>
  </si>
  <si>
    <t>USP9Y</t>
  </si>
  <si>
    <t>PRB2</t>
  </si>
  <si>
    <t>KRT14</t>
  </si>
  <si>
    <t>TSC22D3</t>
  </si>
  <si>
    <t>TTC12</t>
  </si>
  <si>
    <t>Q96GX5</t>
  </si>
  <si>
    <t>MASTL</t>
  </si>
  <si>
    <t>CYP4A22</t>
  </si>
  <si>
    <t>rps9</t>
  </si>
  <si>
    <t>MLF1</t>
  </si>
  <si>
    <t>PSMD13</t>
  </si>
  <si>
    <t>QPCT</t>
  </si>
  <si>
    <t>O43837</t>
  </si>
  <si>
    <t>LYZL1</t>
  </si>
  <si>
    <t>GPIHBP1</t>
  </si>
  <si>
    <t>IRX5</t>
  </si>
  <si>
    <t>TWIST1</t>
  </si>
  <si>
    <t>COL9A1</t>
  </si>
  <si>
    <t>TYK2</t>
  </si>
  <si>
    <t>KLF15</t>
  </si>
  <si>
    <t>c10orf35</t>
  </si>
  <si>
    <t>IDI2</t>
  </si>
  <si>
    <t>WDR61</t>
  </si>
  <si>
    <t>LYZ</t>
  </si>
  <si>
    <t>PLSCR5</t>
  </si>
  <si>
    <t>OR2A7</t>
  </si>
  <si>
    <t>Q5JTW2</t>
  </si>
  <si>
    <t>TSPYL1</t>
  </si>
  <si>
    <t>CEP78</t>
  </si>
  <si>
    <t>UBP1</t>
  </si>
  <si>
    <t>RCBTB2</t>
  </si>
  <si>
    <t>ULBP1</t>
  </si>
  <si>
    <t>RAE1</t>
  </si>
  <si>
    <t>GNAT2</t>
  </si>
  <si>
    <t>LMBRD2</t>
  </si>
  <si>
    <t>ULBP3</t>
  </si>
  <si>
    <t>SIGLEC1</t>
  </si>
  <si>
    <t>DCK</t>
  </si>
  <si>
    <t>UROS</t>
  </si>
  <si>
    <t>IP6K1</t>
  </si>
  <si>
    <t>FNIP2</t>
  </si>
  <si>
    <t>USF2</t>
  </si>
  <si>
    <t>CACNA1D</t>
  </si>
  <si>
    <t>Asxl1</t>
  </si>
  <si>
    <t>C8orf86</t>
  </si>
  <si>
    <t>WDFY4</t>
  </si>
  <si>
    <t>RPS17</t>
  </si>
  <si>
    <t>PSIP1</t>
  </si>
  <si>
    <t>USP46</t>
  </si>
  <si>
    <t>VAV2</t>
  </si>
  <si>
    <t>H2AFZ</t>
  </si>
  <si>
    <t>Q9UPY3</t>
  </si>
  <si>
    <t>C16orf89</t>
  </si>
  <si>
    <t>DICER1</t>
  </si>
  <si>
    <t>STARD3NL</t>
  </si>
  <si>
    <t>IGFN1</t>
  </si>
  <si>
    <t>VDR</t>
  </si>
  <si>
    <t>CHFR</t>
  </si>
  <si>
    <t>XPO5</t>
  </si>
  <si>
    <t>TMEM151B</t>
  </si>
  <si>
    <t>IGHG1</t>
  </si>
  <si>
    <t>RINT1</t>
  </si>
  <si>
    <t>MRPS18B</t>
  </si>
  <si>
    <t>ITPA</t>
  </si>
  <si>
    <t>Q12931</t>
  </si>
  <si>
    <t>VLDLR</t>
  </si>
  <si>
    <t>MINPP1</t>
  </si>
  <si>
    <t>RELT</t>
  </si>
  <si>
    <t>ATF6B</t>
  </si>
  <si>
    <t>SPATA31E1</t>
  </si>
  <si>
    <t>WDFY3</t>
  </si>
  <si>
    <t>SCRG1</t>
  </si>
  <si>
    <t>COMMD1</t>
  </si>
  <si>
    <t>TRABD2A</t>
  </si>
  <si>
    <t>WDR37</t>
  </si>
  <si>
    <t>TMEM74</t>
  </si>
  <si>
    <t>WEE1</t>
  </si>
  <si>
    <t>PSMB7</t>
  </si>
  <si>
    <t>THEMIS</t>
  </si>
  <si>
    <t>PSMD4</t>
  </si>
  <si>
    <t>MBOAT2</t>
  </si>
  <si>
    <t>Q9UKA4</t>
  </si>
  <si>
    <t>WBP5</t>
  </si>
  <si>
    <t>WNT5A</t>
  </si>
  <si>
    <t>GALT</t>
  </si>
  <si>
    <t>WNT7B</t>
  </si>
  <si>
    <t>pccA</t>
  </si>
  <si>
    <t>XPOT</t>
  </si>
  <si>
    <t>GGACT</t>
  </si>
  <si>
    <t>WBSCR16</t>
  </si>
  <si>
    <t>WNT9B</t>
  </si>
  <si>
    <t>PSMD6</t>
  </si>
  <si>
    <t>HDLBP</t>
  </si>
  <si>
    <t>Q99707</t>
  </si>
  <si>
    <t>WTAP</t>
  </si>
  <si>
    <t>IP6K2</t>
  </si>
  <si>
    <t>XAF1</t>
  </si>
  <si>
    <t>SLC39A14</t>
  </si>
  <si>
    <t>ZW10</t>
  </si>
  <si>
    <t>XBP1</t>
  </si>
  <si>
    <t>NSDHL</t>
  </si>
  <si>
    <t>NSMCE2</t>
  </si>
  <si>
    <t>ZAK</t>
  </si>
  <si>
    <t>EIF2AK1</t>
  </si>
  <si>
    <t>PEAK1</t>
  </si>
  <si>
    <t>ZCCHC8</t>
  </si>
  <si>
    <t>SERTAD3</t>
  </si>
  <si>
    <t>ZFYVE26</t>
  </si>
  <si>
    <t>MAD2L1</t>
  </si>
  <si>
    <t>GREB1L</t>
  </si>
  <si>
    <t>ZIC1</t>
  </si>
  <si>
    <t>ZNF571</t>
  </si>
  <si>
    <t>HDPY-30</t>
  </si>
  <si>
    <t>MYO7A</t>
  </si>
  <si>
    <t>Q9BXW9</t>
  </si>
  <si>
    <t>FANCD2</t>
  </si>
  <si>
    <t>CD7</t>
  </si>
  <si>
    <t>MAGT1</t>
  </si>
  <si>
    <t>ZMAT3</t>
  </si>
  <si>
    <t>MRPS28</t>
  </si>
  <si>
    <t>TACR3</t>
  </si>
  <si>
    <t>RBM27</t>
  </si>
  <si>
    <t>Q9ULT8</t>
  </si>
  <si>
    <t>SEZ6L2</t>
  </si>
  <si>
    <t>SIX3</t>
  </si>
  <si>
    <t>F5</t>
  </si>
  <si>
    <t>MPI</t>
  </si>
  <si>
    <t>SPRR2A</t>
  </si>
  <si>
    <t>ZMIZ1</t>
  </si>
  <si>
    <t>ZNF160</t>
  </si>
  <si>
    <t>ZNF217</t>
  </si>
  <si>
    <t>ZNF512B</t>
  </si>
  <si>
    <t>P31153</t>
  </si>
  <si>
    <t>SPRR1A</t>
  </si>
  <si>
    <t>Q13576</t>
  </si>
  <si>
    <t>IQGAP2</t>
  </si>
  <si>
    <t>FAM156A</t>
  </si>
  <si>
    <t>B5ME19</t>
  </si>
  <si>
    <t>EIF3CL</t>
  </si>
  <si>
    <t>CYGB</t>
  </si>
  <si>
    <t>HBP1</t>
  </si>
  <si>
    <t>CDH8</t>
  </si>
  <si>
    <t>OR2A5</t>
  </si>
  <si>
    <t>Cdc42ep4</t>
  </si>
  <si>
    <t>ELMO2</t>
  </si>
  <si>
    <t>MRPL49</t>
  </si>
  <si>
    <t>DNAJC4</t>
  </si>
  <si>
    <t>TEC</t>
  </si>
  <si>
    <t>RASGRP4</t>
  </si>
  <si>
    <t>MYO1D</t>
  </si>
  <si>
    <t>Q9BYW2</t>
  </si>
  <si>
    <t>SETD2</t>
  </si>
  <si>
    <t>CBX7</t>
  </si>
  <si>
    <t>N6AMT1</t>
  </si>
  <si>
    <t>LOC554223</t>
  </si>
  <si>
    <t>Tmem86b</t>
  </si>
  <si>
    <t>E2F2</t>
  </si>
  <si>
    <t>RBBP7</t>
  </si>
  <si>
    <t>JAKMIP3</t>
  </si>
  <si>
    <t>P63151</t>
  </si>
  <si>
    <t>SHBG</t>
  </si>
  <si>
    <t>SCARF1</t>
  </si>
  <si>
    <t>FFAR4</t>
  </si>
  <si>
    <t>RBBP8</t>
  </si>
  <si>
    <t>Q96GA3</t>
  </si>
  <si>
    <t>LTV1</t>
  </si>
  <si>
    <t>AGL</t>
  </si>
  <si>
    <t>CCL14</t>
  </si>
  <si>
    <t>RIBC1</t>
  </si>
  <si>
    <t>OR4C46</t>
  </si>
  <si>
    <t>MBD4</t>
  </si>
  <si>
    <t>ZNF83</t>
  </si>
  <si>
    <t>OR5B3</t>
  </si>
  <si>
    <t>NFIA</t>
  </si>
  <si>
    <t>ACKR3</t>
  </si>
  <si>
    <t>RBM10</t>
  </si>
  <si>
    <t>VSIG2</t>
  </si>
  <si>
    <t>P49327</t>
  </si>
  <si>
    <t>ARSB</t>
  </si>
  <si>
    <t>OR7C2</t>
  </si>
  <si>
    <t>DAGLA</t>
  </si>
  <si>
    <t>RBM17</t>
  </si>
  <si>
    <t>Q9BSJ8</t>
  </si>
  <si>
    <t>YIPF6</t>
  </si>
  <si>
    <t>GMPS</t>
  </si>
  <si>
    <t>MYL12A</t>
  </si>
  <si>
    <t>RBM39</t>
  </si>
  <si>
    <t>HIST2H2BE</t>
  </si>
  <si>
    <t>Q9UQE7</t>
  </si>
  <si>
    <t>SMC3</t>
  </si>
  <si>
    <t>CAPS2</t>
  </si>
  <si>
    <t>OGT</t>
  </si>
  <si>
    <t>RBMX</t>
  </si>
  <si>
    <t>DTNA</t>
  </si>
  <si>
    <t>RBMS3</t>
  </si>
  <si>
    <t>ZNF384</t>
  </si>
  <si>
    <t>PC</t>
  </si>
  <si>
    <t>NPBWR2</t>
  </si>
  <si>
    <t>PHKA1</t>
  </si>
  <si>
    <t>OS9</t>
  </si>
  <si>
    <t>HSD17B8</t>
  </si>
  <si>
    <t>RIOK1</t>
  </si>
  <si>
    <t>FSCB</t>
  </si>
  <si>
    <t>OR1S1</t>
  </si>
  <si>
    <t>UNKL</t>
  </si>
  <si>
    <t>OR5M3</t>
  </si>
  <si>
    <t>Dazap2</t>
  </si>
  <si>
    <t>NDRG4</t>
  </si>
  <si>
    <t>LRP2</t>
  </si>
  <si>
    <t>VAX1</t>
  </si>
  <si>
    <t>KRTAP12-4</t>
  </si>
  <si>
    <t>TAF1D</t>
  </si>
  <si>
    <t>PCOLCE2</t>
  </si>
  <si>
    <t>Magea2</t>
  </si>
  <si>
    <t>ADAR</t>
  </si>
  <si>
    <t>PWP1</t>
  </si>
  <si>
    <t>RPL11</t>
  </si>
  <si>
    <t>ABCA4</t>
  </si>
  <si>
    <t>PHTF2</t>
  </si>
  <si>
    <t>Rnf5</t>
  </si>
  <si>
    <t>RPSA</t>
  </si>
  <si>
    <t>NDUFA8</t>
  </si>
  <si>
    <t>GBAS</t>
  </si>
  <si>
    <t>RALY</t>
  </si>
  <si>
    <t>RPL12</t>
  </si>
  <si>
    <t>GABRB1</t>
  </si>
  <si>
    <t>ACTR3C</t>
  </si>
  <si>
    <t>IGSF9</t>
  </si>
  <si>
    <t>SKIV2L2</t>
  </si>
  <si>
    <t>NDUFS8</t>
  </si>
  <si>
    <t>DCST2</t>
  </si>
  <si>
    <t>RPL13</t>
  </si>
  <si>
    <t>KCNJ18</t>
  </si>
  <si>
    <t>C1orf54</t>
  </si>
  <si>
    <t>MFSD2A</t>
  </si>
  <si>
    <t>SPTB</t>
  </si>
  <si>
    <t>RANBP5</t>
  </si>
  <si>
    <t>PCOLCE</t>
  </si>
  <si>
    <t>SHCBP1L</t>
  </si>
  <si>
    <t>NAA16</t>
  </si>
  <si>
    <t>SUCLG2</t>
  </si>
  <si>
    <t>NME2</t>
  </si>
  <si>
    <t>UGT8</t>
  </si>
  <si>
    <t>TMEM200B</t>
  </si>
  <si>
    <t>RPL14</t>
  </si>
  <si>
    <t>SLC39A8</t>
  </si>
  <si>
    <t>OR1B1</t>
  </si>
  <si>
    <t>SERPINA3</t>
  </si>
  <si>
    <t>bcr</t>
  </si>
  <si>
    <t>PFKFB2</t>
  </si>
  <si>
    <t>TTC21B</t>
  </si>
  <si>
    <t>RPL15</t>
  </si>
  <si>
    <t>ATP5D</t>
  </si>
  <si>
    <t>WDR16</t>
  </si>
  <si>
    <t>TPSD1</t>
  </si>
  <si>
    <t>DNAJB13</t>
  </si>
  <si>
    <t>TNNT3</t>
  </si>
  <si>
    <t>SPATA18</t>
  </si>
  <si>
    <t>PDCD4</t>
  </si>
  <si>
    <t>ABHD16B</t>
  </si>
  <si>
    <t>EPHB3</t>
  </si>
  <si>
    <t>secisbp2</t>
  </si>
  <si>
    <t>NPEPPS</t>
  </si>
  <si>
    <t>PDIA3</t>
  </si>
  <si>
    <t>PCSK1</t>
  </si>
  <si>
    <t>RPL18</t>
  </si>
  <si>
    <t>PLEKHO2</t>
  </si>
  <si>
    <t>AZGP1</t>
  </si>
  <si>
    <t>RAB2A</t>
  </si>
  <si>
    <t>PEX19</t>
  </si>
  <si>
    <t>C1orf227</t>
  </si>
  <si>
    <t>RBM4B</t>
  </si>
  <si>
    <t>RPL18A</t>
  </si>
  <si>
    <t>EBF3</t>
  </si>
  <si>
    <t>SCML2</t>
  </si>
  <si>
    <t>KCNE1</t>
  </si>
  <si>
    <t>ppiA</t>
  </si>
  <si>
    <t>AQP7</t>
  </si>
  <si>
    <t>POLE4</t>
  </si>
  <si>
    <t>PHC2</t>
  </si>
  <si>
    <t>WDTC1</t>
  </si>
  <si>
    <t>PPA1</t>
  </si>
  <si>
    <t>RPL21</t>
  </si>
  <si>
    <t>LYPLA2</t>
  </si>
  <si>
    <t>PREB</t>
  </si>
  <si>
    <t>PTGR2</t>
  </si>
  <si>
    <t>KCNAB1</t>
  </si>
  <si>
    <t>CES1</t>
  </si>
  <si>
    <t>NRARP</t>
  </si>
  <si>
    <t>ST6GAL2</t>
  </si>
  <si>
    <t>PCGF3</t>
  </si>
  <si>
    <t>COG1</t>
  </si>
  <si>
    <t>TENM3</t>
  </si>
  <si>
    <t>MAGI3</t>
  </si>
  <si>
    <t>C12orf60</t>
  </si>
  <si>
    <t>NIPA2</t>
  </si>
  <si>
    <t>RPL22</t>
  </si>
  <si>
    <t>TOPAZ1</t>
  </si>
  <si>
    <t>WNT6</t>
  </si>
  <si>
    <t>TMEM63C</t>
  </si>
  <si>
    <t>NHEJ1</t>
  </si>
  <si>
    <t>DCTN5</t>
  </si>
  <si>
    <t>TRMT61A</t>
  </si>
  <si>
    <t>TEX36</t>
  </si>
  <si>
    <t>HNRPH2</t>
  </si>
  <si>
    <t>MAGI2</t>
  </si>
  <si>
    <t>C14orf132</t>
  </si>
  <si>
    <t>ATL1</t>
  </si>
  <si>
    <t>FAM161B</t>
  </si>
  <si>
    <t>RPL23A</t>
  </si>
  <si>
    <t>C10orf91</t>
  </si>
  <si>
    <t>HNRPH3</t>
  </si>
  <si>
    <t>SEPHS1</t>
  </si>
  <si>
    <t>TAZ</t>
  </si>
  <si>
    <t>MB</t>
  </si>
  <si>
    <t>PRC1</t>
  </si>
  <si>
    <t>PRDX3</t>
  </si>
  <si>
    <t>Ipo9</t>
  </si>
  <si>
    <t>CCL1</t>
  </si>
  <si>
    <t>TFG</t>
  </si>
  <si>
    <t>DUSP28</t>
  </si>
  <si>
    <t>MFSD8</t>
  </si>
  <si>
    <t>RPL27</t>
  </si>
  <si>
    <t>IPPK</t>
  </si>
  <si>
    <t>HNRPUL1</t>
  </si>
  <si>
    <t>SASH1</t>
  </si>
  <si>
    <t>NCAM1</t>
  </si>
  <si>
    <t>MYH11</t>
  </si>
  <si>
    <t>PRPF40A</t>
  </si>
  <si>
    <t>PRDX4</t>
  </si>
  <si>
    <t>FOLR2</t>
  </si>
  <si>
    <t>IGSF3</t>
  </si>
  <si>
    <t>HRNR</t>
  </si>
  <si>
    <t>KRT78</t>
  </si>
  <si>
    <t>C9orf135</t>
  </si>
  <si>
    <t>RPN2</t>
  </si>
  <si>
    <t>PRPSAP1</t>
  </si>
  <si>
    <t>ZKSCAN5</t>
  </si>
  <si>
    <t>RPL28</t>
  </si>
  <si>
    <t>HSA9761</t>
  </si>
  <si>
    <t>PHLPP2</t>
  </si>
  <si>
    <t>AGO3</t>
  </si>
  <si>
    <t>LAPTM4B</t>
  </si>
  <si>
    <t>OR6N2</t>
  </si>
  <si>
    <t>CYP19A1</t>
  </si>
  <si>
    <t>TUBB1</t>
  </si>
  <si>
    <t>EGLN3</t>
  </si>
  <si>
    <t>PSMA5</t>
  </si>
  <si>
    <t>C6orf226</t>
  </si>
  <si>
    <t>PCBP3</t>
  </si>
  <si>
    <t>RPL3</t>
  </si>
  <si>
    <t>FMNL1</t>
  </si>
  <si>
    <t>LHX6</t>
  </si>
  <si>
    <t>TSHZ1</t>
  </si>
  <si>
    <t>BSCL2</t>
  </si>
  <si>
    <t>S100P</t>
  </si>
  <si>
    <t>Ighg1</t>
  </si>
  <si>
    <t>NT5DC3</t>
  </si>
  <si>
    <t>INTS4</t>
  </si>
  <si>
    <t>PSMB2</t>
  </si>
  <si>
    <t>GLRB</t>
  </si>
  <si>
    <t>ZNFX1</t>
  </si>
  <si>
    <t>CLCA2</t>
  </si>
  <si>
    <t>Fancg</t>
  </si>
  <si>
    <t>CAMK2N2</t>
  </si>
  <si>
    <t>RFX8</t>
  </si>
  <si>
    <t>PCP2</t>
  </si>
  <si>
    <t>FAM160A2</t>
  </si>
  <si>
    <t>RPL35A</t>
  </si>
  <si>
    <t>NLRP13</t>
  </si>
  <si>
    <t>CERS4</t>
  </si>
  <si>
    <t>CABS1</t>
  </si>
  <si>
    <t>FAM83E</t>
  </si>
  <si>
    <t>GLB1</t>
  </si>
  <si>
    <t>KBTBD13</t>
  </si>
  <si>
    <t>DEPDC1</t>
  </si>
  <si>
    <t>ANKDD1B</t>
  </si>
  <si>
    <t>BCOR</t>
  </si>
  <si>
    <t>HSD3B7</t>
  </si>
  <si>
    <t>BRF2</t>
  </si>
  <si>
    <t>RPL38</t>
  </si>
  <si>
    <t>UCHL1</t>
  </si>
  <si>
    <t>PITPNC1</t>
  </si>
  <si>
    <t>TMUB2</t>
  </si>
  <si>
    <t>PRM3</t>
  </si>
  <si>
    <t>LRRC52</t>
  </si>
  <si>
    <t>CPSF7</t>
  </si>
  <si>
    <t>RAB36</t>
  </si>
  <si>
    <t>C17orf102</t>
  </si>
  <si>
    <t>CRTC3</t>
  </si>
  <si>
    <t>ERAP2</t>
  </si>
  <si>
    <t>ABCG2</t>
  </si>
  <si>
    <t>FOCAD</t>
  </si>
  <si>
    <t>RPL6</t>
  </si>
  <si>
    <t>PIK3CG</t>
  </si>
  <si>
    <t>SLC10A4</t>
  </si>
  <si>
    <t>RPL7</t>
  </si>
  <si>
    <t>KANK2</t>
  </si>
  <si>
    <t>TDRKH</t>
  </si>
  <si>
    <t>DOCK9</t>
  </si>
  <si>
    <t>CD34</t>
  </si>
  <si>
    <t>RPL7A</t>
  </si>
  <si>
    <t>BPHL</t>
  </si>
  <si>
    <t>ACBD5</t>
  </si>
  <si>
    <t>RPL8</t>
  </si>
  <si>
    <t>HSPE1</t>
  </si>
  <si>
    <t>POMGNT2</t>
  </si>
  <si>
    <t>TBCK</t>
  </si>
  <si>
    <t>PTTG2</t>
  </si>
  <si>
    <t>NOMO1</t>
  </si>
  <si>
    <t>PSME1</t>
  </si>
  <si>
    <t>PDE9A</t>
  </si>
  <si>
    <t>PLRG1</t>
  </si>
  <si>
    <t>COX7B</t>
  </si>
  <si>
    <t>PSME2</t>
  </si>
  <si>
    <t>SDK1</t>
  </si>
  <si>
    <t>GNB2</t>
  </si>
  <si>
    <t>RPLP1</t>
  </si>
  <si>
    <t>MAGEB18</t>
  </si>
  <si>
    <t>CYP26A1</t>
  </si>
  <si>
    <t>PDE6G</t>
  </si>
  <si>
    <t>PRRC1</t>
  </si>
  <si>
    <t>VASN</t>
  </si>
  <si>
    <t>CCBL1</t>
  </si>
  <si>
    <t>RPLP2</t>
  </si>
  <si>
    <t>TIMELESS</t>
  </si>
  <si>
    <t>FCN1</t>
  </si>
  <si>
    <t>CCDC140</t>
  </si>
  <si>
    <t>PUS7</t>
  </si>
  <si>
    <t>ZNF135</t>
  </si>
  <si>
    <t>PKIB</t>
  </si>
  <si>
    <t>PLEK2</t>
  </si>
  <si>
    <t>TSTD2</t>
  </si>
  <si>
    <t>HBA1</t>
  </si>
  <si>
    <t>ARHGEF28</t>
  </si>
  <si>
    <t>THYN1</t>
  </si>
  <si>
    <t>KDSR</t>
  </si>
  <si>
    <t>PFN4</t>
  </si>
  <si>
    <t>RPL30</t>
  </si>
  <si>
    <t>KCTD15</t>
  </si>
  <si>
    <t>LRRC41</t>
  </si>
  <si>
    <t>OGDH</t>
  </si>
  <si>
    <t>MEAF6</t>
  </si>
  <si>
    <t>ERAL1</t>
  </si>
  <si>
    <t>GAS7</t>
  </si>
  <si>
    <t>AMPH</t>
  </si>
  <si>
    <t>SBSN</t>
  </si>
  <si>
    <t>ALPP</t>
  </si>
  <si>
    <t>RPL32</t>
  </si>
  <si>
    <t>RPS13</t>
  </si>
  <si>
    <t>ITGB4BP</t>
  </si>
  <si>
    <t>FEV</t>
  </si>
  <si>
    <t>PLA2G2D</t>
  </si>
  <si>
    <t>YWHAG</t>
  </si>
  <si>
    <t>S100A1</t>
  </si>
  <si>
    <t>GPD1</t>
  </si>
  <si>
    <t>SCGB2A2</t>
  </si>
  <si>
    <t>STX8</t>
  </si>
  <si>
    <t>ASIC4</t>
  </si>
  <si>
    <t>BPIFB1</t>
  </si>
  <si>
    <t>SDF2L1</t>
  </si>
  <si>
    <t>AQP6</t>
  </si>
  <si>
    <t>RPS15</t>
  </si>
  <si>
    <t>K-ALPHA-1</t>
  </si>
  <si>
    <t>PSG2</t>
  </si>
  <si>
    <t>RDH10</t>
  </si>
  <si>
    <t>SDF4</t>
  </si>
  <si>
    <t>AVEN</t>
  </si>
  <si>
    <t>RDH12</t>
  </si>
  <si>
    <t>ALS2</t>
  </si>
  <si>
    <t>GZMM</t>
  </si>
  <si>
    <t>FAM185A</t>
  </si>
  <si>
    <t>CAT</t>
  </si>
  <si>
    <t>SF1</t>
  </si>
  <si>
    <t>SLC25A35</t>
  </si>
  <si>
    <t>POTEKP</t>
  </si>
  <si>
    <t>SF3A2</t>
  </si>
  <si>
    <t>RPL37</t>
  </si>
  <si>
    <t>RNF144A</t>
  </si>
  <si>
    <t>ZG16B</t>
  </si>
  <si>
    <t>SF3B4</t>
  </si>
  <si>
    <t>PTCD3</t>
  </si>
  <si>
    <t>RPL37A</t>
  </si>
  <si>
    <t>SMIM17</t>
  </si>
  <si>
    <t>SLIT3</t>
  </si>
  <si>
    <t>SF3B5</t>
  </si>
  <si>
    <t>GJA10</t>
  </si>
  <si>
    <t>E4F1</t>
  </si>
  <si>
    <t>PTBP3</t>
  </si>
  <si>
    <t>RBL2</t>
  </si>
  <si>
    <t>RFESD</t>
  </si>
  <si>
    <t>RPS2</t>
  </si>
  <si>
    <t>RNASEH2C</t>
  </si>
  <si>
    <t>RAD54B</t>
  </si>
  <si>
    <t>GOLT1B</t>
  </si>
  <si>
    <t>SFRS9</t>
  </si>
  <si>
    <t>YPEL3</t>
  </si>
  <si>
    <t>SPINT2</t>
  </si>
  <si>
    <t>CDKL4</t>
  </si>
  <si>
    <t>DCLK3</t>
  </si>
  <si>
    <t>PYGL</t>
  </si>
  <si>
    <t>RPS23</t>
  </si>
  <si>
    <t>PKN1</t>
  </si>
  <si>
    <t>SHROOM3</t>
  </si>
  <si>
    <t>DLGAP2</t>
  </si>
  <si>
    <t>SPATA31A7</t>
  </si>
  <si>
    <t>OR9Q1</t>
  </si>
  <si>
    <t>VIL1</t>
  </si>
  <si>
    <t>SIKE1</t>
  </si>
  <si>
    <t>C15orf59</t>
  </si>
  <si>
    <t>RBAF600</t>
  </si>
  <si>
    <t>ULK1</t>
  </si>
  <si>
    <t>SCXB</t>
  </si>
  <si>
    <t>RASA4</t>
  </si>
  <si>
    <t>DKK4</t>
  </si>
  <si>
    <t>CDSN</t>
  </si>
  <si>
    <t>SNW1</t>
  </si>
  <si>
    <t>OR5D18</t>
  </si>
  <si>
    <t>NFYC</t>
  </si>
  <si>
    <t>CLIC3</t>
  </si>
  <si>
    <t>RPS27</t>
  </si>
  <si>
    <t>RNF224</t>
  </si>
  <si>
    <t>NTSR2</t>
  </si>
  <si>
    <t>KPRP</t>
  </si>
  <si>
    <t>NLGN1</t>
  </si>
  <si>
    <t>FAM153A</t>
  </si>
  <si>
    <t>CPS1</t>
  </si>
  <si>
    <t>SNRNP200</t>
  </si>
  <si>
    <t>STMND1</t>
  </si>
  <si>
    <t>DENND4A</t>
  </si>
  <si>
    <t>BLID</t>
  </si>
  <si>
    <t>PQLC3</t>
  </si>
  <si>
    <t>LDHA</t>
  </si>
  <si>
    <t>SNRPA</t>
  </si>
  <si>
    <t>FRAS1</t>
  </si>
  <si>
    <t>LSM5</t>
  </si>
  <si>
    <t>CORO1B</t>
  </si>
  <si>
    <t>SART3</t>
  </si>
  <si>
    <t>RNF186</t>
  </si>
  <si>
    <t>KRT19</t>
  </si>
  <si>
    <t>MASP2</t>
  </si>
  <si>
    <t>CCM2L</t>
  </si>
  <si>
    <t>FTSJ2</t>
  </si>
  <si>
    <t>LIMCH1</t>
  </si>
  <si>
    <t>RPS7</t>
  </si>
  <si>
    <t>CXXC5</t>
  </si>
  <si>
    <t>INSR</t>
  </si>
  <si>
    <t>SQSTM1</t>
  </si>
  <si>
    <t>UST</t>
  </si>
  <si>
    <t>MYPN</t>
  </si>
  <si>
    <t>PKD1L1</t>
  </si>
  <si>
    <t>PAMR1</t>
  </si>
  <si>
    <t>SRSF12</t>
  </si>
  <si>
    <t>NCKAP1</t>
  </si>
  <si>
    <t>NPM2</t>
  </si>
  <si>
    <t>SRPK2</t>
  </si>
  <si>
    <t>RPS9</t>
  </si>
  <si>
    <t>RNASE6</t>
  </si>
  <si>
    <t>SLC22A18</t>
  </si>
  <si>
    <t>SRRT</t>
  </si>
  <si>
    <t>CYP2F1</t>
  </si>
  <si>
    <t>FDXACB1</t>
  </si>
  <si>
    <t>TXNDC2</t>
  </si>
  <si>
    <t>EFCAB6</t>
  </si>
  <si>
    <t>SULT6B1</t>
  </si>
  <si>
    <t>MTHFD1L</t>
  </si>
  <si>
    <t>TARBP1</t>
  </si>
  <si>
    <t>MAATS1</t>
  </si>
  <si>
    <t>FAM81B</t>
  </si>
  <si>
    <t>MED21</t>
  </si>
  <si>
    <t>SLC35G3</t>
  </si>
  <si>
    <t>S100A16</t>
  </si>
  <si>
    <t>RNF40</t>
  </si>
  <si>
    <t>RBBP9</t>
  </si>
  <si>
    <t>TESC</t>
  </si>
  <si>
    <t>FAM212A</t>
  </si>
  <si>
    <t>NARF</t>
  </si>
  <si>
    <t>HIST1H2AA</t>
  </si>
  <si>
    <t>THOC2</t>
  </si>
  <si>
    <t>WWOX</t>
  </si>
  <si>
    <t>SEC61B</t>
  </si>
  <si>
    <t>SSC5D</t>
  </si>
  <si>
    <t>LARP4</t>
  </si>
  <si>
    <t>SAC3D1</t>
  </si>
  <si>
    <t>H2BFM</t>
  </si>
  <si>
    <t>SNX18</t>
  </si>
  <si>
    <t>TMED2</t>
  </si>
  <si>
    <t>MIER3</t>
  </si>
  <si>
    <t>NIM1</t>
  </si>
  <si>
    <t>LARP5</t>
  </si>
  <si>
    <t>ESX1</t>
  </si>
  <si>
    <t>ZNF662</t>
  </si>
  <si>
    <t>C6orf70</t>
  </si>
  <si>
    <t>CDH9</t>
  </si>
  <si>
    <t>CPA3</t>
  </si>
  <si>
    <t>RAG1</t>
  </si>
  <si>
    <t>KHNYN</t>
  </si>
  <si>
    <t>MEOX1</t>
  </si>
  <si>
    <t>DUSP22</t>
  </si>
  <si>
    <t>TPI1</t>
  </si>
  <si>
    <t>EFCAB14</t>
  </si>
  <si>
    <t>DNAJC21</t>
  </si>
  <si>
    <t>PGBD2</t>
  </si>
  <si>
    <t>LARP7</t>
  </si>
  <si>
    <t>C13orf45</t>
  </si>
  <si>
    <t>C22orf39</t>
  </si>
  <si>
    <t>NFIX</t>
  </si>
  <si>
    <t>NDUFV1</t>
  </si>
  <si>
    <t>TMEM139</t>
  </si>
  <si>
    <t>ARHGEF33</t>
  </si>
  <si>
    <t>C18orf42</t>
  </si>
  <si>
    <t>C9orf78</t>
  </si>
  <si>
    <t>IDE</t>
  </si>
  <si>
    <t>FOXP2</t>
  </si>
  <si>
    <t>PALM3</t>
  </si>
  <si>
    <t>LRP6</t>
  </si>
  <si>
    <t>APTX</t>
  </si>
  <si>
    <t>ZNF688</t>
  </si>
  <si>
    <t>UNC80</t>
  </si>
  <si>
    <t>TRA2B</t>
  </si>
  <si>
    <t>ZNF85</t>
  </si>
  <si>
    <t>KDM2B</t>
  </si>
  <si>
    <t>LOC728623</t>
  </si>
  <si>
    <t>CD200</t>
  </si>
  <si>
    <t>SQLE</t>
  </si>
  <si>
    <t>FN3K</t>
  </si>
  <si>
    <t>OR51B4</t>
  </si>
  <si>
    <t>ARHGAP8</t>
  </si>
  <si>
    <t>ACSM2B</t>
  </si>
  <si>
    <t>SDR9C7</t>
  </si>
  <si>
    <t>CYFIP1</t>
  </si>
  <si>
    <t>TXNDC5</t>
  </si>
  <si>
    <t>COPS8</t>
  </si>
  <si>
    <t>LETM1</t>
  </si>
  <si>
    <t>GAS6</t>
  </si>
  <si>
    <t>HN1L</t>
  </si>
  <si>
    <t>HSP90B2P</t>
  </si>
  <si>
    <t>CYP20A1</t>
  </si>
  <si>
    <t>SFRS10</t>
  </si>
  <si>
    <t>GTF2A1</t>
  </si>
  <si>
    <t>RBFA</t>
  </si>
  <si>
    <t>SFRS3</t>
  </si>
  <si>
    <t>LUZP1</t>
  </si>
  <si>
    <t>RALGAPB</t>
  </si>
  <si>
    <t>SRBD1</t>
  </si>
  <si>
    <t>UNG</t>
  </si>
  <si>
    <t>NUDT9</t>
  </si>
  <si>
    <t>MAGOH</t>
  </si>
  <si>
    <t>SRRD</t>
  </si>
  <si>
    <t>BRCA2</t>
  </si>
  <si>
    <t>MAGEB17</t>
  </si>
  <si>
    <t>DDHD2</t>
  </si>
  <si>
    <t>DFNA5</t>
  </si>
  <si>
    <t>SLC25A10</t>
  </si>
  <si>
    <t>ADCK5</t>
  </si>
  <si>
    <t>MAP4</t>
  </si>
  <si>
    <t>PPEF1</t>
  </si>
  <si>
    <t>NEURL1B</t>
  </si>
  <si>
    <t>ZNF469</t>
  </si>
  <si>
    <t>FBN1</t>
  </si>
  <si>
    <t>TIE1</t>
  </si>
  <si>
    <t>CNTN3</t>
  </si>
  <si>
    <t>CHPF2</t>
  </si>
  <si>
    <t>SLC22A12</t>
  </si>
  <si>
    <t>HSPA6</t>
  </si>
  <si>
    <t>GSTO2</t>
  </si>
  <si>
    <t>CDH20</t>
  </si>
  <si>
    <t>COL6A2</t>
  </si>
  <si>
    <t>ADAM30</t>
  </si>
  <si>
    <t>SLCO1B3</t>
  </si>
  <si>
    <t>CCDC36</t>
  </si>
  <si>
    <t>CD300LG</t>
  </si>
  <si>
    <t>OR52J3</t>
  </si>
  <si>
    <t>CMC4</t>
  </si>
  <si>
    <t>TEKT2</t>
  </si>
  <si>
    <t>PRSS3</t>
  </si>
  <si>
    <t>GNE</t>
  </si>
  <si>
    <t>SLC25A44</t>
  </si>
  <si>
    <t>FOXK1</t>
  </si>
  <si>
    <t>CLEC14A</t>
  </si>
  <si>
    <t>ODF2L</t>
  </si>
  <si>
    <t>GPR119</t>
  </si>
  <si>
    <t>ZC3H15</t>
  </si>
  <si>
    <t>SHMT2</t>
  </si>
  <si>
    <t>ZNF76</t>
  </si>
  <si>
    <t>CCDC134</t>
  </si>
  <si>
    <t>GLDN</t>
  </si>
  <si>
    <t>UBE2L3</t>
  </si>
  <si>
    <t>ZNF70</t>
  </si>
  <si>
    <t>ABCG1</t>
  </si>
  <si>
    <t>TAS2R7</t>
  </si>
  <si>
    <t>FAM46D</t>
  </si>
  <si>
    <t>FAM170B</t>
  </si>
  <si>
    <t>GJD2</t>
  </si>
  <si>
    <t>IGLC2</t>
  </si>
  <si>
    <t>SMOX</t>
  </si>
  <si>
    <t>ZNF138</t>
  </si>
  <si>
    <t>PAX3</t>
  </si>
  <si>
    <t>MOB3A</t>
  </si>
  <si>
    <t>IFI44</t>
  </si>
  <si>
    <t>MIOX</t>
  </si>
  <si>
    <t>ZNF326</t>
  </si>
  <si>
    <t>SNRPB2</t>
  </si>
  <si>
    <t>MRPL19</t>
  </si>
  <si>
    <t>SAPS3</t>
  </si>
  <si>
    <t>MRPL47</t>
  </si>
  <si>
    <t>ZRANB1</t>
  </si>
  <si>
    <t>CHDH</t>
  </si>
  <si>
    <t>PRB1</t>
  </si>
  <si>
    <t>RAX2</t>
  </si>
  <si>
    <t>NME3</t>
  </si>
  <si>
    <t>CCNT2</t>
  </si>
  <si>
    <t>SLC25A39</t>
  </si>
  <si>
    <t>MRPS14</t>
  </si>
  <si>
    <t>HERC5</t>
  </si>
  <si>
    <t>PSKH1</t>
  </si>
  <si>
    <t>SPTBN1</t>
  </si>
  <si>
    <t>ENOPH1</t>
  </si>
  <si>
    <t>LOC388849</t>
  </si>
  <si>
    <t>MAPRE1</t>
  </si>
  <si>
    <t>CENPT</t>
  </si>
  <si>
    <t>ADAM32</t>
  </si>
  <si>
    <t>ZYG11A</t>
  </si>
  <si>
    <t>MSH3</t>
  </si>
  <si>
    <t>TMEM200C</t>
  </si>
  <si>
    <t>SR140</t>
  </si>
  <si>
    <t>RNF169</t>
  </si>
  <si>
    <t>ACTR5</t>
  </si>
  <si>
    <t>CHURC1</t>
  </si>
  <si>
    <t>IFT122</t>
  </si>
  <si>
    <t>UAP1L1</t>
  </si>
  <si>
    <t>SPINK9</t>
  </si>
  <si>
    <t>SRP14</t>
  </si>
  <si>
    <t>MRPS26</t>
  </si>
  <si>
    <t>TTC29</t>
  </si>
  <si>
    <t>IRF9</t>
  </si>
  <si>
    <t>SEMA5A</t>
  </si>
  <si>
    <t>CALHM1</t>
  </si>
  <si>
    <t>SFRS2</t>
  </si>
  <si>
    <t>OXA1L</t>
  </si>
  <si>
    <t>MRPS34</t>
  </si>
  <si>
    <t>CCDC117</t>
  </si>
  <si>
    <t>HNRNPA1L2</t>
  </si>
  <si>
    <t>STK38L</t>
  </si>
  <si>
    <t>ADD3</t>
  </si>
  <si>
    <t>BLMH</t>
  </si>
  <si>
    <t>FAM102A</t>
  </si>
  <si>
    <t>STRBP</t>
  </si>
  <si>
    <t>RAD18</t>
  </si>
  <si>
    <t>GPCPD1</t>
  </si>
  <si>
    <t>MIPEP</t>
  </si>
  <si>
    <t>NAT2</t>
  </si>
  <si>
    <t>TMEM132A</t>
  </si>
  <si>
    <t>STUB1</t>
  </si>
  <si>
    <t>MRPS9</t>
  </si>
  <si>
    <t>RHOBTB3</t>
  </si>
  <si>
    <t>EXOC2</t>
  </si>
  <si>
    <t>CNNM3</t>
  </si>
  <si>
    <t>HIST1H2BA</t>
  </si>
  <si>
    <t>OGFR</t>
  </si>
  <si>
    <t>MSN</t>
  </si>
  <si>
    <t>DBF4B</t>
  </si>
  <si>
    <t>THOC4</t>
  </si>
  <si>
    <t>OR5P2</t>
  </si>
  <si>
    <t>WARS2</t>
  </si>
  <si>
    <t>XP32</t>
  </si>
  <si>
    <t>PLEKHA1</t>
  </si>
  <si>
    <t>THRAP3</t>
  </si>
  <si>
    <t>PHF8</t>
  </si>
  <si>
    <t>SEC62</t>
  </si>
  <si>
    <t>ATOH8</t>
  </si>
  <si>
    <t>KIFC1</t>
  </si>
  <si>
    <t>KRTAP22-1</t>
  </si>
  <si>
    <t>TMCO1</t>
  </si>
  <si>
    <t>FGF8</t>
  </si>
  <si>
    <t>KRTAP10-4</t>
  </si>
  <si>
    <t>TNFSF8</t>
  </si>
  <si>
    <t>CRYZL1</t>
  </si>
  <si>
    <t>OTP</t>
  </si>
  <si>
    <t>ASPH</t>
  </si>
  <si>
    <t>PARVA</t>
  </si>
  <si>
    <t>ZNF488</t>
  </si>
  <si>
    <t>TMEM33</t>
  </si>
  <si>
    <t>NEFL</t>
  </si>
  <si>
    <t>CTTN</t>
  </si>
  <si>
    <t>RHAG</t>
  </si>
  <si>
    <t>CS</t>
  </si>
  <si>
    <t>CAMKV</t>
  </si>
  <si>
    <t>LDHC</t>
  </si>
  <si>
    <t>ASCL2</t>
  </si>
  <si>
    <t>SLC5A8</t>
  </si>
  <si>
    <t>MFSD5</t>
  </si>
  <si>
    <t>SPRR1B</t>
  </si>
  <si>
    <t>GLRX</t>
  </si>
  <si>
    <t>BDP1</t>
  </si>
  <si>
    <t>TUBA6</t>
  </si>
  <si>
    <t>SERPINE3</t>
  </si>
  <si>
    <t>MMP10</t>
  </si>
  <si>
    <t>NCR3LG1</t>
  </si>
  <si>
    <t>IL1B</t>
  </si>
  <si>
    <t>UBQLN2</t>
  </si>
  <si>
    <t>CAPZA2</t>
  </si>
  <si>
    <t>TUBB2C</t>
  </si>
  <si>
    <t>USP33</t>
  </si>
  <si>
    <t>WNT1</t>
  </si>
  <si>
    <t>C9orf16</t>
  </si>
  <si>
    <t>LCN2</t>
  </si>
  <si>
    <t>SMAP2</t>
  </si>
  <si>
    <t>EVX2</t>
  </si>
  <si>
    <t>PRSS38</t>
  </si>
  <si>
    <t>TGFBR3L</t>
  </si>
  <si>
    <t>SLC15A2</t>
  </si>
  <si>
    <t>NAA40</t>
  </si>
  <si>
    <t>ARL5B</t>
  </si>
  <si>
    <t>TUBB4</t>
  </si>
  <si>
    <t>MAP4K5</t>
  </si>
  <si>
    <t>GLIS1</t>
  </si>
  <si>
    <t>BLOC1S5</t>
  </si>
  <si>
    <t>hsa-mir-7848</t>
  </si>
  <si>
    <t>ZBTB18</t>
  </si>
  <si>
    <t>NCBP2</t>
  </si>
  <si>
    <t>KRTAP9-6</t>
  </si>
  <si>
    <t>RAB18</t>
  </si>
  <si>
    <t>hsa-mir-145</t>
  </si>
  <si>
    <t>RPS21</t>
  </si>
  <si>
    <t>SNED1</t>
  </si>
  <si>
    <t>CCDC181</t>
  </si>
  <si>
    <t>COPS7B</t>
  </si>
  <si>
    <t>SRP9</t>
  </si>
  <si>
    <t>TRIM55</t>
  </si>
  <si>
    <t>YTHDF1</t>
  </si>
  <si>
    <t>PLOD3</t>
  </si>
  <si>
    <t>SRPK1</t>
  </si>
  <si>
    <t>NOL1</t>
  </si>
  <si>
    <t>NELL2</t>
  </si>
  <si>
    <t>FAM193B</t>
  </si>
  <si>
    <t>VCY1B</t>
  </si>
  <si>
    <t>DES</t>
  </si>
  <si>
    <t>ARHGEF10L</t>
  </si>
  <si>
    <t>SRRM1</t>
  </si>
  <si>
    <t>TTC8</t>
  </si>
  <si>
    <t>UCRC</t>
  </si>
  <si>
    <t>LIN28A</t>
  </si>
  <si>
    <t>HELZ</t>
  </si>
  <si>
    <t>HRH4</t>
  </si>
  <si>
    <t>KRTAP11-1</t>
  </si>
  <si>
    <t>EPM2AIP1</t>
  </si>
  <si>
    <t>ORAI1</t>
  </si>
  <si>
    <t>MGAM</t>
  </si>
  <si>
    <t>GDI1</t>
  </si>
  <si>
    <t>PRPF4B</t>
  </si>
  <si>
    <t>HS3ST6</t>
  </si>
  <si>
    <t>TMEM147</t>
  </si>
  <si>
    <t>ZNF675</t>
  </si>
  <si>
    <t>IMPAD1</t>
  </si>
  <si>
    <t>ZSCAN10</t>
  </si>
  <si>
    <t>hsa-mir-5704</t>
  </si>
  <si>
    <t>TMEM60</t>
  </si>
  <si>
    <t>POR</t>
  </si>
  <si>
    <t>LIMS1</t>
  </si>
  <si>
    <t>TCEB2</t>
  </si>
  <si>
    <t>GLRX5</t>
  </si>
  <si>
    <t>WDR77</t>
  </si>
  <si>
    <t>DIAPH2</t>
  </si>
  <si>
    <t>NUDT21</t>
  </si>
  <si>
    <t>TMEM150B</t>
  </si>
  <si>
    <t>HNF1B</t>
  </si>
  <si>
    <t>CD37</t>
  </si>
  <si>
    <t>WDR11</t>
  </si>
  <si>
    <t>FAM186A</t>
  </si>
  <si>
    <t>RPS29</t>
  </si>
  <si>
    <t>TCF21</t>
  </si>
  <si>
    <t>PRPF40B</t>
  </si>
  <si>
    <t>NUFIP2</t>
  </si>
  <si>
    <t>USP17L20</t>
  </si>
  <si>
    <t>FIGNL2</t>
  </si>
  <si>
    <t>USP11</t>
  </si>
  <si>
    <t>NUSAP1</t>
  </si>
  <si>
    <t>PNPLA8</t>
  </si>
  <si>
    <t>ZNF707</t>
  </si>
  <si>
    <t>RPA1</t>
  </si>
  <si>
    <t>F2RL2</t>
  </si>
  <si>
    <t>TOP1</t>
  </si>
  <si>
    <t>VAMP1</t>
  </si>
  <si>
    <t>TM4SF20</t>
  </si>
  <si>
    <t>ZFP41</t>
  </si>
  <si>
    <t>CST1</t>
  </si>
  <si>
    <t>MED24</t>
  </si>
  <si>
    <t>GPR84</t>
  </si>
  <si>
    <t>ZNF227</t>
  </si>
  <si>
    <t>FAM186B</t>
  </si>
  <si>
    <t>GLIPR1L1</t>
  </si>
  <si>
    <t>PODXL2</t>
  </si>
  <si>
    <t>OR12D3</t>
  </si>
  <si>
    <t>GNLY</t>
  </si>
  <si>
    <t>UNC45A</t>
  </si>
  <si>
    <t>GALNT18</t>
  </si>
  <si>
    <t>INPP5K</t>
  </si>
  <si>
    <t>REST</t>
  </si>
  <si>
    <t>DMRTC1B</t>
  </si>
  <si>
    <t>SPIN2B</t>
  </si>
  <si>
    <t>TOR1AIP2</t>
  </si>
  <si>
    <t>MIS18A</t>
  </si>
  <si>
    <t>TBC1D12</t>
  </si>
  <si>
    <t>TIAM1</t>
  </si>
  <si>
    <t>NMNAT3</t>
  </si>
  <si>
    <t>EIF3A</t>
  </si>
  <si>
    <t>PAIP1</t>
  </si>
  <si>
    <t>SEMA4D</t>
  </si>
  <si>
    <t>T</t>
  </si>
  <si>
    <t>NAT9</t>
  </si>
  <si>
    <t>CDKN1C</t>
  </si>
  <si>
    <t>TLE2</t>
  </si>
  <si>
    <t>PAPD1</t>
  </si>
  <si>
    <t>MUC5B</t>
  </si>
  <si>
    <t>TUBA1B</t>
  </si>
  <si>
    <t>KLK1</t>
  </si>
  <si>
    <t>FCER1G</t>
  </si>
  <si>
    <t>PER3</t>
  </si>
  <si>
    <t>RBM46</t>
  </si>
  <si>
    <t>ARHGEF9</t>
  </si>
  <si>
    <t>TNFRSF12A</t>
  </si>
  <si>
    <t>GABRQ</t>
  </si>
  <si>
    <t>P2RY11</t>
  </si>
  <si>
    <t>hsa-mir-4540</t>
  </si>
  <si>
    <t>SEC63</t>
  </si>
  <si>
    <t>TTC3</t>
  </si>
  <si>
    <t>MSH4</t>
  </si>
  <si>
    <t>MN1</t>
  </si>
  <si>
    <t>POM121C</t>
  </si>
  <si>
    <t>ARHGEF38</t>
  </si>
  <si>
    <t>SH2D5</t>
  </si>
  <si>
    <t>P2RY14</t>
  </si>
  <si>
    <t>SFRS2B</t>
  </si>
  <si>
    <t>UPF1</t>
  </si>
  <si>
    <t>CKMT2</t>
  </si>
  <si>
    <t>C11orf94</t>
  </si>
  <si>
    <t>HMGCLL1</t>
  </si>
  <si>
    <t>CCDC88C</t>
  </si>
  <si>
    <t>PDIA6</t>
  </si>
  <si>
    <t>SUSD1</t>
  </si>
  <si>
    <t>AMH</t>
  </si>
  <si>
    <t>H1FNT</t>
  </si>
  <si>
    <t>PDPN</t>
  </si>
  <si>
    <t>REPS2</t>
  </si>
  <si>
    <t>TMEM102</t>
  </si>
  <si>
    <t>ACER1</t>
  </si>
  <si>
    <t>C1orf68</t>
  </si>
  <si>
    <t>SMAP1</t>
  </si>
  <si>
    <t>IMP4</t>
  </si>
  <si>
    <t>CHRDL1</t>
  </si>
  <si>
    <t>STEAP3</t>
  </si>
  <si>
    <t>SPRY3_X</t>
  </si>
  <si>
    <t>PROZ</t>
  </si>
  <si>
    <t>PFN1</t>
  </si>
  <si>
    <t>MAGEH1</t>
  </si>
  <si>
    <t>MOSPD2</t>
  </si>
  <si>
    <t>GRAMD1C</t>
  </si>
  <si>
    <t>TSC1</t>
  </si>
  <si>
    <t>ALKBH5</t>
  </si>
  <si>
    <t>MPL</t>
  </si>
  <si>
    <t>PGAM1</t>
  </si>
  <si>
    <t>MLL4</t>
  </si>
  <si>
    <t>TCF7</t>
  </si>
  <si>
    <t>ADAM17</t>
  </si>
  <si>
    <t>NKD2</t>
  </si>
  <si>
    <t>LPAR5</t>
  </si>
  <si>
    <t>VEGFC</t>
  </si>
  <si>
    <t>FAM188A</t>
  </si>
  <si>
    <t>COX8A</t>
  </si>
  <si>
    <t>FGFBP3</t>
  </si>
  <si>
    <t>CST3</t>
  </si>
  <si>
    <t>FOXA2</t>
  </si>
  <si>
    <t>MBOAT7</t>
  </si>
  <si>
    <t>PLIN3</t>
  </si>
  <si>
    <t>NTM</t>
  </si>
  <si>
    <t>FAM9C</t>
  </si>
  <si>
    <t>CCDC7</t>
  </si>
  <si>
    <t>EFNA5</t>
  </si>
  <si>
    <t>TMCC3</t>
  </si>
  <si>
    <t>NEURL</t>
  </si>
  <si>
    <t>ITGB1BP2</t>
  </si>
  <si>
    <t>LONRF1</t>
  </si>
  <si>
    <t>TSHB</t>
  </si>
  <si>
    <t>RNF170</t>
  </si>
  <si>
    <t>SLC22A31</t>
  </si>
  <si>
    <t>ALDH3B2</t>
  </si>
  <si>
    <t>TOX3</t>
  </si>
  <si>
    <t>NAT6</t>
  </si>
  <si>
    <t>FKBP4</t>
  </si>
  <si>
    <t>PHAX</t>
  </si>
  <si>
    <t>RBM26</t>
  </si>
  <si>
    <t>KRTAP24-1</t>
  </si>
  <si>
    <t>RBFOX2</t>
  </si>
  <si>
    <t>GTF2H5</t>
  </si>
  <si>
    <t>NLRX1</t>
  </si>
  <si>
    <t>TTI1</t>
  </si>
  <si>
    <t>TRAFD1</t>
  </si>
  <si>
    <t>TRIM46</t>
  </si>
  <si>
    <t>FOXN2</t>
  </si>
  <si>
    <t>ACP1</t>
  </si>
  <si>
    <t>CASP7</t>
  </si>
  <si>
    <t>SOX3</t>
  </si>
  <si>
    <t>HAGH</t>
  </si>
  <si>
    <t>ABHD15</t>
  </si>
  <si>
    <t>TMEM123</t>
  </si>
  <si>
    <t>BOD1L1</t>
  </si>
  <si>
    <t>SLC36A3</t>
  </si>
  <si>
    <t>SLC6A1</t>
  </si>
  <si>
    <t>OGFOD2</t>
  </si>
  <si>
    <t>SCN9A</t>
  </si>
  <si>
    <t>FOXB2</t>
  </si>
  <si>
    <t>LHFPL3</t>
  </si>
  <si>
    <t>DIS3L</t>
  </si>
  <si>
    <t>TCTN1</t>
  </si>
  <si>
    <t>CTPS2</t>
  </si>
  <si>
    <t>FAM212B</t>
  </si>
  <si>
    <t>ISLR2</t>
  </si>
  <si>
    <t>AP3B2</t>
  </si>
  <si>
    <t>DRG2</t>
  </si>
  <si>
    <t>TMEM71</t>
  </si>
  <si>
    <t>NTNG2</t>
  </si>
  <si>
    <t>TMEM64</t>
  </si>
  <si>
    <t>PNN</t>
  </si>
  <si>
    <t>FUCA2</t>
  </si>
  <si>
    <t>VIPR1</t>
  </si>
  <si>
    <t>APOBEC3D</t>
  </si>
  <si>
    <t>PNO1</t>
  </si>
  <si>
    <t>GPR55</t>
  </si>
  <si>
    <t>BTBD3</t>
  </si>
  <si>
    <t>DDX39A</t>
  </si>
  <si>
    <t>SHISA5</t>
  </si>
  <si>
    <t>OSBPL8</t>
  </si>
  <si>
    <t>FOXJ1</t>
  </si>
  <si>
    <t>USP13</t>
  </si>
  <si>
    <t>PPIA</t>
  </si>
  <si>
    <t>ORMDL1</t>
  </si>
  <si>
    <t>ESRP1</t>
  </si>
  <si>
    <t>FAM163A</t>
  </si>
  <si>
    <t>NTRK3</t>
  </si>
  <si>
    <t>AK2</t>
  </si>
  <si>
    <t>CHCHD6</t>
  </si>
  <si>
    <t>UBE2L6</t>
  </si>
  <si>
    <t>PPIH</t>
  </si>
  <si>
    <t>THBS3</t>
  </si>
  <si>
    <t>SLC3A1</t>
  </si>
  <si>
    <t>SLC9A10</t>
  </si>
  <si>
    <t>ZNF503</t>
  </si>
  <si>
    <t>FBXO36</t>
  </si>
  <si>
    <t>MCM6</t>
  </si>
  <si>
    <t>GPR12</t>
  </si>
  <si>
    <t>MCM2</t>
  </si>
  <si>
    <t>DEXI</t>
  </si>
  <si>
    <t>METRNL</t>
  </si>
  <si>
    <t>CLMN</t>
  </si>
  <si>
    <t>CPEB3</t>
  </si>
  <si>
    <t>PPM1K</t>
  </si>
  <si>
    <t>PPP5D1</t>
  </si>
  <si>
    <t>GTSE1</t>
  </si>
  <si>
    <t>TLR9</t>
  </si>
  <si>
    <t>ERN1</t>
  </si>
  <si>
    <t>ZFP42</t>
  </si>
  <si>
    <t>GTF3C6</t>
  </si>
  <si>
    <t>HAPLN4</t>
  </si>
  <si>
    <t>PRPH</t>
  </si>
  <si>
    <t>CCL3L3</t>
  </si>
  <si>
    <t>APCS</t>
  </si>
  <si>
    <t>SLC37A2</t>
  </si>
  <si>
    <t>NAA10</t>
  </si>
  <si>
    <t>MKS1</t>
  </si>
  <si>
    <t>ARMC8</t>
  </si>
  <si>
    <t>KIAA1704</t>
  </si>
  <si>
    <t>PCDH1</t>
  </si>
  <si>
    <t>DERL1</t>
  </si>
  <si>
    <t>PRKAR2A</t>
  </si>
  <si>
    <t>OR8H3</t>
  </si>
  <si>
    <t>TMEM14B</t>
  </si>
  <si>
    <t>CLEC12B</t>
  </si>
  <si>
    <t>HLA-DMA</t>
  </si>
  <si>
    <t>PGBD4</t>
  </si>
  <si>
    <t>RPGRIP1L</t>
  </si>
  <si>
    <t>NDUFA6</t>
  </si>
  <si>
    <t>PLAC1L</t>
  </si>
  <si>
    <t>ASB16</t>
  </si>
  <si>
    <t>C1orf43</t>
  </si>
  <si>
    <t>CACNA1F</t>
  </si>
  <si>
    <t>SPIN1</t>
  </si>
  <si>
    <t>NFAM1</t>
  </si>
  <si>
    <t>KLHL15</t>
  </si>
  <si>
    <t>IMP3</t>
  </si>
  <si>
    <t>GPAA1</t>
  </si>
  <si>
    <t>CCNG2</t>
  </si>
  <si>
    <t>USP49</t>
  </si>
  <si>
    <t>FAM111A</t>
  </si>
  <si>
    <t>LHX9</t>
  </si>
  <si>
    <t>TAAR8</t>
  </si>
  <si>
    <t>SLC25A37</t>
  </si>
  <si>
    <t>CCNI</t>
  </si>
  <si>
    <t>MXD1</t>
  </si>
  <si>
    <t>SPRR2B</t>
  </si>
  <si>
    <t>GCA</t>
  </si>
  <si>
    <t>ABCC12</t>
  </si>
  <si>
    <t>CLPSL2</t>
  </si>
  <si>
    <t>DAZAP1</t>
  </si>
  <si>
    <t>RNF121</t>
  </si>
  <si>
    <t>MGP</t>
  </si>
  <si>
    <t>C17orf50</t>
  </si>
  <si>
    <t>B3GNT1</t>
  </si>
  <si>
    <t>C2orf16</t>
  </si>
  <si>
    <t>SLC5A12</t>
  </si>
  <si>
    <t>TFB1M</t>
  </si>
  <si>
    <t>CHD1L</t>
  </si>
  <si>
    <t>SLIT1</t>
  </si>
  <si>
    <t>MYL6B</t>
  </si>
  <si>
    <t>STAU2</t>
  </si>
  <si>
    <t>GTF2B</t>
  </si>
  <si>
    <t>POF1B</t>
  </si>
  <si>
    <t>GET4</t>
  </si>
  <si>
    <t>OR4N2</t>
  </si>
  <si>
    <t>IGJ</t>
  </si>
  <si>
    <t>CBLC</t>
  </si>
  <si>
    <t>MYH14</t>
  </si>
  <si>
    <t>TBCCD1</t>
  </si>
  <si>
    <t>MPO</t>
  </si>
  <si>
    <t>PTCD1</t>
  </si>
  <si>
    <t>CRIP3</t>
  </si>
  <si>
    <t>MTCP1</t>
  </si>
  <si>
    <t>CRTAM</t>
  </si>
  <si>
    <t>CPA1</t>
  </si>
  <si>
    <t>CASP1</t>
  </si>
  <si>
    <t>JHDM1D</t>
  </si>
  <si>
    <t>ATP6V1G3</t>
  </si>
  <si>
    <t>TMED1</t>
  </si>
  <si>
    <t>PDZD11</t>
  </si>
  <si>
    <t>SURF2</t>
  </si>
  <si>
    <t>DARS2</t>
  </si>
  <si>
    <t>Gene ID</t>
  </si>
  <si>
    <t>GPR182</t>
  </si>
  <si>
    <t>KCNA2</t>
  </si>
  <si>
    <t>CBLN1</t>
  </si>
  <si>
    <t>OR4C45</t>
  </si>
  <si>
    <t>ZNF77</t>
  </si>
  <si>
    <t>IL17F</t>
  </si>
  <si>
    <t>GIMAP6</t>
  </si>
  <si>
    <t>MRPL10</t>
  </si>
  <si>
    <t>TMCO5A</t>
  </si>
  <si>
    <t>IZUMO3</t>
  </si>
  <si>
    <t>RBMS1</t>
  </si>
  <si>
    <t>TRA1</t>
  </si>
  <si>
    <t>TOR1A</t>
  </si>
  <si>
    <t>ESRRB</t>
  </si>
  <si>
    <t>KLHL17</t>
  </si>
  <si>
    <t>BCAS1</t>
  </si>
  <si>
    <t>ABCD4</t>
  </si>
  <si>
    <t>PLA2G2A</t>
  </si>
  <si>
    <t>EAF1</t>
  </si>
  <si>
    <t>IQCF6</t>
  </si>
  <si>
    <t>GP1BA</t>
  </si>
  <si>
    <t>EZR</t>
  </si>
  <si>
    <t>PPIAL4A</t>
  </si>
  <si>
    <t>PFDN1</t>
  </si>
  <si>
    <t>HS6ST2</t>
  </si>
  <si>
    <t>TRAPPC13</t>
  </si>
  <si>
    <t>LRP1</t>
  </si>
  <si>
    <t>FABP5</t>
  </si>
  <si>
    <t>FRG2B</t>
  </si>
  <si>
    <t>ZKSCAN7</t>
  </si>
  <si>
    <t>RARB</t>
  </si>
  <si>
    <t>PROB1</t>
  </si>
  <si>
    <t>TPD52L3</t>
  </si>
  <si>
    <t>HSD17B10</t>
  </si>
  <si>
    <t>C4orf19</t>
  </si>
  <si>
    <t>TTC16</t>
  </si>
  <si>
    <t>RASGRP1</t>
  </si>
  <si>
    <t>CD22</t>
  </si>
  <si>
    <t>SNPH</t>
  </si>
  <si>
    <t>CNGA3</t>
  </si>
  <si>
    <t>RBBP4</t>
  </si>
  <si>
    <t>SEZ6</t>
  </si>
  <si>
    <t>USH2A</t>
  </si>
  <si>
    <t>OR1M1</t>
  </si>
  <si>
    <t>TUBA3</t>
  </si>
  <si>
    <t>FAM24B</t>
  </si>
  <si>
    <t>PNLIP</t>
  </si>
  <si>
    <t>MGST2</t>
  </si>
  <si>
    <t>FARS2</t>
  </si>
  <si>
    <t>AFAP1</t>
  </si>
  <si>
    <t>SSBP4</t>
  </si>
  <si>
    <t>HP1BP3</t>
  </si>
  <si>
    <t>PPP1R18</t>
  </si>
  <si>
    <t>B3GALT4</t>
  </si>
  <si>
    <t>TNFAIP8L2</t>
  </si>
  <si>
    <t>NEU3</t>
  </si>
  <si>
    <t>ERO1L</t>
  </si>
  <si>
    <t>ISCA2</t>
  </si>
  <si>
    <t>RBM25</t>
  </si>
  <si>
    <t>TBC1D10C</t>
  </si>
  <si>
    <t>SCT</t>
  </si>
  <si>
    <t>DCAF4</t>
  </si>
  <si>
    <t>PTGES3L-AARSD1</t>
  </si>
  <si>
    <t>STAT3</t>
  </si>
  <si>
    <t>RAB5B</t>
  </si>
  <si>
    <t>CBY3</t>
  </si>
  <si>
    <t>ZNF345</t>
  </si>
  <si>
    <t>PDLIM1</t>
  </si>
  <si>
    <t>ARHGAP27</t>
  </si>
  <si>
    <t>NFASC</t>
  </si>
  <si>
    <t>USP19</t>
  </si>
  <si>
    <t>PLEKHG7</t>
  </si>
  <si>
    <t>FBXO21</t>
  </si>
  <si>
    <t>CD3G</t>
  </si>
  <si>
    <t>ARID1A</t>
  </si>
  <si>
    <t>MMRN2</t>
  </si>
  <si>
    <t>SPCS1</t>
  </si>
  <si>
    <t>GPRIN3</t>
  </si>
  <si>
    <t>KCTD4</t>
  </si>
  <si>
    <t>SNCA</t>
  </si>
  <si>
    <t>C10orf107</t>
  </si>
  <si>
    <t>RBM8A</t>
  </si>
  <si>
    <t>TMEM145</t>
  </si>
  <si>
    <t>STK4</t>
  </si>
  <si>
    <t>AGPAT2</t>
  </si>
  <si>
    <t>IGIP</t>
  </si>
  <si>
    <t>C6orf48</t>
  </si>
  <si>
    <t>COX7A1</t>
  </si>
  <si>
    <t>ALDH1A2</t>
  </si>
  <si>
    <t>ZNF514</t>
  </si>
  <si>
    <t>ATP12A</t>
  </si>
  <si>
    <t>VGLL3</t>
  </si>
  <si>
    <t>ARMCX5-GPRASP2</t>
  </si>
  <si>
    <t>ZNF608</t>
  </si>
  <si>
    <t>PRAMEF8</t>
  </si>
  <si>
    <t>METTL4</t>
  </si>
  <si>
    <t>TBKBP1</t>
  </si>
  <si>
    <t>ZNF449</t>
  </si>
  <si>
    <t>ADPRH</t>
  </si>
  <si>
    <t>OR6B1</t>
  </si>
  <si>
    <t>IGHG2</t>
  </si>
  <si>
    <t>LHB</t>
  </si>
  <si>
    <t>OSTC</t>
  </si>
  <si>
    <t>NCOA2</t>
  </si>
  <si>
    <t>IL10RB</t>
  </si>
  <si>
    <t>LMO7</t>
  </si>
  <si>
    <t>EMR2</t>
  </si>
  <si>
    <t>IMMP2L</t>
  </si>
  <si>
    <t>MAP3K10</t>
  </si>
  <si>
    <t>C6orf7</t>
  </si>
  <si>
    <t>RCC2</t>
  </si>
  <si>
    <t>CSTB</t>
  </si>
  <si>
    <t>JAKMIP1</t>
  </si>
  <si>
    <t>SLITRK5</t>
  </si>
  <si>
    <t>TRAF7</t>
  </si>
  <si>
    <t>LMAN2</t>
  </si>
  <si>
    <t>FAM229B</t>
  </si>
  <si>
    <t>RFC1</t>
  </si>
  <si>
    <t>ZFP106</t>
  </si>
  <si>
    <t>SLC4A1AP</t>
  </si>
  <si>
    <t>OR5D16</t>
  </si>
  <si>
    <t>AEBP1</t>
  </si>
  <si>
    <t>C19orf21</t>
  </si>
  <si>
    <t>ITGB6</t>
  </si>
  <si>
    <t>RNPS1</t>
  </si>
  <si>
    <t>CCL27</t>
  </si>
  <si>
    <t>CA4</t>
  </si>
  <si>
    <t>TREX1</t>
  </si>
  <si>
    <t>COL3A1</t>
  </si>
  <si>
    <t>FSCN3</t>
  </si>
  <si>
    <t>UREB1</t>
  </si>
  <si>
    <t>SPRTN</t>
  </si>
  <si>
    <t>ROD1</t>
  </si>
  <si>
    <t>AMER3</t>
  </si>
  <si>
    <t>CHRNB2</t>
  </si>
  <si>
    <t>FBXO2</t>
  </si>
  <si>
    <t>GGA3</t>
  </si>
  <si>
    <t>CDK15</t>
  </si>
  <si>
    <t>ZNF304</t>
  </si>
  <si>
    <t>SNX24</t>
  </si>
  <si>
    <t>ZNF564</t>
  </si>
  <si>
    <t>CCNG1</t>
  </si>
  <si>
    <t>RTN3</t>
  </si>
  <si>
    <t>CCND3</t>
  </si>
  <si>
    <t>ADO</t>
  </si>
  <si>
    <t>KIF13A</t>
  </si>
  <si>
    <t>FAM184B</t>
  </si>
  <si>
    <t>ZNF99</t>
  </si>
  <si>
    <t>BRCC3</t>
  </si>
  <si>
    <t>C14orf80</t>
  </si>
  <si>
    <t>TMEM194A</t>
  </si>
  <si>
    <t>LBX1</t>
  </si>
  <si>
    <t>SYN2</t>
  </si>
  <si>
    <t>TRHDE</t>
  </si>
  <si>
    <t>MPDU1</t>
  </si>
  <si>
    <t>PARP3</t>
  </si>
  <si>
    <t>TMX3</t>
  </si>
  <si>
    <t>C3AR1</t>
  </si>
  <si>
    <t>DCAF7</t>
  </si>
  <si>
    <t>TMOD3</t>
  </si>
  <si>
    <t>DPF1</t>
  </si>
  <si>
    <t>SLC35A2</t>
  </si>
  <si>
    <t>NYAP2</t>
  </si>
  <si>
    <t>ATG3</t>
  </si>
  <si>
    <t>TNKS</t>
  </si>
  <si>
    <t>DHX16</t>
  </si>
  <si>
    <t>OR2B3</t>
  </si>
  <si>
    <t>MIS12</t>
  </si>
  <si>
    <t>SLC22A4</t>
  </si>
  <si>
    <t>GABARAP</t>
  </si>
  <si>
    <t>LRRC8C</t>
  </si>
  <si>
    <t>FFAR2</t>
  </si>
  <si>
    <t>SUPT16H</t>
  </si>
  <si>
    <t>PARP6</t>
  </si>
  <si>
    <t>KIF18A</t>
  </si>
  <si>
    <t>RNASE12</t>
  </si>
  <si>
    <t>FABP12</t>
  </si>
  <si>
    <t>SH3BP1</t>
  </si>
  <si>
    <t>BEGAIN</t>
  </si>
  <si>
    <t>HCN2</t>
  </si>
  <si>
    <t>RASAL1</t>
  </si>
  <si>
    <t>NXN</t>
  </si>
  <si>
    <t>SLC38A8</t>
  </si>
  <si>
    <t>C14orf119</t>
  </si>
  <si>
    <t>ASNA1</t>
  </si>
  <si>
    <t>FPR2</t>
  </si>
  <si>
    <t>PEX11A</t>
  </si>
  <si>
    <t>HSD11B2</t>
  </si>
  <si>
    <t>UBQLN1</t>
  </si>
  <si>
    <t>POLM</t>
  </si>
  <si>
    <t>FMO3</t>
  </si>
  <si>
    <t>GPR82</t>
  </si>
  <si>
    <t>FAM172A</t>
  </si>
  <si>
    <t>FBXO31</t>
  </si>
  <si>
    <t>SPINT4</t>
  </si>
  <si>
    <t>OR2T4</t>
  </si>
  <si>
    <t>RASEF</t>
  </si>
  <si>
    <t>APEX1</t>
  </si>
  <si>
    <t>PIWIL3</t>
  </si>
  <si>
    <t>SECTM1</t>
  </si>
  <si>
    <t>NAT8</t>
  </si>
  <si>
    <t>IL19</t>
  </si>
  <si>
    <t>CCR3</t>
  </si>
  <si>
    <t>EGFL8</t>
  </si>
  <si>
    <t>YWHAQ</t>
  </si>
  <si>
    <t>GLYAT</t>
  </si>
  <si>
    <t>PLB1</t>
  </si>
  <si>
    <t>ZNF805</t>
  </si>
  <si>
    <t>PCNT</t>
  </si>
  <si>
    <t>BTK</t>
  </si>
  <si>
    <t>DLL4</t>
  </si>
  <si>
    <t>OAS3</t>
  </si>
  <si>
    <t>SOX6</t>
  </si>
  <si>
    <t>SNX29</t>
  </si>
  <si>
    <t>CNST</t>
  </si>
  <si>
    <t>C7orf69</t>
  </si>
  <si>
    <t>TBC1D9</t>
  </si>
  <si>
    <t>IVL</t>
  </si>
  <si>
    <t>FCRL3</t>
  </si>
  <si>
    <t>ASTL</t>
  </si>
  <si>
    <t>CLSTN1</t>
  </si>
  <si>
    <t>DDX25</t>
  </si>
  <si>
    <t>ANKEF1</t>
  </si>
  <si>
    <t>ITPR1</t>
  </si>
  <si>
    <t>ZFPM2</t>
  </si>
  <si>
    <t>GLT6D1</t>
  </si>
  <si>
    <t>ZBTB37</t>
  </si>
  <si>
    <t>AZI2</t>
  </si>
  <si>
    <t>VSX1</t>
  </si>
  <si>
    <t>GGH</t>
  </si>
  <si>
    <t>ADTRP</t>
  </si>
  <si>
    <t>ELL</t>
  </si>
  <si>
    <t>GNA14</t>
  </si>
  <si>
    <t>NAIP</t>
  </si>
  <si>
    <t>ZHX2</t>
  </si>
  <si>
    <t>COL11A2</t>
  </si>
  <si>
    <t>OR10J3</t>
  </si>
  <si>
    <t>RGS20</t>
  </si>
  <si>
    <t>MAP6D1</t>
  </si>
  <si>
    <t>TRAPPC3</t>
  </si>
  <si>
    <t>MRPL2</t>
  </si>
  <si>
    <t>LGALS9B</t>
  </si>
  <si>
    <t>TPRG1L</t>
  </si>
  <si>
    <t>RAB3D</t>
  </si>
  <si>
    <t>DQX1</t>
  </si>
  <si>
    <t>USP12</t>
  </si>
  <si>
    <t>PIGG</t>
  </si>
  <si>
    <t>HMOX1</t>
  </si>
  <si>
    <t>RALGPS2</t>
  </si>
  <si>
    <t>ANO5</t>
  </si>
  <si>
    <t>CLDN17</t>
  </si>
  <si>
    <t>TWIST2</t>
  </si>
  <si>
    <t>TBC1D8B</t>
  </si>
  <si>
    <t>FLT3LG</t>
  </si>
  <si>
    <t>FAM209A</t>
  </si>
  <si>
    <t>TOX2</t>
  </si>
  <si>
    <t>PARP15</t>
  </si>
  <si>
    <t>SH2D1B</t>
  </si>
  <si>
    <t>KIF5A</t>
  </si>
  <si>
    <t>LDHAL6A</t>
  </si>
  <si>
    <t>METTL20</t>
  </si>
  <si>
    <t>GABRG2</t>
  </si>
  <si>
    <t>EFNA1</t>
  </si>
  <si>
    <t>ZNF230</t>
  </si>
  <si>
    <t>PPL</t>
  </si>
  <si>
    <t>PARP16</t>
  </si>
  <si>
    <t>TAGLN3</t>
  </si>
  <si>
    <t>ZNF280B</t>
  </si>
  <si>
    <t>TBC1D17</t>
  </si>
  <si>
    <t>MAGED4B</t>
  </si>
  <si>
    <t>CYTH2</t>
  </si>
  <si>
    <t>RD3</t>
  </si>
  <si>
    <t>SERPINB5</t>
  </si>
  <si>
    <t>TRPM3</t>
  </si>
  <si>
    <t>ALOX15</t>
  </si>
  <si>
    <t>MTMR8</t>
  </si>
  <si>
    <t>SPATA12</t>
  </si>
  <si>
    <t>PTPN18</t>
  </si>
  <si>
    <t>PMAIP1</t>
  </si>
  <si>
    <t>LSM10</t>
  </si>
  <si>
    <t>KLRF2</t>
  </si>
  <si>
    <t>EML5</t>
  </si>
  <si>
    <t>OR4A47</t>
  </si>
  <si>
    <t>SPON1</t>
  </si>
  <si>
    <t>NTPCR</t>
  </si>
  <si>
    <t>SUPT3H</t>
  </si>
  <si>
    <t>TAS2R10</t>
  </si>
  <si>
    <t>FBXO5</t>
  </si>
  <si>
    <t>TMEM242</t>
  </si>
  <si>
    <t>AMMECR1L</t>
  </si>
  <si>
    <t>USP17L8</t>
  </si>
  <si>
    <t>SEC23IP</t>
  </si>
  <si>
    <t>OR51E2</t>
  </si>
  <si>
    <t>DIAPH1</t>
  </si>
  <si>
    <t>C9orf116</t>
  </si>
  <si>
    <t>TRIM45</t>
  </si>
  <si>
    <t>OR10A4</t>
  </si>
  <si>
    <t>CEP85L</t>
  </si>
  <si>
    <t>SLC1A2</t>
  </si>
  <si>
    <t>C6orf10</t>
  </si>
  <si>
    <t>BEAN1</t>
  </si>
  <si>
    <t>SCGN</t>
  </si>
  <si>
    <t>C2orf76</t>
  </si>
  <si>
    <t>PBX2</t>
  </si>
  <si>
    <t>FAM162A</t>
  </si>
  <si>
    <t>PARVG</t>
  </si>
  <si>
    <t>AP1B1</t>
  </si>
  <si>
    <t>GNPDA2</t>
  </si>
  <si>
    <t>SCARF2</t>
  </si>
  <si>
    <t>TMEM132D</t>
  </si>
  <si>
    <t>LOC100130357</t>
  </si>
  <si>
    <t>MAD1L1</t>
  </si>
  <si>
    <t>HELZ2</t>
  </si>
  <si>
    <t>ZNF280C</t>
  </si>
  <si>
    <t>REEP2</t>
  </si>
  <si>
    <t>RPA4</t>
  </si>
  <si>
    <t>FUBP1</t>
  </si>
  <si>
    <t>KCNU1</t>
  </si>
  <si>
    <t>RPP25L</t>
  </si>
  <si>
    <t>RAB40AL</t>
  </si>
  <si>
    <t>C7orf31</t>
  </si>
  <si>
    <t>C7orf72</t>
  </si>
  <si>
    <t>ITGA10</t>
  </si>
  <si>
    <t>PPT1</t>
  </si>
  <si>
    <t>CCDC60</t>
  </si>
  <si>
    <t>OPN1LW</t>
  </si>
  <si>
    <t>OR8A1</t>
  </si>
  <si>
    <t>GORAB</t>
  </si>
  <si>
    <t>CEP95</t>
  </si>
  <si>
    <t>NEB</t>
  </si>
  <si>
    <t>APOC2</t>
  </si>
  <si>
    <t>C2</t>
  </si>
  <si>
    <t>SEC24C</t>
  </si>
  <si>
    <t>TMOD2</t>
  </si>
  <si>
    <t>NUMB</t>
  </si>
  <si>
    <t>TNNI3</t>
  </si>
  <si>
    <t>DEFA5</t>
  </si>
  <si>
    <t>LCN6</t>
  </si>
  <si>
    <t>PFAS</t>
  </si>
  <si>
    <t>IL16</t>
  </si>
  <si>
    <t>OPRM1</t>
  </si>
  <si>
    <t>DHRS12</t>
  </si>
  <si>
    <t>YRDC</t>
  </si>
  <si>
    <t>RAB3GAP2</t>
  </si>
  <si>
    <t>MTERFD3</t>
  </si>
  <si>
    <t>ALOX5</t>
  </si>
  <si>
    <t>PLOD2</t>
  </si>
  <si>
    <t>SPP2</t>
  </si>
  <si>
    <t>CLDN23</t>
  </si>
  <si>
    <t>CD1E</t>
  </si>
  <si>
    <t>IST1</t>
  </si>
  <si>
    <t>BTRC</t>
  </si>
  <si>
    <t>BLK</t>
  </si>
  <si>
    <t>DHX29</t>
  </si>
  <si>
    <t>ZFP64</t>
  </si>
  <si>
    <t>CST9L</t>
  </si>
  <si>
    <t>SPRED1</t>
  </si>
  <si>
    <t>SLC5A9</t>
  </si>
  <si>
    <t>ZNF789</t>
  </si>
  <si>
    <t>C17orf104</t>
  </si>
  <si>
    <t>FYCO1</t>
  </si>
  <si>
    <t>TRMU</t>
  </si>
  <si>
    <t>BTBD2</t>
  </si>
  <si>
    <t>CCDC159</t>
  </si>
  <si>
    <t>EXOC3</t>
  </si>
  <si>
    <t>XPNPEP3</t>
  </si>
  <si>
    <t>ZNF24</t>
  </si>
  <si>
    <t>FAM122B</t>
  </si>
  <si>
    <t>INSM2</t>
  </si>
  <si>
    <t>POMT2</t>
  </si>
  <si>
    <t>RALGPS1</t>
  </si>
  <si>
    <t>GK5</t>
  </si>
  <si>
    <t>SLC6A2</t>
  </si>
  <si>
    <t>P4HA3</t>
  </si>
  <si>
    <t>SOHLH1</t>
  </si>
  <si>
    <t>CLCN5</t>
  </si>
  <si>
    <t>IBTK</t>
  </si>
  <si>
    <t>SAP30BP</t>
  </si>
  <si>
    <t>EGLN1</t>
  </si>
  <si>
    <t>APBB2</t>
  </si>
  <si>
    <t>LRCH3</t>
  </si>
  <si>
    <t>CACNG5</t>
  </si>
  <si>
    <t>C15orf38</t>
  </si>
  <si>
    <t>CCAR2</t>
  </si>
  <si>
    <t>RMDN1</t>
  </si>
  <si>
    <t>PGLYRP3</t>
  </si>
  <si>
    <t>CRYBB2</t>
  </si>
  <si>
    <t>C17orf89</t>
  </si>
  <si>
    <t>EXTL3</t>
  </si>
  <si>
    <t>FAT1</t>
  </si>
  <si>
    <t>CDK8</t>
  </si>
  <si>
    <t>BAZ1A</t>
  </si>
  <si>
    <t>SLC22A11</t>
  </si>
  <si>
    <t>SFT2D2</t>
  </si>
  <si>
    <t>FRMPD2</t>
  </si>
  <si>
    <t>HLX</t>
  </si>
  <si>
    <t>NT5C1A</t>
  </si>
  <si>
    <t>PHYHIPL</t>
  </si>
  <si>
    <t>PFKFB4</t>
  </si>
  <si>
    <t>CATSPER3</t>
  </si>
  <si>
    <t>TMEM44</t>
  </si>
  <si>
    <t>GOLGA6L1</t>
  </si>
  <si>
    <t>D2HGDH</t>
  </si>
  <si>
    <t>CC2D1A</t>
  </si>
  <si>
    <t>C16orf52</t>
  </si>
  <si>
    <t>PRKACG</t>
  </si>
  <si>
    <t>FRMPD1</t>
  </si>
  <si>
    <t>PRSS37</t>
  </si>
  <si>
    <t>OR9Q2</t>
  </si>
  <si>
    <t>OR51F1</t>
  </si>
  <si>
    <t>PRDM10</t>
  </si>
  <si>
    <t>RFC2</t>
  </si>
  <si>
    <t>PDLIM7</t>
  </si>
  <si>
    <t>MAP1A</t>
  </si>
  <si>
    <t>CCDC88A</t>
  </si>
  <si>
    <t>CYS1</t>
  </si>
  <si>
    <t>CALY</t>
  </si>
  <si>
    <t>FAM122A</t>
  </si>
  <si>
    <t>KCNB1</t>
  </si>
  <si>
    <t>DDX11</t>
  </si>
  <si>
    <t>DEFB1</t>
  </si>
  <si>
    <t>TTC34</t>
  </si>
  <si>
    <t>FCHO1</t>
  </si>
  <si>
    <t>CDK5R2</t>
  </si>
  <si>
    <t>OTOG</t>
  </si>
  <si>
    <t>ELAC1</t>
  </si>
  <si>
    <t>SH3BP5L</t>
  </si>
  <si>
    <t>PMS1</t>
  </si>
  <si>
    <t>NEK11</t>
  </si>
  <si>
    <t>DCAF17</t>
  </si>
  <si>
    <t>CEACAM8</t>
  </si>
  <si>
    <t>ZNF716</t>
  </si>
  <si>
    <t>ARHGEF18</t>
  </si>
  <si>
    <t>UBE2D1</t>
  </si>
  <si>
    <t>PPM1H</t>
  </si>
  <si>
    <t>C9orf142</t>
  </si>
  <si>
    <t>AIRE</t>
  </si>
  <si>
    <t>MAN2B2</t>
  </si>
  <si>
    <t>FGF23</t>
  </si>
  <si>
    <t>WDR20</t>
  </si>
  <si>
    <t>DNAH5</t>
  </si>
  <si>
    <t>KRTAP4-8</t>
  </si>
  <si>
    <t>GRAMD4</t>
  </si>
  <si>
    <t>NFATC4</t>
  </si>
  <si>
    <t>ST8SIA5</t>
  </si>
  <si>
    <t>ATP5G2</t>
  </si>
  <si>
    <t>LPPR5</t>
  </si>
  <si>
    <t>RNF111</t>
  </si>
  <si>
    <t>OR2H2</t>
  </si>
  <si>
    <t>SRXN1</t>
  </si>
  <si>
    <t>ZNF8</t>
  </si>
  <si>
    <t>GRXCR1</t>
  </si>
  <si>
    <t>RUFY1</t>
  </si>
  <si>
    <t>RLTPR</t>
  </si>
  <si>
    <t>STARD13</t>
  </si>
  <si>
    <t>TENC1</t>
  </si>
  <si>
    <t>NR2C2</t>
  </si>
  <si>
    <t>CELF3</t>
  </si>
  <si>
    <t>HSPA13</t>
  </si>
  <si>
    <t>C10orf53</t>
  </si>
  <si>
    <t>KAT2B</t>
  </si>
  <si>
    <t>NPC2</t>
  </si>
  <si>
    <t>SRA1</t>
  </si>
  <si>
    <t>DTD1</t>
  </si>
  <si>
    <t>PHC1</t>
  </si>
  <si>
    <t>SUGT1</t>
  </si>
  <si>
    <t>hsa-mir-2392</t>
  </si>
  <si>
    <t>LOC256021</t>
  </si>
  <si>
    <t>SOGA1</t>
  </si>
  <si>
    <t>RPUSD1</t>
  </si>
  <si>
    <t>GPR89B</t>
  </si>
  <si>
    <t>CA11</t>
  </si>
  <si>
    <t>STAT5A</t>
  </si>
  <si>
    <t>CCNDBP1</t>
  </si>
  <si>
    <t>TRPM6</t>
  </si>
  <si>
    <t>DNALI1</t>
  </si>
  <si>
    <t>VRK2</t>
  </si>
  <si>
    <t>LIPJ</t>
  </si>
  <si>
    <t>DMRTB1</t>
  </si>
  <si>
    <t>DOM3Z</t>
  </si>
  <si>
    <t>PRY2</t>
  </si>
  <si>
    <t>PDLIM4</t>
  </si>
  <si>
    <t>CCDC85B</t>
  </si>
  <si>
    <t>FLOT2</t>
  </si>
  <si>
    <t>ZNF330</t>
  </si>
  <si>
    <t>WDR48</t>
  </si>
  <si>
    <t>QPCTL</t>
  </si>
  <si>
    <t>hsa-mir-6895</t>
  </si>
  <si>
    <t>FBXO43</t>
  </si>
  <si>
    <t>DUOX1</t>
  </si>
  <si>
    <t>CLDN20</t>
  </si>
  <si>
    <t>ARMCX3</t>
  </si>
  <si>
    <t>CD19</t>
  </si>
  <si>
    <t>G6PC2</t>
  </si>
  <si>
    <t>HPS3</t>
  </si>
  <si>
    <t>PDZD3</t>
  </si>
  <si>
    <t>MYH3</t>
  </si>
  <si>
    <t>TRIL</t>
  </si>
  <si>
    <t>KIF4B</t>
  </si>
  <si>
    <t>POLE</t>
  </si>
  <si>
    <t>SUSD4</t>
  </si>
  <si>
    <t>SSR2</t>
  </si>
  <si>
    <t>RAB1A</t>
  </si>
  <si>
    <t>GSAP</t>
  </si>
  <si>
    <t>DOC2A</t>
  </si>
  <si>
    <t>SHC3</t>
  </si>
  <si>
    <t>PTGS1</t>
  </si>
  <si>
    <t>TMEM104</t>
  </si>
  <si>
    <t>NDST4</t>
  </si>
  <si>
    <t>SEC24D</t>
  </si>
  <si>
    <t>ZSCAN20</t>
  </si>
  <si>
    <t>PGM2L1</t>
  </si>
  <si>
    <t>MYO18B</t>
  </si>
  <si>
    <t>PTPRH</t>
  </si>
  <si>
    <t>TLR4</t>
  </si>
  <si>
    <t>SMARCA4</t>
  </si>
  <si>
    <t>B3GALNT1</t>
  </si>
  <si>
    <t>A4GNT</t>
  </si>
  <si>
    <t>MRGPRG</t>
  </si>
  <si>
    <t>ZFHX4</t>
  </si>
  <si>
    <t>SLC38A1</t>
  </si>
  <si>
    <t>hsa-mir-4779</t>
  </si>
  <si>
    <t>KIAA1614</t>
  </si>
  <si>
    <t>FAM83F</t>
  </si>
  <si>
    <t>PREPL</t>
  </si>
  <si>
    <t>PSTPIP1</t>
  </si>
  <si>
    <t>CPNE2</t>
  </si>
  <si>
    <t>DYNC1LI1</t>
  </si>
  <si>
    <t>TTC39C</t>
  </si>
  <si>
    <t>LEP</t>
  </si>
  <si>
    <t>RBM48</t>
  </si>
  <si>
    <t>TRAF3IP1</t>
  </si>
  <si>
    <t>PDK4</t>
  </si>
  <si>
    <t>VSTM4</t>
  </si>
  <si>
    <t>IFNG</t>
  </si>
  <si>
    <t>LSMEM1</t>
  </si>
  <si>
    <t>C9orf129</t>
  </si>
  <si>
    <t>ARL17A</t>
  </si>
  <si>
    <t>LOXL3</t>
  </si>
  <si>
    <t>COX18</t>
  </si>
  <si>
    <t>TSPYL2</t>
  </si>
  <si>
    <t>ELOVL1</t>
  </si>
  <si>
    <t>OR8G2</t>
  </si>
  <si>
    <t>ENPP5</t>
  </si>
  <si>
    <t>CCDC147</t>
  </si>
  <si>
    <t>EBAG9</t>
  </si>
  <si>
    <t>TCF15</t>
  </si>
  <si>
    <t>C2orf27B</t>
  </si>
  <si>
    <t>TSPO2</t>
  </si>
  <si>
    <t>ZNF770</t>
  </si>
  <si>
    <t>CCDC93</t>
  </si>
  <si>
    <t>GPR22</t>
  </si>
  <si>
    <t>ZDHHC15</t>
  </si>
  <si>
    <t>UBE2R2</t>
  </si>
  <si>
    <t>RAD52</t>
  </si>
  <si>
    <t>ONECUT1</t>
  </si>
  <si>
    <t>PPID</t>
  </si>
  <si>
    <t>VWA5A</t>
  </si>
  <si>
    <t>GGT6</t>
  </si>
  <si>
    <t>MPND</t>
  </si>
  <si>
    <t>RNF31</t>
  </si>
  <si>
    <t>hsa-mir-4747</t>
  </si>
  <si>
    <t>hsa-mir-8058</t>
  </si>
  <si>
    <t>C6orf163</t>
  </si>
  <si>
    <t>SRSF6</t>
  </si>
  <si>
    <t>UBE2D4</t>
  </si>
  <si>
    <t>FRAT1</t>
  </si>
  <si>
    <t>SUSD5</t>
  </si>
  <si>
    <t>ZNF726</t>
  </si>
  <si>
    <t>HIST1H2AE</t>
  </si>
  <si>
    <t>ZNF581</t>
  </si>
  <si>
    <t>SPG7</t>
  </si>
  <si>
    <t>GALNT13</t>
  </si>
  <si>
    <t>ZPBP</t>
  </si>
  <si>
    <t>HECW1</t>
  </si>
  <si>
    <t>SERPINB12</t>
  </si>
  <si>
    <t>TMEM155</t>
  </si>
  <si>
    <t>hsa-mir-4730</t>
  </si>
  <si>
    <t>KRT12</t>
  </si>
  <si>
    <t>ERAP1</t>
  </si>
  <si>
    <t>TBC1D20</t>
  </si>
  <si>
    <t>CNEP1R1</t>
  </si>
  <si>
    <t>PGRMC1</t>
  </si>
  <si>
    <t>LGALS16</t>
  </si>
  <si>
    <t>SLC25A46</t>
  </si>
  <si>
    <t>USP43</t>
  </si>
  <si>
    <t>NR4A3</t>
  </si>
  <si>
    <t>TRPC5OS</t>
  </si>
  <si>
    <t>DDI2</t>
  </si>
  <si>
    <t>MFSD4</t>
  </si>
  <si>
    <t>TMOD4</t>
  </si>
  <si>
    <t>hsa-mir-3692</t>
  </si>
  <si>
    <t>NDUFB2</t>
  </si>
  <si>
    <t>DNHD1</t>
  </si>
  <si>
    <t>OR5M9</t>
  </si>
  <si>
    <t>CLN8</t>
  </si>
  <si>
    <t>NUDCD1</t>
  </si>
  <si>
    <t>SAP18</t>
  </si>
  <si>
    <t>DGCR6L</t>
  </si>
  <si>
    <t>UBE3B</t>
  </si>
  <si>
    <t>OR5AC2</t>
  </si>
  <si>
    <t>TREH</t>
  </si>
  <si>
    <t>LELP1</t>
  </si>
  <si>
    <t>LAX1</t>
  </si>
  <si>
    <t>MLL3</t>
  </si>
  <si>
    <t>TNS1</t>
  </si>
  <si>
    <t>RASA1</t>
  </si>
  <si>
    <t>AP4E1</t>
  </si>
  <si>
    <t>TAS2R8</t>
  </si>
  <si>
    <t>MRPL1</t>
  </si>
  <si>
    <t>TKTL2</t>
  </si>
  <si>
    <t>C12orf75</t>
  </si>
  <si>
    <t>GABRA4</t>
  </si>
  <si>
    <t>CCDC17</t>
  </si>
  <si>
    <t>TOMM70A</t>
  </si>
  <si>
    <t>HELQ</t>
  </si>
  <si>
    <t>ZNF146</t>
  </si>
  <si>
    <t>CNTN6</t>
  </si>
  <si>
    <t>COL4A5</t>
  </si>
  <si>
    <t>MFN1</t>
  </si>
  <si>
    <t>H6PD</t>
  </si>
  <si>
    <t>RHOF</t>
  </si>
  <si>
    <t>KIDINS220</t>
  </si>
  <si>
    <t>B4GALT1</t>
  </si>
  <si>
    <t>SDCCAG1</t>
  </si>
  <si>
    <t>BEND5</t>
  </si>
  <si>
    <t>OGFOD3</t>
  </si>
  <si>
    <t>G0S2</t>
  </si>
  <si>
    <t>ZNF474</t>
  </si>
  <si>
    <t>PBX3</t>
  </si>
  <si>
    <t>LCOR</t>
  </si>
  <si>
    <t>GRAP2</t>
  </si>
  <si>
    <t>TAS2R30</t>
  </si>
  <si>
    <t>HIF1A</t>
  </si>
  <si>
    <t>BMP1</t>
  </si>
  <si>
    <t>NPHS2</t>
  </si>
  <si>
    <t>CCSER1</t>
  </si>
  <si>
    <t>OR2L13</t>
  </si>
  <si>
    <t>LCMT2</t>
  </si>
  <si>
    <t>PALD1</t>
  </si>
  <si>
    <t>TRIM44</t>
  </si>
  <si>
    <t>PPM1J</t>
  </si>
  <si>
    <t>OR51A4</t>
  </si>
  <si>
    <t>ZBTB14</t>
  </si>
  <si>
    <t>MTCH2</t>
  </si>
  <si>
    <t>KRTAP3-2</t>
  </si>
  <si>
    <t>DOK5</t>
  </si>
  <si>
    <t>JSRP1</t>
  </si>
  <si>
    <t>APOBEC2</t>
  </si>
  <si>
    <t>NLRP4</t>
  </si>
  <si>
    <t>UPB1</t>
  </si>
  <si>
    <t>SOCS7</t>
  </si>
  <si>
    <t>ZBTB49</t>
  </si>
  <si>
    <t>PROX2</t>
  </si>
  <si>
    <t>PRMT1</t>
  </si>
  <si>
    <t>CMTM2</t>
  </si>
  <si>
    <t>ARSH</t>
  </si>
  <si>
    <t>UBLCP1</t>
  </si>
  <si>
    <t>C6orf141</t>
  </si>
  <si>
    <t>CDH18</t>
  </si>
  <si>
    <t>PRODH2</t>
  </si>
  <si>
    <t>ZC2HC1A</t>
  </si>
  <si>
    <t>FREM1</t>
  </si>
  <si>
    <t>MRP63</t>
  </si>
  <si>
    <t>NDUFA7</t>
  </si>
  <si>
    <t>STAB2</t>
  </si>
  <si>
    <t>SOX17</t>
  </si>
  <si>
    <t>RUFY2</t>
  </si>
  <si>
    <t>PEX16</t>
  </si>
  <si>
    <t>OR5M1</t>
  </si>
  <si>
    <t>RHOB</t>
  </si>
  <si>
    <t>CD1C</t>
  </si>
  <si>
    <t>ROM1</t>
  </si>
  <si>
    <t>ATP6V1D</t>
  </si>
  <si>
    <t>XAGE2</t>
  </si>
  <si>
    <t>VAPA</t>
  </si>
  <si>
    <t>DCUN1D3</t>
  </si>
  <si>
    <t>hsa-mir-3689d-1</t>
  </si>
  <si>
    <t>SV2B</t>
  </si>
  <si>
    <t>ZAP70</t>
  </si>
  <si>
    <t>DENND6B</t>
  </si>
  <si>
    <t>CCND2</t>
  </si>
  <si>
    <t>C12orf39</t>
  </si>
  <si>
    <t>COASY</t>
  </si>
  <si>
    <t>SFRS11</t>
  </si>
  <si>
    <t>UQCRHL</t>
  </si>
  <si>
    <t>TMEM217</t>
  </si>
  <si>
    <t>SFRS12</t>
  </si>
  <si>
    <t>EPN1</t>
  </si>
  <si>
    <t>IL17RB</t>
  </si>
  <si>
    <t>OR5AS1</t>
  </si>
  <si>
    <t>CARNS1</t>
  </si>
  <si>
    <t>ABHD16A</t>
  </si>
  <si>
    <t>ZNF329</t>
  </si>
  <si>
    <t>MRPS18C</t>
  </si>
  <si>
    <t>ZNF425</t>
  </si>
  <si>
    <t>SFRS4</t>
  </si>
  <si>
    <t>CENPJ</t>
  </si>
  <si>
    <t>CACNA2D2</t>
  </si>
  <si>
    <t>PROS1</t>
  </si>
  <si>
    <t>LIPT1</t>
  </si>
  <si>
    <t>SPEN</t>
  </si>
  <si>
    <t>VSIG10</t>
  </si>
  <si>
    <t>DDT</t>
  </si>
  <si>
    <t>CCDC103</t>
  </si>
  <si>
    <t>EIF1</t>
  </si>
  <si>
    <t>hsa-mir-95</t>
  </si>
  <si>
    <t>DDX53</t>
  </si>
  <si>
    <t>SLC9A3</t>
  </si>
  <si>
    <t>C9orf3</t>
  </si>
  <si>
    <t>TRIML1</t>
  </si>
  <si>
    <t>GSTM2</t>
  </si>
  <si>
    <t>VCX2</t>
  </si>
  <si>
    <t>PEX26</t>
  </si>
  <si>
    <t>CLCN3</t>
  </si>
  <si>
    <t>KIAA1456</t>
  </si>
  <si>
    <t>TMEM192</t>
  </si>
  <si>
    <t>CRY1</t>
  </si>
  <si>
    <t>ZBTB20</t>
  </si>
  <si>
    <t>POTED</t>
  </si>
  <si>
    <t>PSG1</t>
  </si>
  <si>
    <t>KRT26</t>
  </si>
  <si>
    <t>ATL2</t>
  </si>
  <si>
    <t>SLC1A7</t>
  </si>
  <si>
    <t>MANSC1</t>
  </si>
  <si>
    <t>SPHK2</t>
  </si>
  <si>
    <t>TMEM72</t>
  </si>
  <si>
    <t>RNF145</t>
  </si>
  <si>
    <t>TTC31</t>
  </si>
  <si>
    <t>STH</t>
  </si>
  <si>
    <t>OR9K2</t>
  </si>
  <si>
    <t>ZNF324B</t>
  </si>
  <si>
    <t>SIAHBP1</t>
  </si>
  <si>
    <t>KRTAP19-1</t>
  </si>
  <si>
    <t>SYT1</t>
  </si>
  <si>
    <t>ATP11B</t>
  </si>
  <si>
    <t>NECAP2</t>
  </si>
  <si>
    <t>hsa-mir-6717</t>
  </si>
  <si>
    <t>POGZ</t>
  </si>
  <si>
    <t>SOS2</t>
  </si>
  <si>
    <t>OR6V1</t>
  </si>
  <si>
    <t>SSFA2</t>
  </si>
  <si>
    <t>NDUFAF1</t>
  </si>
  <si>
    <t>ZNF683</t>
  </si>
  <si>
    <t>KRTAP4-9</t>
  </si>
  <si>
    <t>ZNF486</t>
  </si>
  <si>
    <t>SMYD5</t>
  </si>
  <si>
    <t>VANGL1</t>
  </si>
  <si>
    <t>SCIN</t>
  </si>
  <si>
    <t>TAX1BP1</t>
  </si>
  <si>
    <t>F2RL3</t>
  </si>
  <si>
    <t>SNHG3-RCC1</t>
  </si>
  <si>
    <t>TMEM18</t>
  </si>
  <si>
    <t>PAFAH1B3</t>
  </si>
  <si>
    <t>AGXT2L1</t>
  </si>
  <si>
    <t>TMEM133</t>
  </si>
  <si>
    <t>CCDC114</t>
  </si>
  <si>
    <t>OR5I1</t>
  </si>
  <si>
    <t>hsa-mir-3659</t>
  </si>
  <si>
    <t>TCEB3C</t>
  </si>
  <si>
    <t>FAM149B1</t>
  </si>
  <si>
    <t>FAM222A</t>
  </si>
  <si>
    <t>MMP16</t>
  </si>
  <si>
    <t>RGS4</t>
  </si>
  <si>
    <t>SLC16A12</t>
  </si>
  <si>
    <t>GKN1</t>
  </si>
  <si>
    <t>hsa-mir-665</t>
  </si>
  <si>
    <t>DUSP26</t>
  </si>
  <si>
    <t>ZNRF2</t>
  </si>
  <si>
    <t>NCR3</t>
  </si>
  <si>
    <t>HPD</t>
  </si>
  <si>
    <t>ZNF155</t>
  </si>
  <si>
    <t>GIMAP1-GIMAP5</t>
  </si>
  <si>
    <t>ITFG2</t>
  </si>
  <si>
    <t>C8orf33</t>
  </si>
  <si>
    <t>TSPAN5</t>
  </si>
  <si>
    <t>TMEM225</t>
  </si>
  <si>
    <t>CSF2RB</t>
  </si>
  <si>
    <t>NOS2</t>
  </si>
  <si>
    <t>SORD</t>
  </si>
  <si>
    <t>MYLK4</t>
  </si>
  <si>
    <t>NELFA</t>
  </si>
  <si>
    <t>CCNB2</t>
  </si>
  <si>
    <t>REPIN1</t>
  </si>
  <si>
    <t>SFTA2</t>
  </si>
  <si>
    <t>CELSR1</t>
  </si>
  <si>
    <t>hsa-mir-4253</t>
  </si>
  <si>
    <t>GGA1</t>
  </si>
  <si>
    <t>BIRC3</t>
  </si>
  <si>
    <t>SNRPE</t>
  </si>
  <si>
    <t>GUCD1</t>
  </si>
  <si>
    <t>GLTP</t>
  </si>
  <si>
    <t>OR8U8</t>
  </si>
  <si>
    <t>PUS1</t>
  </si>
  <si>
    <t>SERPINC1</t>
  </si>
  <si>
    <t>ERP29</t>
  </si>
  <si>
    <t>FAM89B</t>
  </si>
  <si>
    <t>WBSCR27</t>
  </si>
  <si>
    <t>STAT2</t>
  </si>
  <si>
    <t>ZNF267</t>
  </si>
  <si>
    <t>OPRK1</t>
  </si>
  <si>
    <t>PDE2A</t>
  </si>
  <si>
    <t>ARIH2OS</t>
  </si>
  <si>
    <t>COX11</t>
  </si>
  <si>
    <t>PRELP</t>
  </si>
  <si>
    <t>ULK2</t>
  </si>
  <si>
    <t>NSG1</t>
  </si>
  <si>
    <t>ERI3</t>
  </si>
  <si>
    <t>GYPC</t>
  </si>
  <si>
    <t>MKRN2</t>
  </si>
  <si>
    <t>SRP72</t>
  </si>
  <si>
    <t>APPBP2</t>
  </si>
  <si>
    <t>EBF4</t>
  </si>
  <si>
    <t>C8orf46</t>
  </si>
  <si>
    <t>SH3PXD2B</t>
  </si>
  <si>
    <t>NSD1</t>
  </si>
  <si>
    <t>SETD1B</t>
  </si>
  <si>
    <t>SLC25A20</t>
  </si>
  <si>
    <t>HDAC11</t>
  </si>
  <si>
    <t>QSOX2</t>
  </si>
  <si>
    <t>BPIFB4</t>
  </si>
  <si>
    <t>ATP7B</t>
  </si>
  <si>
    <t>GPR97</t>
  </si>
  <si>
    <t>TMEM40</t>
  </si>
  <si>
    <t>SLC4A3</t>
  </si>
  <si>
    <t>PDILT</t>
  </si>
  <si>
    <t>ABI1</t>
  </si>
  <si>
    <t>RPH3AL</t>
  </si>
  <si>
    <t>LYSMD2</t>
  </si>
  <si>
    <t>ZBTB46</t>
  </si>
  <si>
    <t>TCTN3</t>
  </si>
  <si>
    <t>KRT7</t>
  </si>
  <si>
    <t>SH2B2</t>
  </si>
  <si>
    <t>NOP9</t>
  </si>
  <si>
    <t>LILRB4</t>
  </si>
  <si>
    <t>PALLD</t>
  </si>
  <si>
    <t>ZNF442</t>
  </si>
  <si>
    <t>ZNF440</t>
  </si>
  <si>
    <t>KRT86</t>
  </si>
  <si>
    <t>hsa-mir-891b</t>
  </si>
  <si>
    <t>OR4N5</t>
  </si>
  <si>
    <t>C2orf48</t>
  </si>
  <si>
    <t>DKK3</t>
  </si>
  <si>
    <t>IQCK</t>
  </si>
  <si>
    <t>TAF13</t>
  </si>
  <si>
    <t>ATHL1</t>
  </si>
  <si>
    <t>ADH4</t>
  </si>
  <si>
    <t>ANAPC15</t>
  </si>
  <si>
    <t>RNASE3</t>
  </si>
  <si>
    <t>SOX4</t>
  </si>
  <si>
    <t>GUCY2D</t>
  </si>
  <si>
    <t>ROBO3</t>
  </si>
  <si>
    <t>MAPK1IP1L</t>
  </si>
  <si>
    <t>BTG2</t>
  </si>
  <si>
    <t>ZNF791</t>
  </si>
  <si>
    <t>C16orf3</t>
  </si>
  <si>
    <t>PARM1</t>
  </si>
  <si>
    <t>IFNA2</t>
  </si>
  <si>
    <t>EIF5A2</t>
  </si>
  <si>
    <t>STRAP</t>
  </si>
  <si>
    <t>CDH23</t>
  </si>
  <si>
    <t>ARHGAP9</t>
  </si>
  <si>
    <t>CR1L</t>
  </si>
  <si>
    <t>IGSF10</t>
  </si>
  <si>
    <t>SUB1</t>
  </si>
  <si>
    <t>C1orf146</t>
  </si>
  <si>
    <t>CHRDL2</t>
  </si>
  <si>
    <t>NR2F2</t>
  </si>
  <si>
    <t>TXNL1</t>
  </si>
  <si>
    <t>RAB40C</t>
  </si>
  <si>
    <t>hsa-mir-6764</t>
  </si>
  <si>
    <t>TPO</t>
  </si>
  <si>
    <t>TCOF1</t>
  </si>
  <si>
    <t>DHRS3</t>
  </si>
  <si>
    <t>OR51Q1</t>
  </si>
  <si>
    <t>NRN1</t>
  </si>
  <si>
    <t>PHLDB3</t>
  </si>
  <si>
    <t>GLG1</t>
  </si>
  <si>
    <t>PYURF</t>
  </si>
  <si>
    <t>ZFAND5</t>
  </si>
  <si>
    <t>MYH15</t>
  </si>
  <si>
    <t>OR5AK2</t>
  </si>
  <si>
    <t>FGL2</t>
  </si>
  <si>
    <t>NALCN</t>
  </si>
  <si>
    <t>ZMYM6NB</t>
  </si>
  <si>
    <t>SCFD1</t>
  </si>
  <si>
    <t>SLC20A2</t>
  </si>
  <si>
    <t>CRHR2</t>
  </si>
  <si>
    <t>DNAH11</t>
  </si>
  <si>
    <t>C7orf60</t>
  </si>
  <si>
    <t>SLC39A1</t>
  </si>
  <si>
    <t>ASPRV1</t>
  </si>
  <si>
    <t>LRRIQ1</t>
  </si>
  <si>
    <t>ZNF589</t>
  </si>
  <si>
    <t>NPDC1</t>
  </si>
  <si>
    <t>ZNF185</t>
  </si>
  <si>
    <t>PRKCH</t>
  </si>
  <si>
    <t>C1orf52</t>
  </si>
  <si>
    <t>MRPL46</t>
  </si>
  <si>
    <t>FILIP1</t>
  </si>
  <si>
    <t>ARL9</t>
  </si>
  <si>
    <t>ING4</t>
  </si>
  <si>
    <t>KRT80</t>
  </si>
  <si>
    <t>CDC26</t>
  </si>
  <si>
    <t>MMD</t>
  </si>
  <si>
    <t>JOSD1</t>
  </si>
  <si>
    <t>EP400</t>
  </si>
  <si>
    <t>PROX1</t>
  </si>
  <si>
    <t>SOHLH2</t>
  </si>
  <si>
    <t>KCNC1</t>
  </si>
  <si>
    <t>ZNF502</t>
  </si>
  <si>
    <t>TJP1</t>
  </si>
  <si>
    <t>PLEK</t>
  </si>
  <si>
    <t>USP29</t>
  </si>
  <si>
    <t>SEPP1</t>
  </si>
  <si>
    <t>C14orf39</t>
  </si>
  <si>
    <t>PYHIN1</t>
  </si>
  <si>
    <t>PNPLA4</t>
  </si>
  <si>
    <t>TMSB10</t>
  </si>
  <si>
    <t>SHPK</t>
  </si>
  <si>
    <t>VEGFA</t>
  </si>
  <si>
    <t>FBXO9</t>
  </si>
  <si>
    <t>ZNF282</t>
  </si>
  <si>
    <t>OR10AD1</t>
  </si>
  <si>
    <t>UBE2D3</t>
  </si>
  <si>
    <t>SMPD1</t>
  </si>
  <si>
    <t>AP1S3</t>
  </si>
  <si>
    <t>ZMYND15</t>
  </si>
  <si>
    <t>PDE6C</t>
  </si>
  <si>
    <t>SPTBN2</t>
  </si>
  <si>
    <t>factors patented</t>
  </si>
  <si>
    <t>ITPKA</t>
  </si>
  <si>
    <t>PPP2R1B</t>
  </si>
  <si>
    <t>GNAT3</t>
  </si>
  <si>
    <t>ECHDC1</t>
  </si>
  <si>
    <t>Link: http://www.freepatentsonline.com/y2013/0090367.html</t>
  </si>
  <si>
    <t>OR4D10</t>
  </si>
  <si>
    <t>TMEM59L</t>
  </si>
  <si>
    <t>PPP1R14C</t>
  </si>
  <si>
    <t>SEMA3A</t>
  </si>
  <si>
    <t>Official Name</t>
  </si>
  <si>
    <t>Alt names</t>
  </si>
  <si>
    <t>Cell f(x)</t>
  </si>
  <si>
    <t>UVSSA</t>
  </si>
  <si>
    <t>YIPF1</t>
  </si>
  <si>
    <t>MMACHC</t>
  </si>
  <si>
    <t>HIST1H4C</t>
  </si>
  <si>
    <t>acidic repeat containing</t>
  </si>
  <si>
    <t>NAAR1</t>
  </si>
  <si>
    <t>EXOC3L1</t>
  </si>
  <si>
    <t>TTC9</t>
  </si>
  <si>
    <t>OTUD1</t>
  </si>
  <si>
    <t>OR1J2</t>
  </si>
  <si>
    <t>SSX4B</t>
  </si>
  <si>
    <t>MRGPRX1</t>
  </si>
  <si>
    <t>hsa-mir-380</t>
  </si>
  <si>
    <t>YOD1</t>
  </si>
  <si>
    <t>ABHD8</t>
  </si>
  <si>
    <t>ZNF462</t>
  </si>
  <si>
    <t>IL7R</t>
  </si>
  <si>
    <t>MYH6</t>
  </si>
  <si>
    <t>TPM2</t>
  </si>
  <si>
    <t>TYW5</t>
  </si>
  <si>
    <t>A kinase (PRKA) anchor protein 13</t>
  </si>
  <si>
    <t>CCDC19</t>
  </si>
  <si>
    <t>BRX; LBC; p47; HA-3; Ht31; c-lbc; PRKA13; AKAP-13; AKAP-Lbc; ARHGEF13; PROTO-LB; PROTO-LBC</t>
  </si>
  <si>
    <t>FAM159A</t>
  </si>
  <si>
    <t>CCSER2</t>
  </si>
  <si>
    <t>CA7</t>
  </si>
  <si>
    <t>WNT5B</t>
  </si>
  <si>
    <t>DOK1</t>
  </si>
  <si>
    <t>MPC1</t>
  </si>
  <si>
    <t>NXPH3</t>
  </si>
  <si>
    <t>SPACA4</t>
  </si>
  <si>
    <t>TMEM247</t>
  </si>
  <si>
    <t>IQSEC3</t>
  </si>
  <si>
    <t>SLC2A6</t>
  </si>
  <si>
    <t>UBE3D</t>
  </si>
  <si>
    <t>SIRT6</t>
  </si>
  <si>
    <t>COQ4</t>
  </si>
  <si>
    <t>The A-kinase anchor proteins (AKAPs) are a group of structurally diverse proteins which have the common function of binding to the regulatory subunit of protein kinase A (PKA) and confining the holoenzyme to discrete locations within the cell. This gene encodes a member of the AKAP family. Alternative splicing of this gene results in multiple transcript variants encoding different isoforms containing c-terminal dbl oncogene homology (DH) and pleckstrin homology (PH) domains. The DH domain is associated with guanine nucleotide exchange activation for the Rho/Rac family of small GTP binding proteins, resulting in the conversion of the inactive GTPase to the active form capable of transducing signals. The PH domain has multiple functions. Therefore, these isoforms function as scaffolding proteins to coordinate a Rho signaling pathway, function as protein kinase A-anchoring proteins and, in addition, enhance ligand-dependent activity of estrogen receptors alpha and beta. [provided by RefSeq, Jul 2012]</t>
  </si>
  <si>
    <t>ADORA2B</t>
  </si>
  <si>
    <t>LOC650293</t>
  </si>
  <si>
    <t>ZNF831</t>
  </si>
  <si>
    <t>KLK5</t>
  </si>
  <si>
    <t>TRA2A</t>
  </si>
  <si>
    <t>alanyl (membrane) aminopeptidase</t>
  </si>
  <si>
    <t>PROKR2</t>
  </si>
  <si>
    <t>APN; CD13; LAP1; P150; PEPN; GP150</t>
  </si>
  <si>
    <t>SH3GL3</t>
  </si>
  <si>
    <t>RECQL</t>
  </si>
  <si>
    <t>RYR2</t>
  </si>
  <si>
    <t>GPHN</t>
  </si>
  <si>
    <t>SS18L1</t>
  </si>
  <si>
    <t>VWC2</t>
  </si>
  <si>
    <t>DCAF8L2</t>
  </si>
  <si>
    <t>MLL</t>
  </si>
  <si>
    <t>CPA2</t>
  </si>
  <si>
    <t>MAST2</t>
  </si>
  <si>
    <t>MATN4</t>
  </si>
  <si>
    <t>CD226</t>
  </si>
  <si>
    <t>FAM43A</t>
  </si>
  <si>
    <t>F7</t>
  </si>
  <si>
    <t>Aminopeptidase N is located in the small-intestinal and renal microvillar membrane, and also in other plasma membranes. In the small intestine aminopeptidase N plays a role in the final digestion of peptides generated from hydrolysis of proteins by gastric and pancreatic proteases. Its function in proximal tubular epithelial cells and other cell types is less clear. The large extracellular carboxyterminal domain contains a pentapeptide consensus sequence characteristic of members of the zinc-binding metalloproteinase superfamily. Sequence comparisons with known enzymes of this class showed that CD13 and aminopeptidase N are identical. The latter enzyme was thought to be involved in the metabolism of regulatory peptides by diverse cell types, including small intestinal and renal tubular epithelial cells, macrophages, granulocytes, and synaptic membranes from the CNS. Human aminopeptidase N is a receptor for one strain of human coronavirus that is an important cause of upper respiratory tract infections. Defects in this gene appear to be a cause of various types of leukemia or lymphoma. [provided by RefSeq, Jul 2008]</t>
  </si>
  <si>
    <t>PQLC2</t>
  </si>
  <si>
    <t>ZNF101</t>
  </si>
  <si>
    <t>ARCN</t>
  </si>
  <si>
    <t>CCDC130</t>
  </si>
  <si>
    <t>TRIOBP</t>
  </si>
  <si>
    <t>ASMTL_X</t>
  </si>
  <si>
    <t>ATP6v0B</t>
  </si>
  <si>
    <t>ATPase, H+ transporting, lysosomal 21kDa, V0 subunit b</t>
  </si>
  <si>
    <t>ATP6F; HATPL; VMA16</t>
  </si>
  <si>
    <t>ZSWIM2</t>
  </si>
  <si>
    <t>GRIN1</t>
  </si>
  <si>
    <t>This gene encodes a component of vacuolar ATPase (V-ATPase), a multisubunit enzyme that mediates acidification of eukaryotic intracellular organelles. V-ATPase dependent organelle acidification is necessary for such intracellular processes as protein sorting, zymogen activation, receptor-mediated endocytosis, and synaptic vesicle proton gradient generation. V-ATPase is composed of a cytosolic V1 domain and a transmembrane V0 domain. The V1 domain consists of three A and three B subunits, two G subunits plus the C, D, E, F, and H subunits. The V1 domain contains the ATP catalytic site. The V0 domain consists of five different subunits: a, c, c', c'', and d. Additional isoforms of many of the V1 and V0 subunit proteins are encoded by multiple genes or alternatively spliced transcript variants. This encoded protein is part of the transmembrane V0 domain and is the human counterpart of yeast VMA16. Two alternatively spliced transcript variants that encode different proteins have been found for this gene. [provided by RefSeq, Jul 2008]</t>
  </si>
  <si>
    <t>ZCCHC13</t>
  </si>
  <si>
    <t>ATP6v0C</t>
  </si>
  <si>
    <t>CTTNBP2NL</t>
  </si>
  <si>
    <t>ATPase, H+ transporting, lysosomal 16kDa, V0 subunit c</t>
  </si>
  <si>
    <t>PARD6B</t>
  </si>
  <si>
    <t>ATP6C, ATP6L, ATPL, VATL, VPPC, Vma3</t>
  </si>
  <si>
    <t>OR51D1</t>
  </si>
  <si>
    <t>KRT25</t>
  </si>
  <si>
    <t>PPAPDC3</t>
  </si>
  <si>
    <t>hsa-mir-642a</t>
  </si>
  <si>
    <t>AGO1</t>
  </si>
  <si>
    <t>CMPK2</t>
  </si>
  <si>
    <t>This gene encodes a component of vacuolar ATPase (V-ATPase), a multisubunit enzyme that mediates acidification of eukaryotic intracellular organelles. V-ATPase dependent organelle acidification is necessary for such intracellular processes as protein sorting, zymogen activation, receptor-mediated endocytosis, and synaptic vesicle proton gradient generation. V-ATPase is composed of a cytosolic V1 domain and a transmembrane V0 domain. The V1 domain consists of three A and three B subunits, two G subunits plus the C, D, E, F, and H subunits. The V1 domain contains the ATP catalytic site. The V0 domain consists of five different subunits: a, c, c', c", and d. This gene encodes the V0 subunit c. Alternative splicing results in transcript variants. Pseudogenes have been identified on chromosomes 6 and 17. [provided by RefSeq, Nov 2010]</t>
  </si>
  <si>
    <t>LCN12</t>
  </si>
  <si>
    <t>hsa-mir-664a</t>
  </si>
  <si>
    <t>RNF135</t>
  </si>
  <si>
    <t>IGFBPL1</t>
  </si>
  <si>
    <t>DIRC1</t>
  </si>
  <si>
    <t>PLA2R1</t>
  </si>
  <si>
    <t>CPLX4</t>
  </si>
  <si>
    <t>ACTRT1</t>
  </si>
  <si>
    <t>ABLIM2</t>
  </si>
  <si>
    <t>ATP6VAP1</t>
  </si>
  <si>
    <t>CDAN1</t>
  </si>
  <si>
    <t>NPM3</t>
  </si>
  <si>
    <t>KLHL5</t>
  </si>
  <si>
    <t>GBE1</t>
  </si>
  <si>
    <t>bromodomain and WD repeat domain containing 3</t>
  </si>
  <si>
    <t>SLC27A3</t>
  </si>
  <si>
    <t>PTP4A2</t>
  </si>
  <si>
    <t>ZNF496</t>
  </si>
  <si>
    <t>The protein encoded by this gene contains a bromodomain and several WD repeats. It is thought to have a chromatin-modifying function, and may thus play a role in transcription. Mutations in this gene cause mental retardation X-linked type 93, which is also referred to as mental retardation X-linked with macrocephaly. This gene is also associated with translocations in patients with B-cell chronic lymphocytic leukemia. [provided by RefSeq, May 2010]</t>
  </si>
  <si>
    <t>ZNF827</t>
  </si>
  <si>
    <t>SMYD1</t>
  </si>
  <si>
    <t>CAM2 KB</t>
  </si>
  <si>
    <t>FBXL14</t>
  </si>
  <si>
    <t>WDR5B</t>
  </si>
  <si>
    <t>HIST1H2AJ</t>
  </si>
  <si>
    <t>PPP1R35</t>
  </si>
  <si>
    <t>CST5</t>
  </si>
  <si>
    <t>SDR16C5</t>
  </si>
  <si>
    <t>CD81 molecule</t>
  </si>
  <si>
    <t>PDE4B</t>
  </si>
  <si>
    <t>GPR156</t>
  </si>
  <si>
    <t>PPP1R36</t>
  </si>
  <si>
    <t>UBTF</t>
  </si>
  <si>
    <t>ULK4</t>
  </si>
  <si>
    <t>The protein encoded by this gene is a member of the transmembrane 4 superfamily, also known as the tetraspanin family. Most of these members are cell-surface proteins that are characterized by the presence of four hydrophobic domains. The proteins mediate signal transduction events that play a role in the regulation of cell development, activation, growth and motility. This encoded protein is a cell surface glycoprotein that is known to complex with integrins. This protein appears to promote muscle cell fusion and support myotube maintenance. Also it may be involved in signal transduction. This gene is localized in the tumor-suppressor gene region and thus it is a candidate gene for malignancies. [provided by RefSeq, Jul 2008]</t>
  </si>
  <si>
    <t>POT1</t>
  </si>
  <si>
    <t>COL6A5</t>
  </si>
  <si>
    <t>KIAA1324</t>
  </si>
  <si>
    <t>HOXB6</t>
  </si>
  <si>
    <t>SMIM5</t>
  </si>
  <si>
    <t>ZNF606</t>
  </si>
  <si>
    <t>RSPH4A</t>
  </si>
  <si>
    <t>CSE1 chromosome segregation 1-like (yeast)</t>
  </si>
  <si>
    <t>C9orf62</t>
  </si>
  <si>
    <t>SNX8</t>
  </si>
  <si>
    <t>TIMM10</t>
  </si>
  <si>
    <t>PLD4</t>
  </si>
  <si>
    <t>PPP1R9A</t>
  </si>
  <si>
    <t>NFX1</t>
  </si>
  <si>
    <t>UBL3</t>
  </si>
  <si>
    <t>UTP15</t>
  </si>
  <si>
    <t>Proteins that carry a nuclear localization signal (NLS) are transported into the nucleus by the importin-alpha/beta heterodimer. Importin-alpha binds the NLS, while importin-beta mediates translocation through the nuclear pore complex. After translocation, RanGTP binds importin-beta and displaces importin-alpha. Importin-alpha must then be returned to the cytoplasm, leaving the NLS protein behind. The protein encoded by this gene binds strongly to NLS-free importin-alpha, and this binding is released in the cytoplasm by the combined action of RANBP1 and RANGAP1. In addition, the encoded protein may play a role both in apoptosis and in cell proliferation. Alternatively spliced transcript variants have been found for this gene. [provided by RefSeq, Jan 2012]</t>
  </si>
  <si>
    <t>GPR112</t>
  </si>
  <si>
    <t>PIGP</t>
  </si>
  <si>
    <t>REG3G</t>
  </si>
  <si>
    <t>CCDC105</t>
  </si>
  <si>
    <t>cathepsin W</t>
  </si>
  <si>
    <t>ZSCAN22</t>
  </si>
  <si>
    <t>RC3H2</t>
  </si>
  <si>
    <t>deltex homolog 2 (Drosophila)</t>
  </si>
  <si>
    <t>DTX2 functions as an E3 ubiquitin ligase (Takeyama et al., 2003 [PubMed 12670957]).[supplied by OMIM, Nov 2009]</t>
  </si>
  <si>
    <t>XRCC2</t>
  </si>
  <si>
    <t>UBXN1</t>
  </si>
  <si>
    <t>AKR1C3</t>
  </si>
  <si>
    <t>TMEM68</t>
  </si>
  <si>
    <t>dual specificity phosphatase 3</t>
  </si>
  <si>
    <t>GNB1L</t>
  </si>
  <si>
    <t>VHR</t>
  </si>
  <si>
    <t>DPYS</t>
  </si>
  <si>
    <t>VIL2</t>
  </si>
  <si>
    <t>ACOT7</t>
  </si>
  <si>
    <t>OR5B21</t>
  </si>
  <si>
    <t>EPH receptor B2</t>
  </si>
  <si>
    <t>FAM5C</t>
  </si>
  <si>
    <t>CAPB, DRT, EK5, EPHT3, ERK, Hek5, PCBC, Tyro5</t>
  </si>
  <si>
    <t>BDH2</t>
  </si>
  <si>
    <t>EPS8-like 3</t>
  </si>
  <si>
    <t>KIAA1109</t>
  </si>
  <si>
    <t xml:space="preserve"> EPS8R3</t>
  </si>
  <si>
    <t>PBLD</t>
  </si>
  <si>
    <t>OTUD6A</t>
  </si>
  <si>
    <t>GLTPD2</t>
  </si>
  <si>
    <t>coagulation factor XIII, A1 polypeptide</t>
  </si>
  <si>
    <t>HAAO</t>
  </si>
  <si>
    <t xml:space="preserve"> RP11-232H4.1, F13A</t>
  </si>
  <si>
    <t>family with sequence similarity 135, member A</t>
  </si>
  <si>
    <t>PCDH19</t>
  </si>
  <si>
    <t>TSHR</t>
  </si>
  <si>
    <t>PORCN</t>
  </si>
  <si>
    <t>WIBG</t>
  </si>
  <si>
    <t>DOT1L</t>
  </si>
  <si>
    <t>fibroblast growth factor receptor 4</t>
  </si>
  <si>
    <t>B4GALT7</t>
  </si>
  <si>
    <t>CD334, JTK2, TKF</t>
  </si>
  <si>
    <t>NEU4</t>
  </si>
  <si>
    <t>CAMKMT</t>
  </si>
  <si>
    <t>CHD1</t>
  </si>
  <si>
    <t>TGIF2</t>
  </si>
  <si>
    <t>PTGES2</t>
  </si>
  <si>
    <t>formyl peptide receptor 1</t>
  </si>
  <si>
    <t>FMLP, FPR</t>
  </si>
  <si>
    <t>FAIM</t>
  </si>
  <si>
    <t>OR51G2</t>
  </si>
  <si>
    <t>COL16A1</t>
  </si>
  <si>
    <t>ZNF814</t>
  </si>
  <si>
    <t>GJC3</t>
  </si>
  <si>
    <t>HBS1L</t>
  </si>
  <si>
    <t>GPSM1</t>
  </si>
  <si>
    <t>DZANK1</t>
  </si>
  <si>
    <t>SLC35G1</t>
  </si>
  <si>
    <t>C3orf27</t>
  </si>
  <si>
    <t>USP30</t>
  </si>
  <si>
    <t>NFKBIB</t>
  </si>
  <si>
    <t>METTL16</t>
  </si>
  <si>
    <t>hsa-mir-1343</t>
  </si>
  <si>
    <t>UGT2B10</t>
  </si>
  <si>
    <t>HFE</t>
  </si>
  <si>
    <t>This gene encodes a G protein-coupled receptor of mammalian phagocytic cells that is a member of the G-protein coupled receptor 1 family. The protein mediates the response of phagocytic cells to invasion of the host by microorganisms and is important in host defense and inflammation.[provided by RefSeq, Jul 2010]</t>
  </si>
  <si>
    <t>GDPD3</t>
  </si>
  <si>
    <t>SNX32</t>
  </si>
  <si>
    <t>GAS1</t>
  </si>
  <si>
    <t>VMP1</t>
  </si>
  <si>
    <t>FRAP1 (mTOR)</t>
  </si>
  <si>
    <t>RLN2</t>
  </si>
  <si>
    <t>mechanistic target of rapamycin (serine/threonine kinase)</t>
  </si>
  <si>
    <t>UGT2B17</t>
  </si>
  <si>
    <t>YAP1</t>
  </si>
  <si>
    <t>FRAP, FRAP1, FRAP2, RAFT1, RAPT1</t>
  </si>
  <si>
    <t>TANK</t>
  </si>
  <si>
    <t>SMARCAL1</t>
  </si>
  <si>
    <t>RABL5</t>
  </si>
  <si>
    <t>LTB4R2</t>
  </si>
  <si>
    <t>The protein encoded by this gene belongs to a family of phosphatidylinositol kinase-related kinases. These kinases mediate cellular responses to stresses such as DNA damage and nutrient deprivation. This protein acts as the target for the cell-cycle arrest and immunosuppressive effects of the FKBP12-rapamycin complex. The ANGPTL7 gene is located in an intron of this gene. [provided by RefSeq, Sep 2008]</t>
  </si>
  <si>
    <t>ZNF568</t>
  </si>
  <si>
    <t>EFCAB3</t>
  </si>
  <si>
    <t>PTH2R</t>
  </si>
  <si>
    <t>gamma-aminobutyric acid (GABA) B receptor, 1</t>
  </si>
  <si>
    <t>MAGEL2</t>
  </si>
  <si>
    <t>hsa-mir-3199-2</t>
  </si>
  <si>
    <t xml:space="preserve"> DAAP-188P13.3, GABABR1, GABBR1-3, GB1, GPRC3A, dJ271M21.1.1, dJ271M21.1.2</t>
  </si>
  <si>
    <t>CD63</t>
  </si>
  <si>
    <t>PAQR6</t>
  </si>
  <si>
    <t>KCNJ10</t>
  </si>
  <si>
    <t>SHQ1</t>
  </si>
  <si>
    <t>TMEM129</t>
  </si>
  <si>
    <t>glycogen synthase kinase 3 beta</t>
  </si>
  <si>
    <t>SPTA1</t>
  </si>
  <si>
    <t>GSK-3 beta; GSK3beta isoform; glycogen synthase kinase-3 beta; serine/threonine-protein kinase GSK3B</t>
  </si>
  <si>
    <t>EPHA10</t>
  </si>
  <si>
    <t>ERMN</t>
  </si>
  <si>
    <t>GSK3B/CSNK1G2</t>
  </si>
  <si>
    <t>IFNA4</t>
  </si>
  <si>
    <t>HMGN3</t>
  </si>
  <si>
    <t>ZBTB38</t>
  </si>
  <si>
    <t>GPR45</t>
  </si>
  <si>
    <t>ASB13</t>
  </si>
  <si>
    <t>SPACA7</t>
  </si>
  <si>
    <t>TCEB3B</t>
  </si>
  <si>
    <t>integrin, alpha 3</t>
  </si>
  <si>
    <t>ZNF674</t>
  </si>
  <si>
    <t>TMEM86A</t>
  </si>
  <si>
    <t>CD49C, GAP-B3, GAPB3, ILNEB, MSK18, VCA-2, VL3A, VLA3a</t>
  </si>
  <si>
    <t>IFI6</t>
  </si>
  <si>
    <t>hsa-mir-181d</t>
  </si>
  <si>
    <t>ASAH2</t>
  </si>
  <si>
    <t>CYB5D1</t>
  </si>
  <si>
    <t>AVIL</t>
  </si>
  <si>
    <t>PLAC4</t>
  </si>
  <si>
    <t>AGBL4</t>
  </si>
  <si>
    <t>the protein encoded by this gene belongs to the family of integrins. Integrins are heterodimeric integral membrane proteins composed of an alpha chain and a beta chain, and function as cell surface adhesion molecules. This gene encodes alpha 3 subunit, which undergoes post-translational cleavage in the extracellular domain to yield disulfide-linked light and heavy chains that join with beta 1 subunit to form an integrin that interacts with many extracellular-matrix proteins. Alternatively spliced transcript variants encoding different isoforms have been identified for this gene. [provided by RefSeq, Oct 2008]</t>
  </si>
  <si>
    <t>CEACAM5</t>
  </si>
  <si>
    <t>RPIA</t>
  </si>
  <si>
    <t>Janus kinase 2</t>
  </si>
  <si>
    <t>ACAD10</t>
  </si>
  <si>
    <t>JTK10; THCYT3</t>
  </si>
  <si>
    <t>FLYWCH2</t>
  </si>
  <si>
    <t>JUND</t>
  </si>
  <si>
    <t>ZNF544</t>
  </si>
  <si>
    <t>This gene product is a protein tyrosine kinase involved in a specific subset of cytokine receptor signaling pathways. It has been found to be constituitively associated with the prolactin receptor and is required for responses to gamma interferon. Mice that do not express an active protein for this gene exhibit embryonic lethality associated with the absence of definitive erythropoiesis. [provided by RefSeq, Jul 2008]</t>
  </si>
  <si>
    <t>C1orf122</t>
  </si>
  <si>
    <t>SPACA1</t>
  </si>
  <si>
    <t>IMB1; IPO1; IPOB; Impnb; NTF97</t>
  </si>
  <si>
    <t>RHBDF1</t>
  </si>
  <si>
    <t>ITGA8</t>
  </si>
  <si>
    <t>FAM118B</t>
  </si>
  <si>
    <t>C15orf27</t>
  </si>
  <si>
    <t>CCDC138</t>
  </si>
  <si>
    <t>PPAP2B</t>
  </si>
  <si>
    <t>Nucleocytoplasmic transport, a signal- and energy-dependent process, takes place through nuclear pore complexes embedded in the nuclear envelope. The import of proteins containing a nuclear localization signal (NLS) requires the NLS import receptor, a heterodimer of importin alpha and beta subunits also known as karyopherins. Importin alpha binds the NLS-containing cargo in the cytoplasm and importin beta docks the complex at the cytoplasmic side of the nuclear pore complex. In the presence of nucleoside triphosphates and the small GTP binding protein Ran, the complex moves into the nuclear pore complex and the importin subunits dissociate. Importin alpha enters the nucleoplasm with its passenger protein and importin beta remains at the pore. Interactions between importin beta and the FG repeats of nucleoporins are essential in translocation through the pore complex. The protein encoded by this gene is a member of the importin beta family. Two transcript variants encoding different isoforms have been found for this gene. [provided by RefSeq, Feb 2013]</t>
  </si>
  <si>
    <t>PTGDR</t>
  </si>
  <si>
    <t>TRMT61B</t>
  </si>
  <si>
    <t>NMUR1</t>
  </si>
  <si>
    <t>SNRK</t>
  </si>
  <si>
    <t>MGMT</t>
  </si>
  <si>
    <t>RNF148</t>
  </si>
  <si>
    <t>TAS2R50</t>
  </si>
  <si>
    <t>BOLA1</t>
  </si>
  <si>
    <t>VPS4A</t>
  </si>
  <si>
    <t>NIMA-related kinase 6</t>
  </si>
  <si>
    <t>THNSL1</t>
  </si>
  <si>
    <t>USP26</t>
  </si>
  <si>
    <t>The protein encoded by this gene is a kinase required for progression through the metaphase portion of mitosis. Inhibition of the encoded protein can lead to apoptosis. This protein also can enhance tumorigenesis by suppressing tumor cell senescence. Several transcript variants encoding a few different isoforms have been found for this gene. [provided by RefSeq, Oct 2011]</t>
  </si>
  <si>
    <t>CALHM3</t>
  </si>
  <si>
    <t>CA2</t>
  </si>
  <si>
    <t>nucleoporin 214kDa</t>
  </si>
  <si>
    <t>RAB11FIP1</t>
  </si>
  <si>
    <t>RP11-544A12.7, CAIN, CAN, D9S46E, N214</t>
  </si>
  <si>
    <t>TMIE</t>
  </si>
  <si>
    <t>ILK</t>
  </si>
  <si>
    <t>CASP2</t>
  </si>
  <si>
    <t>ACAD11</t>
  </si>
  <si>
    <t>KIR3DL1</t>
  </si>
  <si>
    <t>ZSCAN5B</t>
  </si>
  <si>
    <t>C2orf47</t>
  </si>
  <si>
    <t>The nuclear pore complex is a massive structure that extends across the nuclear envelope, forming a gateway that regulates the flow of macromolecules between the nucleus and the cytoplasm. Nucleoporins are the main components of the nuclear pore complex in eukaryotic cells. This gene is a member of the FG-repeat-containing nucleoporins. The protein encoded by this gene is localized to the cytoplasmic face of the nuclear pore complex where it is required for proper cell cycle progression and nucleocytoplasmic transport. The 3' portion of this gene forms a fusion gene with the DEK gene on chromosome 6 in a t(6,9) translocation associated with acute myeloid leukemia and myelodysplastic syndrome. [provided by RefSeq, Jul 2008]</t>
  </si>
  <si>
    <t>ZIK1</t>
  </si>
  <si>
    <t>ANKRD35</t>
  </si>
  <si>
    <t>PP1R14D</t>
  </si>
  <si>
    <t>MUSK</t>
  </si>
  <si>
    <t>hsa-mir-4534</t>
  </si>
  <si>
    <t>hsa-mir-5581</t>
  </si>
  <si>
    <t>peripherin 2 (retinal degeneration, slow)</t>
  </si>
  <si>
    <t>hsa-mir-4468</t>
  </si>
  <si>
    <t xml:space="preserve"> AOFMD, AVMD, CACD2, DS, PRPH, RDS, RP7, TSPAN22, rd2</t>
  </si>
  <si>
    <t>ALS2CL</t>
  </si>
  <si>
    <t>TTC7B</t>
  </si>
  <si>
    <t>SLC5A3</t>
  </si>
  <si>
    <t>RIPK1</t>
  </si>
  <si>
    <t>protease, serine, 35</t>
  </si>
  <si>
    <t>UNQ522/PRO1057, C6orf158, dJ223E3.1</t>
  </si>
  <si>
    <t>ZDHHC9</t>
  </si>
  <si>
    <t>UBASH3A</t>
  </si>
  <si>
    <t>OR2T29</t>
  </si>
  <si>
    <t>ELFN1</t>
  </si>
  <si>
    <t>RAB11B, member RAS oncogene family</t>
  </si>
  <si>
    <t>PAPOLA</t>
  </si>
  <si>
    <t>HTR1D</t>
  </si>
  <si>
    <t>FAM160A1</t>
  </si>
  <si>
    <t>SIRPB2</t>
  </si>
  <si>
    <t>he Ras superfamily of small GTP-binding proteins, which includes the Ras (see MIM 190020), Ral (see MIM 179550), Rho (see MIM 165390), Rap (see MIM 179520), and Rab (see MIM 179508) families, is involved in controlling a diverse set of essential cellular functions. The Rab family, including RAB11B, appears to play a critical role in regulating exocytotic and endocytotic pathways (summary by Zhu et al., 1994 [PubMed 7811277]).[supplied by OMIM, Nov 2010]</t>
  </si>
  <si>
    <t>PLEKHA4</t>
  </si>
  <si>
    <t>ZFYVE21</t>
  </si>
  <si>
    <t>C1q and tumor necrosis factor related protein 9B</t>
  </si>
  <si>
    <t>hsa-mir-3976</t>
  </si>
  <si>
    <t>CTRP9B; RP11-45B20.2</t>
  </si>
  <si>
    <t>ZNF557</t>
  </si>
  <si>
    <t>hsa-mir-550b-2</t>
  </si>
  <si>
    <t>BSDC1</t>
  </si>
  <si>
    <t>ribosomal protein S10</t>
  </si>
  <si>
    <t>TUBA8</t>
  </si>
  <si>
    <t>REXO1</t>
  </si>
  <si>
    <t>splicing factor 3a, subunit 1, 120kDa</t>
  </si>
  <si>
    <t>CTXN1</t>
  </si>
  <si>
    <t>GUCY1A3</t>
  </si>
  <si>
    <t>OR2AP1</t>
  </si>
  <si>
    <t>C10orf129</t>
  </si>
  <si>
    <t>ABLIM3</t>
  </si>
  <si>
    <t>FITM1</t>
  </si>
  <si>
    <t>SHC4</t>
  </si>
  <si>
    <t>PRP21; PRPF21; SAP114; SF3A120This gene encodes subunit 1 of the splicing factor 3a protein complex. The splicing factor 3a heterotrimer includes subunits 1, 2 and 3 and is necessary for the in vitro conversion of 15S U2 snRNP into an active 17S particle that performs pre-mRNA splicing. Subunit 1 belongs to the SURP protein family; named for the SURP (also called SWAP or Suppressor-of-White-APricot) motifs that are thought to mediate RNA binding. Subunit 1 has tandemly repeated SURP motifs in its amino-terminal half while its carboxy-terminal half contains a proline-rich region and a ubiquitin-like domain. Binding studies with truncated subunit 1 derivatives demonstrated that the two SURP motifs are necessary for binding to subunit 3 while contacts with subunit 2 may occur through sequences carboxy-terminal to the SURP motifs. Alternative splicing results in multiple transcript variants encoding different isoforms. [provided by RefSeq, Jul 2008]</t>
  </si>
  <si>
    <t>PCGF1</t>
  </si>
  <si>
    <t>RAB4A</t>
  </si>
  <si>
    <t>CYP2R1</t>
  </si>
  <si>
    <t>KRTAP5-8</t>
  </si>
  <si>
    <t>syntaxin 10</t>
  </si>
  <si>
    <t>ETV2</t>
  </si>
  <si>
    <t>SYN10; hsyn10</t>
  </si>
  <si>
    <t>R3HDM2</t>
  </si>
  <si>
    <t>ISOC2</t>
  </si>
  <si>
    <t>FAM71D</t>
  </si>
  <si>
    <t>EDC4</t>
  </si>
  <si>
    <t>This gene belongs to the syntaxin family and encodes a soluble N-ethylmaleimide sensitive factor attachment protein receptor (SNARE). The encoded protein is involved in docking and fusion events at the Golgi apparatus. Alternative splicing results in multiple transcript variants. [provided by RefSeq, Oct 2012]</t>
  </si>
  <si>
    <t>KANSL1</t>
  </si>
  <si>
    <t>FAM83G</t>
  </si>
  <si>
    <t>small ubiquitin-like modifier 2</t>
  </si>
  <si>
    <t>HSMT3, SMT3B, SMT3H2, SUMO3, Smt3A</t>
  </si>
  <si>
    <t>LDOC1</t>
  </si>
  <si>
    <t>TAOK2</t>
  </si>
  <si>
    <t>URB1</t>
  </si>
  <si>
    <t>UTS2</t>
  </si>
  <si>
    <t>small ubiquitin-like modifier 4</t>
  </si>
  <si>
    <t>IDDM5, SMT3H4, SUMO-4, dJ281H8.4</t>
  </si>
  <si>
    <t>MAOB</t>
  </si>
  <si>
    <t>hsa-mir-4262</t>
  </si>
  <si>
    <t>DECR2</t>
  </si>
  <si>
    <t>UBE2Q1</t>
  </si>
  <si>
    <t>REG3A</t>
  </si>
  <si>
    <t>TRMT2B</t>
  </si>
  <si>
    <t>transient receptor potential cation channel, subfamily V, member 2</t>
  </si>
  <si>
    <t>NMUR2</t>
  </si>
  <si>
    <t>RP23-234K24.7, GRC, OTRPC2, VRL-1, Vrl1</t>
  </si>
  <si>
    <t>ENTPD5</t>
  </si>
  <si>
    <t>CYP11B1</t>
  </si>
  <si>
    <t>tubulin, beta class I</t>
  </si>
  <si>
    <t>OR6C65</t>
  </si>
  <si>
    <t>DAAP-285E11.4, M40, OK/SW-cl.56, TUBB1, TUBB5</t>
  </si>
  <si>
    <t>SEC14L4</t>
  </si>
  <si>
    <t>KCNG2</t>
  </si>
  <si>
    <t>PRAMEF13</t>
  </si>
  <si>
    <t>C9orf117</t>
  </si>
  <si>
    <t>HLA-DPA1</t>
  </si>
  <si>
    <t>TMEM185B</t>
  </si>
  <si>
    <t>DMXL1</t>
  </si>
  <si>
    <t>ACTL7B</t>
  </si>
  <si>
    <t>ABCC8</t>
  </si>
  <si>
    <t>GSC</t>
  </si>
  <si>
    <t>PCLO</t>
  </si>
  <si>
    <t>PFKM</t>
  </si>
  <si>
    <t>OR6S1</t>
  </si>
  <si>
    <t>PCSK4</t>
  </si>
  <si>
    <t>CFB</t>
  </si>
  <si>
    <t>PARK7</t>
  </si>
  <si>
    <t>EEA1</t>
  </si>
  <si>
    <t>PANK3</t>
  </si>
  <si>
    <t>MUC12</t>
  </si>
  <si>
    <t>MFAP3L</t>
  </si>
  <si>
    <t>KRTAP23-1</t>
  </si>
  <si>
    <t>ELMOD2</t>
  </si>
  <si>
    <t>ATPBD4</t>
  </si>
  <si>
    <t>ASB1</t>
  </si>
  <si>
    <t>SULT1A3</t>
  </si>
  <si>
    <t>TSSC1</t>
  </si>
  <si>
    <t>CYTIP</t>
  </si>
  <si>
    <t>OR52N2</t>
  </si>
  <si>
    <t>GRM7</t>
  </si>
  <si>
    <t>hsa-mir-409</t>
  </si>
  <si>
    <t>PIGY</t>
  </si>
  <si>
    <t>TSEN15</t>
  </si>
  <si>
    <t>P2RX3</t>
  </si>
  <si>
    <t>ZNF277</t>
  </si>
  <si>
    <t>XKRX</t>
  </si>
  <si>
    <t>EFR3B</t>
  </si>
  <si>
    <t>KAZN</t>
  </si>
  <si>
    <t>LY6K</t>
  </si>
  <si>
    <t>C12orf73</t>
  </si>
  <si>
    <t>KRT71</t>
  </si>
  <si>
    <t>ZNF236</t>
  </si>
  <si>
    <t>LMO2</t>
  </si>
  <si>
    <t>ZNF79</t>
  </si>
  <si>
    <t>MPC1L</t>
  </si>
  <si>
    <t>GCK</t>
  </si>
  <si>
    <t>hsa-mir-6860</t>
  </si>
  <si>
    <t>NEK2</t>
  </si>
  <si>
    <t>SIGLEC14</t>
  </si>
  <si>
    <t>UQCRQ</t>
  </si>
  <si>
    <t>MKKS</t>
  </si>
  <si>
    <t>CDO1</t>
  </si>
  <si>
    <t>TRNAU1AP</t>
  </si>
  <si>
    <t>C17orf51</t>
  </si>
  <si>
    <t>OR8G5</t>
  </si>
  <si>
    <t>AMIGO2</t>
  </si>
  <si>
    <t>ACTR3B</t>
  </si>
  <si>
    <t>C15orf41</t>
  </si>
  <si>
    <t>PRUNE2</t>
  </si>
  <si>
    <t>C3orf80</t>
  </si>
  <si>
    <t>ENAH</t>
  </si>
  <si>
    <t>ZC4H2</t>
  </si>
  <si>
    <t>RGS9BP</t>
  </si>
  <si>
    <t>P2RX5</t>
  </si>
  <si>
    <t>WNT8B</t>
  </si>
  <si>
    <t>PLA2G7</t>
  </si>
  <si>
    <t>FNDC4</t>
  </si>
  <si>
    <t>TLX1NB</t>
  </si>
  <si>
    <t>hsa-mir-4318</t>
  </si>
  <si>
    <t>KIF13B</t>
  </si>
  <si>
    <t>CSN3</t>
  </si>
  <si>
    <t>CYP2C18</t>
  </si>
  <si>
    <t>MOB1A</t>
  </si>
  <si>
    <t>MEIS1</t>
  </si>
  <si>
    <t>hsa-mir-5000</t>
  </si>
  <si>
    <t>TNRC6C</t>
  </si>
  <si>
    <t>C2orf57</t>
  </si>
  <si>
    <t>CHSY3</t>
  </si>
  <si>
    <t>CD1B</t>
  </si>
  <si>
    <t>LAT2</t>
  </si>
  <si>
    <t>RAMP3</t>
  </si>
  <si>
    <t>OR10Z1</t>
  </si>
  <si>
    <t>TNXB</t>
  </si>
  <si>
    <t>CREB5</t>
  </si>
  <si>
    <t>KERA</t>
  </si>
  <si>
    <t>TTC25</t>
  </si>
  <si>
    <t>ARPC5</t>
  </si>
  <si>
    <t>hsa-mir-647</t>
  </si>
  <si>
    <t>UVRAG</t>
  </si>
  <si>
    <t>XPC</t>
  </si>
  <si>
    <t>EMX2</t>
  </si>
  <si>
    <t>TGIF2LY</t>
  </si>
  <si>
    <t>LINGO1</t>
  </si>
  <si>
    <t>OR1L8</t>
  </si>
  <si>
    <t>CHRM3</t>
  </si>
  <si>
    <t>CCDC85A</t>
  </si>
  <si>
    <t>AGER</t>
  </si>
  <si>
    <t>MS4A12</t>
  </si>
  <si>
    <t>PPFIA2</t>
  </si>
  <si>
    <t>SERPINA9</t>
  </si>
  <si>
    <t>MDFIC</t>
  </si>
  <si>
    <t>RAB27A</t>
  </si>
  <si>
    <t>GPR64</t>
  </si>
  <si>
    <t>OR6Q1</t>
  </si>
  <si>
    <t>SLC39A3</t>
  </si>
  <si>
    <t>AP1M2</t>
  </si>
  <si>
    <t>PTGIR</t>
  </si>
  <si>
    <t>GPC3</t>
  </si>
  <si>
    <t>ZSWIM7</t>
  </si>
  <si>
    <t>FAM173B</t>
  </si>
  <si>
    <t>CIDEC</t>
  </si>
  <si>
    <t>TTC17</t>
  </si>
  <si>
    <t>CCR9</t>
  </si>
  <si>
    <t>LPXN</t>
  </si>
  <si>
    <t>KCTD6</t>
  </si>
  <si>
    <t>LY86</t>
  </si>
  <si>
    <t>WNT3A</t>
  </si>
  <si>
    <t>A2ML1</t>
  </si>
  <si>
    <t>HNRNPH3</t>
  </si>
  <si>
    <t>OR4D5</t>
  </si>
  <si>
    <t>NUDT2</t>
  </si>
  <si>
    <t>TMEM53</t>
  </si>
  <si>
    <t>TGIF2LX</t>
  </si>
  <si>
    <t>BMP10</t>
  </si>
  <si>
    <t>C9orf50</t>
  </si>
  <si>
    <t>GZF1</t>
  </si>
  <si>
    <t>PM20D1</t>
  </si>
  <si>
    <t>DEF8</t>
  </si>
  <si>
    <t>KRTAP5-5</t>
  </si>
  <si>
    <t>ADAD1</t>
  </si>
  <si>
    <t>PLCD4</t>
  </si>
  <si>
    <t>DUS2L</t>
  </si>
  <si>
    <t>hsa-mir-17</t>
  </si>
  <si>
    <t>HSF5</t>
  </si>
  <si>
    <t>LSG1</t>
  </si>
  <si>
    <t>IQCD</t>
  </si>
  <si>
    <t>KIAA0232</t>
  </si>
  <si>
    <t>AATF</t>
  </si>
  <si>
    <t>IZUMO1</t>
  </si>
  <si>
    <t>TCL1A</t>
  </si>
  <si>
    <t>CDC20B</t>
  </si>
  <si>
    <t>CCDC132</t>
  </si>
  <si>
    <t>SNX27</t>
  </si>
  <si>
    <t>MANF</t>
  </si>
  <si>
    <t>CPNE4</t>
  </si>
  <si>
    <t>C17orf64</t>
  </si>
  <si>
    <t>RSU1</t>
  </si>
  <si>
    <t>SHMT1</t>
  </si>
  <si>
    <t>PCMTD2</t>
  </si>
  <si>
    <t>GALNT1</t>
  </si>
  <si>
    <t>KHDC3L</t>
  </si>
  <si>
    <t>FAM20B</t>
  </si>
  <si>
    <t>ASB15</t>
  </si>
  <si>
    <t>HPS1</t>
  </si>
  <si>
    <t>CHST9</t>
  </si>
  <si>
    <t>CCM2</t>
  </si>
  <si>
    <t>ITSN1</t>
  </si>
  <si>
    <t>NHLRC3</t>
  </si>
  <si>
    <t>DNAJC10</t>
  </si>
  <si>
    <t>METTL21A</t>
  </si>
  <si>
    <t>XRCC6BP1</t>
  </si>
  <si>
    <t>TSKS</t>
  </si>
  <si>
    <t>SH2D4A</t>
  </si>
  <si>
    <t>ZNF697</t>
  </si>
  <si>
    <t>KRBOX1</t>
  </si>
  <si>
    <t>CSRP2BP</t>
  </si>
  <si>
    <t>GPR6</t>
  </si>
  <si>
    <t>ATP5SL</t>
  </si>
  <si>
    <t>MTRF1L</t>
  </si>
  <si>
    <t>PITX2</t>
  </si>
  <si>
    <t>ZFYVE16</t>
  </si>
  <si>
    <t>CCDC170</t>
  </si>
  <si>
    <t>USP44</t>
  </si>
  <si>
    <t>TCEAL3</t>
  </si>
  <si>
    <t>KRT4</t>
  </si>
  <si>
    <t>ZNF444</t>
  </si>
  <si>
    <t>TLX3</t>
  </si>
  <si>
    <t>ADD2</t>
  </si>
  <si>
    <t>HIST1H2BM</t>
  </si>
  <si>
    <t>NHLRC1</t>
  </si>
  <si>
    <t>C22orf31</t>
  </si>
  <si>
    <t>KDM4E</t>
  </si>
  <si>
    <t>ST3GAL1</t>
  </si>
  <si>
    <t>KCNH7</t>
  </si>
  <si>
    <t>NKIRAS1</t>
  </si>
  <si>
    <t>FAM69A</t>
  </si>
  <si>
    <t>CXorf30</t>
  </si>
  <si>
    <t>C10orf118</t>
  </si>
  <si>
    <t>SPECC1</t>
  </si>
  <si>
    <t>GRB7</t>
  </si>
  <si>
    <t>TMEM50B</t>
  </si>
  <si>
    <t>BIN2</t>
  </si>
  <si>
    <t>IKBKAP</t>
  </si>
  <si>
    <t>CBLB</t>
  </si>
  <si>
    <t>OR2AE1</t>
  </si>
  <si>
    <t>ARHGEF26</t>
  </si>
  <si>
    <t>SYT12</t>
  </si>
  <si>
    <t>TAF1L</t>
  </si>
  <si>
    <t>C19orf52</t>
  </si>
  <si>
    <t>SORBS1</t>
  </si>
  <si>
    <t>RIN3</t>
  </si>
  <si>
    <t>SH3GLB2</t>
  </si>
  <si>
    <t>CDR2L</t>
  </si>
  <si>
    <t>VIPR2</t>
  </si>
  <si>
    <t>SCGB3A2</t>
  </si>
  <si>
    <t>GH1</t>
  </si>
  <si>
    <t>FAM129C</t>
  </si>
  <si>
    <t>LIG4</t>
  </si>
  <si>
    <t>DIXDC1</t>
  </si>
  <si>
    <t>NUP43</t>
  </si>
  <si>
    <t>TNFAIP8L1</t>
  </si>
  <si>
    <t>SCD5</t>
  </si>
  <si>
    <t>FGF22</t>
  </si>
  <si>
    <t>KRIT1</t>
  </si>
  <si>
    <t>LZIC</t>
  </si>
  <si>
    <t>KLHL3</t>
  </si>
  <si>
    <t>SYNJ2</t>
  </si>
  <si>
    <t>EPHX4</t>
  </si>
  <si>
    <t>FADS3</t>
  </si>
  <si>
    <t>ZNF365</t>
  </si>
  <si>
    <t>FAM86C1</t>
  </si>
  <si>
    <t>MED18</t>
  </si>
  <si>
    <t>RPS6KA6</t>
  </si>
  <si>
    <t>CD5</t>
  </si>
  <si>
    <t>MYLK</t>
  </si>
  <si>
    <t>SNX17</t>
  </si>
  <si>
    <t>KIN</t>
  </si>
  <si>
    <t>DACH2</t>
  </si>
  <si>
    <t>RNF14</t>
  </si>
  <si>
    <t>MAP1LC3A</t>
  </si>
  <si>
    <t>HSDL1</t>
  </si>
  <si>
    <t>KIAA0556</t>
  </si>
  <si>
    <t>TRIM50</t>
  </si>
  <si>
    <t>SLC18A1</t>
  </si>
  <si>
    <t>WDR25</t>
  </si>
  <si>
    <t>ETFB</t>
  </si>
  <si>
    <t>GDPD2</t>
  </si>
  <si>
    <t>TMEM240</t>
  </si>
  <si>
    <t>KIAA0100</t>
  </si>
  <si>
    <t>GPR27</t>
  </si>
  <si>
    <t>PEX3</t>
  </si>
  <si>
    <t>RPUSD2</t>
  </si>
  <si>
    <t>CCDC108</t>
  </si>
  <si>
    <t>ALLC</t>
  </si>
  <si>
    <t>BCL2L14</t>
  </si>
  <si>
    <t>SIRPD</t>
  </si>
  <si>
    <t>ASUN</t>
  </si>
  <si>
    <t>SLC37A1</t>
  </si>
  <si>
    <t>FMR1NB</t>
  </si>
  <si>
    <t>RIMS1</t>
  </si>
  <si>
    <t>SLC22A1</t>
  </si>
  <si>
    <t>ITM2A</t>
  </si>
  <si>
    <t>SLCO2A1</t>
  </si>
  <si>
    <t>UCP2</t>
  </si>
  <si>
    <t>BRIX1</t>
  </si>
  <si>
    <t>HIST1H2BB</t>
  </si>
  <si>
    <t>GAMT</t>
  </si>
  <si>
    <t>C3</t>
  </si>
  <si>
    <t>SH3PXD2A</t>
  </si>
  <si>
    <t>CCDC127</t>
  </si>
  <si>
    <t>FAM169A</t>
  </si>
  <si>
    <t>DSG1</t>
  </si>
  <si>
    <t>DAB2</t>
  </si>
  <si>
    <t>PJA1</t>
  </si>
  <si>
    <t>SLC7A2</t>
  </si>
  <si>
    <t>C16orf11</t>
  </si>
  <si>
    <t>REPS1</t>
  </si>
  <si>
    <t>PAN2</t>
  </si>
  <si>
    <t>NUP37</t>
  </si>
  <si>
    <t>SLC25A29</t>
  </si>
  <si>
    <t>TMPRSS7</t>
  </si>
  <si>
    <t>CES3</t>
  </si>
  <si>
    <t>POC1B-GALNT4</t>
  </si>
  <si>
    <t>DEFB119</t>
  </si>
  <si>
    <t>KCNA10</t>
  </si>
  <si>
    <t>C1QTNF7</t>
  </si>
  <si>
    <t>METTL1</t>
  </si>
  <si>
    <t>ZBTB8A</t>
  </si>
  <si>
    <t>GMPR</t>
  </si>
  <si>
    <t>CPXM2</t>
  </si>
  <si>
    <t>DGUOK</t>
  </si>
  <si>
    <t>APEH</t>
  </si>
  <si>
    <t>NTN4</t>
  </si>
  <si>
    <t>SLC11A2</t>
  </si>
  <si>
    <t>GMNN</t>
  </si>
  <si>
    <t>NKX3-2</t>
  </si>
  <si>
    <t>TOB1</t>
  </si>
  <si>
    <t>LIPK</t>
  </si>
  <si>
    <t>PPCDC</t>
  </si>
  <si>
    <t>STK33</t>
  </si>
  <si>
    <t>MFI2</t>
  </si>
  <si>
    <t>ABHD5</t>
  </si>
  <si>
    <t>PLS3</t>
  </si>
  <si>
    <t>DMBT1</t>
  </si>
  <si>
    <t>ZNF792</t>
  </si>
  <si>
    <t>ARHGEF5</t>
  </si>
  <si>
    <t>ZNF598</t>
  </si>
  <si>
    <t>CYP2A13</t>
  </si>
  <si>
    <t>ZNF528</t>
  </si>
  <si>
    <t>CNPY2</t>
  </si>
  <si>
    <t>PCGF5</t>
  </si>
  <si>
    <t>DPH3P1</t>
  </si>
  <si>
    <t>AKT2</t>
  </si>
  <si>
    <t>DLD</t>
  </si>
  <si>
    <t>RWDD2B</t>
  </si>
  <si>
    <t>NFATC2IP</t>
  </si>
  <si>
    <t>GNB1</t>
  </si>
  <si>
    <t>ENGASE</t>
  </si>
  <si>
    <t>TARP</t>
  </si>
  <si>
    <t>ITGB8</t>
  </si>
  <si>
    <t>CRYGA</t>
  </si>
  <si>
    <t>RAB39A</t>
  </si>
  <si>
    <t>LRRC17</t>
  </si>
  <si>
    <t>HTRA3</t>
  </si>
  <si>
    <t>LSM11</t>
  </si>
  <si>
    <t>GATA6</t>
  </si>
  <si>
    <t>CCDC92</t>
  </si>
  <si>
    <t>AGRP</t>
  </si>
  <si>
    <t>TMEM45B</t>
  </si>
  <si>
    <t>FAM136A</t>
  </si>
  <si>
    <t>NOS1</t>
  </si>
  <si>
    <t>ADIPOR2</t>
  </si>
  <si>
    <t>P2RX1</t>
  </si>
  <si>
    <t>BMP15</t>
  </si>
  <si>
    <t>AGMAT</t>
  </si>
  <si>
    <t>FAM192A</t>
  </si>
  <si>
    <t>NUGGC</t>
  </si>
  <si>
    <t>GLIS2</t>
  </si>
  <si>
    <t>SCUBE3</t>
  </si>
  <si>
    <t>YTHDF3</t>
  </si>
  <si>
    <t>S1PR3</t>
  </si>
  <si>
    <t>RAD51AP2</t>
  </si>
  <si>
    <t>OBSL1</t>
  </si>
  <si>
    <t>NUDT18</t>
  </si>
  <si>
    <t>FBXO45</t>
  </si>
  <si>
    <t>TMEM55A</t>
  </si>
  <si>
    <t>GPR33</t>
  </si>
  <si>
    <t>FAM131A</t>
  </si>
  <si>
    <t>PRR4</t>
  </si>
  <si>
    <t>FBXL4</t>
  </si>
  <si>
    <t>RHOJ</t>
  </si>
  <si>
    <t>SLC30A9</t>
  </si>
  <si>
    <t>C3orf30</t>
  </si>
  <si>
    <t>CCNB1IP1</t>
  </si>
  <si>
    <t>TOMM5</t>
  </si>
  <si>
    <t>PROK2</t>
  </si>
  <si>
    <t>HIST4H4</t>
  </si>
  <si>
    <t>H2AFY</t>
  </si>
  <si>
    <t>CAPN10</t>
  </si>
  <si>
    <t>CARS</t>
  </si>
  <si>
    <t>SLC45A1</t>
  </si>
  <si>
    <t>BATF3</t>
  </si>
  <si>
    <t>INPP5A</t>
  </si>
  <si>
    <t>SPEM1</t>
  </si>
  <si>
    <t>KCNH6</t>
  </si>
  <si>
    <t>MLLT6</t>
  </si>
  <si>
    <t>GIMAP7</t>
  </si>
  <si>
    <t>TGFA</t>
  </si>
  <si>
    <t>ZNF319</t>
  </si>
  <si>
    <t>RFX5</t>
  </si>
  <si>
    <t>TMEM63A</t>
  </si>
  <si>
    <t>TATDN3</t>
  </si>
  <si>
    <t>SLC4A11</t>
  </si>
  <si>
    <t>ENPP7</t>
  </si>
  <si>
    <t>UBE2NL</t>
  </si>
  <si>
    <t>ZNF641</t>
  </si>
  <si>
    <t>WDR63</t>
  </si>
  <si>
    <t>TCP10L</t>
  </si>
  <si>
    <t>ANKH</t>
  </si>
  <si>
    <t>CEP128</t>
  </si>
  <si>
    <t>C2orf73</t>
  </si>
  <si>
    <t>GJA4</t>
  </si>
  <si>
    <t>VRTN</t>
  </si>
  <si>
    <t>ARPP19</t>
  </si>
  <si>
    <t>GPR108</t>
  </si>
  <si>
    <t>ZNF234</t>
  </si>
  <si>
    <t>PRSS42</t>
  </si>
  <si>
    <t>ALDOB</t>
  </si>
  <si>
    <t>PLEKHA5</t>
  </si>
  <si>
    <t>LOC389895</t>
  </si>
  <si>
    <t>CDH10</t>
  </si>
  <si>
    <t>SBK1</t>
  </si>
  <si>
    <t>C10orf55</t>
  </si>
  <si>
    <t>OR10G4</t>
  </si>
  <si>
    <t>C6orf106</t>
  </si>
  <si>
    <t>GPR31</t>
  </si>
  <si>
    <t>ASPSCR1</t>
  </si>
  <si>
    <t>AGMO</t>
  </si>
  <si>
    <t>CCDC88B</t>
  </si>
  <si>
    <t>LOC100130348</t>
  </si>
  <si>
    <t>KCNS2</t>
  </si>
  <si>
    <t>PRDM4</t>
  </si>
  <si>
    <t>PPFIA3</t>
  </si>
  <si>
    <t>THRA</t>
  </si>
  <si>
    <t>ZUFSP</t>
  </si>
  <si>
    <t>COMMD2</t>
  </si>
  <si>
    <t>GTSF1</t>
  </si>
  <si>
    <t>TRIM33</t>
  </si>
  <si>
    <t>NME5</t>
  </si>
  <si>
    <t>LYL1</t>
  </si>
  <si>
    <t>LRRC4C</t>
  </si>
  <si>
    <t>DEFB121</t>
  </si>
  <si>
    <t>MT1B</t>
  </si>
  <si>
    <t>ARMC2</t>
  </si>
  <si>
    <t>DHRS4L1</t>
  </si>
  <si>
    <t>ME2</t>
  </si>
  <si>
    <t>CHD8</t>
  </si>
  <si>
    <t>TGM7</t>
  </si>
  <si>
    <t>STARD10</t>
  </si>
  <si>
    <t>PLCH1</t>
  </si>
  <si>
    <t>NDST2</t>
  </si>
  <si>
    <t>ZNF774</t>
  </si>
  <si>
    <t>LRRC71</t>
  </si>
  <si>
    <t>CCP110</t>
  </si>
  <si>
    <t>EXOSC9</t>
  </si>
  <si>
    <t>MIER2</t>
  </si>
  <si>
    <t>AHSG</t>
  </si>
  <si>
    <t>EIF3F</t>
  </si>
  <si>
    <t>PPIP5K1</t>
  </si>
  <si>
    <t>DGAT1</t>
  </si>
  <si>
    <t>TMIGD1</t>
  </si>
  <si>
    <t>RAD51B</t>
  </si>
  <si>
    <t>SIGLEC10</t>
  </si>
  <si>
    <t>IL17REL</t>
  </si>
  <si>
    <t>C22orf46</t>
  </si>
  <si>
    <t>SAAL1</t>
  </si>
  <si>
    <t>DPPA5</t>
  </si>
  <si>
    <t>YAE1D1</t>
  </si>
  <si>
    <t>CALCR</t>
  </si>
  <si>
    <t>L1TD1</t>
  </si>
  <si>
    <t>MRGPRX2</t>
  </si>
  <si>
    <t>MSANTD2</t>
  </si>
  <si>
    <t>RGS12</t>
  </si>
  <si>
    <t>BMPER</t>
  </si>
  <si>
    <t>COL18A1</t>
  </si>
  <si>
    <t>ACN9</t>
  </si>
  <si>
    <t>NFATC2</t>
  </si>
  <si>
    <t>HTR1E</t>
  </si>
  <si>
    <t>WWC2</t>
  </si>
  <si>
    <t>HPX</t>
  </si>
  <si>
    <t>VIT</t>
  </si>
  <si>
    <t>JPH3</t>
  </si>
  <si>
    <t>MELK</t>
  </si>
  <si>
    <t>ENSA</t>
  </si>
  <si>
    <t>ZNHIT1</t>
  </si>
  <si>
    <t>DRAXIN</t>
  </si>
  <si>
    <t>LIN52</t>
  </si>
  <si>
    <t>LOC284385</t>
  </si>
  <si>
    <t>DRD3</t>
  </si>
  <si>
    <t>XAGE3</t>
  </si>
  <si>
    <t>C2orf80</t>
  </si>
  <si>
    <t>LOC653486</t>
  </si>
  <si>
    <t>PRDM5</t>
  </si>
  <si>
    <t>NKAIN4</t>
  </si>
  <si>
    <t>TBC1D30</t>
  </si>
  <si>
    <t>SYNDIG1</t>
  </si>
  <si>
    <t>F2RL1</t>
  </si>
  <si>
    <t>CES2</t>
  </si>
  <si>
    <t>PAIP2B</t>
  </si>
  <si>
    <t>OR13A1</t>
  </si>
  <si>
    <t>OR6P1</t>
  </si>
  <si>
    <t>QARS</t>
  </si>
  <si>
    <t>PARD3B</t>
  </si>
  <si>
    <t>FAM150A</t>
  </si>
  <si>
    <t>CD300A</t>
  </si>
  <si>
    <t>GNG4</t>
  </si>
  <si>
    <t>CIDEA</t>
  </si>
  <si>
    <t>PRSS12</t>
  </si>
  <si>
    <t>PPP1R3A</t>
  </si>
  <si>
    <t>MED28</t>
  </si>
  <si>
    <t>MYBPH</t>
  </si>
  <si>
    <t>PATE3</t>
  </si>
  <si>
    <t>EFHC2</t>
  </si>
  <si>
    <t>LOC391322</t>
  </si>
  <si>
    <t>GNA11</t>
  </si>
  <si>
    <t>SMIM22</t>
  </si>
  <si>
    <t>DTNB</t>
  </si>
  <si>
    <t>PALB2</t>
  </si>
  <si>
    <t>STX11</t>
  </si>
  <si>
    <t>ESR2</t>
  </si>
  <si>
    <t>ADAMTS16</t>
  </si>
  <si>
    <t>GLB1L3</t>
  </si>
  <si>
    <t>PTPRG</t>
  </si>
  <si>
    <t>NUDT22</t>
  </si>
  <si>
    <t>ETV6</t>
  </si>
  <si>
    <t>TAS2R3</t>
  </si>
  <si>
    <t>ZNF729</t>
  </si>
  <si>
    <t>PRRT4</t>
  </si>
  <si>
    <t>CC2D1B</t>
  </si>
  <si>
    <t>RIIAD1</t>
  </si>
  <si>
    <t>CD79A</t>
  </si>
  <si>
    <t>HLA-DRB1</t>
  </si>
  <si>
    <t>OR4C3</t>
  </si>
  <si>
    <t>SHISA9</t>
  </si>
  <si>
    <t>PSMD5</t>
  </si>
  <si>
    <t>CALML5</t>
  </si>
  <si>
    <t>GPBAR1</t>
  </si>
  <si>
    <t>PREP</t>
  </si>
  <si>
    <t>PHF17</t>
  </si>
  <si>
    <t>CTXN3</t>
  </si>
  <si>
    <t>MEF2A</t>
  </si>
  <si>
    <t>IDH3G</t>
  </si>
  <si>
    <t>IFT52</t>
  </si>
  <si>
    <t>FAM24A</t>
  </si>
  <si>
    <t>RBBP5</t>
  </si>
  <si>
    <t>IFNA5</t>
  </si>
  <si>
    <t>C3orf58</t>
  </si>
  <si>
    <t>OR52I1</t>
  </si>
  <si>
    <t>SCNN1B</t>
  </si>
  <si>
    <t>MARK4</t>
  </si>
  <si>
    <t>PYCR2</t>
  </si>
  <si>
    <t>SENP3</t>
  </si>
  <si>
    <t>VPS33B</t>
  </si>
  <si>
    <t>LYRM2</t>
  </si>
  <si>
    <t>KRTAP1-5</t>
  </si>
  <si>
    <t>HAUS5</t>
  </si>
  <si>
    <t>SLX1A</t>
  </si>
  <si>
    <t>ENO3</t>
  </si>
  <si>
    <t>EGFL6</t>
  </si>
  <si>
    <t>ZNF667</t>
  </si>
  <si>
    <t>CST4</t>
  </si>
  <si>
    <t>MAST1</t>
  </si>
  <si>
    <t>RASL10B</t>
  </si>
  <si>
    <t>SLC25A42</t>
  </si>
  <si>
    <t>CACTIN</t>
  </si>
  <si>
    <t>FREM3</t>
  </si>
  <si>
    <t>RSAD1</t>
  </si>
  <si>
    <t>FGD5</t>
  </si>
  <si>
    <t>CYP2B6</t>
  </si>
  <si>
    <t>PSPH</t>
  </si>
  <si>
    <t>CES4A</t>
  </si>
  <si>
    <t>STIL</t>
  </si>
  <si>
    <t>JRKL</t>
  </si>
  <si>
    <t>LCNL1</t>
  </si>
  <si>
    <t>FAM47E</t>
  </si>
  <si>
    <t>CD177</t>
  </si>
  <si>
    <t>LMNB2</t>
  </si>
  <si>
    <t>IL36B</t>
  </si>
  <si>
    <t>ADCYAP1R1</t>
  </si>
  <si>
    <t>TBC1D22B</t>
  </si>
  <si>
    <t>UGT2A2</t>
  </si>
  <si>
    <t>OLFM3</t>
  </si>
  <si>
    <t>MAGEA10</t>
  </si>
  <si>
    <t>RBM12B</t>
  </si>
  <si>
    <t>PGR</t>
  </si>
  <si>
    <t>PCTP</t>
  </si>
  <si>
    <t>ZSCAN23</t>
  </si>
  <si>
    <t>BRINP3</t>
  </si>
  <si>
    <t>HIST1H2AK</t>
  </si>
  <si>
    <t>SH3GL2</t>
  </si>
  <si>
    <t>C11orf65</t>
  </si>
  <si>
    <t>GID4</t>
  </si>
  <si>
    <t>DOCK11</t>
  </si>
  <si>
    <t>TMOD1</t>
  </si>
  <si>
    <t>ERLEC1</t>
  </si>
  <si>
    <t>CNIH1</t>
  </si>
  <si>
    <t>RIN2</t>
  </si>
  <si>
    <t>PTCH1</t>
  </si>
  <si>
    <t>IQCE</t>
  </si>
  <si>
    <t>RADIL</t>
  </si>
  <si>
    <t>CRAT</t>
  </si>
  <si>
    <t>FAM219B</t>
  </si>
  <si>
    <t>SIGLEC12</t>
  </si>
  <si>
    <t>TRPC4AP</t>
  </si>
  <si>
    <t>UPK2</t>
  </si>
  <si>
    <t>CCDC59</t>
  </si>
  <si>
    <t>SLC16A8</t>
  </si>
  <si>
    <t>ALKBH8</t>
  </si>
  <si>
    <t>ALKBH1</t>
  </si>
  <si>
    <t>KIAA1430</t>
  </si>
  <si>
    <t>C2orf83</t>
  </si>
  <si>
    <t>TENM4</t>
  </si>
  <si>
    <t>HCN4</t>
  </si>
  <si>
    <t>KIAA0825</t>
  </si>
  <si>
    <t>SLC31A2</t>
  </si>
  <si>
    <t>TCL1B</t>
  </si>
  <si>
    <t>CXorf22</t>
  </si>
  <si>
    <t>TMC2</t>
  </si>
  <si>
    <t>TMEM221</t>
  </si>
  <si>
    <t>HS3ST3B1</t>
  </si>
  <si>
    <t>ZNF672</t>
  </si>
  <si>
    <t>PHF6</t>
  </si>
  <si>
    <t>RNASE7</t>
  </si>
  <si>
    <t>TRIP11</t>
  </si>
  <si>
    <t>ST6GALNAC1</t>
  </si>
  <si>
    <t>TAS2R4</t>
  </si>
  <si>
    <t>ZNF891</t>
  </si>
  <si>
    <t>SERTAD4</t>
  </si>
  <si>
    <t>OR7G1</t>
  </si>
  <si>
    <t>C16orf71</t>
  </si>
  <si>
    <t>OR52N5</t>
  </si>
  <si>
    <t>ACOT13</t>
  </si>
  <si>
    <t>ZC3H7B</t>
  </si>
  <si>
    <t>SLC19A3</t>
  </si>
  <si>
    <t>THAP11</t>
  </si>
  <si>
    <t>ENTPD6</t>
  </si>
  <si>
    <t>KRT74</t>
  </si>
  <si>
    <t>KIAA1199</t>
  </si>
  <si>
    <t>C10orf2</t>
  </si>
  <si>
    <t>SAP130</t>
  </si>
  <si>
    <t>RASAL3</t>
  </si>
  <si>
    <t>TBX22</t>
  </si>
  <si>
    <t>FASTKD5</t>
  </si>
  <si>
    <t>GIMD1</t>
  </si>
  <si>
    <t>STAT5B</t>
  </si>
  <si>
    <t>KNTC1</t>
  </si>
  <si>
    <t>NFKB2</t>
  </si>
  <si>
    <t>C16orf95</t>
  </si>
  <si>
    <t>GIMAP8</t>
  </si>
  <si>
    <t>FAM160B1</t>
  </si>
  <si>
    <t>ARMS2</t>
  </si>
  <si>
    <t>PLGRKT</t>
  </si>
  <si>
    <t>TGDS</t>
  </si>
  <si>
    <t>C20orf85</t>
  </si>
  <si>
    <t>RAB11FIP2</t>
  </si>
  <si>
    <t>MEN1</t>
  </si>
  <si>
    <t>EHBP1L1</t>
  </si>
  <si>
    <t>HABP2</t>
  </si>
  <si>
    <t>PLCXD2</t>
  </si>
  <si>
    <t>STARD6</t>
  </si>
  <si>
    <t>KIR3DL2</t>
  </si>
  <si>
    <t>LACE1</t>
  </si>
  <si>
    <t>SPARCL1</t>
  </si>
  <si>
    <t>SPINK8</t>
  </si>
  <si>
    <t>KMO</t>
  </si>
  <si>
    <t>EDN2</t>
  </si>
  <si>
    <t>ZNF320</t>
  </si>
  <si>
    <t>C1orf110</t>
  </si>
  <si>
    <t>HMHB1</t>
  </si>
  <si>
    <t>USP21</t>
  </si>
  <si>
    <t>RRAGD</t>
  </si>
  <si>
    <t>BCL2L13</t>
  </si>
  <si>
    <t>ADIRF</t>
  </si>
  <si>
    <t>CDON</t>
  </si>
  <si>
    <t>UCK1</t>
  </si>
  <si>
    <t>SELM</t>
  </si>
  <si>
    <t>PRPS1L1</t>
  </si>
  <si>
    <t>RNASE9</t>
  </si>
  <si>
    <t>SELL</t>
  </si>
  <si>
    <t>COMMD8</t>
  </si>
  <si>
    <t>EBP</t>
  </si>
  <si>
    <t>MAP3K4</t>
  </si>
  <si>
    <t>CETP</t>
  </si>
  <si>
    <t>PCDHB3</t>
  </si>
  <si>
    <t>CDH24</t>
  </si>
  <si>
    <t>C22orf24</t>
  </si>
  <si>
    <t>SLC9A9</t>
  </si>
  <si>
    <t>GBP4</t>
  </si>
  <si>
    <t>PREX1</t>
  </si>
  <si>
    <t>COL9A3</t>
  </si>
  <si>
    <t>HPDL</t>
  </si>
  <si>
    <t>HRSP12</t>
  </si>
  <si>
    <t>PROC</t>
  </si>
  <si>
    <t>CLSTN2</t>
  </si>
  <si>
    <t>TFAP2E</t>
  </si>
  <si>
    <t>EPPIN</t>
  </si>
  <si>
    <t>UHRF2</t>
  </si>
  <si>
    <t>FXYD4</t>
  </si>
  <si>
    <t>CCDC11</t>
  </si>
  <si>
    <t>GUCY2F</t>
  </si>
  <si>
    <t>MRAP2</t>
  </si>
  <si>
    <t>ADH7</t>
  </si>
  <si>
    <t>CRIP1</t>
  </si>
  <si>
    <t>KCNG1</t>
  </si>
  <si>
    <t>GLS2</t>
  </si>
  <si>
    <t>H3F3B</t>
  </si>
  <si>
    <t>HTR3E</t>
  </si>
  <si>
    <t>BCL2L15</t>
  </si>
  <si>
    <t>TPRG1</t>
  </si>
  <si>
    <t>LAMB2</t>
  </si>
  <si>
    <t>SPPL2A</t>
  </si>
  <si>
    <t>PCDH11Y</t>
  </si>
  <si>
    <t>ST6GALNAC3</t>
  </si>
  <si>
    <t>INSL5</t>
  </si>
  <si>
    <t>P2RY8_Y</t>
  </si>
  <si>
    <t>FAHD1</t>
  </si>
  <si>
    <t>PCBD2</t>
  </si>
  <si>
    <t>RFPL4A</t>
  </si>
  <si>
    <t>TP53I13</t>
  </si>
  <si>
    <t>TGM6</t>
  </si>
  <si>
    <t>SLC5A6</t>
  </si>
  <si>
    <t>CCDC177</t>
  </si>
  <si>
    <t>DCN</t>
  </si>
  <si>
    <t>ADAM9</t>
  </si>
  <si>
    <t>LRRC37A2</t>
  </si>
  <si>
    <t>ASTN2</t>
  </si>
  <si>
    <t>PACSIN3</t>
  </si>
  <si>
    <t>GALP</t>
  </si>
  <si>
    <t>PAAF1</t>
  </si>
  <si>
    <t>GCFC2</t>
  </si>
  <si>
    <t>DNAJC19</t>
  </si>
  <si>
    <t>COBL</t>
  </si>
  <si>
    <t>TRAK2</t>
  </si>
  <si>
    <t>GCH1</t>
  </si>
  <si>
    <t>PLSCR4</t>
  </si>
  <si>
    <t>TMEM174</t>
  </si>
  <si>
    <t>DUSP14</t>
  </si>
  <si>
    <t>OLIG2</t>
  </si>
  <si>
    <t>FXYD2</t>
  </si>
  <si>
    <t>SCCPDH</t>
  </si>
  <si>
    <t>HPCAL1</t>
  </si>
  <si>
    <t>UBE2K</t>
  </si>
  <si>
    <t>SRSF9</t>
  </si>
  <si>
    <t>RAB9B</t>
  </si>
  <si>
    <t>ELFN2</t>
  </si>
  <si>
    <t>POU3F2</t>
  </si>
  <si>
    <t>KCNN1</t>
  </si>
  <si>
    <t>DCT</t>
  </si>
  <si>
    <t>PSAPL1</t>
  </si>
  <si>
    <t>SLITRK2</t>
  </si>
  <si>
    <t>LOC100130370</t>
  </si>
  <si>
    <t>NEDD4L</t>
  </si>
  <si>
    <t>MAK16</t>
  </si>
  <si>
    <t>GPR137C</t>
  </si>
  <si>
    <t>OLIG3</t>
  </si>
  <si>
    <t>ELF3</t>
  </si>
  <si>
    <t>TAS2R42</t>
  </si>
  <si>
    <t>CRYBA1</t>
  </si>
  <si>
    <t>RBM20</t>
  </si>
  <si>
    <t>ZNF711</t>
  </si>
  <si>
    <t>AKR7A2</t>
  </si>
  <si>
    <t>EXD3</t>
  </si>
  <si>
    <t>SMG8</t>
  </si>
  <si>
    <t>NLRP11</t>
  </si>
  <si>
    <t>TPCN1</t>
  </si>
  <si>
    <t>XYLT2</t>
  </si>
  <si>
    <t>PI4K2A</t>
  </si>
  <si>
    <t>ZSCAN21</t>
  </si>
  <si>
    <t>C14orf1</t>
  </si>
  <si>
    <t>VAPB</t>
  </si>
  <si>
    <t>HMHA1</t>
  </si>
  <si>
    <t>INVS</t>
  </si>
  <si>
    <t>OSCP1</t>
  </si>
  <si>
    <t>DPEP2</t>
  </si>
  <si>
    <t>RIPPLY3</t>
  </si>
  <si>
    <t>NOVA1</t>
  </si>
  <si>
    <t>ANHX</t>
  </si>
  <si>
    <t>C14orf93</t>
  </si>
  <si>
    <t>ZFAND4</t>
  </si>
  <si>
    <t>RAB12</t>
  </si>
  <si>
    <t>TIMM9</t>
  </si>
  <si>
    <t>SUMF2</t>
  </si>
  <si>
    <t>BTLA</t>
  </si>
  <si>
    <t>DCAF13</t>
  </si>
  <si>
    <t>LMBRD1</t>
  </si>
  <si>
    <t>FAM184A</t>
  </si>
  <si>
    <t>SPNS2</t>
  </si>
  <si>
    <t>OR4N4</t>
  </si>
  <si>
    <t>GRIN2D</t>
  </si>
  <si>
    <t>CSN2</t>
  </si>
  <si>
    <t>HAVCR2</t>
  </si>
  <si>
    <t>SLC30A10</t>
  </si>
  <si>
    <t>NXNL2</t>
  </si>
  <si>
    <t>OR7D4</t>
  </si>
  <si>
    <t>CRMP1</t>
  </si>
  <si>
    <t>DDAH2</t>
  </si>
  <si>
    <t>DHRS11</t>
  </si>
  <si>
    <t>ATOX1</t>
  </si>
  <si>
    <t>BSN</t>
  </si>
  <si>
    <t>ZGPAT</t>
  </si>
  <si>
    <t>C19orf38</t>
  </si>
  <si>
    <t>TRIM32</t>
  </si>
  <si>
    <t>UPF2</t>
  </si>
  <si>
    <t>CCND1</t>
  </si>
  <si>
    <t>SLC44A2</t>
  </si>
  <si>
    <t>SMAD3</t>
  </si>
  <si>
    <t>NR1I3</t>
  </si>
  <si>
    <t>USP28</t>
  </si>
  <si>
    <t>C1orf111</t>
  </si>
  <si>
    <t>ASCL4</t>
  </si>
  <si>
    <t>CAB39L</t>
  </si>
  <si>
    <t>SCG3</t>
  </si>
  <si>
    <t>XDH</t>
  </si>
  <si>
    <t>CCL7</t>
  </si>
  <si>
    <t>PHF14</t>
  </si>
  <si>
    <t>FABP6</t>
  </si>
  <si>
    <t>HBD</t>
  </si>
  <si>
    <t>CORT</t>
  </si>
  <si>
    <t>MYLK2</t>
  </si>
  <si>
    <t>TP53INP1</t>
  </si>
  <si>
    <t>TCEAL5</t>
  </si>
  <si>
    <t>OR7A10</t>
  </si>
  <si>
    <t>C20orf112</t>
  </si>
  <si>
    <t>CFHR5</t>
  </si>
  <si>
    <t>SLC44A4</t>
  </si>
  <si>
    <t>RPS6KC1</t>
  </si>
  <si>
    <t>ZNF548</t>
  </si>
  <si>
    <t>SLC9B2</t>
  </si>
  <si>
    <t>C1orf106</t>
  </si>
  <si>
    <t>SPOPL</t>
  </si>
  <si>
    <t>CLRN3</t>
  </si>
  <si>
    <t>CORO2B</t>
  </si>
  <si>
    <t>DDC</t>
  </si>
  <si>
    <t>IL11RA</t>
  </si>
  <si>
    <t>KCNS1</t>
  </si>
  <si>
    <t>ELANE</t>
  </si>
  <si>
    <t>LRRC3</t>
  </si>
  <si>
    <t>AGPAT4</t>
  </si>
  <si>
    <t>PYGM</t>
  </si>
  <si>
    <t>SCAND3</t>
  </si>
  <si>
    <t>COA1</t>
  </si>
  <si>
    <t>CHRD</t>
  </si>
  <si>
    <t>PRR14L</t>
  </si>
  <si>
    <t>MAPK12</t>
  </si>
  <si>
    <t>ZNF205</t>
  </si>
  <si>
    <t>MSI1</t>
  </si>
  <si>
    <t>PM20D2</t>
  </si>
  <si>
    <t>SULT4A1</t>
  </si>
  <si>
    <t>BTN3A1</t>
  </si>
  <si>
    <t>LRRC15</t>
  </si>
  <si>
    <t>GJB1</t>
  </si>
  <si>
    <t>NF2</t>
  </si>
  <si>
    <t>C9orf43</t>
  </si>
  <si>
    <t>OR56B4</t>
  </si>
  <si>
    <t>C8A</t>
  </si>
  <si>
    <t>CD9</t>
  </si>
  <si>
    <t>DYNC2H1</t>
  </si>
  <si>
    <t>NDUFAB1</t>
  </si>
  <si>
    <t>LGR6</t>
  </si>
  <si>
    <t>APOC1</t>
  </si>
  <si>
    <t>NDC80</t>
  </si>
  <si>
    <t>PTK2</t>
  </si>
  <si>
    <t>TM6SF1</t>
  </si>
  <si>
    <t>BCL6</t>
  </si>
  <si>
    <t>LOC100507003</t>
  </si>
  <si>
    <t>TMEM216</t>
  </si>
  <si>
    <t>EMP2</t>
  </si>
  <si>
    <t>BPIFB3</t>
  </si>
  <si>
    <t>TWISTNB</t>
  </si>
  <si>
    <t>VGLL1</t>
  </si>
  <si>
    <t>OR6N1</t>
  </si>
  <si>
    <t>CXorf66</t>
  </si>
  <si>
    <t>MACF1</t>
  </si>
  <si>
    <t>P2RY13</t>
  </si>
  <si>
    <t>OR10K1</t>
  </si>
  <si>
    <t>S1PR1</t>
  </si>
  <si>
    <t>CRLF1</t>
  </si>
  <si>
    <t>TCP11</t>
  </si>
  <si>
    <t>HES6</t>
  </si>
  <si>
    <t>FGF16</t>
  </si>
  <si>
    <t>LAMC2</t>
  </si>
  <si>
    <t>TTC7A</t>
  </si>
  <si>
    <t>PTCH2</t>
  </si>
  <si>
    <t>EPHA1</t>
  </si>
  <si>
    <t>MFSD12</t>
  </si>
  <si>
    <t>SLC30A1</t>
  </si>
  <si>
    <t>CDCA7L</t>
  </si>
  <si>
    <t>SPATA31D1</t>
  </si>
  <si>
    <t>SPATS2L</t>
  </si>
  <si>
    <t>TEX29</t>
  </si>
  <si>
    <t>SVIP</t>
  </si>
  <si>
    <t>CLMP</t>
  </si>
  <si>
    <t>MMP8</t>
  </si>
  <si>
    <t>C1orf210</t>
  </si>
  <si>
    <t>IGFBP7</t>
  </si>
  <si>
    <t>WNT10B</t>
  </si>
  <si>
    <t>NME6</t>
  </si>
  <si>
    <t>CCDC179</t>
  </si>
  <si>
    <t>MYO19</t>
  </si>
  <si>
    <t>ELMSAN1</t>
  </si>
  <si>
    <t>IRX1</t>
  </si>
  <si>
    <t>ANKRD29</t>
  </si>
  <si>
    <t>CELA2A</t>
  </si>
  <si>
    <t>KRTAP13-3</t>
  </si>
  <si>
    <t>MSX1</t>
  </si>
  <si>
    <t>RDH14</t>
  </si>
  <si>
    <t>SNX19</t>
  </si>
  <si>
    <t>OR2G6</t>
  </si>
  <si>
    <t>CROCC</t>
  </si>
  <si>
    <t>TBX15</t>
  </si>
  <si>
    <t>GPA33</t>
  </si>
  <si>
    <t>ZNF485</t>
  </si>
  <si>
    <t>GPR139</t>
  </si>
  <si>
    <t>SULT1C2</t>
  </si>
  <si>
    <t>ADC</t>
  </si>
  <si>
    <t>SLC12A5</t>
  </si>
  <si>
    <t>ASAP3</t>
  </si>
  <si>
    <t>GIT1</t>
  </si>
  <si>
    <t>NBPF8</t>
  </si>
  <si>
    <t>PIBF1</t>
  </si>
  <si>
    <t>GPR61</t>
  </si>
  <si>
    <t>ASB8</t>
  </si>
  <si>
    <t>CDK5</t>
  </si>
  <si>
    <t>UBE2Z</t>
  </si>
  <si>
    <t>BBS12</t>
  </si>
  <si>
    <t>CCL28</t>
  </si>
  <si>
    <t>ZNF354A</t>
  </si>
  <si>
    <t>SLITRK3</t>
  </si>
  <si>
    <t>DRD1</t>
  </si>
  <si>
    <t>CKMT1B</t>
  </si>
  <si>
    <t>PKMYT1</t>
  </si>
  <si>
    <t>NT5M</t>
  </si>
  <si>
    <t>NDUFA4</t>
  </si>
  <si>
    <t>FCRL5</t>
  </si>
  <si>
    <t>OR5R1</t>
  </si>
  <si>
    <t>GP1BB</t>
  </si>
  <si>
    <t>ETV3</t>
  </si>
  <si>
    <t>LONP2</t>
  </si>
  <si>
    <t>KLHL31</t>
  </si>
  <si>
    <t>CDC42SE1</t>
  </si>
  <si>
    <t>ADRB1</t>
  </si>
  <si>
    <t>AKNA</t>
  </si>
  <si>
    <t>STYXL1</t>
  </si>
  <si>
    <t>GUCY1B3</t>
  </si>
  <si>
    <t>ABCD2</t>
  </si>
  <si>
    <t>GFI1</t>
  </si>
  <si>
    <t>LRRC43</t>
  </si>
  <si>
    <t>ANKRD45</t>
  </si>
  <si>
    <t>DEFB112</t>
  </si>
  <si>
    <t>MAPKAPK3</t>
  </si>
  <si>
    <t>CHL1</t>
  </si>
  <si>
    <t>RND2</t>
  </si>
  <si>
    <t>MRPL13</t>
  </si>
  <si>
    <t>MOBP</t>
  </si>
  <si>
    <t>TMEM19</t>
  </si>
  <si>
    <t>SLC25A34</t>
  </si>
  <si>
    <t>REEP6</t>
  </si>
  <si>
    <t>KCNQ4</t>
  </si>
  <si>
    <t>KL</t>
  </si>
  <si>
    <t>SYNDIG1L</t>
  </si>
  <si>
    <t>CLIC5</t>
  </si>
  <si>
    <t>LRP5L</t>
  </si>
  <si>
    <t>C5orf20</t>
  </si>
  <si>
    <t>C11orf1</t>
  </si>
  <si>
    <t>NEIL2</t>
  </si>
  <si>
    <t>DMRTC2</t>
  </si>
  <si>
    <t>ATG2B</t>
  </si>
  <si>
    <t>CFL2</t>
  </si>
  <si>
    <t>RSPH10B2</t>
  </si>
  <si>
    <t>SLA2</t>
  </si>
  <si>
    <t>THBS1</t>
  </si>
  <si>
    <t>LAIR1</t>
  </si>
  <si>
    <t>TNMD</t>
  </si>
  <si>
    <t>PPFIBP2</t>
  </si>
  <si>
    <t>MDH2</t>
  </si>
  <si>
    <t>MTF1</t>
  </si>
  <si>
    <t>DNAJC18</t>
  </si>
  <si>
    <t>LRRD1</t>
  </si>
  <si>
    <t>OCM2</t>
  </si>
  <si>
    <t>SEMA4G</t>
  </si>
  <si>
    <t>ZNF735</t>
  </si>
  <si>
    <t>RMND1</t>
  </si>
  <si>
    <t>ABCB4</t>
  </si>
  <si>
    <t>HTR1B</t>
  </si>
  <si>
    <t>ALAD</t>
  </si>
  <si>
    <t>PRKAG1</t>
  </si>
  <si>
    <t>HSH2D</t>
  </si>
  <si>
    <t>BBS4</t>
  </si>
  <si>
    <t>HENMT1</t>
  </si>
  <si>
    <t>ARSE</t>
  </si>
  <si>
    <t>ZCCHC3</t>
  </si>
  <si>
    <t>RYR3</t>
  </si>
  <si>
    <t>PNP</t>
  </si>
  <si>
    <t>GPX6</t>
  </si>
  <si>
    <t>SLC38A10</t>
  </si>
  <si>
    <t>TAF7</t>
  </si>
  <si>
    <t>UBE2V1</t>
  </si>
  <si>
    <t>ENPEP</t>
  </si>
  <si>
    <t>MED7</t>
  </si>
  <si>
    <t>WBSCR17</t>
  </si>
  <si>
    <t>OR14J1</t>
  </si>
  <si>
    <t>NEU2</t>
  </si>
  <si>
    <t>NCMAP</t>
  </si>
  <si>
    <t>SRP19</t>
  </si>
  <si>
    <t>OR4F6</t>
  </si>
  <si>
    <t>THUMPD3</t>
  </si>
  <si>
    <t>FAM9A</t>
  </si>
  <si>
    <t>POU2AF1</t>
  </si>
  <si>
    <t>NABP1</t>
  </si>
  <si>
    <t>DSC1</t>
  </si>
  <si>
    <t>PPP2R5D</t>
  </si>
  <si>
    <t>BCKDHB</t>
  </si>
  <si>
    <t>KRT24</t>
  </si>
  <si>
    <t>KIF1B</t>
  </si>
  <si>
    <t>MGAT2</t>
  </si>
  <si>
    <t>HLA-DQB2</t>
  </si>
  <si>
    <t>RPP38</t>
  </si>
  <si>
    <t>RNF223</t>
  </si>
  <si>
    <t>PEX6</t>
  </si>
  <si>
    <t>LCE6A</t>
  </si>
  <si>
    <t>PADI1</t>
  </si>
  <si>
    <t>MAGEB3</t>
  </si>
  <si>
    <t>ZNF124</t>
  </si>
  <si>
    <t>GMPR2</t>
  </si>
  <si>
    <t>PTP4A1</t>
  </si>
  <si>
    <t>CDRT15</t>
  </si>
  <si>
    <t>CSK</t>
  </si>
  <si>
    <t>TMC7</t>
  </si>
  <si>
    <t>MYCT1</t>
  </si>
  <si>
    <t>RCAN1</t>
  </si>
  <si>
    <t>STAG3</t>
  </si>
  <si>
    <t>NBAS</t>
  </si>
  <si>
    <t>VWF</t>
  </si>
  <si>
    <t>GLRA1</t>
  </si>
  <si>
    <t>SFRP1</t>
  </si>
  <si>
    <t>KRTAP10-3</t>
  </si>
  <si>
    <t>USP24</t>
  </si>
  <si>
    <t>ARHGAP44</t>
  </si>
  <si>
    <t>PPTC7</t>
  </si>
  <si>
    <t>CD80</t>
  </si>
  <si>
    <t>TAS2R40</t>
  </si>
  <si>
    <t>DOK3</t>
  </si>
  <si>
    <t>ZNF223</t>
  </si>
  <si>
    <t>RPRD2</t>
  </si>
  <si>
    <t>CACUL1</t>
  </si>
  <si>
    <t>PHTF1</t>
  </si>
  <si>
    <t>GCNT1</t>
  </si>
  <si>
    <t>RTP3</t>
  </si>
  <si>
    <t>SOST</t>
  </si>
  <si>
    <t>KDM5C</t>
  </si>
  <si>
    <t>C1QTNF3</t>
  </si>
  <si>
    <t>C19orf59</t>
  </si>
  <si>
    <t>HSF2BP</t>
  </si>
  <si>
    <t>OR10C1</t>
  </si>
  <si>
    <t>MAN2C1</t>
  </si>
  <si>
    <t>AEN</t>
  </si>
  <si>
    <t>IDH3A</t>
  </si>
  <si>
    <t>FAM221B</t>
  </si>
  <si>
    <t>PRSS23</t>
  </si>
  <si>
    <t>VPS9D1</t>
  </si>
  <si>
    <t>EPB41L4A</t>
  </si>
  <si>
    <t>FAF2</t>
  </si>
  <si>
    <t>WIPF3</t>
  </si>
  <si>
    <t>GPRC5D</t>
  </si>
  <si>
    <t>LHX4</t>
  </si>
  <si>
    <t>KCNK16</t>
  </si>
  <si>
    <t>CENPN</t>
  </si>
  <si>
    <t>C7orf66</t>
  </si>
  <si>
    <t>AICDA</t>
  </si>
  <si>
    <t>B4GALT6</t>
  </si>
  <si>
    <t>NPR3</t>
  </si>
  <si>
    <t>IL31</t>
  </si>
  <si>
    <t>PISD</t>
  </si>
  <si>
    <t>EXD2</t>
  </si>
  <si>
    <t>BMF</t>
  </si>
  <si>
    <t>LCT</t>
  </si>
  <si>
    <t>KCTD9</t>
  </si>
  <si>
    <t>NARFL</t>
  </si>
  <si>
    <t>OR4Q3</t>
  </si>
  <si>
    <t>ACHE</t>
  </si>
  <si>
    <t>SLC35F2</t>
  </si>
  <si>
    <t>FAM150B</t>
  </si>
  <si>
    <t>SALL4</t>
  </si>
  <si>
    <t>MRPL52</t>
  </si>
  <si>
    <t>ERVMER34-1</t>
  </si>
  <si>
    <t>EFHC1</t>
  </si>
  <si>
    <t>CAMSAP1</t>
  </si>
  <si>
    <t>L1CAM</t>
  </si>
  <si>
    <t>TIMP3</t>
  </si>
  <si>
    <t>GNG8</t>
  </si>
  <si>
    <t>SYT8</t>
  </si>
  <si>
    <t>SPTLC2</t>
  </si>
  <si>
    <t>LRRC14B</t>
  </si>
  <si>
    <t>TMEM26</t>
  </si>
  <si>
    <t>ECM2</t>
  </si>
  <si>
    <t>ZNF518B</t>
  </si>
  <si>
    <t>FZD3</t>
  </si>
  <si>
    <t>CDK5RAP3</t>
  </si>
  <si>
    <t>CACNG6</t>
  </si>
  <si>
    <t>ST8SIA2</t>
  </si>
  <si>
    <t>DNAAF1</t>
  </si>
  <si>
    <t>TM9SF1</t>
  </si>
  <si>
    <t>EBPL</t>
  </si>
  <si>
    <t>SPINT1</t>
  </si>
  <si>
    <t>HAUS2</t>
  </si>
  <si>
    <t>WDYHV1</t>
  </si>
  <si>
    <t>CORO1C</t>
  </si>
  <si>
    <t>AGPAT9</t>
  </si>
  <si>
    <t>CST11</t>
  </si>
  <si>
    <t>MCF2</t>
  </si>
  <si>
    <t>MLANA</t>
  </si>
  <si>
    <t>SLITRK1</t>
  </si>
  <si>
    <t>CCDC142</t>
  </si>
  <si>
    <t>AGAP1</t>
  </si>
  <si>
    <t>HLA-C</t>
  </si>
  <si>
    <t>FGF7</t>
  </si>
  <si>
    <t>PPIL4</t>
  </si>
  <si>
    <t>CD33</t>
  </si>
  <si>
    <t>TTC39A</t>
  </si>
  <si>
    <t>C2orf82</t>
  </si>
  <si>
    <t>RPP30</t>
  </si>
  <si>
    <t>RYK</t>
  </si>
  <si>
    <t>MRPL51</t>
  </si>
  <si>
    <t>CDCP1</t>
  </si>
  <si>
    <t>ROS1</t>
  </si>
  <si>
    <t>KIF5C</t>
  </si>
  <si>
    <t>AP4S1</t>
  </si>
  <si>
    <t>DNER</t>
  </si>
  <si>
    <t>DCAF12</t>
  </si>
  <si>
    <t>C1QTNF8</t>
  </si>
  <si>
    <t>FAM110A</t>
  </si>
  <si>
    <t>MRPL18</t>
  </si>
  <si>
    <t>LOC100505841</t>
  </si>
  <si>
    <t>ASNSD1</t>
  </si>
  <si>
    <t>B4GALNT2</t>
  </si>
  <si>
    <t>MS4A13</t>
  </si>
  <si>
    <t>ADRA2B</t>
  </si>
  <si>
    <t>ASCC3</t>
  </si>
  <si>
    <t>SLC22A10</t>
  </si>
  <si>
    <t>PAX5</t>
  </si>
  <si>
    <t>SLC24A5</t>
  </si>
  <si>
    <t>CLDN15</t>
  </si>
  <si>
    <t>RETSAT</t>
  </si>
  <si>
    <t>RPP40</t>
  </si>
  <si>
    <t>WIF1</t>
  </si>
  <si>
    <t>MAT1A</t>
  </si>
  <si>
    <t>PRKG1</t>
  </si>
  <si>
    <t>PRLHR</t>
  </si>
  <si>
    <t>MED10</t>
  </si>
  <si>
    <t>SPOCK3</t>
  </si>
  <si>
    <t>SPATA13</t>
  </si>
  <si>
    <t>DYNC1I2</t>
  </si>
  <si>
    <t>SPINK6</t>
  </si>
  <si>
    <t>FAM71F1</t>
  </si>
  <si>
    <t>TAS2R9</t>
  </si>
  <si>
    <t>KAT6A</t>
  </si>
  <si>
    <t>BAIAP2L1</t>
  </si>
  <si>
    <t>RGAG4</t>
  </si>
  <si>
    <t>NRSN2</t>
  </si>
  <si>
    <t>PRIMA1</t>
  </si>
  <si>
    <t>CEND1</t>
  </si>
  <si>
    <t>HEPN1</t>
  </si>
  <si>
    <t>CHST8</t>
  </si>
  <si>
    <t>DEFB116</t>
  </si>
  <si>
    <t>KCNIP2</t>
  </si>
  <si>
    <t>PID1</t>
  </si>
  <si>
    <t>FTMT</t>
  </si>
  <si>
    <t>PLSCR1</t>
  </si>
  <si>
    <t>CCIN</t>
  </si>
  <si>
    <t>FAM200A</t>
  </si>
  <si>
    <t>ACP6</t>
  </si>
  <si>
    <t>CYB5R1</t>
  </si>
  <si>
    <t>MFAP2</t>
  </si>
  <si>
    <t>AARS2</t>
  </si>
  <si>
    <t>WDR19</t>
  </si>
  <si>
    <t>AWAT1</t>
  </si>
  <si>
    <t>NTN1</t>
  </si>
  <si>
    <t>ZNF577</t>
  </si>
  <si>
    <t>HIST1H4L</t>
  </si>
  <si>
    <t>LCORL</t>
  </si>
  <si>
    <t>RAB3GAP1</t>
  </si>
  <si>
    <t>PIAS4</t>
  </si>
  <si>
    <t>KRTAP10-2</t>
  </si>
  <si>
    <t>LONRF2</t>
  </si>
  <si>
    <t>SPATA4</t>
  </si>
  <si>
    <t>SERPINA5</t>
  </si>
  <si>
    <t>MRC2</t>
  </si>
  <si>
    <t>C5orf64</t>
  </si>
  <si>
    <t>TBATA</t>
  </si>
  <si>
    <t>RALB</t>
  </si>
  <si>
    <t>TMEM131</t>
  </si>
  <si>
    <t>LRRC14</t>
  </si>
  <si>
    <t>LAMP2</t>
  </si>
  <si>
    <t>KAT2A</t>
  </si>
  <si>
    <t>DNTT</t>
  </si>
  <si>
    <t>SPDYC</t>
  </si>
  <si>
    <t>DTX4</t>
  </si>
  <si>
    <t>GPR113</t>
  </si>
  <si>
    <t>KIAA0196</t>
  </si>
  <si>
    <t>SENP7</t>
  </si>
  <si>
    <t>MPP6</t>
  </si>
  <si>
    <t>DPP8</t>
  </si>
  <si>
    <t>LOC643669</t>
  </si>
  <si>
    <t>RBFOX1</t>
  </si>
  <si>
    <t>LRTM1</t>
  </si>
  <si>
    <t>PEX12</t>
  </si>
  <si>
    <t>ZNF518A</t>
  </si>
  <si>
    <t>LIN9</t>
  </si>
  <si>
    <t>IRX4</t>
  </si>
  <si>
    <t>PET112</t>
  </si>
  <si>
    <t>KIAA1804</t>
  </si>
  <si>
    <t>PALM</t>
  </si>
  <si>
    <t>EPHX1</t>
  </si>
  <si>
    <t>ZNF790</t>
  </si>
  <si>
    <t>RGL2</t>
  </si>
  <si>
    <t>ADAM10</t>
  </si>
  <si>
    <t>C10orf128</t>
  </si>
  <si>
    <t>C3orf84</t>
  </si>
  <si>
    <t>WDR91</t>
  </si>
  <si>
    <t>L2HGDH</t>
  </si>
  <si>
    <t>ZC3H14</t>
  </si>
  <si>
    <t>LMO1</t>
  </si>
  <si>
    <t>C12orf65</t>
  </si>
  <si>
    <t>EPHB1</t>
  </si>
  <si>
    <t>GIT2</t>
  </si>
  <si>
    <t>DUOXA2</t>
  </si>
  <si>
    <t>ICAM2</t>
  </si>
  <si>
    <t>GANC</t>
  </si>
  <si>
    <t>KRTCAP3</t>
  </si>
  <si>
    <t>SCN5A</t>
  </si>
  <si>
    <t>LRRCC1</t>
  </si>
  <si>
    <t>LRRC1</t>
  </si>
  <si>
    <t>OSTN</t>
  </si>
  <si>
    <t>LEFTY2</t>
  </si>
  <si>
    <t>DRP2</t>
  </si>
  <si>
    <t>TCEAL6</t>
  </si>
  <si>
    <t>DUSP12</t>
  </si>
  <si>
    <t>STX12</t>
  </si>
  <si>
    <t>ADCY1</t>
  </si>
  <si>
    <t>HMGCS2</t>
  </si>
  <si>
    <t>MYOT</t>
  </si>
  <si>
    <t>GTF3C3</t>
  </si>
  <si>
    <t>ITGA2</t>
  </si>
  <si>
    <t>OR8B3</t>
  </si>
  <si>
    <t>MITD1</t>
  </si>
  <si>
    <t>SLC6A5</t>
  </si>
  <si>
    <t>ATXN7L2</t>
  </si>
  <si>
    <t>FRAT2</t>
  </si>
  <si>
    <t>MS4A15</t>
  </si>
  <si>
    <t>GABRD</t>
  </si>
  <si>
    <t>GPT</t>
  </si>
  <si>
    <t>MFSD3</t>
  </si>
  <si>
    <t>NOL7</t>
  </si>
  <si>
    <t>RFX4</t>
  </si>
  <si>
    <t>CD244</t>
  </si>
  <si>
    <t>IGDCC3</t>
  </si>
  <si>
    <t>ASB18</t>
  </si>
  <si>
    <t>CDK17</t>
  </si>
  <si>
    <t>CLDN6</t>
  </si>
  <si>
    <t>HIST1H3J</t>
  </si>
  <si>
    <t>RSBN1</t>
  </si>
  <si>
    <t>RAI1</t>
  </si>
  <si>
    <t>PANK1</t>
  </si>
  <si>
    <t>SLC18A2</t>
  </si>
  <si>
    <t>TMEM121</t>
  </si>
  <si>
    <t>PRMT3</t>
  </si>
  <si>
    <t>RHOBTB2</t>
  </si>
  <si>
    <t>ZNF407</t>
  </si>
  <si>
    <t>CD207</t>
  </si>
  <si>
    <t>HORMAD2</t>
  </si>
  <si>
    <t>CRYBA4</t>
  </si>
  <si>
    <t>ABCC9</t>
  </si>
  <si>
    <t>PRR23B</t>
  </si>
  <si>
    <t>TMPRSS9</t>
  </si>
  <si>
    <t>CD5L</t>
  </si>
  <si>
    <t>LTBP1</t>
  </si>
  <si>
    <t>UBL4A</t>
  </si>
  <si>
    <t>IBA57</t>
  </si>
  <si>
    <t>ZNF614</t>
  </si>
  <si>
    <t>EXOC3L2</t>
  </si>
  <si>
    <t>BCL2</t>
  </si>
  <si>
    <t>C15orf32</t>
  </si>
  <si>
    <t>SEMA6C</t>
  </si>
  <si>
    <t>PGM5</t>
  </si>
  <si>
    <t>CCDC53</t>
  </si>
  <si>
    <t>CD248</t>
  </si>
  <si>
    <t>TSPAN13</t>
  </si>
  <si>
    <t>MAF1</t>
  </si>
  <si>
    <t>NXF5</t>
  </si>
  <si>
    <t>CD164</t>
  </si>
  <si>
    <t>EMX1</t>
  </si>
  <si>
    <t>FGD1</t>
  </si>
  <si>
    <t>ACSBG1</t>
  </si>
  <si>
    <t>TBC1D9B</t>
  </si>
  <si>
    <t>APOE</t>
  </si>
  <si>
    <t>H2BFWT</t>
  </si>
  <si>
    <t>GDF9</t>
  </si>
  <si>
    <t>RFX1</t>
  </si>
  <si>
    <t>WBP1L</t>
  </si>
  <si>
    <t>LDOC1L</t>
  </si>
  <si>
    <t>SIRT3</t>
  </si>
  <si>
    <t>APMAP</t>
  </si>
  <si>
    <t>ATAD3C</t>
  </si>
  <si>
    <t>SCRN1</t>
  </si>
  <si>
    <t>LOC149373</t>
  </si>
  <si>
    <t>NADKD1</t>
  </si>
  <si>
    <t>NFKBIL1</t>
  </si>
  <si>
    <t>NCS1</t>
  </si>
  <si>
    <t>IL2RA</t>
  </si>
  <si>
    <t>PCDH17</t>
  </si>
  <si>
    <t>FGF9</t>
  </si>
  <si>
    <t>CTNS</t>
  </si>
  <si>
    <t>SCML4</t>
  </si>
  <si>
    <t>REN</t>
  </si>
  <si>
    <t>AMACR</t>
  </si>
  <si>
    <t>AK7</t>
  </si>
  <si>
    <t>LEPROTL1</t>
  </si>
  <si>
    <t>C8orf42</t>
  </si>
  <si>
    <t>INSM1</t>
  </si>
  <si>
    <t>NGEF</t>
  </si>
  <si>
    <t>DCAF4L1</t>
  </si>
  <si>
    <t>SIX6</t>
  </si>
  <si>
    <t>BDKRB1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</si>
</sst>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Rp&quot;#,##0"/>
  </numFmts>
  <fonts count="25" x14ac:knownFonts="1">
    <font>
      <sz val="10"/>
      <color rgb="FF000000"/>
      <name val="Arial"/>
    </font>
    <font>
      <b/>
      <sz val="11"/>
      <color rgb="FF000000"/>
      <name val="Arial"/>
    </font>
    <font>
      <b/>
      <sz val="10"/>
      <name val="Arial"/>
    </font>
    <font>
      <sz val="11"/>
      <color rgb="FF000000"/>
      <name val="Arial"/>
    </font>
    <font>
      <sz val="10"/>
      <name val="Arial"/>
    </font>
    <font>
      <sz val="11"/>
      <color rgb="FF000000"/>
      <name val="Calibri"/>
    </font>
    <font>
      <sz val="11"/>
      <name val="Arial"/>
    </font>
    <font>
      <sz val="11"/>
      <color rgb="FFFFFFFF"/>
      <name val="Calibri"/>
    </font>
    <font>
      <sz val="10"/>
      <color rgb="FFFFFFFF"/>
      <name val="Arial"/>
    </font>
    <font>
      <b/>
      <sz val="10"/>
      <name val="Arial"/>
    </font>
    <font>
      <b/>
      <sz val="11"/>
      <name val="Arial"/>
    </font>
    <font>
      <b/>
      <sz val="10"/>
      <color rgb="FFFF0000"/>
      <name val="Arial"/>
    </font>
    <font>
      <sz val="11"/>
      <color rgb="FF000000"/>
      <name val="Arial"/>
    </font>
    <font>
      <u/>
      <sz val="10"/>
      <name val="Arial"/>
    </font>
    <font>
      <sz val="10"/>
      <color rgb="FF000000"/>
      <name val="Arial"/>
    </font>
    <font>
      <b/>
      <sz val="11"/>
      <color rgb="FFFF0000"/>
      <name val="Arial"/>
    </font>
    <font>
      <b/>
      <sz val="10"/>
      <color rgb="FF000000"/>
      <name val="Arial"/>
    </font>
    <font>
      <u/>
      <sz val="11"/>
      <color rgb="FF0000FF"/>
      <name val="Arial"/>
    </font>
    <font>
      <sz val="12"/>
      <color rgb="FF000000"/>
      <name val="Arial"/>
    </font>
    <font>
      <sz val="10"/>
      <color rgb="FF000000"/>
      <name val="Arial"/>
    </font>
    <font>
      <sz val="11"/>
      <color rgb="FF575757"/>
      <name val="Arial"/>
    </font>
    <font>
      <sz val="9"/>
      <color rgb="FF000000"/>
      <name val="Arial"/>
    </font>
    <font>
      <sz val="9"/>
      <color rgb="FF575757"/>
      <name val="Arial"/>
    </font>
    <font>
      <sz val="8"/>
      <name val="Arial"/>
    </font>
    <font>
      <sz val="6"/>
      <name val="Arial"/>
    </font>
  </fonts>
  <fills count="22">
    <fill>
      <patternFill patternType="none"/>
    </fill>
    <fill>
      <patternFill patternType="gray125"/>
    </fill>
    <fill>
      <patternFill patternType="solid">
        <fgColor rgb="FFF4CCCC"/>
        <bgColor rgb="FFF4CCCC"/>
      </patternFill>
    </fill>
    <fill>
      <patternFill patternType="solid">
        <fgColor rgb="FFC00000"/>
        <bgColor rgb="FFC00000"/>
      </patternFill>
    </fill>
    <fill>
      <patternFill patternType="solid">
        <fgColor rgb="FFFCE5CD"/>
        <bgColor rgb="FFFCE5CD"/>
      </patternFill>
    </fill>
    <fill>
      <patternFill patternType="solid">
        <fgColor rgb="FFFFFFFF"/>
        <bgColor rgb="FFFFFFFF"/>
      </patternFill>
    </fill>
    <fill>
      <patternFill patternType="solid">
        <fgColor rgb="FFFF0000"/>
        <bgColor rgb="FFFF0000"/>
      </patternFill>
    </fill>
    <fill>
      <patternFill patternType="solid">
        <fgColor rgb="FFFFC000"/>
        <bgColor rgb="FFFFC000"/>
      </patternFill>
    </fill>
    <fill>
      <patternFill patternType="solid">
        <fgColor rgb="FFFFFF00"/>
        <bgColor rgb="FFFFFF00"/>
      </patternFill>
    </fill>
    <fill>
      <patternFill patternType="solid">
        <fgColor rgb="FF92D050"/>
        <bgColor rgb="FF92D050"/>
      </patternFill>
    </fill>
    <fill>
      <patternFill patternType="solid">
        <fgColor rgb="FF00B050"/>
        <bgColor rgb="FF00B050"/>
      </patternFill>
    </fill>
    <fill>
      <patternFill patternType="solid">
        <fgColor rgb="FFD9EAD3"/>
        <bgColor rgb="FFD9EAD3"/>
      </patternFill>
    </fill>
    <fill>
      <patternFill patternType="solid">
        <fgColor rgb="FFD0E0E3"/>
        <bgColor rgb="FFD0E0E3"/>
      </patternFill>
    </fill>
    <fill>
      <patternFill patternType="solid">
        <fgColor rgb="FF00B0F0"/>
        <bgColor rgb="FF00B0F0"/>
      </patternFill>
    </fill>
    <fill>
      <patternFill patternType="solid">
        <fgColor rgb="FF0070C0"/>
        <bgColor rgb="FF0070C0"/>
      </patternFill>
    </fill>
    <fill>
      <patternFill patternType="solid">
        <fgColor rgb="FF002060"/>
        <bgColor rgb="FF002060"/>
      </patternFill>
    </fill>
    <fill>
      <patternFill patternType="solid">
        <fgColor rgb="FF20124D"/>
        <bgColor rgb="FF20124D"/>
      </patternFill>
    </fill>
    <fill>
      <patternFill patternType="solid">
        <fgColor rgb="FF980000"/>
        <bgColor rgb="FF980000"/>
      </patternFill>
    </fill>
    <fill>
      <patternFill patternType="solid">
        <fgColor rgb="FFE6B8AF"/>
        <bgColor rgb="FFE6B8AF"/>
      </patternFill>
    </fill>
    <fill>
      <patternFill patternType="solid">
        <fgColor rgb="FFF6B26B"/>
        <bgColor rgb="FFF6B26B"/>
      </patternFill>
    </fill>
    <fill>
      <patternFill patternType="solid">
        <fgColor rgb="FFB7B7B7"/>
        <bgColor rgb="FFB7B7B7"/>
      </patternFill>
    </fill>
    <fill>
      <patternFill patternType="solid">
        <fgColor rgb="FFD9D9D9"/>
        <bgColor rgb="FFD9D9D9"/>
      </patternFill>
    </fill>
  </fills>
  <borders count="3">
    <border>
      <left/>
      <right/>
      <top/>
      <bottom/>
      <diagonal/>
    </border>
    <border>
      <left/>
      <right/>
      <top/>
      <bottom style="thin">
        <color rgb="FF000000"/>
      </bottom>
      <diagonal/>
    </border>
    <border>
      <left/>
      <right/>
      <top style="thin">
        <color rgb="FF000000"/>
      </top>
      <bottom/>
      <diagonal/>
    </border>
  </borders>
  <cellStyleXfs count="1">
    <xf numFmtId="0" fontId="0" fillId="0" borderId="0"/>
  </cellStyleXfs>
  <cellXfs count="101">
    <xf numFmtId="0" fontId="0"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2" fillId="2" borderId="0" xfId="0" applyFont="1" applyFill="1" applyAlignment="1">
      <alignment wrapText="1"/>
    </xf>
    <xf numFmtId="0" fontId="3" fillId="0" borderId="1" xfId="0" applyFont="1" applyBorder="1" applyAlignment="1"/>
    <xf numFmtId="0" fontId="3" fillId="0" borderId="1" xfId="0" applyFont="1" applyBorder="1" applyAlignment="1"/>
    <xf numFmtId="0" fontId="3" fillId="0" borderId="0" xfId="0" applyFont="1" applyAlignment="1"/>
    <xf numFmtId="0" fontId="4" fillId="0" borderId="1" xfId="0" applyFont="1" applyBorder="1" applyAlignment="1">
      <alignment wrapText="1"/>
    </xf>
    <xf numFmtId="0" fontId="3" fillId="0" borderId="2" xfId="0" applyFont="1" applyBorder="1" applyAlignment="1"/>
    <xf numFmtId="0" fontId="3" fillId="0" borderId="0" xfId="0" applyFont="1" applyAlignment="1"/>
    <xf numFmtId="0" fontId="3" fillId="0" borderId="2" xfId="0" applyFont="1" applyBorder="1" applyAlignment="1"/>
    <xf numFmtId="0" fontId="4" fillId="0" borderId="2" xfId="0" applyFont="1" applyBorder="1" applyAlignment="1">
      <alignment wrapText="1"/>
    </xf>
    <xf numFmtId="0" fontId="2" fillId="0" borderId="0" xfId="0" applyFont="1" applyAlignment="1">
      <alignment wrapText="1"/>
    </xf>
    <xf numFmtId="0" fontId="2" fillId="4" borderId="0" xfId="0" applyFont="1" applyFill="1" applyAlignment="1">
      <alignment wrapText="1"/>
    </xf>
    <xf numFmtId="0" fontId="3" fillId="0" borderId="0" xfId="0" applyFont="1" applyAlignment="1"/>
    <xf numFmtId="0" fontId="3" fillId="5" borderId="0" xfId="0" applyFont="1" applyFill="1" applyAlignment="1"/>
    <xf numFmtId="0" fontId="3" fillId="6" borderId="0" xfId="0" applyFont="1" applyFill="1" applyAlignment="1"/>
    <xf numFmtId="0" fontId="3" fillId="5" borderId="0" xfId="0" applyFont="1" applyFill="1" applyAlignment="1">
      <alignment wrapText="1"/>
    </xf>
    <xf numFmtId="0" fontId="5" fillId="0" borderId="0" xfId="0" applyFont="1" applyAlignment="1"/>
    <xf numFmtId="0" fontId="3" fillId="5" borderId="0" xfId="0" applyFont="1" applyFill="1" applyAlignment="1"/>
    <xf numFmtId="0" fontId="3" fillId="7" borderId="0" xfId="0" applyFont="1" applyFill="1" applyAlignment="1"/>
    <xf numFmtId="0" fontId="3" fillId="8" borderId="0" xfId="0" applyFont="1" applyFill="1" applyAlignment="1"/>
    <xf numFmtId="0" fontId="3" fillId="9" borderId="0" xfId="0" applyFont="1" applyFill="1" applyAlignment="1"/>
    <xf numFmtId="0" fontId="3" fillId="10" borderId="0" xfId="0" applyFont="1" applyFill="1" applyAlignment="1"/>
    <xf numFmtId="0" fontId="2" fillId="11" borderId="0" xfId="0" applyFont="1" applyFill="1" applyAlignment="1">
      <alignment wrapText="1"/>
    </xf>
    <xf numFmtId="0" fontId="3" fillId="12" borderId="0" xfId="0" applyFont="1" applyFill="1" applyAlignment="1"/>
    <xf numFmtId="0" fontId="2" fillId="11" borderId="0" xfId="0" applyFont="1" applyFill="1" applyAlignment="1">
      <alignment wrapText="1"/>
    </xf>
    <xf numFmtId="0" fontId="6" fillId="12" borderId="0" xfId="0" applyFont="1" applyFill="1" applyAlignment="1"/>
    <xf numFmtId="0" fontId="3" fillId="13" borderId="0" xfId="0" applyFont="1" applyFill="1" applyAlignment="1"/>
    <xf numFmtId="0" fontId="4" fillId="11" borderId="0" xfId="0" applyFont="1" applyFill="1" applyAlignment="1">
      <alignment wrapText="1"/>
    </xf>
    <xf numFmtId="0" fontId="7" fillId="15" borderId="0" xfId="0" applyFont="1" applyFill="1" applyAlignment="1"/>
    <xf numFmtId="0" fontId="2" fillId="4" borderId="0" xfId="0" applyFont="1" applyFill="1" applyAlignment="1">
      <alignment wrapText="1"/>
    </xf>
    <xf numFmtId="0" fontId="8" fillId="16" borderId="0" xfId="0" applyFont="1" applyFill="1" applyAlignment="1">
      <alignment wrapText="1"/>
    </xf>
    <xf numFmtId="0" fontId="9" fillId="11" borderId="0" xfId="0" applyFont="1" applyFill="1" applyAlignment="1">
      <alignment wrapText="1"/>
    </xf>
    <xf numFmtId="0" fontId="8" fillId="17" borderId="0" xfId="0" applyFont="1" applyFill="1" applyAlignment="1">
      <alignment wrapText="1"/>
    </xf>
    <xf numFmtId="0" fontId="4" fillId="11" borderId="0" xfId="0" applyFont="1" applyFill="1" applyAlignment="1">
      <alignment wrapText="1"/>
    </xf>
    <xf numFmtId="0" fontId="4" fillId="0" borderId="0" xfId="0" applyFont="1" applyAlignment="1">
      <alignment wrapText="1"/>
    </xf>
    <xf numFmtId="0" fontId="3" fillId="12" borderId="0" xfId="0" applyFont="1" applyFill="1" applyAlignment="1"/>
    <xf numFmtId="0" fontId="10" fillId="5" borderId="0" xfId="0" applyFont="1" applyFill="1" applyAlignment="1"/>
    <xf numFmtId="0" fontId="11" fillId="0" borderId="0" xfId="0" applyFont="1" applyAlignment="1">
      <alignment wrapText="1"/>
    </xf>
    <xf numFmtId="0" fontId="4" fillId="18" borderId="0" xfId="0" applyFont="1" applyFill="1" applyAlignment="1"/>
    <xf numFmtId="0" fontId="12" fillId="0" borderId="0" xfId="0" applyFont="1" applyAlignment="1"/>
    <xf numFmtId="0" fontId="4" fillId="2" borderId="0" xfId="0" applyFont="1" applyFill="1" applyAlignment="1">
      <alignment wrapText="1"/>
    </xf>
    <xf numFmtId="11" fontId="12" fillId="0" borderId="0" xfId="0" applyNumberFormat="1" applyFont="1" applyAlignment="1">
      <alignment horizontal="right"/>
    </xf>
    <xf numFmtId="0" fontId="4" fillId="19" borderId="0" xfId="0" applyFont="1" applyFill="1" applyAlignment="1">
      <alignment wrapText="1"/>
    </xf>
    <xf numFmtId="11" fontId="6" fillId="0" borderId="0" xfId="0" applyNumberFormat="1" applyFont="1" applyAlignment="1"/>
    <xf numFmtId="0" fontId="13" fillId="20" borderId="0" xfId="0" applyFont="1" applyFill="1" applyAlignment="1">
      <alignment wrapText="1"/>
    </xf>
    <xf numFmtId="0" fontId="6" fillId="0" borderId="0" xfId="0" applyFont="1" applyAlignment="1"/>
    <xf numFmtId="0" fontId="3" fillId="0" borderId="0" xfId="0" applyFont="1" applyAlignment="1">
      <alignment horizontal="right"/>
    </xf>
    <xf numFmtId="0" fontId="6" fillId="5" borderId="0" xfId="0" applyFont="1" applyFill="1" applyAlignment="1"/>
    <xf numFmtId="0" fontId="4" fillId="0" borderId="0" xfId="0" applyFont="1" applyAlignment="1">
      <alignment wrapText="1"/>
    </xf>
    <xf numFmtId="0" fontId="9" fillId="0" borderId="0" xfId="0" applyFont="1" applyAlignment="1">
      <alignment wrapText="1"/>
    </xf>
    <xf numFmtId="0" fontId="3" fillId="3" borderId="0" xfId="0" applyFont="1" applyFill="1" applyAlignment="1"/>
    <xf numFmtId="0" fontId="2" fillId="0" borderId="0" xfId="0" applyFont="1" applyAlignment="1">
      <alignment wrapText="1"/>
    </xf>
    <xf numFmtId="0" fontId="5" fillId="3" borderId="0" xfId="0" applyFont="1" applyFill="1" applyAlignment="1"/>
    <xf numFmtId="0" fontId="3" fillId="6" borderId="0" xfId="0" applyFont="1" applyFill="1" applyAlignment="1"/>
    <xf numFmtId="0" fontId="3" fillId="7" borderId="0" xfId="0" applyFont="1" applyFill="1" applyAlignment="1"/>
    <xf numFmtId="0" fontId="3" fillId="8" borderId="0" xfId="0" applyFont="1" applyFill="1" applyAlignment="1"/>
    <xf numFmtId="0" fontId="5" fillId="14" borderId="0" xfId="0" applyFont="1" applyFill="1" applyAlignment="1"/>
    <xf numFmtId="0" fontId="7" fillId="15" borderId="0" xfId="0" applyFont="1" applyFill="1" applyAlignment="1"/>
    <xf numFmtId="0" fontId="15" fillId="5" borderId="0" xfId="0" applyFont="1" applyFill="1" applyAlignment="1"/>
    <xf numFmtId="0" fontId="6" fillId="0" borderId="0" xfId="0" applyFont="1" applyAlignment="1"/>
    <xf numFmtId="0" fontId="9" fillId="21" borderId="0" xfId="0" applyFont="1" applyFill="1" applyAlignment="1">
      <alignment wrapText="1"/>
    </xf>
    <xf numFmtId="0" fontId="16" fillId="21" borderId="0" xfId="0" applyFont="1" applyFill="1" applyAlignment="1"/>
    <xf numFmtId="0" fontId="12" fillId="0" borderId="0" xfId="0" applyFont="1" applyAlignment="1">
      <alignment horizontal="right"/>
    </xf>
    <xf numFmtId="0" fontId="17" fillId="0" borderId="0" xfId="0" applyFont="1" applyAlignment="1"/>
    <xf numFmtId="0" fontId="4" fillId="5" borderId="0" xfId="0" applyFont="1" applyFill="1" applyAlignment="1">
      <alignment wrapText="1"/>
    </xf>
    <xf numFmtId="0" fontId="18" fillId="0" borderId="0" xfId="0" applyFont="1" applyAlignment="1"/>
    <xf numFmtId="0" fontId="14" fillId="0" borderId="0" xfId="0" applyFont="1" applyAlignment="1"/>
    <xf numFmtId="0" fontId="3" fillId="21" borderId="0" xfId="0" applyFont="1" applyFill="1" applyAlignment="1"/>
    <xf numFmtId="0" fontId="3" fillId="21" borderId="0" xfId="0" applyFont="1" applyFill="1" applyAlignment="1"/>
    <xf numFmtId="0" fontId="6" fillId="0" borderId="0" xfId="0" applyFont="1" applyAlignment="1">
      <alignment wrapText="1"/>
    </xf>
    <xf numFmtId="0" fontId="19" fillId="0" borderId="0" xfId="0" applyFont="1" applyAlignment="1"/>
    <xf numFmtId="0" fontId="4" fillId="0" borderId="0" xfId="0" applyFont="1" applyAlignment="1"/>
    <xf numFmtId="0" fontId="19" fillId="0" borderId="0" xfId="0" applyFont="1" applyAlignment="1"/>
    <xf numFmtId="0" fontId="5" fillId="5" borderId="0" xfId="0" applyFont="1" applyFill="1" applyAlignment="1"/>
    <xf numFmtId="164" fontId="4" fillId="0" borderId="0" xfId="0" applyNumberFormat="1" applyFont="1" applyAlignment="1">
      <alignment wrapText="1"/>
    </xf>
    <xf numFmtId="14" fontId="6" fillId="0" borderId="0" xfId="0" applyNumberFormat="1" applyFont="1" applyAlignment="1"/>
    <xf numFmtId="0" fontId="14" fillId="0" borderId="0" xfId="0" applyFont="1" applyAlignment="1"/>
    <xf numFmtId="0" fontId="12" fillId="0" borderId="1" xfId="0" applyFont="1" applyBorder="1" applyAlignment="1"/>
    <xf numFmtId="14" fontId="4" fillId="0" borderId="0" xfId="0" applyNumberFormat="1" applyFont="1" applyAlignment="1">
      <alignment wrapText="1"/>
    </xf>
    <xf numFmtId="0" fontId="5" fillId="0" borderId="0" xfId="0" applyFont="1" applyAlignment="1"/>
    <xf numFmtId="0" fontId="20" fillId="0" borderId="0" xfId="0" applyFont="1" applyAlignment="1"/>
    <xf numFmtId="0" fontId="21" fillId="0" borderId="0" xfId="0" applyFont="1" applyAlignment="1"/>
    <xf numFmtId="0" fontId="22" fillId="0" borderId="0" xfId="0" applyFont="1" applyAlignment="1"/>
    <xf numFmtId="0" fontId="22" fillId="0" borderId="0" xfId="0" applyFont="1" applyAlignment="1">
      <alignment horizontal="left" vertical="center"/>
    </xf>
    <xf numFmtId="0" fontId="4" fillId="0" borderId="0" xfId="0" applyFont="1" applyAlignment="1">
      <alignment wrapText="1"/>
    </xf>
    <xf numFmtId="0" fontId="0" fillId="0" borderId="0" xfId="0" applyFont="1" applyAlignment="1">
      <alignment wrapText="1"/>
    </xf>
    <xf numFmtId="0" fontId="8" fillId="16" borderId="0" xfId="0" applyFont="1" applyFill="1" applyAlignment="1">
      <alignment wrapText="1"/>
    </xf>
    <xf numFmtId="0" fontId="8" fillId="17" borderId="0" xfId="0" applyFont="1" applyFill="1" applyAlignment="1">
      <alignment wrapText="1"/>
    </xf>
    <xf numFmtId="0" fontId="14" fillId="20" borderId="0" xfId="0" applyFont="1" applyFill="1" applyAlignment="1">
      <alignment horizontal="center" wrapText="1"/>
    </xf>
    <xf numFmtId="0" fontId="3" fillId="3" borderId="0" xfId="0" applyFont="1" applyFill="1" applyAlignment="1"/>
    <xf numFmtId="0" fontId="3" fillId="6" borderId="0" xfId="0" applyFont="1" applyFill="1" applyAlignment="1"/>
    <xf numFmtId="0" fontId="3" fillId="7" borderId="0" xfId="0" applyFont="1" applyFill="1" applyAlignment="1"/>
    <xf numFmtId="0" fontId="3" fillId="9" borderId="0" xfId="0" applyFont="1" applyFill="1" applyAlignment="1"/>
    <xf numFmtId="0" fontId="5" fillId="14" borderId="0" xfId="0" applyFont="1" applyFill="1" applyAlignment="1"/>
    <xf numFmtId="0" fontId="7" fillId="15" borderId="0" xfId="0" applyFont="1" applyFill="1" applyAlignment="1"/>
    <xf numFmtId="0" fontId="2" fillId="11" borderId="0" xfId="0" applyFont="1" applyFill="1" applyAlignment="1">
      <alignment horizontal="left" wrapText="1"/>
    </xf>
    <xf numFmtId="0" fontId="2" fillId="11" borderId="0" xfId="0" applyFont="1" applyFill="1" applyAlignment="1">
      <alignment wrapText="1"/>
    </xf>
    <xf numFmtId="0" fontId="2" fillId="2" borderId="0" xfId="0" applyFont="1" applyFill="1" applyAlignment="1">
      <alignment wrapText="1"/>
    </xf>
    <xf numFmtId="0" fontId="2" fillId="11"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506186</xdr:colOff>
      <xdr:row>34</xdr:row>
      <xdr:rowOff>54429</xdr:rowOff>
    </xdr:to>
    <xdr:sp macro="" textlink="">
      <xdr:nvSpPr>
        <xdr:cNvPr id="1027" name="Rectangle 3" hidden="1"/>
        <xdr:cNvSpPr>
          <a:spLocks noSelect="1" noChangeArrowheads="1"/>
        </xdr:cNvSpPr>
      </xdr:nvSpPr>
      <xdr:spPr bwMode="auto">
        <a:xfrm>
          <a:off x="0" y="0"/>
          <a:ext cx="5442857" cy="5442857"/>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506186</xdr:colOff>
      <xdr:row>34</xdr:row>
      <xdr:rowOff>54429</xdr:rowOff>
    </xdr:to>
    <xdr:sp macro="" textlink="">
      <xdr:nvSpPr>
        <xdr:cNvPr id="2" name="AutoShape 3"/>
        <xdr:cNvSpPr>
          <a:spLocks noChangeArrowheads="1"/>
        </xdr:cNvSpPr>
      </xdr:nvSpPr>
      <xdr:spPr bwMode="auto">
        <a:xfrm>
          <a:off x="0" y="0"/>
          <a:ext cx="5442857" cy="5442857"/>
        </a:xfrm>
        <a:custGeom>
          <a:avLst/>
          <a:gdLst/>
          <a:ahLst/>
          <a:cxnLst/>
          <a:rect l="0" t="0" r="0" b="0"/>
          <a:pathLst/>
        </a:custGeom>
        <a:solidFill>
          <a:srgbClr val="FFFFFF"/>
        </a:solid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creen%20hits%20-%20proteomics,%20shRNA,%20etc"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reen hits - proteomics, shRN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www.genecards.org/cgi-bin/carddisp.pl?gene=10527" TargetMode="External"/><Relationship Id="rId18" Type="http://schemas.openxmlformats.org/officeDocument/2006/relationships/hyperlink" Target="http://www.genecards.org/cgi-bin/carddisp.pl?gene=51393" TargetMode="External"/><Relationship Id="rId26" Type="http://schemas.openxmlformats.org/officeDocument/2006/relationships/hyperlink" Target="http://www.genecards.org/cgi-bin/carddisp.pl?gene=10067" TargetMode="External"/><Relationship Id="rId3" Type="http://schemas.openxmlformats.org/officeDocument/2006/relationships/hyperlink" Target="http://www.genecards.org/cgi-bin/carddisp.pl?gene=2633" TargetMode="External"/><Relationship Id="rId21" Type="http://schemas.openxmlformats.org/officeDocument/2006/relationships/hyperlink" Target="http://www.genecards.org/cgi-bin/carddisp.pl?gene=51109" TargetMode="External"/><Relationship Id="rId34" Type="http://schemas.openxmlformats.org/officeDocument/2006/relationships/hyperlink" Target="http://www.genecards.org/cgi-bin/carddisp.pl?gene=51635" TargetMode="External"/><Relationship Id="rId7" Type="http://schemas.openxmlformats.org/officeDocument/2006/relationships/hyperlink" Target="http://www.genecards.org/cgi-bin/carddisp.pl?gene=567" TargetMode="External"/><Relationship Id="rId12" Type="http://schemas.openxmlformats.org/officeDocument/2006/relationships/hyperlink" Target="http://www.genecards.org/cgi-bin/carddisp.pl?gene=3105" TargetMode="External"/><Relationship Id="rId17" Type="http://schemas.openxmlformats.org/officeDocument/2006/relationships/hyperlink" Target="http://www.genecards.org/cgi-bin/carddisp.pl?gene=6648" TargetMode="External"/><Relationship Id="rId25" Type="http://schemas.openxmlformats.org/officeDocument/2006/relationships/hyperlink" Target="http://www.genecards.org/cgi-bin/carddisp.pl?gene=6509" TargetMode="External"/><Relationship Id="rId33" Type="http://schemas.openxmlformats.org/officeDocument/2006/relationships/hyperlink" Target="http://www.genecards.org/cgi-bin/carddisp.pl?gene=57142" TargetMode="External"/><Relationship Id="rId2" Type="http://schemas.openxmlformats.org/officeDocument/2006/relationships/hyperlink" Target="http://www.genecards.org/cgi-bin/carddisp.pl?gene=164" TargetMode="External"/><Relationship Id="rId16" Type="http://schemas.openxmlformats.org/officeDocument/2006/relationships/hyperlink" Target="http://www.genecards.org/cgi-bin/carddisp.pl?gene=989" TargetMode="External"/><Relationship Id="rId20" Type="http://schemas.openxmlformats.org/officeDocument/2006/relationships/hyperlink" Target="http://www.genecards.org/cgi-bin/carddisp.pl?gene=56005" TargetMode="External"/><Relationship Id="rId29" Type="http://schemas.openxmlformats.org/officeDocument/2006/relationships/hyperlink" Target="http://www.genecards.org/cgi-bin/carddisp.pl?gene=48" TargetMode="External"/><Relationship Id="rId1" Type="http://schemas.openxmlformats.org/officeDocument/2006/relationships/hyperlink" Target="http://www.genecards.org/cgi-bin/carddisp.pl?gene=9636" TargetMode="External"/><Relationship Id="rId6" Type="http://schemas.openxmlformats.org/officeDocument/2006/relationships/hyperlink" Target="http://www.genecards.org/cgi-bin/carddisp.pl?gene=3303" TargetMode="External"/><Relationship Id="rId11" Type="http://schemas.openxmlformats.org/officeDocument/2006/relationships/hyperlink" Target="http://www.genecards.org/cgi-bin/carddisp.pl?gene=2495" TargetMode="External"/><Relationship Id="rId24" Type="http://schemas.openxmlformats.org/officeDocument/2006/relationships/hyperlink" Target="http://www.genecards.org/cgi-bin/carddisp.pl?gene=81542" TargetMode="External"/><Relationship Id="rId32" Type="http://schemas.openxmlformats.org/officeDocument/2006/relationships/hyperlink" Target="http://www.genecards.org/cgi-bin/carddisp.pl?gene=7533" TargetMode="External"/><Relationship Id="rId5" Type="http://schemas.openxmlformats.org/officeDocument/2006/relationships/hyperlink" Target="http://www.genecards.org/cgi-bin/carddisp.pl?gene=7009" TargetMode="External"/><Relationship Id="rId15" Type="http://schemas.openxmlformats.org/officeDocument/2006/relationships/hyperlink" Target="http://www.genecards.org/cgi-bin/carddisp.pl?gene=10970" TargetMode="External"/><Relationship Id="rId23" Type="http://schemas.openxmlformats.org/officeDocument/2006/relationships/hyperlink" Target="http://www.genecards.org/cgi-bin/carddisp.pl?gene=83440" TargetMode="External"/><Relationship Id="rId28" Type="http://schemas.openxmlformats.org/officeDocument/2006/relationships/hyperlink" Target="http://www.genecards.org/cgi-bin/carddisp.pl?gene=4691" TargetMode="External"/><Relationship Id="rId36" Type="http://schemas.openxmlformats.org/officeDocument/2006/relationships/hyperlink" Target="http://www.genecards.org/cgi-bin/carddisp.pl?gene=5708" TargetMode="External"/><Relationship Id="rId10" Type="http://schemas.openxmlformats.org/officeDocument/2006/relationships/hyperlink" Target="http://www.genecards.org/cgi-bin/carddisp.pl?gene=8798" TargetMode="External"/><Relationship Id="rId19" Type="http://schemas.openxmlformats.org/officeDocument/2006/relationships/hyperlink" Target="http://www.genecards.org/cgi-bin/carddisp.pl?gene=2026" TargetMode="External"/><Relationship Id="rId31" Type="http://schemas.openxmlformats.org/officeDocument/2006/relationships/hyperlink" Target="http://www.genecards.org/cgi-bin/carddisp.pl?gene=10694" TargetMode="External"/><Relationship Id="rId4" Type="http://schemas.openxmlformats.org/officeDocument/2006/relationships/hyperlink" Target="http://www.genecards.org/cgi-bin/carddisp.pl?gene=3099" TargetMode="External"/><Relationship Id="rId9" Type="http://schemas.openxmlformats.org/officeDocument/2006/relationships/hyperlink" Target="http://www.genecards.org/cgi-bin/carddisp.pl?gene=6249" TargetMode="External"/><Relationship Id="rId14" Type="http://schemas.openxmlformats.org/officeDocument/2006/relationships/hyperlink" Target="http://www.genecards.org/cgi-bin/carddisp.pl?gene=481" TargetMode="External"/><Relationship Id="rId22" Type="http://schemas.openxmlformats.org/officeDocument/2006/relationships/hyperlink" Target="http://www.genecards.org/cgi-bin/carddisp.pl?gene=8775" TargetMode="External"/><Relationship Id="rId27" Type="http://schemas.openxmlformats.org/officeDocument/2006/relationships/hyperlink" Target="http://www.genecards.org/cgi-bin/carddisp.pl?gene=3688" TargetMode="External"/><Relationship Id="rId30" Type="http://schemas.openxmlformats.org/officeDocument/2006/relationships/hyperlink" Target="http://www.genecards.org/cgi-bin/carddisp.pl?gene=3690" TargetMode="External"/><Relationship Id="rId35" Type="http://schemas.openxmlformats.org/officeDocument/2006/relationships/hyperlink" Target="http://www.genecards.org/cgi-bin/carddisp.pl?gene=2512" TargetMode="External"/><Relationship Id="rId8" Type="http://schemas.openxmlformats.org/officeDocument/2006/relationships/hyperlink" Target="http://www.genecards.org/cgi-bin/carddisp.pl?gene=23780"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3"/>
  <sheetViews>
    <sheetView tabSelected="1" workbookViewId="0"/>
  </sheetViews>
  <sheetFormatPr defaultColWidth="14.4609375" defaultRowHeight="12.75" customHeight="1" x14ac:dyDescent="0.3"/>
  <cols>
    <col min="1" max="1" width="29.4609375" customWidth="1"/>
    <col min="2" max="2" width="36.3046875" customWidth="1"/>
    <col min="3" max="3" width="12.69140625" customWidth="1"/>
    <col min="4" max="4" width="16.15234375" customWidth="1"/>
    <col min="5" max="5" width="26.15234375" customWidth="1"/>
    <col min="6" max="6" width="48.69140625" customWidth="1"/>
    <col min="7" max="7" width="34.4609375" customWidth="1"/>
    <col min="8" max="8" width="13.53515625" customWidth="1"/>
    <col min="9" max="9" width="189.15234375" customWidth="1"/>
    <col min="10" max="10" width="72.4609375" customWidth="1"/>
    <col min="11" max="24" width="10" customWidth="1"/>
  </cols>
  <sheetData>
    <row r="1" spans="1:24" ht="14.25" customHeight="1" x14ac:dyDescent="0.35">
      <c r="A1" s="1" t="s">
        <v>0</v>
      </c>
      <c r="B1" s="1" t="s">
        <v>1</v>
      </c>
      <c r="C1" s="1" t="s">
        <v>2</v>
      </c>
      <c r="D1" s="2" t="s">
        <v>3</v>
      </c>
      <c r="E1" s="2" t="s">
        <v>6</v>
      </c>
      <c r="F1" s="1" t="s">
        <v>7</v>
      </c>
      <c r="G1" s="1" t="s">
        <v>8</v>
      </c>
      <c r="H1" s="1" t="s">
        <v>9</v>
      </c>
      <c r="I1" s="1" t="s">
        <v>10</v>
      </c>
      <c r="J1" s="4" t="s">
        <v>11</v>
      </c>
      <c r="K1" s="5"/>
      <c r="L1" s="5"/>
      <c r="M1" s="5"/>
      <c r="N1" s="5"/>
      <c r="O1" s="5"/>
      <c r="P1" s="5"/>
      <c r="Q1" s="5"/>
      <c r="R1" s="7"/>
      <c r="S1" s="7"/>
      <c r="T1" s="7"/>
      <c r="U1" s="7"/>
      <c r="V1" s="7"/>
      <c r="W1" s="7"/>
      <c r="X1" s="7"/>
    </row>
    <row r="2" spans="1:24" ht="15" customHeight="1" x14ac:dyDescent="0.35">
      <c r="A2" s="8" t="s">
        <v>13</v>
      </c>
      <c r="B2" s="8" t="s">
        <v>14</v>
      </c>
      <c r="C2" s="8">
        <v>6446</v>
      </c>
      <c r="D2" s="8" t="s">
        <v>15</v>
      </c>
      <c r="E2" s="8" t="s">
        <v>16</v>
      </c>
      <c r="F2" s="8" t="s">
        <v>17</v>
      </c>
      <c r="G2" s="8" t="s">
        <v>18</v>
      </c>
      <c r="H2" s="8" t="s">
        <v>19</v>
      </c>
      <c r="I2" s="8" t="s">
        <v>20</v>
      </c>
      <c r="J2" s="10"/>
      <c r="K2" s="10"/>
      <c r="L2" s="10"/>
      <c r="M2" s="10"/>
      <c r="N2" s="10"/>
      <c r="O2" s="10"/>
      <c r="P2" s="10"/>
      <c r="Q2" s="10"/>
      <c r="R2" s="11"/>
      <c r="S2" s="11"/>
      <c r="T2" s="11"/>
      <c r="U2" s="11"/>
      <c r="V2" s="11"/>
      <c r="W2" s="11"/>
      <c r="X2" s="11"/>
    </row>
    <row r="3" spans="1:24" ht="15" customHeight="1" x14ac:dyDescent="0.35">
      <c r="A3" s="14" t="s">
        <v>22</v>
      </c>
      <c r="B3" s="14" t="s">
        <v>25</v>
      </c>
      <c r="C3" s="15">
        <v>10521</v>
      </c>
      <c r="D3" s="14" t="s">
        <v>26</v>
      </c>
      <c r="E3" s="14" t="s">
        <v>27</v>
      </c>
      <c r="F3" s="14" t="s">
        <v>28</v>
      </c>
      <c r="G3" s="14" t="s">
        <v>29</v>
      </c>
      <c r="H3" s="14" t="s">
        <v>30</v>
      </c>
      <c r="I3" s="14" t="s">
        <v>31</v>
      </c>
      <c r="J3" s="9"/>
      <c r="K3" s="9"/>
      <c r="L3" s="9"/>
      <c r="M3" s="9"/>
      <c r="N3" s="9"/>
      <c r="O3" s="9"/>
      <c r="P3" s="9"/>
      <c r="Q3" s="9"/>
    </row>
    <row r="4" spans="1:24" ht="15" customHeight="1" x14ac:dyDescent="0.35">
      <c r="A4" s="14" t="s">
        <v>32</v>
      </c>
      <c r="B4" s="14" t="s">
        <v>33</v>
      </c>
      <c r="C4" s="14">
        <v>3178</v>
      </c>
      <c r="D4" s="14" t="s">
        <v>26</v>
      </c>
      <c r="E4" s="14" t="s">
        <v>34</v>
      </c>
      <c r="F4" s="14" t="s">
        <v>28</v>
      </c>
      <c r="G4" s="14" t="s">
        <v>29</v>
      </c>
      <c r="H4" s="14" t="s">
        <v>30</v>
      </c>
      <c r="I4" s="14" t="s">
        <v>31</v>
      </c>
      <c r="J4" s="9"/>
      <c r="K4" s="9"/>
      <c r="L4" s="9"/>
      <c r="M4" s="9"/>
      <c r="N4" s="9"/>
      <c r="O4" s="9"/>
      <c r="P4" s="9"/>
      <c r="Q4" s="9"/>
    </row>
    <row r="5" spans="1:24" ht="15" customHeight="1" x14ac:dyDescent="0.35">
      <c r="A5" s="17" t="s">
        <v>35</v>
      </c>
      <c r="B5" s="15" t="s">
        <v>36</v>
      </c>
      <c r="C5" s="15">
        <v>3836</v>
      </c>
      <c r="D5" s="15" t="s">
        <v>37</v>
      </c>
      <c r="E5" s="15" t="s">
        <v>34</v>
      </c>
      <c r="F5" s="15" t="s">
        <v>38</v>
      </c>
      <c r="G5" s="17" t="s">
        <v>39</v>
      </c>
      <c r="H5" s="15" t="s">
        <v>30</v>
      </c>
      <c r="I5" s="15" t="s">
        <v>40</v>
      </c>
      <c r="J5" s="19"/>
      <c r="K5" s="19"/>
      <c r="L5" s="19"/>
      <c r="M5" s="19"/>
      <c r="N5" s="19"/>
      <c r="O5" s="19"/>
      <c r="P5" s="19"/>
      <c r="Q5" s="19"/>
    </row>
    <row r="6" spans="1:24" ht="15" customHeight="1" x14ac:dyDescent="0.35">
      <c r="A6" s="14" t="s">
        <v>42</v>
      </c>
      <c r="B6" s="14" t="s">
        <v>43</v>
      </c>
      <c r="C6" s="14">
        <v>3609</v>
      </c>
      <c r="D6" s="14" t="s">
        <v>44</v>
      </c>
      <c r="E6" s="14" t="s">
        <v>45</v>
      </c>
      <c r="F6" s="14" t="s">
        <v>46</v>
      </c>
      <c r="G6" s="14" t="s">
        <v>47</v>
      </c>
      <c r="H6" s="14" t="s">
        <v>30</v>
      </c>
      <c r="I6" s="14" t="s">
        <v>48</v>
      </c>
      <c r="J6" s="9"/>
      <c r="K6" s="9"/>
      <c r="L6" s="9"/>
      <c r="M6" s="9"/>
      <c r="N6" s="9"/>
      <c r="O6" s="9"/>
      <c r="P6" s="9"/>
      <c r="Q6" s="9"/>
    </row>
    <row r="7" spans="1:24" ht="15" customHeight="1" x14ac:dyDescent="0.35">
      <c r="A7" s="14" t="s">
        <v>50</v>
      </c>
      <c r="B7" s="14" t="s">
        <v>51</v>
      </c>
      <c r="C7" s="14">
        <v>23515</v>
      </c>
      <c r="D7" s="14" t="s">
        <v>26</v>
      </c>
      <c r="E7" s="14" t="s">
        <v>52</v>
      </c>
      <c r="F7" s="14" t="s">
        <v>53</v>
      </c>
      <c r="G7" s="14" t="s">
        <v>29</v>
      </c>
      <c r="H7" s="14" t="s">
        <v>30</v>
      </c>
      <c r="I7" s="14" t="s">
        <v>31</v>
      </c>
      <c r="J7" s="9"/>
      <c r="K7" s="9"/>
      <c r="L7" s="9"/>
      <c r="M7" s="9"/>
      <c r="N7" s="9"/>
      <c r="O7" s="9"/>
      <c r="P7" s="9"/>
      <c r="Q7" s="9"/>
    </row>
    <row r="8" spans="1:24" ht="15" customHeight="1" x14ac:dyDescent="0.35">
      <c r="A8" s="14" t="s">
        <v>54</v>
      </c>
      <c r="B8" s="14" t="s">
        <v>55</v>
      </c>
      <c r="C8" s="14">
        <v>5036</v>
      </c>
      <c r="D8" s="14" t="s">
        <v>56</v>
      </c>
      <c r="E8" s="14" t="s">
        <v>57</v>
      </c>
      <c r="F8" s="9"/>
      <c r="G8" s="14" t="s">
        <v>58</v>
      </c>
      <c r="H8" s="14" t="s">
        <v>30</v>
      </c>
      <c r="I8" s="14" t="s">
        <v>59</v>
      </c>
      <c r="J8" s="9"/>
      <c r="K8" s="9"/>
      <c r="L8" s="9"/>
      <c r="M8" s="9"/>
      <c r="N8" s="9"/>
      <c r="O8" s="9"/>
      <c r="P8" s="9"/>
      <c r="Q8" s="9"/>
    </row>
    <row r="9" spans="1:24" ht="14.25" customHeight="1" x14ac:dyDescent="0.35">
      <c r="A9" s="14" t="s">
        <v>61</v>
      </c>
      <c r="B9" s="14" t="s">
        <v>62</v>
      </c>
      <c r="C9" s="14">
        <v>5430</v>
      </c>
      <c r="D9" s="14" t="s">
        <v>63</v>
      </c>
      <c r="E9" s="14" t="s">
        <v>64</v>
      </c>
      <c r="F9" s="14" t="s">
        <v>65</v>
      </c>
      <c r="G9" s="14" t="s">
        <v>66</v>
      </c>
      <c r="H9" s="14" t="s">
        <v>67</v>
      </c>
      <c r="I9" s="14" t="s">
        <v>68</v>
      </c>
      <c r="J9" s="9"/>
      <c r="K9" s="9"/>
      <c r="L9" s="9"/>
      <c r="M9" s="9"/>
      <c r="N9" s="9"/>
      <c r="O9" s="9"/>
      <c r="P9" s="9"/>
      <c r="Q9" s="9"/>
    </row>
    <row r="10" spans="1:24" ht="14.25" customHeight="1" x14ac:dyDescent="0.35">
      <c r="A10" s="14" t="s">
        <v>70</v>
      </c>
      <c r="B10" s="14" t="s">
        <v>71</v>
      </c>
      <c r="C10" s="14">
        <v>3843</v>
      </c>
      <c r="D10" s="14" t="s">
        <v>72</v>
      </c>
      <c r="E10" s="14" t="s">
        <v>73</v>
      </c>
      <c r="F10" s="14" t="s">
        <v>74</v>
      </c>
      <c r="G10" s="14" t="s">
        <v>75</v>
      </c>
      <c r="H10" s="14" t="s">
        <v>76</v>
      </c>
      <c r="I10" s="14" t="s">
        <v>77</v>
      </c>
      <c r="J10" s="9"/>
      <c r="K10" s="9"/>
      <c r="L10" s="9"/>
      <c r="M10" s="9"/>
      <c r="N10" s="9"/>
      <c r="O10" s="9"/>
      <c r="P10" s="9"/>
      <c r="Q10" s="9"/>
    </row>
    <row r="11" spans="1:24" ht="15" customHeight="1" x14ac:dyDescent="0.35">
      <c r="A11" s="14" t="s">
        <v>79</v>
      </c>
      <c r="B11" s="14" t="s">
        <v>80</v>
      </c>
      <c r="C11" s="14">
        <v>10346</v>
      </c>
      <c r="D11" s="14" t="s">
        <v>81</v>
      </c>
      <c r="E11" s="15" t="s">
        <v>82</v>
      </c>
      <c r="F11" s="14" t="s">
        <v>83</v>
      </c>
      <c r="G11" s="14" t="s">
        <v>84</v>
      </c>
      <c r="H11" s="14" t="s">
        <v>30</v>
      </c>
      <c r="I11" s="14" t="s">
        <v>85</v>
      </c>
      <c r="J11" s="9"/>
      <c r="K11" s="9"/>
      <c r="L11" s="9"/>
      <c r="M11" s="9"/>
      <c r="N11" s="9"/>
      <c r="O11" s="9"/>
      <c r="P11" s="9"/>
      <c r="Q11" s="9"/>
    </row>
    <row r="12" spans="1:24" ht="14.25" customHeight="1" x14ac:dyDescent="0.35">
      <c r="A12" s="25" t="s">
        <v>86</v>
      </c>
      <c r="B12" s="25" t="s">
        <v>88</v>
      </c>
      <c r="C12" s="25">
        <v>23636</v>
      </c>
      <c r="D12" s="25" t="s">
        <v>89</v>
      </c>
      <c r="E12" s="27" t="s">
        <v>90</v>
      </c>
      <c r="F12" s="25" t="s">
        <v>94</v>
      </c>
      <c r="G12" s="37"/>
      <c r="H12" s="25" t="s">
        <v>76</v>
      </c>
      <c r="I12" s="25" t="s">
        <v>120</v>
      </c>
      <c r="J12" s="37"/>
      <c r="K12" s="37"/>
      <c r="L12" s="37"/>
      <c r="M12" s="37"/>
      <c r="N12" s="37"/>
      <c r="O12" s="37"/>
      <c r="P12" s="37"/>
      <c r="Q12" s="37"/>
    </row>
    <row r="13" spans="1:24" ht="14.25" customHeight="1" x14ac:dyDescent="0.35">
      <c r="A13" s="15" t="s">
        <v>122</v>
      </c>
      <c r="B13" s="15" t="s">
        <v>123</v>
      </c>
      <c r="C13" s="15">
        <v>7514</v>
      </c>
      <c r="D13" s="15" t="s">
        <v>81</v>
      </c>
      <c r="E13" s="15" t="s">
        <v>124</v>
      </c>
      <c r="F13" s="15" t="s">
        <v>125</v>
      </c>
      <c r="G13" s="15" t="s">
        <v>126</v>
      </c>
      <c r="H13" s="15" t="s">
        <v>127</v>
      </c>
      <c r="I13" s="15" t="s">
        <v>120</v>
      </c>
      <c r="J13" s="9"/>
      <c r="K13" s="9"/>
      <c r="L13" s="9"/>
      <c r="M13" s="9"/>
      <c r="N13" s="9"/>
      <c r="O13" s="9"/>
      <c r="P13" s="9"/>
      <c r="Q13" s="9"/>
    </row>
    <row r="14" spans="1:24" ht="15" customHeight="1" x14ac:dyDescent="0.35">
      <c r="A14" s="14" t="s">
        <v>128</v>
      </c>
      <c r="B14" s="14" t="s">
        <v>129</v>
      </c>
      <c r="C14" s="14">
        <v>6950</v>
      </c>
      <c r="D14" s="14" t="s">
        <v>26</v>
      </c>
      <c r="E14" s="14" t="s">
        <v>130</v>
      </c>
      <c r="F14" s="14" t="s">
        <v>131</v>
      </c>
      <c r="G14" s="14" t="s">
        <v>132</v>
      </c>
      <c r="H14" s="14" t="s">
        <v>76</v>
      </c>
      <c r="I14" s="14" t="s">
        <v>133</v>
      </c>
      <c r="J14" s="9"/>
      <c r="K14" s="9"/>
      <c r="L14" s="9"/>
      <c r="M14" s="9"/>
      <c r="N14" s="9"/>
      <c r="O14" s="9"/>
      <c r="P14" s="9"/>
      <c r="Q14" s="9"/>
    </row>
    <row r="15" spans="1:24" ht="15" customHeight="1" x14ac:dyDescent="0.35">
      <c r="A15" s="15" t="s">
        <v>135</v>
      </c>
      <c r="B15" s="15" t="s">
        <v>136</v>
      </c>
      <c r="C15" s="15">
        <v>10482</v>
      </c>
      <c r="D15" s="15" t="s">
        <v>137</v>
      </c>
      <c r="E15" s="15" t="s">
        <v>138</v>
      </c>
      <c r="F15" s="15" t="s">
        <v>139</v>
      </c>
      <c r="G15" s="19"/>
      <c r="H15" s="15" t="s">
        <v>140</v>
      </c>
      <c r="I15" s="15" t="s">
        <v>141</v>
      </c>
      <c r="J15" s="9"/>
      <c r="K15" s="9"/>
      <c r="L15" s="9"/>
      <c r="M15" s="9"/>
      <c r="N15" s="9"/>
      <c r="O15" s="9"/>
      <c r="P15" s="9"/>
      <c r="Q15" s="9"/>
    </row>
    <row r="16" spans="1:24" ht="15" customHeight="1" x14ac:dyDescent="0.35">
      <c r="A16" s="14" t="s">
        <v>143</v>
      </c>
      <c r="B16" s="14" t="s">
        <v>144</v>
      </c>
      <c r="C16" s="14">
        <v>3308</v>
      </c>
      <c r="D16" s="14" t="s">
        <v>145</v>
      </c>
      <c r="E16" s="14" t="s">
        <v>146</v>
      </c>
      <c r="F16" s="14" t="s">
        <v>147</v>
      </c>
      <c r="G16" s="9"/>
      <c r="H16" s="14" t="s">
        <v>76</v>
      </c>
      <c r="I16" s="14" t="s">
        <v>148</v>
      </c>
      <c r="J16" s="9"/>
      <c r="K16" s="9"/>
      <c r="L16" s="9"/>
      <c r="M16" s="9"/>
      <c r="N16" s="9"/>
      <c r="O16" s="9"/>
      <c r="P16" s="9"/>
      <c r="Q16" s="9"/>
    </row>
    <row r="17" spans="1:24" ht="15" customHeight="1" x14ac:dyDescent="0.35">
      <c r="A17" s="14" t="s">
        <v>149</v>
      </c>
      <c r="B17" s="14" t="s">
        <v>150</v>
      </c>
      <c r="C17" s="14">
        <v>10456</v>
      </c>
      <c r="D17" s="14" t="s">
        <v>151</v>
      </c>
      <c r="E17" s="14" t="s">
        <v>152</v>
      </c>
      <c r="F17" s="14" t="s">
        <v>153</v>
      </c>
      <c r="G17" s="14" t="s">
        <v>154</v>
      </c>
      <c r="H17" s="14" t="s">
        <v>76</v>
      </c>
      <c r="I17" s="14" t="s">
        <v>155</v>
      </c>
      <c r="J17" s="9"/>
      <c r="K17" s="9"/>
      <c r="L17" s="9"/>
      <c r="M17" s="9"/>
      <c r="N17" s="9"/>
      <c r="O17" s="9"/>
      <c r="P17" s="9"/>
      <c r="Q17" s="9"/>
    </row>
    <row r="18" spans="1:24" ht="15" customHeight="1" x14ac:dyDescent="0.35">
      <c r="A18" s="14" t="s">
        <v>156</v>
      </c>
      <c r="B18" s="14" t="s">
        <v>157</v>
      </c>
      <c r="C18" s="14">
        <v>51637</v>
      </c>
      <c r="D18" s="14" t="s">
        <v>158</v>
      </c>
      <c r="E18" s="14" t="s">
        <v>159</v>
      </c>
      <c r="F18" s="14" t="s">
        <v>160</v>
      </c>
      <c r="G18" s="9"/>
      <c r="H18" s="14" t="s">
        <v>76</v>
      </c>
      <c r="I18" s="14" t="s">
        <v>161</v>
      </c>
      <c r="J18" s="9"/>
      <c r="K18" s="9"/>
      <c r="L18" s="9"/>
      <c r="M18" s="9"/>
      <c r="N18" s="9"/>
      <c r="O18" s="9"/>
      <c r="P18" s="9"/>
      <c r="Q18" s="9"/>
    </row>
    <row r="19" spans="1:24" ht="15" customHeight="1" x14ac:dyDescent="0.35">
      <c r="A19" s="14" t="s">
        <v>163</v>
      </c>
      <c r="B19" s="14" t="s">
        <v>164</v>
      </c>
      <c r="C19" s="48" t="s">
        <v>165</v>
      </c>
      <c r="D19" s="14" t="s">
        <v>26</v>
      </c>
      <c r="E19" s="14" t="s">
        <v>169</v>
      </c>
      <c r="F19" s="14" t="s">
        <v>175</v>
      </c>
      <c r="G19" s="14" t="s">
        <v>176</v>
      </c>
      <c r="H19" s="14" t="s">
        <v>30</v>
      </c>
      <c r="I19" s="14" t="s">
        <v>177</v>
      </c>
      <c r="J19" s="9"/>
      <c r="K19" s="9"/>
      <c r="L19" s="9"/>
      <c r="M19" s="9"/>
      <c r="N19" s="9"/>
      <c r="O19" s="9"/>
      <c r="P19" s="9"/>
      <c r="Q19" s="9"/>
    </row>
    <row r="20" spans="1:24" ht="15" customHeight="1" x14ac:dyDescent="0.35">
      <c r="A20" s="14" t="s">
        <v>178</v>
      </c>
      <c r="B20" s="14" t="s">
        <v>179</v>
      </c>
      <c r="C20" s="14">
        <v>23633</v>
      </c>
      <c r="D20" s="14" t="s">
        <v>180</v>
      </c>
      <c r="E20" s="14" t="s">
        <v>181</v>
      </c>
      <c r="F20" s="14" t="s">
        <v>183</v>
      </c>
      <c r="G20" s="14" t="s">
        <v>184</v>
      </c>
      <c r="H20" s="14" t="s">
        <v>30</v>
      </c>
      <c r="I20" s="14" t="s">
        <v>187</v>
      </c>
      <c r="J20" s="9"/>
      <c r="K20" s="9"/>
      <c r="L20" s="9"/>
      <c r="M20" s="9"/>
      <c r="N20" s="9"/>
      <c r="O20" s="9"/>
      <c r="P20" s="9"/>
      <c r="Q20" s="9"/>
    </row>
    <row r="21" spans="1:24" ht="21.75" customHeight="1" x14ac:dyDescent="0.35">
      <c r="A21" s="14" t="s">
        <v>189</v>
      </c>
      <c r="B21" s="14" t="s">
        <v>191</v>
      </c>
      <c r="C21" s="14">
        <v>1654</v>
      </c>
      <c r="D21" s="9"/>
      <c r="E21" s="14" t="s">
        <v>192</v>
      </c>
      <c r="F21" s="9"/>
      <c r="G21" s="14" t="s">
        <v>194</v>
      </c>
      <c r="H21" s="14" t="s">
        <v>76</v>
      </c>
      <c r="I21" s="14" t="s">
        <v>196</v>
      </c>
      <c r="J21" s="86" t="s">
        <v>197</v>
      </c>
      <c r="K21" s="87"/>
      <c r="L21" s="87"/>
      <c r="M21" s="87"/>
      <c r="N21" s="87"/>
      <c r="O21" s="87"/>
      <c r="P21" s="87"/>
      <c r="Q21" s="87"/>
      <c r="R21" s="87"/>
      <c r="S21" s="87"/>
      <c r="T21" s="87"/>
      <c r="U21" s="87"/>
      <c r="V21" s="87"/>
      <c r="W21" s="87"/>
      <c r="X21" s="87"/>
    </row>
    <row r="22" spans="1:24" ht="14.25" customHeight="1" x14ac:dyDescent="0.4">
      <c r="A22" s="14" t="s">
        <v>199</v>
      </c>
      <c r="B22" s="14" t="s">
        <v>200</v>
      </c>
      <c r="C22" s="14">
        <v>1655</v>
      </c>
      <c r="D22" s="14" t="s">
        <v>202</v>
      </c>
      <c r="E22" s="14" t="s">
        <v>27</v>
      </c>
      <c r="F22" s="9"/>
      <c r="G22" s="14" t="s">
        <v>194</v>
      </c>
      <c r="H22" s="14" t="s">
        <v>76</v>
      </c>
      <c r="I22" s="14" t="s">
        <v>196</v>
      </c>
      <c r="J22" s="18"/>
      <c r="K22" s="18"/>
      <c r="L22" s="18"/>
      <c r="M22" s="18"/>
      <c r="N22" s="18"/>
      <c r="O22" s="18"/>
      <c r="P22" s="18"/>
      <c r="Q22" s="18"/>
    </row>
    <row r="23" spans="1:24" ht="14.25" customHeight="1" x14ac:dyDescent="0.35">
      <c r="A23" s="14" t="s">
        <v>205</v>
      </c>
      <c r="B23" s="14" t="s">
        <v>206</v>
      </c>
      <c r="C23" s="14">
        <v>6421</v>
      </c>
      <c r="D23" s="9"/>
      <c r="E23" s="14" t="s">
        <v>207</v>
      </c>
      <c r="F23" s="14" t="s">
        <v>208</v>
      </c>
      <c r="G23" s="14" t="s">
        <v>194</v>
      </c>
      <c r="H23" s="14" t="s">
        <v>76</v>
      </c>
      <c r="I23" s="14" t="s">
        <v>210</v>
      </c>
      <c r="J23" s="9"/>
      <c r="K23" s="9"/>
      <c r="L23" s="9"/>
      <c r="M23" s="9"/>
      <c r="N23" s="9"/>
      <c r="O23" s="9"/>
      <c r="P23" s="9"/>
      <c r="Q23" s="9"/>
    </row>
    <row r="24" spans="1:24" ht="15" customHeight="1" x14ac:dyDescent="0.35">
      <c r="A24" s="14" t="s">
        <v>213</v>
      </c>
      <c r="B24" s="14" t="s">
        <v>215</v>
      </c>
      <c r="C24" s="14">
        <v>10856</v>
      </c>
      <c r="D24" s="14" t="s">
        <v>81</v>
      </c>
      <c r="E24" s="14" t="s">
        <v>216</v>
      </c>
      <c r="F24" s="14" t="s">
        <v>218</v>
      </c>
      <c r="G24" s="14" t="s">
        <v>220</v>
      </c>
      <c r="H24" s="14" t="s">
        <v>222</v>
      </c>
      <c r="I24" s="14" t="s">
        <v>224</v>
      </c>
      <c r="J24" s="9"/>
      <c r="K24" s="9"/>
      <c r="L24" s="9"/>
      <c r="M24" s="9"/>
      <c r="N24" s="9"/>
      <c r="O24" s="9"/>
      <c r="P24" s="9"/>
      <c r="Q24" s="9"/>
    </row>
    <row r="25" spans="1:24" ht="15" customHeight="1" x14ac:dyDescent="0.35">
      <c r="A25" s="14" t="s">
        <v>229</v>
      </c>
      <c r="B25" s="14" t="s">
        <v>232</v>
      </c>
      <c r="C25" s="14" t="s">
        <v>233</v>
      </c>
      <c r="D25" s="14" t="s">
        <v>151</v>
      </c>
      <c r="E25" s="14" t="s">
        <v>64</v>
      </c>
      <c r="F25" s="14" t="s">
        <v>242</v>
      </c>
      <c r="G25" s="9"/>
      <c r="H25" s="14" t="s">
        <v>244</v>
      </c>
      <c r="I25" s="14" t="s">
        <v>245</v>
      </c>
      <c r="J25" s="9"/>
      <c r="K25" s="9"/>
      <c r="L25" s="9"/>
      <c r="M25" s="9"/>
      <c r="N25" s="9"/>
      <c r="O25" s="9"/>
      <c r="P25" s="9"/>
      <c r="Q25" s="9"/>
    </row>
    <row r="26" spans="1:24" ht="14.25" customHeight="1" x14ac:dyDescent="0.35">
      <c r="A26" s="15" t="s">
        <v>250</v>
      </c>
      <c r="B26" s="15" t="s">
        <v>253</v>
      </c>
      <c r="C26" s="15">
        <v>816</v>
      </c>
      <c r="D26" s="19"/>
      <c r="E26" s="15" t="s">
        <v>258</v>
      </c>
      <c r="F26" s="15" t="s">
        <v>260</v>
      </c>
      <c r="G26" s="15" t="s">
        <v>262</v>
      </c>
      <c r="H26" s="15" t="s">
        <v>266</v>
      </c>
      <c r="I26" s="15" t="s">
        <v>269</v>
      </c>
      <c r="J26" s="19"/>
      <c r="K26" s="19"/>
      <c r="L26" s="19"/>
      <c r="M26" s="19"/>
      <c r="N26" s="19"/>
      <c r="O26" s="19"/>
      <c r="P26" s="19"/>
      <c r="Q26" s="19"/>
    </row>
    <row r="27" spans="1:24" ht="15" customHeight="1" x14ac:dyDescent="0.35">
      <c r="A27" s="15" t="s">
        <v>272</v>
      </c>
      <c r="B27" s="15" t="s">
        <v>279</v>
      </c>
      <c r="C27" s="15">
        <v>142</v>
      </c>
      <c r="D27" s="15" t="s">
        <v>282</v>
      </c>
      <c r="E27" s="15" t="s">
        <v>283</v>
      </c>
      <c r="F27" s="15" t="s">
        <v>285</v>
      </c>
      <c r="G27" s="15" t="s">
        <v>286</v>
      </c>
      <c r="H27" s="15" t="s">
        <v>76</v>
      </c>
      <c r="I27" s="15" t="s">
        <v>287</v>
      </c>
      <c r="J27" s="9"/>
      <c r="K27" s="9"/>
      <c r="L27" s="9"/>
      <c r="M27" s="9"/>
      <c r="N27" s="9"/>
      <c r="O27" s="9"/>
      <c r="P27" s="9"/>
      <c r="Q27" s="9"/>
    </row>
    <row r="28" spans="1:24" ht="15" customHeight="1" x14ac:dyDescent="0.35">
      <c r="A28" s="14" t="s">
        <v>292</v>
      </c>
      <c r="B28" s="14" t="s">
        <v>296</v>
      </c>
      <c r="C28" s="14">
        <v>1642</v>
      </c>
      <c r="D28" s="14" t="s">
        <v>297</v>
      </c>
      <c r="E28" s="14" t="s">
        <v>298</v>
      </c>
      <c r="F28" s="14" t="s">
        <v>285</v>
      </c>
      <c r="G28" s="14" t="s">
        <v>299</v>
      </c>
      <c r="H28" s="14" t="s">
        <v>76</v>
      </c>
      <c r="I28" s="14" t="s">
        <v>300</v>
      </c>
      <c r="J28" s="9"/>
      <c r="K28" s="9"/>
      <c r="L28" s="9"/>
      <c r="M28" s="9"/>
      <c r="N28" s="9"/>
      <c r="O28" s="9"/>
      <c r="P28" s="9"/>
      <c r="Q28" s="9"/>
    </row>
    <row r="29" spans="1:24" ht="15" customHeight="1" x14ac:dyDescent="0.35">
      <c r="A29" s="14" t="s">
        <v>304</v>
      </c>
      <c r="B29" s="14" t="s">
        <v>309</v>
      </c>
      <c r="C29" s="14">
        <v>4869</v>
      </c>
      <c r="D29" s="14" t="s">
        <v>297</v>
      </c>
      <c r="E29" s="61" t="s">
        <v>322</v>
      </c>
      <c r="F29" s="36" t="s">
        <v>335</v>
      </c>
      <c r="G29" s="14" t="s">
        <v>336</v>
      </c>
      <c r="H29" s="14" t="s">
        <v>76</v>
      </c>
      <c r="I29" s="14" t="s">
        <v>300</v>
      </c>
      <c r="J29" s="9"/>
      <c r="K29" s="9"/>
      <c r="L29" s="9"/>
      <c r="M29" s="9"/>
      <c r="N29" s="9"/>
      <c r="O29" s="9"/>
      <c r="P29" s="9"/>
      <c r="Q29" s="9"/>
    </row>
    <row r="30" spans="1:24" ht="15" customHeight="1" x14ac:dyDescent="0.35">
      <c r="A30" s="14" t="s">
        <v>344</v>
      </c>
      <c r="B30" s="14" t="s">
        <v>351</v>
      </c>
      <c r="C30" s="14">
        <v>7919</v>
      </c>
      <c r="D30" s="14" t="s">
        <v>353</v>
      </c>
      <c r="E30" s="14" t="s">
        <v>354</v>
      </c>
      <c r="F30" s="14" t="s">
        <v>356</v>
      </c>
      <c r="G30" s="14" t="s">
        <v>357</v>
      </c>
      <c r="H30" s="14" t="s">
        <v>76</v>
      </c>
      <c r="I30" s="14" t="s">
        <v>358</v>
      </c>
      <c r="J30" s="9"/>
      <c r="K30" s="9"/>
      <c r="L30" s="9"/>
      <c r="M30" s="9"/>
      <c r="N30" s="9"/>
      <c r="O30" s="9"/>
      <c r="P30" s="9"/>
      <c r="Q30" s="9"/>
    </row>
    <row r="31" spans="1:24" ht="14.25" customHeight="1" x14ac:dyDescent="0.35">
      <c r="A31" s="15" t="s">
        <v>363</v>
      </c>
      <c r="B31" s="15" t="s">
        <v>144</v>
      </c>
      <c r="C31" s="15">
        <v>3320</v>
      </c>
      <c r="D31" s="15" t="s">
        <v>365</v>
      </c>
      <c r="E31" s="15" t="s">
        <v>367</v>
      </c>
      <c r="F31" s="15" t="s">
        <v>370</v>
      </c>
      <c r="G31" s="15" t="s">
        <v>374</v>
      </c>
      <c r="H31" s="15" t="s">
        <v>19</v>
      </c>
      <c r="I31" s="15" t="s">
        <v>379</v>
      </c>
      <c r="J31" s="9"/>
      <c r="K31" s="9"/>
      <c r="L31" s="9"/>
      <c r="M31" s="9"/>
      <c r="N31" s="9"/>
      <c r="O31" s="9"/>
      <c r="P31" s="9"/>
      <c r="Q31" s="9"/>
    </row>
    <row r="32" spans="1:24" ht="15" customHeight="1" x14ac:dyDescent="0.35">
      <c r="A32" s="14" t="s">
        <v>383</v>
      </c>
      <c r="B32" s="14" t="s">
        <v>386</v>
      </c>
      <c r="C32" s="14">
        <v>27336</v>
      </c>
      <c r="D32" s="14" t="s">
        <v>81</v>
      </c>
      <c r="E32" s="14" t="s">
        <v>64</v>
      </c>
      <c r="F32" s="14" t="s">
        <v>392</v>
      </c>
      <c r="G32" s="14" t="s">
        <v>394</v>
      </c>
      <c r="H32" s="14" t="s">
        <v>76</v>
      </c>
      <c r="I32" s="14" t="s">
        <v>396</v>
      </c>
      <c r="J32" s="9"/>
      <c r="K32" s="9"/>
      <c r="L32" s="9"/>
      <c r="M32" s="9"/>
      <c r="N32" s="9"/>
      <c r="O32" s="9"/>
      <c r="P32" s="9"/>
      <c r="Q32" s="9"/>
    </row>
    <row r="33" spans="1:17" ht="15" customHeight="1" x14ac:dyDescent="0.35">
      <c r="A33" s="15" t="s">
        <v>397</v>
      </c>
      <c r="B33" s="15" t="s">
        <v>410</v>
      </c>
      <c r="C33" s="15">
        <v>904</v>
      </c>
      <c r="D33" s="15" t="s">
        <v>44</v>
      </c>
      <c r="E33" s="15" t="s">
        <v>64</v>
      </c>
      <c r="F33" s="15" t="s">
        <v>413</v>
      </c>
      <c r="G33" s="15" t="s">
        <v>417</v>
      </c>
      <c r="H33" s="15" t="s">
        <v>76</v>
      </c>
      <c r="I33" s="15" t="s">
        <v>421</v>
      </c>
      <c r="J33" s="19"/>
      <c r="K33" s="19"/>
      <c r="L33" s="19"/>
      <c r="M33" s="19"/>
      <c r="N33" s="19"/>
      <c r="O33" s="19"/>
      <c r="P33" s="19"/>
      <c r="Q33" s="19"/>
    </row>
    <row r="34" spans="1:17" ht="15" customHeight="1" x14ac:dyDescent="0.35">
      <c r="A34" s="15" t="s">
        <v>423</v>
      </c>
      <c r="B34" s="15" t="s">
        <v>429</v>
      </c>
      <c r="C34" s="15">
        <v>84181</v>
      </c>
      <c r="D34" s="15" t="s">
        <v>297</v>
      </c>
      <c r="E34" s="15" t="s">
        <v>430</v>
      </c>
      <c r="F34" s="15" t="s">
        <v>431</v>
      </c>
      <c r="G34" s="15" t="s">
        <v>357</v>
      </c>
      <c r="H34" s="15" t="s">
        <v>433</v>
      </c>
      <c r="I34" s="15" t="s">
        <v>434</v>
      </c>
      <c r="J34" s="9"/>
      <c r="K34" s="9"/>
      <c r="L34" s="9"/>
      <c r="M34" s="9"/>
      <c r="N34" s="9"/>
      <c r="O34" s="9"/>
      <c r="P34" s="9"/>
      <c r="Q34" s="9"/>
    </row>
    <row r="35" spans="1:17" ht="15" customHeight="1" x14ac:dyDescent="0.35">
      <c r="A35" s="15" t="s">
        <v>440</v>
      </c>
      <c r="B35" s="15" t="s">
        <v>448</v>
      </c>
      <c r="C35" s="15">
        <v>1434</v>
      </c>
      <c r="D35" s="15" t="s">
        <v>26</v>
      </c>
      <c r="E35" s="15" t="s">
        <v>451</v>
      </c>
      <c r="F35" s="15" t="s">
        <v>260</v>
      </c>
      <c r="G35" s="15" t="s">
        <v>262</v>
      </c>
      <c r="H35" s="66" t="s">
        <v>19</v>
      </c>
      <c r="I35" s="15" t="s">
        <v>486</v>
      </c>
      <c r="J35" s="19"/>
      <c r="K35" s="19"/>
      <c r="L35" s="19"/>
      <c r="M35" s="19"/>
      <c r="N35" s="19"/>
      <c r="O35" s="19"/>
      <c r="P35" s="19"/>
      <c r="Q35" s="19"/>
    </row>
    <row r="36" spans="1:17" ht="15" customHeight="1" x14ac:dyDescent="0.35">
      <c r="A36" s="25" t="s">
        <v>492</v>
      </c>
      <c r="B36" s="25" t="s">
        <v>495</v>
      </c>
      <c r="C36" s="25">
        <v>8893</v>
      </c>
      <c r="D36" s="25" t="s">
        <v>151</v>
      </c>
      <c r="E36" s="25" t="s">
        <v>497</v>
      </c>
      <c r="F36" s="37"/>
      <c r="G36" s="37"/>
      <c r="H36" s="25" t="s">
        <v>499</v>
      </c>
      <c r="I36" s="25" t="s">
        <v>505</v>
      </c>
      <c r="J36" s="9"/>
      <c r="K36" s="9"/>
      <c r="L36" s="9"/>
      <c r="M36" s="9"/>
      <c r="N36" s="9"/>
      <c r="O36" s="9"/>
      <c r="P36" s="9"/>
      <c r="Q36" s="9"/>
    </row>
    <row r="37" spans="1:17" ht="15" customHeight="1" x14ac:dyDescent="0.35">
      <c r="A37" s="15" t="s">
        <v>507</v>
      </c>
      <c r="B37" s="15" t="s">
        <v>514</v>
      </c>
      <c r="C37" s="15">
        <v>2162</v>
      </c>
      <c r="D37" s="19"/>
      <c r="E37" s="15" t="s">
        <v>516</v>
      </c>
      <c r="F37" s="15" t="s">
        <v>260</v>
      </c>
      <c r="G37" s="15" t="s">
        <v>262</v>
      </c>
      <c r="H37" s="15" t="s">
        <v>19</v>
      </c>
      <c r="I37" s="19"/>
      <c r="J37" s="19"/>
      <c r="K37" s="19"/>
      <c r="L37" s="19"/>
      <c r="M37" s="19"/>
      <c r="N37" s="19"/>
      <c r="O37" s="19"/>
      <c r="P37" s="19"/>
      <c r="Q37" s="19"/>
    </row>
    <row r="38" spans="1:17" ht="15" customHeight="1" x14ac:dyDescent="0.35">
      <c r="A38" s="15" t="s">
        <v>523</v>
      </c>
      <c r="B38" s="15" t="s">
        <v>528</v>
      </c>
      <c r="C38" s="15">
        <v>4670</v>
      </c>
      <c r="D38" s="15" t="s">
        <v>531</v>
      </c>
      <c r="E38" s="15" t="s">
        <v>27</v>
      </c>
      <c r="F38" s="15" t="s">
        <v>285</v>
      </c>
      <c r="G38" s="15" t="s">
        <v>194</v>
      </c>
      <c r="H38" s="15" t="s">
        <v>76</v>
      </c>
      <c r="I38" s="15" t="s">
        <v>535</v>
      </c>
      <c r="J38" s="19"/>
      <c r="K38" s="19"/>
      <c r="L38" s="19"/>
      <c r="M38" s="19"/>
      <c r="N38" s="19"/>
      <c r="O38" s="19"/>
      <c r="P38" s="19"/>
      <c r="Q38" s="19"/>
    </row>
    <row r="39" spans="1:17" ht="15" customHeight="1" x14ac:dyDescent="0.35">
      <c r="A39" s="15" t="s">
        <v>539</v>
      </c>
      <c r="B39" s="15" t="s">
        <v>541</v>
      </c>
      <c r="C39" s="15">
        <v>3837</v>
      </c>
      <c r="D39" s="19"/>
      <c r="E39" s="15" t="s">
        <v>542</v>
      </c>
      <c r="F39" s="15" t="s">
        <v>260</v>
      </c>
      <c r="G39" s="15" t="s">
        <v>262</v>
      </c>
      <c r="H39" s="15" t="s">
        <v>544</v>
      </c>
      <c r="I39" s="19"/>
      <c r="J39" s="19"/>
      <c r="K39" s="19"/>
      <c r="L39" s="19"/>
      <c r="M39" s="19"/>
      <c r="N39" s="19"/>
      <c r="O39" s="19"/>
      <c r="P39" s="19"/>
      <c r="Q39" s="19"/>
    </row>
    <row r="40" spans="1:17" ht="15" customHeight="1" x14ac:dyDescent="0.35">
      <c r="A40" s="69" t="s">
        <v>548</v>
      </c>
      <c r="B40" s="69" t="s">
        <v>567</v>
      </c>
      <c r="C40" s="69">
        <v>57506</v>
      </c>
      <c r="D40" s="69" t="s">
        <v>580</v>
      </c>
      <c r="E40" s="69" t="s">
        <v>582</v>
      </c>
      <c r="F40" s="69" t="s">
        <v>586</v>
      </c>
      <c r="G40" s="70"/>
      <c r="H40" s="69" t="s">
        <v>76</v>
      </c>
      <c r="I40" s="69" t="s">
        <v>602</v>
      </c>
      <c r="J40" s="70"/>
      <c r="K40" s="70"/>
      <c r="L40" s="70"/>
      <c r="M40" s="70"/>
      <c r="N40" s="70"/>
      <c r="O40" s="70"/>
      <c r="P40" s="70"/>
      <c r="Q40" s="70"/>
    </row>
    <row r="41" spans="1:17" ht="15" customHeight="1" x14ac:dyDescent="0.35">
      <c r="A41" s="25" t="s">
        <v>607</v>
      </c>
      <c r="B41" s="25" t="s">
        <v>608</v>
      </c>
      <c r="C41" s="25">
        <v>4599</v>
      </c>
      <c r="D41" s="25" t="s">
        <v>609</v>
      </c>
      <c r="E41" s="25" t="s">
        <v>615</v>
      </c>
      <c r="F41" s="25" t="s">
        <v>618</v>
      </c>
      <c r="G41" s="37"/>
      <c r="H41" s="25" t="s">
        <v>76</v>
      </c>
      <c r="I41" s="25" t="s">
        <v>624</v>
      </c>
      <c r="J41" s="9"/>
      <c r="K41" s="9"/>
      <c r="L41" s="9"/>
      <c r="M41" s="9"/>
      <c r="N41" s="9"/>
      <c r="O41" s="9"/>
      <c r="P41" s="9"/>
      <c r="Q41" s="9"/>
    </row>
    <row r="42" spans="1:17" ht="15" customHeight="1" x14ac:dyDescent="0.35">
      <c r="A42" s="15" t="s">
        <v>629</v>
      </c>
      <c r="B42" s="15" t="s">
        <v>632</v>
      </c>
      <c r="C42" s="15">
        <v>23165</v>
      </c>
      <c r="D42" s="19"/>
      <c r="E42" s="15" t="s">
        <v>637</v>
      </c>
      <c r="F42" s="15" t="s">
        <v>639</v>
      </c>
      <c r="G42" s="15" t="s">
        <v>641</v>
      </c>
      <c r="H42" s="15" t="s">
        <v>127</v>
      </c>
      <c r="I42" s="19"/>
      <c r="J42" s="19"/>
      <c r="K42" s="19"/>
      <c r="L42" s="19"/>
      <c r="M42" s="19"/>
      <c r="N42" s="19"/>
      <c r="O42" s="19"/>
      <c r="P42" s="19"/>
      <c r="Q42" s="19"/>
    </row>
    <row r="43" spans="1:17" ht="15" customHeight="1" x14ac:dyDescent="0.35">
      <c r="A43" s="69" t="s">
        <v>652</v>
      </c>
      <c r="B43" s="69" t="s">
        <v>662</v>
      </c>
      <c r="C43" s="69">
        <v>4928</v>
      </c>
      <c r="D43" s="69" t="s">
        <v>665</v>
      </c>
      <c r="E43" s="69" t="s">
        <v>672</v>
      </c>
      <c r="F43" s="69" t="s">
        <v>674</v>
      </c>
      <c r="G43" s="69" t="s">
        <v>676</v>
      </c>
      <c r="H43" s="69" t="s">
        <v>677</v>
      </c>
      <c r="I43" s="69" t="s">
        <v>682</v>
      </c>
      <c r="J43" s="70"/>
      <c r="K43" s="70"/>
      <c r="L43" s="70"/>
      <c r="M43" s="70"/>
      <c r="N43" s="70"/>
      <c r="O43" s="70"/>
      <c r="P43" s="70"/>
      <c r="Q43" s="70"/>
    </row>
    <row r="44" spans="1:17" ht="15" customHeight="1" x14ac:dyDescent="0.35">
      <c r="A44" s="15" t="s">
        <v>688</v>
      </c>
      <c r="B44" s="15" t="s">
        <v>692</v>
      </c>
      <c r="C44" s="15">
        <v>54866</v>
      </c>
      <c r="D44" s="19"/>
      <c r="E44" s="15" t="s">
        <v>698</v>
      </c>
      <c r="F44" s="15" t="s">
        <v>260</v>
      </c>
      <c r="G44" s="15" t="s">
        <v>262</v>
      </c>
      <c r="H44" s="15" t="s">
        <v>704</v>
      </c>
      <c r="I44" s="19"/>
      <c r="J44" s="19"/>
      <c r="K44" s="19"/>
      <c r="L44" s="19"/>
      <c r="M44" s="19"/>
      <c r="N44" s="19"/>
      <c r="O44" s="19"/>
      <c r="P44" s="19"/>
      <c r="Q44" s="19"/>
    </row>
    <row r="45" spans="1:17" ht="15" customHeight="1" x14ac:dyDescent="0.35">
      <c r="A45" s="15" t="s">
        <v>710</v>
      </c>
      <c r="B45" s="15" t="s">
        <v>723</v>
      </c>
      <c r="C45" s="15">
        <v>167681</v>
      </c>
      <c r="D45" s="19"/>
      <c r="E45" s="15" t="s">
        <v>729</v>
      </c>
      <c r="F45" s="15" t="s">
        <v>260</v>
      </c>
      <c r="G45" s="15" t="s">
        <v>262</v>
      </c>
      <c r="H45" s="15" t="s">
        <v>19</v>
      </c>
      <c r="I45" s="19"/>
      <c r="J45" s="19"/>
      <c r="K45" s="19"/>
      <c r="L45" s="19"/>
      <c r="M45" s="19"/>
      <c r="N45" s="19"/>
      <c r="O45" s="19"/>
      <c r="P45" s="19"/>
      <c r="Q45" s="19"/>
    </row>
    <row r="46" spans="1:17" ht="14.25" customHeight="1" x14ac:dyDescent="0.35">
      <c r="A46" s="15" t="s">
        <v>741</v>
      </c>
      <c r="B46" s="15" t="s">
        <v>747</v>
      </c>
      <c r="C46" s="15">
        <v>8498</v>
      </c>
      <c r="D46" s="15" t="s">
        <v>750</v>
      </c>
      <c r="E46" s="15" t="s">
        <v>169</v>
      </c>
      <c r="F46" s="15" t="s">
        <v>753</v>
      </c>
      <c r="G46" s="15" t="s">
        <v>756</v>
      </c>
      <c r="H46" s="15" t="s">
        <v>76</v>
      </c>
      <c r="I46" s="15" t="s">
        <v>760</v>
      </c>
      <c r="J46" s="19"/>
      <c r="K46" s="19"/>
      <c r="L46" s="19"/>
      <c r="M46" s="19"/>
      <c r="N46" s="19"/>
      <c r="O46" s="19"/>
      <c r="P46" s="19"/>
      <c r="Q46" s="19"/>
    </row>
    <row r="47" spans="1:17" ht="14.25" customHeight="1" x14ac:dyDescent="0.35">
      <c r="A47" s="15" t="s">
        <v>765</v>
      </c>
      <c r="B47" s="15" t="s">
        <v>770</v>
      </c>
      <c r="C47" s="15">
        <v>6780</v>
      </c>
      <c r="D47" s="15" t="s">
        <v>773</v>
      </c>
      <c r="E47" s="15" t="s">
        <v>778</v>
      </c>
      <c r="F47" s="15" t="s">
        <v>781</v>
      </c>
      <c r="G47" s="15" t="s">
        <v>787</v>
      </c>
      <c r="H47" s="15" t="s">
        <v>30</v>
      </c>
      <c r="I47" s="15" t="s">
        <v>793</v>
      </c>
      <c r="J47" s="19"/>
      <c r="K47" s="19"/>
      <c r="L47" s="19"/>
      <c r="M47" s="19"/>
      <c r="N47" s="19"/>
      <c r="O47" s="19"/>
      <c r="P47" s="19"/>
      <c r="Q47" s="19"/>
    </row>
    <row r="48" spans="1:17" ht="14.25" customHeight="1" x14ac:dyDescent="0.35">
      <c r="A48" s="15" t="s">
        <v>802</v>
      </c>
      <c r="B48" s="15" t="s">
        <v>807</v>
      </c>
      <c r="C48" s="15">
        <v>9131</v>
      </c>
      <c r="D48" s="15" t="s">
        <v>151</v>
      </c>
      <c r="E48" s="15" t="s">
        <v>823</v>
      </c>
      <c r="F48" s="15" t="s">
        <v>827</v>
      </c>
      <c r="G48" s="15" t="s">
        <v>829</v>
      </c>
      <c r="H48" s="15" t="s">
        <v>76</v>
      </c>
      <c r="I48" s="15" t="s">
        <v>835</v>
      </c>
      <c r="J48" s="19"/>
      <c r="K48" s="19"/>
      <c r="L48" s="19"/>
      <c r="M48" s="19"/>
      <c r="N48" s="19"/>
      <c r="O48" s="19"/>
      <c r="P48" s="19"/>
      <c r="Q48" s="19"/>
    </row>
    <row r="49" spans="1:17" ht="14.25" customHeight="1" x14ac:dyDescent="0.35">
      <c r="A49" s="25" t="s">
        <v>837</v>
      </c>
      <c r="B49" s="25" t="s">
        <v>838</v>
      </c>
      <c r="C49" s="25">
        <v>3842</v>
      </c>
      <c r="D49" s="37"/>
      <c r="E49" s="15" t="s">
        <v>169</v>
      </c>
      <c r="F49" s="37"/>
      <c r="G49" s="37"/>
      <c r="H49" s="25" t="s">
        <v>76</v>
      </c>
      <c r="I49" s="37"/>
      <c r="J49" s="9"/>
      <c r="K49" s="9"/>
      <c r="L49" s="9"/>
      <c r="M49" s="9"/>
      <c r="N49" s="9"/>
      <c r="O49" s="9"/>
      <c r="P49" s="9"/>
      <c r="Q49" s="9"/>
    </row>
    <row r="50" spans="1:17" ht="14.25" customHeight="1" x14ac:dyDescent="0.35">
      <c r="A50" s="15" t="s">
        <v>555</v>
      </c>
      <c r="B50" s="15" t="s">
        <v>852</v>
      </c>
      <c r="C50" s="15">
        <v>109787</v>
      </c>
      <c r="D50" s="15" t="s">
        <v>856</v>
      </c>
      <c r="E50" s="15" t="s">
        <v>859</v>
      </c>
      <c r="F50" s="15" t="s">
        <v>862</v>
      </c>
      <c r="G50" s="15" t="s">
        <v>863</v>
      </c>
      <c r="H50" s="15" t="s">
        <v>76</v>
      </c>
      <c r="I50" s="15" t="s">
        <v>867</v>
      </c>
      <c r="J50" s="9"/>
      <c r="K50" s="9"/>
      <c r="L50" s="9"/>
      <c r="M50" s="9"/>
      <c r="N50" s="9"/>
      <c r="O50" s="9"/>
      <c r="P50" s="9"/>
      <c r="Q50" s="9"/>
    </row>
    <row r="51" spans="1:17" ht="14.25" customHeight="1" x14ac:dyDescent="0.35">
      <c r="A51" s="15" t="s">
        <v>782</v>
      </c>
      <c r="B51" s="15" t="s">
        <v>882</v>
      </c>
      <c r="C51" s="15">
        <v>4331</v>
      </c>
      <c r="D51" s="15" t="s">
        <v>886</v>
      </c>
      <c r="E51" s="71" t="s">
        <v>64</v>
      </c>
      <c r="F51" s="15" t="s">
        <v>862</v>
      </c>
      <c r="G51" s="15" t="s">
        <v>909</v>
      </c>
      <c r="H51" s="15" t="s">
        <v>76</v>
      </c>
      <c r="I51" s="15" t="s">
        <v>867</v>
      </c>
      <c r="J51" s="9"/>
      <c r="K51" s="9"/>
      <c r="L51" s="9"/>
      <c r="M51" s="9"/>
      <c r="N51" s="9"/>
      <c r="O51" s="9"/>
      <c r="P51" s="9"/>
      <c r="Q51" s="9"/>
    </row>
    <row r="52" spans="1:17" ht="14.25" customHeight="1" x14ac:dyDescent="0.35">
      <c r="A52" s="15" t="s">
        <v>850</v>
      </c>
      <c r="B52" s="15" t="s">
        <v>928</v>
      </c>
      <c r="C52" s="15">
        <v>9111</v>
      </c>
      <c r="D52" s="15" t="s">
        <v>931</v>
      </c>
      <c r="E52" s="15" t="s">
        <v>933</v>
      </c>
      <c r="F52" s="15" t="s">
        <v>862</v>
      </c>
      <c r="G52" s="15" t="s">
        <v>938</v>
      </c>
      <c r="H52" s="15" t="s">
        <v>76</v>
      </c>
      <c r="I52" s="15" t="s">
        <v>867</v>
      </c>
      <c r="J52" s="9"/>
      <c r="K52" s="9"/>
      <c r="L52" s="9"/>
      <c r="M52" s="9"/>
      <c r="N52" s="9"/>
      <c r="O52" s="9"/>
      <c r="P52" s="9"/>
      <c r="Q52" s="9"/>
    </row>
    <row r="53" spans="1:17" ht="14.25" customHeight="1" x14ac:dyDescent="0.35">
      <c r="A53" s="15" t="s">
        <v>943</v>
      </c>
      <c r="B53" s="15" t="s">
        <v>944</v>
      </c>
      <c r="C53" s="15">
        <v>51386</v>
      </c>
      <c r="D53" s="15" t="s">
        <v>945</v>
      </c>
      <c r="E53" s="15" t="s">
        <v>948</v>
      </c>
      <c r="F53" s="15" t="s">
        <v>862</v>
      </c>
      <c r="G53" s="15" t="s">
        <v>909</v>
      </c>
      <c r="H53" s="15" t="s">
        <v>76</v>
      </c>
      <c r="I53" s="15" t="s">
        <v>867</v>
      </c>
      <c r="J53" s="9"/>
      <c r="K53" s="9"/>
      <c r="L53" s="9"/>
      <c r="M53" s="9"/>
      <c r="N53" s="9"/>
      <c r="O53" s="9"/>
      <c r="P53" s="9"/>
      <c r="Q53" s="9"/>
    </row>
    <row r="54" spans="1:17" ht="14.25" customHeight="1" x14ac:dyDescent="0.35">
      <c r="A54" s="15" t="s">
        <v>901</v>
      </c>
      <c r="B54" s="15" t="s">
        <v>955</v>
      </c>
      <c r="C54" s="15">
        <v>53371</v>
      </c>
      <c r="D54" s="15" t="s">
        <v>956</v>
      </c>
      <c r="E54" s="15" t="s">
        <v>961</v>
      </c>
      <c r="F54" s="15" t="s">
        <v>862</v>
      </c>
      <c r="G54" s="15" t="s">
        <v>863</v>
      </c>
      <c r="H54" s="15" t="s">
        <v>76</v>
      </c>
      <c r="I54" s="15" t="s">
        <v>867</v>
      </c>
      <c r="J54" s="9"/>
      <c r="K54" s="9"/>
      <c r="L54" s="9"/>
      <c r="M54" s="9"/>
      <c r="N54" s="9"/>
      <c r="O54" s="9"/>
      <c r="P54" s="9"/>
      <c r="Q54" s="9"/>
    </row>
    <row r="55" spans="1:17" ht="14.25" customHeight="1" x14ac:dyDescent="0.4">
      <c r="A55" s="15" t="s">
        <v>699</v>
      </c>
      <c r="B55" s="15" t="s">
        <v>982</v>
      </c>
      <c r="C55" s="15">
        <v>2189</v>
      </c>
      <c r="D55" s="15" t="s">
        <v>985</v>
      </c>
      <c r="E55" s="15" t="s">
        <v>987</v>
      </c>
      <c r="F55" s="15" t="s">
        <v>862</v>
      </c>
      <c r="G55" s="15" t="s">
        <v>990</v>
      </c>
      <c r="H55" s="15" t="s">
        <v>76</v>
      </c>
      <c r="I55" s="15" t="s">
        <v>867</v>
      </c>
      <c r="J55" s="18"/>
      <c r="K55" s="18"/>
      <c r="L55" s="18"/>
      <c r="M55" s="18"/>
      <c r="N55" s="18"/>
      <c r="O55" s="18"/>
      <c r="P55" s="18"/>
      <c r="Q55" s="18"/>
    </row>
    <row r="56" spans="1:17" ht="14.25" customHeight="1" x14ac:dyDescent="0.35">
      <c r="A56" s="14" t="s">
        <v>999</v>
      </c>
      <c r="B56" s="14" t="s">
        <v>1002</v>
      </c>
      <c r="C56" s="72">
        <v>8575</v>
      </c>
      <c r="D56" s="14" t="s">
        <v>151</v>
      </c>
      <c r="E56" s="14" t="s">
        <v>1015</v>
      </c>
      <c r="F56" s="14" t="s">
        <v>1017</v>
      </c>
      <c r="G56" s="15" t="s">
        <v>909</v>
      </c>
      <c r="H56" s="9"/>
      <c r="I56" s="25" t="s">
        <v>867</v>
      </c>
      <c r="J56" s="9"/>
      <c r="K56" s="9"/>
      <c r="L56" s="9"/>
      <c r="M56" s="9"/>
      <c r="N56" s="9"/>
      <c r="O56" s="9"/>
      <c r="P56" s="9"/>
      <c r="Q56" s="9"/>
    </row>
    <row r="57" spans="1:17" ht="14.25" customHeight="1" x14ac:dyDescent="0.35">
      <c r="A57" s="14" t="s">
        <v>1024</v>
      </c>
      <c r="B57" s="14" t="s">
        <v>1027</v>
      </c>
      <c r="C57" s="72">
        <v>5591</v>
      </c>
      <c r="D57" s="14" t="s">
        <v>151</v>
      </c>
      <c r="E57" s="14" t="s">
        <v>1030</v>
      </c>
      <c r="F57" s="9"/>
      <c r="G57" s="25" t="s">
        <v>829</v>
      </c>
      <c r="H57" s="9"/>
      <c r="I57" s="25" t="s">
        <v>835</v>
      </c>
      <c r="J57" s="9"/>
      <c r="K57" s="9"/>
      <c r="L57" s="9"/>
      <c r="M57" s="9"/>
      <c r="N57" s="9"/>
      <c r="O57" s="9"/>
      <c r="P57" s="9"/>
      <c r="Q57" s="9"/>
    </row>
    <row r="58" spans="1:17" ht="14.25" customHeight="1" x14ac:dyDescent="0.35">
      <c r="A58" s="14" t="s">
        <v>1043</v>
      </c>
      <c r="B58" s="14" t="s">
        <v>1054</v>
      </c>
      <c r="C58" s="72">
        <v>10527</v>
      </c>
      <c r="D58" s="9"/>
      <c r="E58" s="14" t="s">
        <v>169</v>
      </c>
      <c r="F58" s="9"/>
      <c r="G58" s="25" t="s">
        <v>829</v>
      </c>
      <c r="H58" s="9"/>
      <c r="I58" s="25" t="s">
        <v>835</v>
      </c>
      <c r="J58" s="9"/>
      <c r="K58" s="9"/>
      <c r="L58" s="9"/>
      <c r="M58" s="9"/>
      <c r="N58" s="9"/>
      <c r="O58" s="9"/>
      <c r="P58" s="9"/>
      <c r="Q58" s="9"/>
    </row>
    <row r="59" spans="1:17" ht="14.25" customHeight="1" x14ac:dyDescent="0.35">
      <c r="A59" s="36" t="s">
        <v>1062</v>
      </c>
      <c r="B59" s="73" t="s">
        <v>1068</v>
      </c>
      <c r="C59" s="36">
        <v>4904</v>
      </c>
      <c r="D59" s="36" t="s">
        <v>750</v>
      </c>
      <c r="E59" s="73" t="s">
        <v>1094</v>
      </c>
      <c r="F59" s="73" t="s">
        <v>1097</v>
      </c>
      <c r="G59" s="36" t="s">
        <v>1100</v>
      </c>
      <c r="I59" s="66" t="s">
        <v>1103</v>
      </c>
      <c r="J59" s="9"/>
      <c r="K59" s="9"/>
      <c r="L59" s="9"/>
      <c r="M59" s="9"/>
      <c r="N59" s="9"/>
      <c r="O59" s="9"/>
      <c r="P59" s="9"/>
      <c r="Q59" s="9"/>
    </row>
    <row r="60" spans="1:17" ht="14.25" customHeight="1" x14ac:dyDescent="0.35">
      <c r="A60" s="36" t="s">
        <v>1111</v>
      </c>
      <c r="B60" s="14" t="s">
        <v>1116</v>
      </c>
      <c r="C60" s="72">
        <v>3146</v>
      </c>
      <c r="D60" s="14" t="s">
        <v>81</v>
      </c>
      <c r="E60" s="14" t="s">
        <v>1121</v>
      </c>
      <c r="F60" s="14" t="s">
        <v>1125</v>
      </c>
      <c r="G60" s="14" t="s">
        <v>1128</v>
      </c>
      <c r="H60" s="9"/>
      <c r="I60" s="15" t="s">
        <v>1130</v>
      </c>
      <c r="J60" s="9"/>
      <c r="K60" s="9"/>
      <c r="L60" s="9"/>
      <c r="M60" s="9"/>
      <c r="N60" s="9"/>
      <c r="O60" s="9"/>
      <c r="P60" s="9"/>
      <c r="Q60" s="9"/>
    </row>
    <row r="61" spans="1:17" ht="14.25" customHeight="1" x14ac:dyDescent="0.35">
      <c r="A61" s="14" t="s">
        <v>1133</v>
      </c>
      <c r="B61" s="14" t="s">
        <v>1139</v>
      </c>
      <c r="C61" s="72">
        <v>1104</v>
      </c>
      <c r="D61" s="14" t="s">
        <v>1142</v>
      </c>
      <c r="E61" s="14" t="s">
        <v>1145</v>
      </c>
      <c r="F61" s="14" t="s">
        <v>1146</v>
      </c>
      <c r="G61" s="14" t="s">
        <v>1147</v>
      </c>
      <c r="H61" s="9"/>
      <c r="I61" s="15" t="s">
        <v>1156</v>
      </c>
      <c r="J61" s="9"/>
      <c r="K61" s="9"/>
      <c r="L61" s="9"/>
      <c r="M61" s="9"/>
      <c r="N61" s="9"/>
      <c r="O61" s="9"/>
      <c r="P61" s="9"/>
      <c r="Q61" s="9"/>
    </row>
    <row r="62" spans="1:17" ht="14.25" customHeight="1" x14ac:dyDescent="0.35">
      <c r="A62" s="14" t="s">
        <v>1165</v>
      </c>
      <c r="B62" s="14" t="s">
        <v>1175</v>
      </c>
      <c r="C62" s="72">
        <v>2332</v>
      </c>
      <c r="D62" s="14" t="s">
        <v>81</v>
      </c>
      <c r="E62" s="14" t="s">
        <v>146</v>
      </c>
      <c r="F62" s="14" t="s">
        <v>1182</v>
      </c>
      <c r="G62" s="14" t="s">
        <v>1183</v>
      </c>
      <c r="H62" s="14" t="s">
        <v>76</v>
      </c>
      <c r="I62" s="15" t="s">
        <v>1189</v>
      </c>
      <c r="J62" s="9"/>
      <c r="K62" s="9"/>
      <c r="L62" s="9"/>
      <c r="M62" s="9"/>
      <c r="N62" s="9"/>
      <c r="O62" s="9"/>
      <c r="P62" s="9"/>
      <c r="Q62" s="9"/>
    </row>
    <row r="63" spans="1:17" ht="14.25" customHeight="1" x14ac:dyDescent="0.35">
      <c r="A63" s="15" t="s">
        <v>1191</v>
      </c>
      <c r="B63" s="15" t="s">
        <v>1196</v>
      </c>
      <c r="C63" s="36">
        <v>3550</v>
      </c>
      <c r="D63" s="14" t="s">
        <v>1200</v>
      </c>
      <c r="E63" s="14" t="s">
        <v>64</v>
      </c>
      <c r="F63" s="14" t="s">
        <v>1204</v>
      </c>
      <c r="G63" s="14" t="s">
        <v>1206</v>
      </c>
      <c r="H63" s="14" t="s">
        <v>127</v>
      </c>
      <c r="I63" s="15" t="s">
        <v>1212</v>
      </c>
      <c r="J63" s="9"/>
      <c r="K63" s="9"/>
      <c r="L63" s="9"/>
      <c r="M63" s="9"/>
      <c r="N63" s="9"/>
      <c r="O63" s="9"/>
      <c r="P63" s="9"/>
      <c r="Q63" s="9"/>
    </row>
    <row r="64" spans="1:17" ht="14.25" customHeight="1" x14ac:dyDescent="0.35">
      <c r="A64" s="14" t="s">
        <v>1217</v>
      </c>
      <c r="B64" s="14" t="s">
        <v>1225</v>
      </c>
      <c r="C64" s="72">
        <v>55234</v>
      </c>
      <c r="D64" s="14" t="s">
        <v>1200</v>
      </c>
      <c r="E64" s="14" t="s">
        <v>1230</v>
      </c>
      <c r="F64" s="14" t="s">
        <v>1204</v>
      </c>
      <c r="G64" s="14" t="s">
        <v>1206</v>
      </c>
      <c r="H64" s="14" t="s">
        <v>127</v>
      </c>
      <c r="I64" s="15" t="s">
        <v>1212</v>
      </c>
      <c r="J64" s="9"/>
      <c r="K64" s="9"/>
      <c r="L64" s="9"/>
      <c r="M64" s="9"/>
      <c r="N64" s="9"/>
      <c r="O64" s="9"/>
      <c r="P64" s="9"/>
      <c r="Q64" s="9"/>
    </row>
    <row r="65" spans="1:17" ht="14.25" customHeight="1" x14ac:dyDescent="0.35">
      <c r="A65" s="14" t="s">
        <v>1243</v>
      </c>
      <c r="B65" s="14" t="s">
        <v>1246</v>
      </c>
      <c r="C65" s="74"/>
      <c r="D65" s="9"/>
      <c r="E65" s="9"/>
      <c r="F65" s="9"/>
      <c r="G65" s="9"/>
      <c r="H65" s="9"/>
      <c r="I65" s="19"/>
      <c r="J65" s="9"/>
      <c r="K65" s="9"/>
      <c r="L65" s="9"/>
      <c r="M65" s="9"/>
      <c r="N65" s="9"/>
      <c r="O65" s="9"/>
      <c r="P65" s="9"/>
      <c r="Q65" s="9"/>
    </row>
    <row r="66" spans="1:17" ht="14.25" customHeight="1" x14ac:dyDescent="0.35">
      <c r="A66" s="9"/>
      <c r="B66" s="9"/>
      <c r="C66" s="74"/>
      <c r="D66" s="9"/>
      <c r="E66" s="9"/>
      <c r="F66" s="9"/>
      <c r="G66" s="9"/>
      <c r="H66" s="9"/>
      <c r="I66" s="19"/>
      <c r="J66" s="9"/>
      <c r="K66" s="9"/>
      <c r="L66" s="9"/>
      <c r="M66" s="9"/>
      <c r="N66" s="9"/>
      <c r="O66" s="9"/>
      <c r="P66" s="9"/>
      <c r="Q66" s="9"/>
    </row>
    <row r="67" spans="1:17" ht="14.25" customHeight="1" x14ac:dyDescent="0.35">
      <c r="A67" s="9"/>
      <c r="B67" s="9"/>
      <c r="C67" s="74"/>
      <c r="D67" s="9"/>
      <c r="E67" s="9"/>
      <c r="F67" s="9"/>
      <c r="G67" s="9"/>
      <c r="H67" s="9"/>
      <c r="I67" s="19"/>
      <c r="J67" s="9"/>
      <c r="K67" s="9"/>
      <c r="L67" s="9"/>
      <c r="M67" s="9"/>
      <c r="N67" s="9"/>
      <c r="O67" s="9"/>
      <c r="P67" s="9"/>
      <c r="Q67" s="9"/>
    </row>
    <row r="68" spans="1:17" ht="14.25" customHeight="1" x14ac:dyDescent="0.35">
      <c r="A68" s="9"/>
      <c r="B68" s="9"/>
      <c r="C68" s="74"/>
      <c r="D68" s="9"/>
      <c r="E68" s="9"/>
      <c r="F68" s="9"/>
      <c r="G68" s="9"/>
      <c r="H68" s="9"/>
      <c r="I68" s="19"/>
      <c r="J68" s="9"/>
      <c r="K68" s="9"/>
      <c r="L68" s="9"/>
      <c r="M68" s="9"/>
      <c r="N68" s="9"/>
      <c r="O68" s="9"/>
      <c r="P68" s="9"/>
      <c r="Q68" s="9"/>
    </row>
    <row r="69" spans="1:17" ht="14.25" customHeight="1" x14ac:dyDescent="0.35">
      <c r="A69" s="9"/>
      <c r="C69" s="74"/>
      <c r="D69" s="9"/>
      <c r="E69" s="9"/>
      <c r="F69" s="9"/>
      <c r="G69" s="9"/>
      <c r="H69" s="9"/>
      <c r="I69" s="19"/>
      <c r="J69" s="9"/>
      <c r="K69" s="9"/>
      <c r="L69" s="9"/>
      <c r="M69" s="9"/>
      <c r="N69" s="9"/>
      <c r="O69" s="9"/>
      <c r="P69" s="9"/>
      <c r="Q69" s="9"/>
    </row>
    <row r="70" spans="1:17" ht="14.25" customHeight="1" x14ac:dyDescent="0.35">
      <c r="A70" s="69" t="s">
        <v>1300</v>
      </c>
      <c r="B70" s="9"/>
      <c r="C70" s="74"/>
      <c r="D70" s="9"/>
      <c r="E70" s="9"/>
      <c r="F70" s="9"/>
      <c r="G70" s="9"/>
      <c r="H70" s="9"/>
      <c r="I70" s="19"/>
      <c r="J70" s="9"/>
      <c r="K70" s="9"/>
      <c r="L70" s="9"/>
      <c r="M70" s="9"/>
      <c r="N70" s="9"/>
      <c r="O70" s="9"/>
      <c r="P70" s="9"/>
      <c r="Q70" s="9"/>
    </row>
    <row r="71" spans="1:17" ht="14.25" customHeight="1" x14ac:dyDescent="0.35">
      <c r="A71" s="9"/>
      <c r="B71" s="9"/>
      <c r="C71" s="74"/>
      <c r="D71" s="9"/>
      <c r="E71" s="9"/>
      <c r="F71" s="9"/>
      <c r="G71" s="9"/>
      <c r="H71" s="9"/>
      <c r="I71" s="19"/>
      <c r="J71" s="9"/>
      <c r="K71" s="9"/>
      <c r="L71" s="9"/>
      <c r="M71" s="9"/>
      <c r="N71" s="9"/>
      <c r="O71" s="9"/>
      <c r="P71" s="9"/>
      <c r="Q71" s="9"/>
    </row>
    <row r="72" spans="1:17" ht="14.25" customHeight="1" x14ac:dyDescent="0.35">
      <c r="A72" s="9"/>
      <c r="B72" s="9"/>
      <c r="C72" s="74"/>
      <c r="D72" s="9"/>
      <c r="E72" s="9"/>
      <c r="F72" s="9"/>
      <c r="G72" s="9"/>
      <c r="H72" s="9"/>
      <c r="I72" s="19"/>
      <c r="J72" s="9"/>
      <c r="K72" s="9"/>
      <c r="L72" s="9"/>
      <c r="M72" s="9"/>
      <c r="N72" s="9"/>
      <c r="O72" s="9"/>
      <c r="P72" s="9"/>
      <c r="Q72" s="9"/>
    </row>
    <row r="73" spans="1:17" ht="14.25" customHeight="1" x14ac:dyDescent="0.35">
      <c r="A73" s="9"/>
      <c r="B73" s="9"/>
      <c r="C73" s="74"/>
      <c r="D73" s="9"/>
      <c r="E73" s="9"/>
      <c r="F73" s="9"/>
      <c r="G73" s="9"/>
      <c r="H73" s="9"/>
      <c r="I73" s="19"/>
      <c r="J73" s="9"/>
      <c r="K73" s="9"/>
      <c r="L73" s="9"/>
      <c r="M73" s="9"/>
      <c r="N73" s="9"/>
      <c r="O73" s="9"/>
      <c r="P73" s="9"/>
      <c r="Q73" s="9"/>
    </row>
    <row r="74" spans="1:17" ht="14.25" customHeight="1" x14ac:dyDescent="0.35">
      <c r="G74" s="9"/>
      <c r="H74" s="9"/>
      <c r="I74" s="19"/>
      <c r="J74" s="9"/>
      <c r="K74" s="9"/>
      <c r="L74" s="9"/>
      <c r="M74" s="9"/>
      <c r="N74" s="9"/>
      <c r="O74" s="9"/>
      <c r="P74" s="9"/>
      <c r="Q74" s="9"/>
    </row>
    <row r="75" spans="1:17" ht="14.25" customHeight="1" x14ac:dyDescent="0.35">
      <c r="A75" s="9"/>
      <c r="B75" s="9"/>
      <c r="C75" s="74"/>
      <c r="D75" s="9"/>
      <c r="E75" s="9"/>
      <c r="F75" s="9"/>
      <c r="G75" s="9"/>
      <c r="H75" s="9"/>
      <c r="I75" s="19"/>
      <c r="J75" s="9"/>
      <c r="K75" s="9"/>
      <c r="L75" s="9"/>
      <c r="M75" s="9"/>
      <c r="N75" s="9"/>
      <c r="O75" s="9"/>
      <c r="P75" s="9"/>
      <c r="Q75" s="9"/>
    </row>
    <row r="76" spans="1:17" ht="14.25" customHeight="1" x14ac:dyDescent="0.35">
      <c r="A76" s="9"/>
      <c r="B76" s="9"/>
      <c r="C76" s="74"/>
      <c r="D76" s="9"/>
      <c r="E76" s="9"/>
      <c r="F76" s="9"/>
      <c r="G76" s="9"/>
      <c r="H76" s="9"/>
      <c r="I76" s="19"/>
      <c r="J76" s="9"/>
      <c r="K76" s="9"/>
      <c r="L76" s="9"/>
      <c r="M76" s="9"/>
      <c r="N76" s="9"/>
      <c r="O76" s="9"/>
      <c r="P76" s="9"/>
      <c r="Q76" s="9"/>
    </row>
    <row r="77" spans="1:17" ht="14.25" customHeight="1" x14ac:dyDescent="0.35">
      <c r="A77" s="9"/>
      <c r="B77" s="9"/>
      <c r="C77" s="74"/>
      <c r="D77" s="9"/>
      <c r="E77" s="9"/>
      <c r="F77" s="9"/>
      <c r="G77" s="9"/>
      <c r="H77" s="9"/>
      <c r="I77" s="19"/>
      <c r="J77" s="9"/>
      <c r="K77" s="9"/>
      <c r="L77" s="9"/>
      <c r="M77" s="9"/>
      <c r="N77" s="9"/>
      <c r="O77" s="9"/>
      <c r="P77" s="9"/>
      <c r="Q77" s="9"/>
    </row>
    <row r="78" spans="1:17" ht="14.25" customHeight="1" x14ac:dyDescent="0.35">
      <c r="A78" s="9"/>
      <c r="B78" s="9"/>
      <c r="C78" s="74"/>
      <c r="D78" s="9"/>
      <c r="E78" s="9"/>
      <c r="F78" s="9"/>
      <c r="G78" s="9"/>
      <c r="H78" s="9"/>
      <c r="I78" s="19"/>
      <c r="J78" s="9"/>
      <c r="K78" s="9"/>
      <c r="L78" s="9"/>
      <c r="M78" s="9"/>
      <c r="N78" s="9"/>
      <c r="O78" s="9"/>
      <c r="P78" s="9"/>
      <c r="Q78" s="9"/>
    </row>
    <row r="79" spans="1:17" ht="14.25" customHeight="1" x14ac:dyDescent="0.35">
      <c r="A79" s="9"/>
      <c r="B79" s="9"/>
      <c r="C79" s="74"/>
      <c r="D79" s="9"/>
      <c r="E79" s="9"/>
      <c r="F79" s="9"/>
      <c r="G79" s="9"/>
      <c r="H79" s="9"/>
      <c r="I79" s="19"/>
      <c r="J79" s="9"/>
      <c r="K79" s="9"/>
      <c r="L79" s="9"/>
      <c r="M79" s="9"/>
      <c r="N79" s="9"/>
      <c r="O79" s="9"/>
      <c r="P79" s="9"/>
      <c r="Q79" s="9"/>
    </row>
    <row r="80" spans="1:17" ht="14.25" customHeight="1" x14ac:dyDescent="0.35">
      <c r="A80" s="9"/>
      <c r="B80" s="9"/>
      <c r="C80" s="74"/>
      <c r="D80" s="9"/>
      <c r="E80" s="9"/>
      <c r="F80" s="9"/>
      <c r="G80" s="9"/>
      <c r="H80" s="9"/>
      <c r="I80" s="19"/>
      <c r="J80" s="9"/>
      <c r="K80" s="9"/>
      <c r="L80" s="9"/>
      <c r="M80" s="9"/>
      <c r="N80" s="9"/>
      <c r="O80" s="9"/>
      <c r="P80" s="9"/>
      <c r="Q80" s="9"/>
    </row>
    <row r="81" spans="1:17" ht="14.25" customHeight="1" x14ac:dyDescent="0.4">
      <c r="A81" s="18"/>
      <c r="B81" s="18"/>
      <c r="C81" s="74"/>
      <c r="D81" s="18"/>
      <c r="E81" s="18"/>
      <c r="F81" s="18"/>
      <c r="G81" s="18"/>
      <c r="H81" s="18"/>
      <c r="I81" s="75"/>
      <c r="J81" s="18"/>
      <c r="K81" s="18"/>
      <c r="L81" s="18"/>
      <c r="M81" s="18"/>
      <c r="N81" s="18"/>
      <c r="O81" s="18"/>
      <c r="P81" s="18"/>
      <c r="Q81" s="18"/>
    </row>
    <row r="82" spans="1:17" ht="14.25" customHeight="1" x14ac:dyDescent="0.4">
      <c r="A82" s="18"/>
      <c r="B82" s="18"/>
      <c r="C82" s="74"/>
      <c r="D82" s="18"/>
      <c r="E82" s="18"/>
      <c r="F82" s="18"/>
      <c r="G82" s="18"/>
      <c r="H82" s="18"/>
      <c r="I82" s="18"/>
      <c r="J82" s="18"/>
      <c r="K82" s="18"/>
      <c r="L82" s="18"/>
      <c r="M82" s="18"/>
      <c r="N82" s="18"/>
      <c r="O82" s="18"/>
      <c r="P82" s="18"/>
      <c r="Q82" s="18"/>
    </row>
    <row r="83" spans="1:17" ht="14.25" customHeight="1" x14ac:dyDescent="0.4">
      <c r="A83" s="18"/>
      <c r="B83" s="18"/>
      <c r="C83" s="74"/>
      <c r="D83" s="18"/>
      <c r="E83" s="18"/>
      <c r="F83" s="18"/>
      <c r="G83" s="18"/>
      <c r="H83" s="18"/>
      <c r="I83" s="18"/>
      <c r="J83" s="18"/>
      <c r="K83" s="18"/>
      <c r="L83" s="18"/>
      <c r="M83" s="18"/>
      <c r="N83" s="18"/>
      <c r="O83" s="18"/>
      <c r="P83" s="18"/>
      <c r="Q83" s="18"/>
    </row>
    <row r="84" spans="1:17" ht="14.25" customHeight="1" x14ac:dyDescent="0.4">
      <c r="A84" s="18"/>
      <c r="B84" s="18"/>
      <c r="C84" s="74"/>
      <c r="D84" s="18"/>
      <c r="E84" s="18"/>
      <c r="F84" s="18"/>
      <c r="G84" s="18"/>
      <c r="H84" s="18"/>
      <c r="I84" s="18"/>
      <c r="J84" s="18"/>
      <c r="K84" s="18"/>
      <c r="L84" s="18"/>
      <c r="M84" s="18"/>
      <c r="N84" s="18"/>
      <c r="O84" s="18"/>
      <c r="P84" s="18"/>
      <c r="Q84" s="18"/>
    </row>
    <row r="85" spans="1:17" ht="14.25" customHeight="1" x14ac:dyDescent="0.4">
      <c r="A85" s="18"/>
      <c r="B85" s="18"/>
      <c r="C85" s="74"/>
      <c r="D85" s="18"/>
      <c r="E85" s="18"/>
      <c r="F85" s="18"/>
      <c r="G85" s="18"/>
      <c r="H85" s="18"/>
      <c r="I85" s="18"/>
      <c r="J85" s="18"/>
      <c r="K85" s="18"/>
      <c r="L85" s="18"/>
      <c r="M85" s="18"/>
      <c r="N85" s="18"/>
      <c r="O85" s="18"/>
      <c r="P85" s="18"/>
      <c r="Q85" s="18"/>
    </row>
    <row r="86" spans="1:17" ht="14.25" customHeight="1" x14ac:dyDescent="0.4">
      <c r="A86" s="18"/>
      <c r="B86" s="18"/>
      <c r="C86" s="74"/>
      <c r="D86" s="18"/>
      <c r="E86" s="18"/>
      <c r="F86" s="18"/>
      <c r="G86" s="18"/>
      <c r="H86" s="18"/>
      <c r="I86" s="18"/>
      <c r="J86" s="18"/>
      <c r="K86" s="18"/>
      <c r="L86" s="18"/>
      <c r="M86" s="18"/>
      <c r="N86" s="18"/>
      <c r="O86" s="18"/>
      <c r="P86" s="18"/>
      <c r="Q86" s="18"/>
    </row>
    <row r="87" spans="1:17" ht="14.25" customHeight="1" x14ac:dyDescent="0.4">
      <c r="A87" s="18"/>
      <c r="B87" s="18"/>
      <c r="C87" s="74"/>
      <c r="D87" s="18"/>
      <c r="E87" s="18"/>
      <c r="F87" s="18"/>
      <c r="G87" s="18"/>
      <c r="H87" s="18"/>
      <c r="I87" s="18"/>
      <c r="J87" s="18"/>
      <c r="K87" s="18"/>
      <c r="L87" s="18"/>
      <c r="M87" s="18"/>
      <c r="N87" s="18"/>
      <c r="O87" s="18"/>
      <c r="P87" s="18"/>
      <c r="Q87" s="18"/>
    </row>
    <row r="88" spans="1:17" ht="14.25" customHeight="1" x14ac:dyDescent="0.4">
      <c r="A88" s="18"/>
      <c r="B88" s="18"/>
      <c r="C88" s="74"/>
      <c r="D88" s="18"/>
      <c r="E88" s="18"/>
      <c r="F88" s="18"/>
      <c r="G88" s="18"/>
      <c r="H88" s="18"/>
      <c r="I88" s="18"/>
      <c r="J88" s="18"/>
      <c r="K88" s="18"/>
      <c r="L88" s="18"/>
      <c r="M88" s="18"/>
      <c r="N88" s="18"/>
      <c r="O88" s="18"/>
      <c r="P88" s="18"/>
      <c r="Q88" s="18"/>
    </row>
    <row r="89" spans="1:17" ht="14.25" customHeight="1" x14ac:dyDescent="0.4">
      <c r="A89" s="18"/>
      <c r="B89" s="18"/>
      <c r="C89" s="74"/>
      <c r="D89" s="18"/>
      <c r="E89" s="18"/>
      <c r="F89" s="18"/>
      <c r="G89" s="18"/>
      <c r="H89" s="18"/>
      <c r="I89" s="18"/>
      <c r="J89" s="18"/>
      <c r="K89" s="18"/>
      <c r="L89" s="18"/>
      <c r="M89" s="18"/>
      <c r="N89" s="18"/>
      <c r="O89" s="18"/>
      <c r="P89" s="18"/>
      <c r="Q89" s="18"/>
    </row>
    <row r="90" spans="1:17" ht="14.25" customHeight="1" x14ac:dyDescent="0.4">
      <c r="A90" s="18"/>
      <c r="B90" s="18"/>
      <c r="C90" s="74"/>
      <c r="D90" s="18"/>
      <c r="E90" s="18"/>
      <c r="F90" s="18"/>
      <c r="G90" s="18"/>
      <c r="H90" s="18"/>
      <c r="I90" s="18"/>
      <c r="J90" s="18"/>
      <c r="K90" s="18"/>
      <c r="L90" s="18"/>
      <c r="M90" s="18"/>
      <c r="N90" s="18"/>
      <c r="O90" s="18"/>
      <c r="P90" s="18"/>
      <c r="Q90" s="18"/>
    </row>
    <row r="91" spans="1:17" ht="14.25" customHeight="1" x14ac:dyDescent="0.4">
      <c r="A91" s="18"/>
      <c r="B91" s="18"/>
      <c r="C91" s="74"/>
      <c r="D91" s="18"/>
      <c r="E91" s="18"/>
      <c r="F91" s="18"/>
      <c r="G91" s="18"/>
      <c r="H91" s="18"/>
      <c r="I91" s="18"/>
      <c r="J91" s="18"/>
      <c r="K91" s="18"/>
      <c r="L91" s="18"/>
      <c r="M91" s="18"/>
      <c r="N91" s="18"/>
      <c r="O91" s="18"/>
      <c r="P91" s="18"/>
      <c r="Q91" s="18"/>
    </row>
    <row r="92" spans="1:17" ht="14.25" customHeight="1" x14ac:dyDescent="0.4">
      <c r="A92" s="18"/>
      <c r="B92" s="18"/>
      <c r="C92" s="74"/>
      <c r="D92" s="18"/>
      <c r="E92" s="18"/>
      <c r="F92" s="18"/>
      <c r="G92" s="18"/>
      <c r="H92" s="18"/>
      <c r="I92" s="18"/>
      <c r="J92" s="18"/>
      <c r="K92" s="18"/>
      <c r="L92" s="18"/>
      <c r="M92" s="18"/>
      <c r="N92" s="18"/>
      <c r="O92" s="18"/>
      <c r="P92" s="18"/>
      <c r="Q92" s="18"/>
    </row>
    <row r="93" spans="1:17" ht="14.25" customHeight="1" x14ac:dyDescent="0.4">
      <c r="A93" s="18"/>
      <c r="B93" s="18"/>
      <c r="C93" s="74"/>
      <c r="D93" s="18"/>
      <c r="E93" s="18"/>
      <c r="F93" s="18"/>
      <c r="G93" s="18"/>
      <c r="H93" s="18"/>
      <c r="I93" s="18"/>
      <c r="J93" s="18"/>
      <c r="K93" s="18"/>
      <c r="L93" s="18"/>
      <c r="M93" s="18"/>
      <c r="N93" s="18"/>
      <c r="O93" s="18"/>
      <c r="P93" s="18"/>
      <c r="Q93" s="18"/>
    </row>
  </sheetData>
  <mergeCells count="1">
    <mergeCell ref="J21:X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298"/>
  <sheetViews>
    <sheetView workbookViewId="0"/>
  </sheetViews>
  <sheetFormatPr defaultColWidth="14.4609375" defaultRowHeight="12.75" customHeight="1" x14ac:dyDescent="0.3"/>
  <cols>
    <col min="1" max="1" width="10" customWidth="1"/>
    <col min="2" max="2" width="13.4609375" customWidth="1"/>
    <col min="3" max="10" width="10" customWidth="1"/>
    <col min="11" max="11" width="7.69140625" customWidth="1"/>
    <col min="12" max="12" width="10" customWidth="1"/>
    <col min="13" max="13" width="6.15234375" customWidth="1"/>
    <col min="14" max="14" width="16.3046875" customWidth="1"/>
    <col min="16" max="16" width="6.84375" customWidth="1"/>
    <col min="17" max="17" width="15" customWidth="1"/>
    <col min="18" max="18" width="10" customWidth="1"/>
    <col min="19" max="19" width="7.15234375" customWidth="1"/>
    <col min="20" max="20" width="15.4609375" customWidth="1"/>
    <col min="21" max="21" width="7.3046875" customWidth="1"/>
    <col min="22" max="23" width="10" customWidth="1"/>
    <col min="24" max="24" width="7.4609375" customWidth="1"/>
    <col min="25" max="26" width="10" customWidth="1"/>
    <col min="27" max="27" width="7.3046875" customWidth="1"/>
    <col min="28" max="36" width="10" customWidth="1"/>
    <col min="37" max="37" width="7" customWidth="1"/>
    <col min="38" max="40" width="10" customWidth="1"/>
    <col min="41" max="41" width="6.69140625" customWidth="1"/>
    <col min="42" max="42" width="20.15234375" customWidth="1"/>
    <col min="43" max="43" width="6.53515625" customWidth="1"/>
    <col min="44" max="44" width="10" customWidth="1"/>
    <col min="45" max="45" width="6" customWidth="1"/>
    <col min="46" max="46" width="10" customWidth="1"/>
    <col min="47" max="47" width="6.69140625" customWidth="1"/>
    <col min="48" max="52" width="10" customWidth="1"/>
    <col min="53" max="53" width="5.69140625" customWidth="1"/>
    <col min="54" max="55" width="10" customWidth="1"/>
    <col min="56" max="56" width="6.3046875" customWidth="1"/>
    <col min="57" max="57" width="10" customWidth="1"/>
    <col min="58" max="58" width="5.69140625" customWidth="1"/>
    <col min="59" max="59" width="10" customWidth="1"/>
    <col min="60" max="60" width="5.4609375" customWidth="1"/>
    <col min="61" max="62" width="10" customWidth="1"/>
  </cols>
  <sheetData>
    <row r="1" spans="1:62" ht="15" customHeight="1" x14ac:dyDescent="0.4">
      <c r="A1" s="6" t="s">
        <v>5</v>
      </c>
      <c r="B1" s="91" t="s">
        <v>12</v>
      </c>
      <c r="C1" s="87"/>
      <c r="D1" s="9"/>
      <c r="E1" s="92" t="s">
        <v>21</v>
      </c>
      <c r="F1" s="87"/>
      <c r="G1" s="18"/>
      <c r="H1" s="93" t="s">
        <v>41</v>
      </c>
      <c r="I1" s="87"/>
      <c r="J1" s="87"/>
      <c r="K1" s="18"/>
      <c r="L1" s="21" t="s">
        <v>49</v>
      </c>
      <c r="M1" s="18"/>
      <c r="N1" s="94" t="s">
        <v>60</v>
      </c>
      <c r="O1" s="87"/>
      <c r="P1" s="9"/>
      <c r="Q1" s="23" t="s">
        <v>69</v>
      </c>
      <c r="R1" s="18"/>
      <c r="S1" s="18"/>
      <c r="T1" s="28" t="s">
        <v>78</v>
      </c>
      <c r="U1" s="18"/>
      <c r="V1" s="95" t="s">
        <v>95</v>
      </c>
      <c r="W1" s="87"/>
      <c r="X1" s="18"/>
      <c r="Y1" s="96" t="s">
        <v>97</v>
      </c>
      <c r="Z1" s="87"/>
      <c r="AB1" s="88" t="s">
        <v>101</v>
      </c>
      <c r="AC1" s="87"/>
      <c r="AD1" s="88" t="s">
        <v>104</v>
      </c>
      <c r="AE1" s="87"/>
      <c r="AF1" s="87"/>
      <c r="AG1" s="87"/>
      <c r="AH1" s="87"/>
      <c r="AI1" s="87"/>
      <c r="AJ1" s="87"/>
      <c r="AL1" s="89" t="s">
        <v>105</v>
      </c>
      <c r="AM1" s="87"/>
      <c r="AN1" s="87"/>
      <c r="AP1" s="40" t="s">
        <v>113</v>
      </c>
      <c r="AR1" s="42" t="s">
        <v>134</v>
      </c>
      <c r="AT1" s="44" t="s">
        <v>142</v>
      </c>
      <c r="AV1" s="46" t="s">
        <v>162</v>
      </c>
      <c r="AW1" s="90" t="s">
        <v>166</v>
      </c>
      <c r="AX1" s="87"/>
      <c r="AY1" s="87"/>
      <c r="AZ1" s="87"/>
      <c r="BA1" s="36"/>
      <c r="BB1" s="36" t="s">
        <v>182</v>
      </c>
      <c r="BD1" s="36"/>
      <c r="BE1" s="36" t="s">
        <v>185</v>
      </c>
      <c r="BF1" s="36"/>
      <c r="BG1" s="36" t="s">
        <v>186</v>
      </c>
      <c r="BH1" s="36"/>
      <c r="BI1" s="50" t="s">
        <v>188</v>
      </c>
      <c r="BJ1" s="36"/>
    </row>
    <row r="2" spans="1:62" ht="15" customHeight="1" x14ac:dyDescent="0.4">
      <c r="A2" s="14" t="s">
        <v>193</v>
      </c>
      <c r="B2" s="52" t="s">
        <v>195</v>
      </c>
      <c r="C2" s="54"/>
      <c r="D2" s="9"/>
      <c r="E2" s="16" t="s">
        <v>217</v>
      </c>
      <c r="F2" s="55"/>
      <c r="G2" s="18"/>
      <c r="H2" s="20" t="s">
        <v>234</v>
      </c>
      <c r="I2" s="56"/>
      <c r="J2" s="20" t="s">
        <v>246</v>
      </c>
      <c r="K2" s="18"/>
      <c r="L2" s="57" t="s">
        <v>248</v>
      </c>
      <c r="M2" s="18"/>
      <c r="N2" s="22" t="s">
        <v>270</v>
      </c>
      <c r="O2" s="22" t="s">
        <v>271</v>
      </c>
      <c r="P2" s="9"/>
      <c r="Q2" s="23" t="s">
        <v>273</v>
      </c>
      <c r="R2" s="18"/>
      <c r="S2" s="18"/>
      <c r="T2" s="28" t="s">
        <v>275</v>
      </c>
      <c r="U2" s="18"/>
      <c r="V2" s="58"/>
      <c r="W2" s="58"/>
      <c r="X2" s="18"/>
      <c r="Y2" s="30" t="s">
        <v>295</v>
      </c>
      <c r="Z2" s="59"/>
      <c r="AB2" s="32" t="s">
        <v>308</v>
      </c>
      <c r="AC2" s="32" t="s">
        <v>310</v>
      </c>
      <c r="AD2" s="32" t="s">
        <v>311</v>
      </c>
      <c r="AE2" s="32" t="s">
        <v>312</v>
      </c>
      <c r="AF2" s="32" t="s">
        <v>313</v>
      </c>
      <c r="AG2" s="32" t="s">
        <v>314</v>
      </c>
      <c r="AH2" s="32" t="s">
        <v>315</v>
      </c>
      <c r="AI2" s="32" t="s">
        <v>316</v>
      </c>
      <c r="AJ2" s="32" t="s">
        <v>317</v>
      </c>
      <c r="AL2" s="34" t="s">
        <v>318</v>
      </c>
      <c r="AM2" s="34" t="s">
        <v>319</v>
      </c>
      <c r="AN2" s="34" t="s">
        <v>320</v>
      </c>
      <c r="AP2" s="40" t="s">
        <v>321</v>
      </c>
      <c r="AR2" s="42" t="s">
        <v>323</v>
      </c>
      <c r="AT2" s="44" t="s">
        <v>326</v>
      </c>
      <c r="AV2" s="62" t="s">
        <v>327</v>
      </c>
      <c r="AW2" s="63" t="s">
        <v>26</v>
      </c>
      <c r="AX2" s="63" t="s">
        <v>375</v>
      </c>
      <c r="AY2" s="63" t="s">
        <v>151</v>
      </c>
      <c r="AZ2" s="63" t="s">
        <v>81</v>
      </c>
      <c r="BA2" s="50"/>
      <c r="BB2" s="50" t="s">
        <v>376</v>
      </c>
      <c r="BC2" s="36" t="s">
        <v>377</v>
      </c>
      <c r="BD2" s="36"/>
      <c r="BE2" s="36" t="s">
        <v>378</v>
      </c>
      <c r="BF2" s="36"/>
      <c r="BG2" s="36" t="s">
        <v>380</v>
      </c>
      <c r="BH2" s="36"/>
      <c r="BI2" s="50" t="s">
        <v>381</v>
      </c>
      <c r="BJ2" s="36"/>
    </row>
    <row r="3" spans="1:62" ht="15" customHeight="1" x14ac:dyDescent="0.4">
      <c r="A3" s="18"/>
      <c r="B3" s="14" t="s">
        <v>382</v>
      </c>
      <c r="C3" s="14">
        <v>31</v>
      </c>
      <c r="D3" s="9"/>
      <c r="E3" s="14" t="s">
        <v>384</v>
      </c>
      <c r="F3" s="14">
        <v>5315</v>
      </c>
      <c r="G3" s="18"/>
      <c r="H3" s="14" t="s">
        <v>387</v>
      </c>
      <c r="I3" s="65">
        <f>HYPERLINK("http://www.genecards.org/cgi-bin/carddisp.pl?gene=9636",9636)</f>
        <v>9636</v>
      </c>
      <c r="J3" s="14" t="s">
        <v>457</v>
      </c>
      <c r="K3" s="18"/>
      <c r="L3" s="14" t="s">
        <v>50</v>
      </c>
      <c r="M3" s="9"/>
      <c r="N3" s="14" t="s">
        <v>459</v>
      </c>
      <c r="O3" s="14" t="s">
        <v>460</v>
      </c>
      <c r="P3" s="9"/>
      <c r="Q3" s="14" t="s">
        <v>462</v>
      </c>
      <c r="R3" s="9"/>
      <c r="S3" s="9"/>
      <c r="T3" s="14" t="s">
        <v>463</v>
      </c>
      <c r="U3" s="9"/>
      <c r="V3" s="14" t="s">
        <v>465</v>
      </c>
      <c r="W3" s="9"/>
      <c r="X3" s="9"/>
      <c r="Y3" s="14" t="s">
        <v>467</v>
      </c>
      <c r="Z3" s="14" t="s">
        <v>469</v>
      </c>
      <c r="AB3" s="36" t="s">
        <v>471</v>
      </c>
      <c r="AC3" s="36" t="s">
        <v>473</v>
      </c>
      <c r="AD3" s="36" t="s">
        <v>475</v>
      </c>
      <c r="AE3" s="36" t="s">
        <v>477</v>
      </c>
      <c r="AF3" s="36" t="s">
        <v>478</v>
      </c>
      <c r="AG3" s="36" t="s">
        <v>479</v>
      </c>
      <c r="AH3" s="36" t="s">
        <v>480</v>
      </c>
      <c r="AI3" s="36" t="s">
        <v>481</v>
      </c>
      <c r="AJ3" s="36" t="s">
        <v>482</v>
      </c>
      <c r="AL3" s="36" t="s">
        <v>483</v>
      </c>
      <c r="AM3" s="36" t="s">
        <v>484</v>
      </c>
      <c r="AN3" s="36" t="s">
        <v>483</v>
      </c>
      <c r="AP3" s="36" t="s">
        <v>32</v>
      </c>
      <c r="AR3" s="36" t="s">
        <v>488</v>
      </c>
      <c r="AT3" s="36" t="s">
        <v>491</v>
      </c>
      <c r="AV3" s="67" t="s">
        <v>293</v>
      </c>
      <c r="AW3" s="68" t="s">
        <v>508</v>
      </c>
      <c r="AX3" s="68" t="s">
        <v>519</v>
      </c>
      <c r="AY3" s="68" t="s">
        <v>488</v>
      </c>
      <c r="AZ3" s="68" t="s">
        <v>508</v>
      </c>
      <c r="BA3" s="36"/>
      <c r="BB3" s="36" t="s">
        <v>81</v>
      </c>
      <c r="BC3" s="36" t="s">
        <v>81</v>
      </c>
      <c r="BD3" s="36"/>
      <c r="BE3" s="36" t="s">
        <v>520</v>
      </c>
      <c r="BF3" s="36"/>
      <c r="BG3" s="36" t="s">
        <v>522</v>
      </c>
      <c r="BH3" s="36"/>
      <c r="BI3" s="50" t="s">
        <v>526</v>
      </c>
      <c r="BJ3" s="36"/>
    </row>
    <row r="4" spans="1:62" ht="15" customHeight="1" x14ac:dyDescent="0.4">
      <c r="A4" s="18"/>
      <c r="B4" s="14" t="s">
        <v>527</v>
      </c>
      <c r="C4" s="14">
        <v>10155</v>
      </c>
      <c r="D4" s="9"/>
      <c r="E4" s="14" t="s">
        <v>529</v>
      </c>
      <c r="F4" s="14">
        <v>203068</v>
      </c>
      <c r="G4" s="18"/>
      <c r="H4" s="14" t="s">
        <v>532</v>
      </c>
      <c r="I4" s="65">
        <f>HYPERLINK("http://www.genecards.org/cgi-bin/carddisp.pl?gene=164",164)</f>
        <v>164</v>
      </c>
      <c r="J4" s="14" t="s">
        <v>551</v>
      </c>
      <c r="K4" s="18"/>
      <c r="L4" s="14" t="s">
        <v>205</v>
      </c>
      <c r="M4" s="9"/>
      <c r="N4" s="14" t="s">
        <v>552</v>
      </c>
      <c r="O4" s="14" t="s">
        <v>346</v>
      </c>
      <c r="P4" s="9"/>
      <c r="Q4" s="14" t="s">
        <v>554</v>
      </c>
      <c r="R4" s="9"/>
      <c r="S4" s="9"/>
      <c r="T4" s="14" t="s">
        <v>555</v>
      </c>
      <c r="U4" s="9"/>
      <c r="V4" s="14" t="s">
        <v>556</v>
      </c>
      <c r="W4" s="9"/>
      <c r="X4" s="9"/>
      <c r="Y4" s="14" t="s">
        <v>558</v>
      </c>
      <c r="Z4" s="14" t="s">
        <v>559</v>
      </c>
      <c r="AB4" s="36" t="s">
        <v>561</v>
      </c>
      <c r="AC4" s="36" t="s">
        <v>563</v>
      </c>
      <c r="AD4" s="36" t="s">
        <v>565</v>
      </c>
      <c r="AE4" s="36" t="s">
        <v>568</v>
      </c>
      <c r="AF4" s="36" t="s">
        <v>570</v>
      </c>
      <c r="AG4" s="36" t="s">
        <v>571</v>
      </c>
      <c r="AH4" s="36" t="s">
        <v>572</v>
      </c>
      <c r="AI4" s="36" t="s">
        <v>573</v>
      </c>
      <c r="AJ4" s="36" t="s">
        <v>574</v>
      </c>
      <c r="AM4" s="36" t="s">
        <v>575</v>
      </c>
      <c r="AN4" s="36" t="s">
        <v>577</v>
      </c>
      <c r="AP4" s="36" t="s">
        <v>578</v>
      </c>
      <c r="AR4" s="36" t="s">
        <v>463</v>
      </c>
      <c r="AT4" s="36" t="s">
        <v>579</v>
      </c>
      <c r="AV4" s="67" t="s">
        <v>412</v>
      </c>
      <c r="AW4" s="68" t="s">
        <v>488</v>
      </c>
      <c r="AX4" s="68" t="s">
        <v>583</v>
      </c>
      <c r="AY4" s="68" t="s">
        <v>585</v>
      </c>
      <c r="AZ4" s="68" t="s">
        <v>519</v>
      </c>
      <c r="BA4" s="36"/>
      <c r="BB4" s="36" t="s">
        <v>588</v>
      </c>
      <c r="BC4" s="36" t="s">
        <v>588</v>
      </c>
      <c r="BD4" s="36"/>
      <c r="BE4" s="36" t="s">
        <v>589</v>
      </c>
      <c r="BF4" s="36"/>
      <c r="BG4" s="36" t="s">
        <v>590</v>
      </c>
      <c r="BH4" s="36"/>
      <c r="BI4" s="50" t="s">
        <v>591</v>
      </c>
      <c r="BJ4" s="36"/>
    </row>
    <row r="5" spans="1:62" ht="15" customHeight="1" x14ac:dyDescent="0.4">
      <c r="A5" s="18"/>
      <c r="B5" s="14" t="s">
        <v>292</v>
      </c>
      <c r="C5" s="14">
        <v>1642</v>
      </c>
      <c r="D5" s="9"/>
      <c r="E5" s="14" t="s">
        <v>593</v>
      </c>
      <c r="F5" s="14">
        <v>7846</v>
      </c>
      <c r="G5" s="18"/>
      <c r="H5" s="14" t="s">
        <v>594</v>
      </c>
      <c r="I5" s="65">
        <f>HYPERLINK("http://www.genecards.org/cgi-bin/carddisp.pl?gene=2633",2633)</f>
        <v>2633</v>
      </c>
      <c r="J5" s="14" t="s">
        <v>613</v>
      </c>
      <c r="K5" s="18"/>
      <c r="L5" s="14" t="s">
        <v>617</v>
      </c>
      <c r="M5" s="9"/>
      <c r="N5" s="14" t="s">
        <v>620</v>
      </c>
      <c r="O5" s="14" t="s">
        <v>621</v>
      </c>
      <c r="P5" s="9"/>
      <c r="Q5" s="14" t="s">
        <v>622</v>
      </c>
      <c r="R5" s="9"/>
      <c r="S5" s="9"/>
      <c r="T5" s="14" t="s">
        <v>625</v>
      </c>
      <c r="U5" s="9"/>
      <c r="V5" s="14" t="s">
        <v>626</v>
      </c>
      <c r="W5" s="9"/>
      <c r="X5" s="9"/>
      <c r="Y5" s="14" t="s">
        <v>628</v>
      </c>
      <c r="Z5" s="14" t="s">
        <v>630</v>
      </c>
      <c r="AB5" s="36" t="s">
        <v>382</v>
      </c>
      <c r="AC5" s="36" t="s">
        <v>634</v>
      </c>
      <c r="AD5" s="36" t="s">
        <v>635</v>
      </c>
      <c r="AE5" s="36" t="s">
        <v>636</v>
      </c>
      <c r="AF5" s="36" t="s">
        <v>226</v>
      </c>
      <c r="AG5" s="36" t="s">
        <v>638</v>
      </c>
      <c r="AH5" s="36" t="s">
        <v>640</v>
      </c>
      <c r="AI5" s="36" t="s">
        <v>642</v>
      </c>
      <c r="AJ5" s="36" t="s">
        <v>643</v>
      </c>
      <c r="AM5" s="36" t="s">
        <v>644</v>
      </c>
      <c r="AN5" s="36" t="s">
        <v>646</v>
      </c>
      <c r="AP5" s="36" t="s">
        <v>647</v>
      </c>
      <c r="AR5" s="36" t="s">
        <v>649</v>
      </c>
      <c r="AT5" s="36" t="s">
        <v>651</v>
      </c>
      <c r="AV5" s="41" t="s">
        <v>653</v>
      </c>
      <c r="AW5" s="68" t="s">
        <v>654</v>
      </c>
      <c r="AX5" s="68" t="s">
        <v>488</v>
      </c>
      <c r="AY5" s="68" t="s">
        <v>656</v>
      </c>
      <c r="AZ5" s="68" t="s">
        <v>657</v>
      </c>
      <c r="BA5" s="36"/>
      <c r="BB5" s="36" t="s">
        <v>375</v>
      </c>
      <c r="BC5" s="36" t="s">
        <v>375</v>
      </c>
      <c r="BD5" s="36"/>
      <c r="BE5" s="36" t="s">
        <v>661</v>
      </c>
      <c r="BF5" s="36"/>
      <c r="BG5" s="36" t="s">
        <v>664</v>
      </c>
      <c r="BH5" s="36"/>
      <c r="BI5" s="50" t="s">
        <v>666</v>
      </c>
      <c r="BJ5" s="36"/>
    </row>
    <row r="6" spans="1:62" ht="15" customHeight="1" x14ac:dyDescent="0.4">
      <c r="A6" s="18"/>
      <c r="B6" s="14" t="s">
        <v>272</v>
      </c>
      <c r="C6" s="14">
        <v>142</v>
      </c>
      <c r="D6" s="9"/>
      <c r="E6" s="14" t="s">
        <v>669</v>
      </c>
      <c r="F6" s="14">
        <v>2023</v>
      </c>
      <c r="G6" s="18"/>
      <c r="H6" s="14" t="s">
        <v>671</v>
      </c>
      <c r="I6" s="65">
        <f>HYPERLINK("http://www.genecards.org/cgi-bin/carddisp.pl?gene=3099",3099)</f>
        <v>3099</v>
      </c>
      <c r="J6" s="14" t="s">
        <v>689</v>
      </c>
      <c r="K6" s="18"/>
      <c r="L6" s="14" t="s">
        <v>691</v>
      </c>
      <c r="M6" s="9"/>
      <c r="N6" s="14" t="s">
        <v>693</v>
      </c>
      <c r="O6" s="14" t="s">
        <v>696</v>
      </c>
      <c r="P6" s="9"/>
      <c r="Q6" s="14" t="s">
        <v>463</v>
      </c>
      <c r="R6" s="9"/>
      <c r="S6" s="9"/>
      <c r="T6" s="14" t="s">
        <v>699</v>
      </c>
      <c r="U6" s="9"/>
      <c r="V6" s="14" t="s">
        <v>701</v>
      </c>
      <c r="W6" s="9"/>
      <c r="X6" s="9"/>
      <c r="Y6" s="14" t="s">
        <v>703</v>
      </c>
      <c r="Z6" s="14" t="s">
        <v>705</v>
      </c>
      <c r="AB6" s="36" t="s">
        <v>706</v>
      </c>
      <c r="AC6" s="36" t="s">
        <v>707</v>
      </c>
      <c r="AD6" s="36" t="s">
        <v>708</v>
      </c>
      <c r="AE6" s="36" t="s">
        <v>709</v>
      </c>
      <c r="AF6" s="36" t="s">
        <v>712</v>
      </c>
      <c r="AG6" s="36" t="s">
        <v>714</v>
      </c>
      <c r="AH6" s="36" t="s">
        <v>716</v>
      </c>
      <c r="AI6" s="36" t="s">
        <v>61</v>
      </c>
      <c r="AJ6" s="36" t="s">
        <v>718</v>
      </c>
      <c r="AM6" s="36" t="s">
        <v>720</v>
      </c>
      <c r="AP6" s="36" t="s">
        <v>721</v>
      </c>
      <c r="AR6" s="36" t="s">
        <v>423</v>
      </c>
      <c r="AT6" s="36" t="s">
        <v>726</v>
      </c>
      <c r="AV6" s="41" t="s">
        <v>728</v>
      </c>
      <c r="AW6" s="68" t="s">
        <v>730</v>
      </c>
      <c r="AX6" s="68" t="s">
        <v>732</v>
      </c>
      <c r="AY6" s="68" t="s">
        <v>732</v>
      </c>
      <c r="AZ6" s="68" t="s">
        <v>734</v>
      </c>
      <c r="BA6" s="36"/>
      <c r="BB6" s="36" t="s">
        <v>151</v>
      </c>
      <c r="BC6" s="36" t="s">
        <v>151</v>
      </c>
      <c r="BD6" s="36"/>
      <c r="BE6" s="36" t="s">
        <v>738</v>
      </c>
      <c r="BF6" s="36"/>
      <c r="BG6" s="36" t="s">
        <v>739</v>
      </c>
      <c r="BH6" s="36"/>
      <c r="BI6" s="50" t="s">
        <v>740</v>
      </c>
      <c r="BJ6" s="36"/>
    </row>
    <row r="7" spans="1:62" ht="15" customHeight="1" x14ac:dyDescent="0.4">
      <c r="A7" s="18"/>
      <c r="B7" s="14" t="s">
        <v>744</v>
      </c>
      <c r="C7" s="14">
        <v>9100</v>
      </c>
      <c r="D7" s="9"/>
      <c r="E7" s="14" t="s">
        <v>488</v>
      </c>
      <c r="F7" s="14">
        <v>60</v>
      </c>
      <c r="G7" s="18"/>
      <c r="H7" s="14" t="s">
        <v>751</v>
      </c>
      <c r="I7" s="65">
        <f>HYPERLINK("http://www.genecards.org/cgi-bin/carddisp.pl?gene=7009",7009)</f>
        <v>7009</v>
      </c>
      <c r="J7" s="14" t="s">
        <v>769</v>
      </c>
      <c r="K7" s="18"/>
      <c r="L7" s="14" t="s">
        <v>199</v>
      </c>
      <c r="M7" s="9"/>
      <c r="N7" s="14" t="s">
        <v>775</v>
      </c>
      <c r="O7" s="14" t="s">
        <v>777</v>
      </c>
      <c r="P7" s="9"/>
      <c r="Q7" s="14" t="s">
        <v>779</v>
      </c>
      <c r="R7" s="9"/>
      <c r="S7" s="9"/>
      <c r="T7" s="14" t="s">
        <v>782</v>
      </c>
      <c r="U7" s="9"/>
      <c r="V7" s="14" t="s">
        <v>784</v>
      </c>
      <c r="W7" s="9"/>
      <c r="X7" s="9"/>
      <c r="Y7" s="14" t="s">
        <v>788</v>
      </c>
      <c r="Z7" s="14" t="s">
        <v>790</v>
      </c>
      <c r="AB7" s="36" t="s">
        <v>791</v>
      </c>
      <c r="AC7" s="36" t="s">
        <v>792</v>
      </c>
      <c r="AD7" s="36" t="s">
        <v>795</v>
      </c>
      <c r="AE7" s="36" t="s">
        <v>798</v>
      </c>
      <c r="AF7" s="36" t="s">
        <v>799</v>
      </c>
      <c r="AG7" s="36" t="s">
        <v>800</v>
      </c>
      <c r="AH7" s="36" t="s">
        <v>803</v>
      </c>
      <c r="AI7" s="36" t="s">
        <v>804</v>
      </c>
      <c r="AJ7" s="36" t="s">
        <v>806</v>
      </c>
      <c r="AM7" s="36" t="s">
        <v>577</v>
      </c>
      <c r="AP7" s="36" t="s">
        <v>810</v>
      </c>
      <c r="AR7" s="36" t="s">
        <v>811</v>
      </c>
      <c r="AT7" s="36" t="s">
        <v>644</v>
      </c>
      <c r="AV7" s="41" t="s">
        <v>814</v>
      </c>
      <c r="AW7" s="68" t="s">
        <v>656</v>
      </c>
      <c r="AX7" s="68" t="s">
        <v>816</v>
      </c>
      <c r="AY7" s="68" t="s">
        <v>818</v>
      </c>
      <c r="AZ7" s="68" t="s">
        <v>488</v>
      </c>
      <c r="BA7" s="36"/>
      <c r="BB7" s="36" t="s">
        <v>821</v>
      </c>
      <c r="BC7" s="36" t="s">
        <v>644</v>
      </c>
      <c r="BD7" s="36"/>
      <c r="BE7" s="36" t="s">
        <v>824</v>
      </c>
      <c r="BF7" s="36"/>
      <c r="BG7" s="36" t="s">
        <v>826</v>
      </c>
      <c r="BH7" s="36"/>
      <c r="BI7" s="50" t="s">
        <v>828</v>
      </c>
      <c r="BJ7" s="36"/>
    </row>
    <row r="8" spans="1:62" ht="15" customHeight="1" x14ac:dyDescent="0.4">
      <c r="A8" s="18"/>
      <c r="B8" s="14" t="s">
        <v>830</v>
      </c>
      <c r="C8" s="14">
        <v>4691</v>
      </c>
      <c r="D8" s="9"/>
      <c r="E8" s="14" t="s">
        <v>465</v>
      </c>
      <c r="F8" s="14">
        <v>301</v>
      </c>
      <c r="G8" s="18"/>
      <c r="H8" s="14" t="s">
        <v>833</v>
      </c>
      <c r="I8" s="65">
        <f>HYPERLINK("http://www.genecards.org/cgi-bin/carddisp.pl?gene=3303",3303)</f>
        <v>3303</v>
      </c>
      <c r="J8" s="14" t="s">
        <v>844</v>
      </c>
      <c r="K8" s="18"/>
      <c r="L8" s="14" t="s">
        <v>846</v>
      </c>
      <c r="M8" s="9"/>
      <c r="N8" s="14" t="s">
        <v>848</v>
      </c>
      <c r="O8" s="14" t="s">
        <v>849</v>
      </c>
      <c r="P8" s="9"/>
      <c r="Q8" s="14" t="s">
        <v>703</v>
      </c>
      <c r="R8" s="9"/>
      <c r="S8" s="9"/>
      <c r="T8" s="14" t="s">
        <v>850</v>
      </c>
      <c r="U8" s="9"/>
      <c r="V8" s="14" t="s">
        <v>851</v>
      </c>
      <c r="W8" s="9"/>
      <c r="X8" s="9"/>
      <c r="Y8" s="14" t="s">
        <v>853</v>
      </c>
      <c r="Z8" s="14" t="s">
        <v>854</v>
      </c>
      <c r="AA8" s="36" t="s">
        <v>857</v>
      </c>
      <c r="AB8" s="36" t="s">
        <v>475</v>
      </c>
      <c r="AC8" s="36" t="s">
        <v>858</v>
      </c>
      <c r="AD8" s="36" t="s">
        <v>860</v>
      </c>
      <c r="AE8" s="36" t="s">
        <v>861</v>
      </c>
      <c r="AF8" s="36" t="s">
        <v>799</v>
      </c>
      <c r="AG8" s="36" t="s">
        <v>864</v>
      </c>
      <c r="AH8" s="36" t="s">
        <v>865</v>
      </c>
      <c r="AI8" s="36" t="s">
        <v>348</v>
      </c>
      <c r="AJ8" s="36" t="s">
        <v>866</v>
      </c>
      <c r="AM8" s="36" t="s">
        <v>868</v>
      </c>
      <c r="AP8" s="36" t="s">
        <v>870</v>
      </c>
      <c r="AR8" s="36" t="s">
        <v>871</v>
      </c>
      <c r="AT8" s="36" t="s">
        <v>872</v>
      </c>
      <c r="AV8" s="41" t="s">
        <v>874</v>
      </c>
      <c r="AW8" s="68" t="s">
        <v>876</v>
      </c>
      <c r="AX8" s="68" t="s">
        <v>877</v>
      </c>
      <c r="AY8" s="68" t="s">
        <v>877</v>
      </c>
      <c r="AZ8" s="68" t="s">
        <v>878</v>
      </c>
      <c r="BA8" s="36"/>
      <c r="BB8" s="36" t="s">
        <v>879</v>
      </c>
      <c r="BC8" s="36" t="s">
        <v>846</v>
      </c>
      <c r="BD8" s="36"/>
      <c r="BE8" s="36" t="s">
        <v>881</v>
      </c>
      <c r="BF8" s="36"/>
      <c r="BG8" s="36" t="s">
        <v>883</v>
      </c>
      <c r="BH8" s="36"/>
      <c r="BI8" s="50" t="s">
        <v>885</v>
      </c>
      <c r="BJ8" s="36"/>
    </row>
    <row r="9" spans="1:62" ht="15" customHeight="1" x14ac:dyDescent="0.4">
      <c r="A9" s="18"/>
      <c r="B9" s="14" t="s">
        <v>888</v>
      </c>
      <c r="C9" s="14">
        <v>4141</v>
      </c>
      <c r="D9" s="9"/>
      <c r="E9" s="14" t="s">
        <v>891</v>
      </c>
      <c r="F9" s="14">
        <v>2597</v>
      </c>
      <c r="G9" s="18"/>
      <c r="H9" s="14" t="s">
        <v>892</v>
      </c>
      <c r="I9" s="14">
        <v>144195</v>
      </c>
      <c r="J9" s="14" t="s">
        <v>894</v>
      </c>
      <c r="K9" s="18"/>
      <c r="L9" s="14" t="s">
        <v>895</v>
      </c>
      <c r="M9" s="9"/>
      <c r="N9" s="14" t="s">
        <v>897</v>
      </c>
      <c r="O9" s="14" t="s">
        <v>898</v>
      </c>
      <c r="P9" s="9"/>
      <c r="Q9" s="14" t="s">
        <v>900</v>
      </c>
      <c r="R9" s="9"/>
      <c r="S9" s="9"/>
      <c r="T9" s="14" t="s">
        <v>901</v>
      </c>
      <c r="U9" s="9"/>
      <c r="V9" s="14" t="s">
        <v>903</v>
      </c>
      <c r="W9" s="9"/>
      <c r="X9" s="9"/>
      <c r="Y9" s="14" t="s">
        <v>904</v>
      </c>
      <c r="Z9" s="14" t="s">
        <v>906</v>
      </c>
      <c r="AB9" s="36" t="s">
        <v>907</v>
      </c>
      <c r="AC9" s="36" t="s">
        <v>910</v>
      </c>
      <c r="AD9" s="36" t="s">
        <v>911</v>
      </c>
      <c r="AE9" s="36" t="s">
        <v>913</v>
      </c>
      <c r="AF9" s="36" t="s">
        <v>915</v>
      </c>
      <c r="AG9" s="36" t="s">
        <v>917</v>
      </c>
      <c r="AH9" s="36" t="s">
        <v>918</v>
      </c>
      <c r="AI9" s="36" t="s">
        <v>919</v>
      </c>
      <c r="AJ9" s="36" t="s">
        <v>920</v>
      </c>
      <c r="AM9" s="36" t="s">
        <v>921</v>
      </c>
      <c r="AP9" s="36" t="s">
        <v>199</v>
      </c>
      <c r="AR9" s="36" t="s">
        <v>555</v>
      </c>
      <c r="AT9" s="36" t="s">
        <v>923</v>
      </c>
      <c r="AV9" s="41" t="s">
        <v>924</v>
      </c>
      <c r="AW9" s="68" t="s">
        <v>732</v>
      </c>
      <c r="AX9" s="68" t="s">
        <v>926</v>
      </c>
      <c r="AY9" s="68" t="s">
        <v>927</v>
      </c>
      <c r="AZ9" s="68" t="s">
        <v>653</v>
      </c>
      <c r="BA9" s="36"/>
      <c r="BB9" s="36" t="s">
        <v>930</v>
      </c>
      <c r="BC9" s="36" t="s">
        <v>932</v>
      </c>
      <c r="BD9" s="36"/>
      <c r="BE9" s="36" t="s">
        <v>934</v>
      </c>
      <c r="BF9" s="36"/>
      <c r="BG9" s="36" t="s">
        <v>935</v>
      </c>
      <c r="BH9" s="36"/>
      <c r="BI9" s="50" t="s">
        <v>936</v>
      </c>
      <c r="BJ9" s="36"/>
    </row>
    <row r="10" spans="1:62" ht="15" customHeight="1" x14ac:dyDescent="0.4">
      <c r="A10" s="18"/>
      <c r="B10" s="14" t="s">
        <v>924</v>
      </c>
      <c r="C10" s="14">
        <v>4076</v>
      </c>
      <c r="D10" s="9"/>
      <c r="E10" s="14" t="s">
        <v>877</v>
      </c>
      <c r="F10" s="14">
        <v>302</v>
      </c>
      <c r="G10" s="18"/>
      <c r="H10" s="14" t="s">
        <v>941</v>
      </c>
      <c r="I10" s="65">
        <f>HYPERLINK("http://www.genecards.org/cgi-bin/carddisp.pl?gene=567",567)</f>
        <v>567</v>
      </c>
      <c r="J10" s="14" t="s">
        <v>958</v>
      </c>
      <c r="K10" s="18"/>
      <c r="L10" s="9"/>
      <c r="M10" s="9"/>
      <c r="N10" s="14" t="s">
        <v>960</v>
      </c>
      <c r="O10" s="14" t="s">
        <v>963</v>
      </c>
      <c r="P10" s="9"/>
      <c r="Q10" s="14" t="s">
        <v>964</v>
      </c>
      <c r="R10" s="9"/>
      <c r="S10" s="9"/>
      <c r="T10" s="14" t="s">
        <v>61</v>
      </c>
      <c r="U10" s="9"/>
      <c r="V10" s="14" t="s">
        <v>966</v>
      </c>
      <c r="W10" s="9"/>
      <c r="X10" s="9"/>
      <c r="Y10" s="14" t="s">
        <v>967</v>
      </c>
      <c r="Z10" s="14" t="s">
        <v>968</v>
      </c>
      <c r="AB10" s="36" t="s">
        <v>970</v>
      </c>
      <c r="AC10" s="36" t="s">
        <v>972</v>
      </c>
      <c r="AD10" s="36" t="s">
        <v>974</v>
      </c>
      <c r="AE10" s="36" t="s">
        <v>977</v>
      </c>
      <c r="AF10" s="36" t="s">
        <v>978</v>
      </c>
      <c r="AG10" s="36" t="s">
        <v>979</v>
      </c>
      <c r="AH10" s="36" t="s">
        <v>980</v>
      </c>
      <c r="AI10" s="36" t="s">
        <v>983</v>
      </c>
      <c r="AJ10" s="36" t="s">
        <v>984</v>
      </c>
      <c r="AM10" s="36" t="s">
        <v>986</v>
      </c>
      <c r="AP10" s="36" t="s">
        <v>22</v>
      </c>
      <c r="AR10" s="36" t="s">
        <v>988</v>
      </c>
      <c r="AT10" s="36" t="s">
        <v>653</v>
      </c>
      <c r="AV10" s="41" t="s">
        <v>992</v>
      </c>
      <c r="AW10" s="68" t="s">
        <v>642</v>
      </c>
      <c r="AX10" s="68" t="s">
        <v>993</v>
      </c>
      <c r="AY10" s="68" t="s">
        <v>995</v>
      </c>
      <c r="AZ10" s="68" t="s">
        <v>651</v>
      </c>
      <c r="BA10" s="36"/>
      <c r="BB10" s="36" t="s">
        <v>997</v>
      </c>
      <c r="BC10" s="36" t="s">
        <v>998</v>
      </c>
      <c r="BD10" s="36"/>
      <c r="BE10" s="36" t="s">
        <v>1001</v>
      </c>
      <c r="BF10" s="36"/>
      <c r="BG10" s="36" t="s">
        <v>1003</v>
      </c>
      <c r="BH10" s="36"/>
      <c r="BI10" s="50" t="s">
        <v>1005</v>
      </c>
      <c r="BJ10" s="36"/>
    </row>
    <row r="11" spans="1:62" ht="15" customHeight="1" x14ac:dyDescent="0.4">
      <c r="A11" s="18"/>
      <c r="B11" s="14" t="s">
        <v>1007</v>
      </c>
      <c r="C11" s="14">
        <v>2130</v>
      </c>
      <c r="D11" s="9"/>
      <c r="E11" s="14" t="s">
        <v>1008</v>
      </c>
      <c r="F11" s="14">
        <v>7168</v>
      </c>
      <c r="G11" s="18"/>
      <c r="H11" s="14" t="s">
        <v>1010</v>
      </c>
      <c r="I11" s="65">
        <f>HYPERLINK("http://www.genecards.org/cgi-bin/carddisp.pl?gene=23780",23780)</f>
        <v>23780</v>
      </c>
      <c r="J11" s="14" t="s">
        <v>601</v>
      </c>
      <c r="K11" s="18"/>
      <c r="L11" s="9"/>
      <c r="M11" s="9"/>
      <c r="N11" s="14" t="s">
        <v>1021</v>
      </c>
      <c r="O11" s="14" t="s">
        <v>1022</v>
      </c>
      <c r="P11" s="9"/>
      <c r="Q11" s="14" t="s">
        <v>1025</v>
      </c>
      <c r="R11" s="9"/>
      <c r="S11" s="9"/>
      <c r="T11" s="14" t="s">
        <v>999</v>
      </c>
      <c r="U11" s="9"/>
      <c r="V11" s="14" t="s">
        <v>1026</v>
      </c>
      <c r="W11" s="9"/>
      <c r="X11" s="9"/>
      <c r="Y11" s="14" t="s">
        <v>178</v>
      </c>
      <c r="Z11" s="14" t="s">
        <v>1029</v>
      </c>
      <c r="AB11" s="36" t="s">
        <v>802</v>
      </c>
      <c r="AC11" s="36" t="s">
        <v>818</v>
      </c>
      <c r="AD11" s="36" t="s">
        <v>1032</v>
      </c>
      <c r="AE11" s="36" t="s">
        <v>1034</v>
      </c>
      <c r="AF11" s="36" t="s">
        <v>1036</v>
      </c>
      <c r="AG11" s="36" t="s">
        <v>1037</v>
      </c>
      <c r="AH11" s="36" t="s">
        <v>1038</v>
      </c>
      <c r="AI11" s="36" t="s">
        <v>1040</v>
      </c>
      <c r="AJ11" s="36" t="s">
        <v>1041</v>
      </c>
      <c r="AM11" s="36" t="s">
        <v>1042</v>
      </c>
      <c r="AP11" s="36" t="s">
        <v>830</v>
      </c>
      <c r="AR11" s="36" t="s">
        <v>1044</v>
      </c>
      <c r="AT11" s="36" t="s">
        <v>1046</v>
      </c>
      <c r="AV11" s="41" t="s">
        <v>1048</v>
      </c>
      <c r="AW11" s="68" t="s">
        <v>1049</v>
      </c>
      <c r="AX11" s="68" t="s">
        <v>1050</v>
      </c>
      <c r="AY11" s="68" t="s">
        <v>926</v>
      </c>
      <c r="AZ11" s="68" t="s">
        <v>1051</v>
      </c>
      <c r="BA11" s="36"/>
      <c r="BB11" s="36" t="s">
        <v>1052</v>
      </c>
      <c r="BC11" s="36" t="s">
        <v>1053</v>
      </c>
      <c r="BD11" s="36"/>
      <c r="BE11" s="36" t="s">
        <v>121</v>
      </c>
      <c r="BF11" s="36"/>
      <c r="BG11" s="36" t="s">
        <v>255</v>
      </c>
      <c r="BH11" s="36"/>
      <c r="BI11" s="50" t="s">
        <v>1055</v>
      </c>
      <c r="BJ11" s="36"/>
    </row>
    <row r="12" spans="1:62" ht="15" customHeight="1" x14ac:dyDescent="0.4">
      <c r="A12" s="18"/>
      <c r="B12" s="14" t="s">
        <v>42</v>
      </c>
      <c r="C12" s="14">
        <v>3609</v>
      </c>
      <c r="D12" s="9"/>
      <c r="E12" s="14" t="s">
        <v>1057</v>
      </c>
      <c r="F12" s="14">
        <v>2239</v>
      </c>
      <c r="G12" s="18"/>
      <c r="H12" s="14" t="s">
        <v>1060</v>
      </c>
      <c r="I12" s="65">
        <f>HYPERLINK("http://www.genecards.org/cgi-bin/carddisp.pl?gene=6249",6249)</f>
        <v>6249</v>
      </c>
      <c r="J12" s="14" t="s">
        <v>1071</v>
      </c>
      <c r="K12" s="18"/>
      <c r="L12" s="9"/>
      <c r="M12" s="9"/>
      <c r="N12" s="14" t="s">
        <v>1073</v>
      </c>
      <c r="O12" s="14" t="s">
        <v>1074</v>
      </c>
      <c r="P12" s="9"/>
      <c r="Q12" s="14" t="s">
        <v>1075</v>
      </c>
      <c r="R12" s="9"/>
      <c r="S12" s="9"/>
      <c r="T12" s="9"/>
      <c r="U12" s="9"/>
      <c r="V12" s="14" t="s">
        <v>1077</v>
      </c>
      <c r="W12" s="9"/>
      <c r="X12" s="9"/>
      <c r="Y12" s="14" t="s">
        <v>1078</v>
      </c>
      <c r="Z12" s="14" t="s">
        <v>1079</v>
      </c>
      <c r="AB12" s="36" t="s">
        <v>795</v>
      </c>
      <c r="AC12" s="36" t="s">
        <v>1080</v>
      </c>
      <c r="AD12" s="36" t="s">
        <v>1082</v>
      </c>
      <c r="AE12" s="36" t="s">
        <v>1083</v>
      </c>
      <c r="AF12" s="36" t="s">
        <v>1085</v>
      </c>
      <c r="AG12" s="36" t="s">
        <v>1087</v>
      </c>
      <c r="AH12" s="36" t="s">
        <v>1088</v>
      </c>
      <c r="AI12" s="36" t="s">
        <v>1089</v>
      </c>
      <c r="AJ12" s="36" t="s">
        <v>1090</v>
      </c>
      <c r="AM12" s="36" t="s">
        <v>1091</v>
      </c>
      <c r="AP12" s="36" t="s">
        <v>923</v>
      </c>
      <c r="AR12" s="36" t="s">
        <v>1093</v>
      </c>
      <c r="AT12" s="36" t="s">
        <v>833</v>
      </c>
      <c r="AV12" s="41" t="s">
        <v>1096</v>
      </c>
      <c r="AW12" s="68" t="s">
        <v>877</v>
      </c>
      <c r="AX12" s="68" t="s">
        <v>1098</v>
      </c>
      <c r="AY12" s="68" t="s">
        <v>993</v>
      </c>
      <c r="AZ12" s="68" t="s">
        <v>730</v>
      </c>
      <c r="BA12" s="36"/>
      <c r="BB12" s="36" t="s">
        <v>1102</v>
      </c>
      <c r="BC12" s="36" t="s">
        <v>70</v>
      </c>
      <c r="BD12" s="36"/>
      <c r="BE12" s="36" t="s">
        <v>568</v>
      </c>
      <c r="BF12" s="36"/>
      <c r="BG12" s="36" t="s">
        <v>1117</v>
      </c>
      <c r="BH12" s="36"/>
      <c r="BI12" s="50" t="s">
        <v>1119</v>
      </c>
      <c r="BJ12" s="36"/>
    </row>
    <row r="13" spans="1:62" ht="15" customHeight="1" x14ac:dyDescent="0.4">
      <c r="A13" s="18"/>
      <c r="B13" s="14" t="s">
        <v>1123</v>
      </c>
      <c r="C13" s="14">
        <v>3304</v>
      </c>
      <c r="D13" s="9"/>
      <c r="E13" s="14" t="s">
        <v>1127</v>
      </c>
      <c r="F13" s="14">
        <v>7170</v>
      </c>
      <c r="G13" s="18"/>
      <c r="H13" s="14" t="s">
        <v>1129</v>
      </c>
      <c r="I13" s="65">
        <f>HYPERLINK("http://www.genecards.org/cgi-bin/carddisp.pl?gene=8798",8798)</f>
        <v>8798</v>
      </c>
      <c r="J13" s="14" t="s">
        <v>1141</v>
      </c>
      <c r="K13" s="18"/>
      <c r="L13" s="9"/>
      <c r="M13" s="9"/>
      <c r="N13" s="14" t="s">
        <v>163</v>
      </c>
      <c r="O13" s="14" t="s">
        <v>1144</v>
      </c>
      <c r="P13" s="9"/>
      <c r="Q13" s="14" t="s">
        <v>189</v>
      </c>
      <c r="R13" s="9"/>
      <c r="S13" s="9"/>
      <c r="T13" s="9"/>
      <c r="U13" s="9"/>
      <c r="V13" s="14" t="s">
        <v>992</v>
      </c>
      <c r="W13" s="9"/>
      <c r="X13" s="9"/>
      <c r="Y13" s="14" t="s">
        <v>1148</v>
      </c>
      <c r="Z13" s="14" t="s">
        <v>1149</v>
      </c>
      <c r="AB13" s="36" t="s">
        <v>1150</v>
      </c>
      <c r="AC13" s="36" t="s">
        <v>1152</v>
      </c>
      <c r="AD13" s="36" t="s">
        <v>1050</v>
      </c>
      <c r="AE13" s="36" t="s">
        <v>1155</v>
      </c>
      <c r="AF13" s="36" t="s">
        <v>1158</v>
      </c>
      <c r="AG13" s="36" t="s">
        <v>1160</v>
      </c>
      <c r="AH13" s="36" t="s">
        <v>1161</v>
      </c>
      <c r="AJ13" s="36" t="s">
        <v>1162</v>
      </c>
      <c r="AM13" s="36" t="s">
        <v>1164</v>
      </c>
      <c r="AP13" s="36" t="s">
        <v>178</v>
      </c>
      <c r="AR13" s="36" t="s">
        <v>1167</v>
      </c>
      <c r="AT13" s="36" t="s">
        <v>1168</v>
      </c>
      <c r="AV13" s="41" t="s">
        <v>1170</v>
      </c>
      <c r="AW13" s="68" t="s">
        <v>1172</v>
      </c>
      <c r="AX13" s="68" t="s">
        <v>1034</v>
      </c>
      <c r="AY13" s="68" t="s">
        <v>1173</v>
      </c>
      <c r="AZ13" s="68" t="s">
        <v>656</v>
      </c>
      <c r="BA13" s="36"/>
      <c r="BB13" s="36" t="s">
        <v>1176</v>
      </c>
      <c r="BC13" s="36" t="s">
        <v>1177</v>
      </c>
      <c r="BD13" s="36"/>
      <c r="BE13" s="36" t="s">
        <v>1179</v>
      </c>
      <c r="BF13" s="36"/>
      <c r="BG13" s="36" t="s">
        <v>1180</v>
      </c>
      <c r="BH13" s="36"/>
      <c r="BI13" s="50" t="s">
        <v>1181</v>
      </c>
      <c r="BJ13" s="36"/>
    </row>
    <row r="14" spans="1:62" ht="15" customHeight="1" x14ac:dyDescent="0.4">
      <c r="A14" s="18"/>
      <c r="B14" s="14" t="s">
        <v>644</v>
      </c>
      <c r="C14" s="14">
        <v>3312</v>
      </c>
      <c r="D14" s="9"/>
      <c r="E14" s="14" t="s">
        <v>1185</v>
      </c>
      <c r="F14" s="14">
        <v>307</v>
      </c>
      <c r="G14" s="18"/>
      <c r="H14" s="14" t="s">
        <v>1187</v>
      </c>
      <c r="I14" s="65">
        <f>HYPERLINK("http://www.genecards.org/cgi-bin/carddisp.pl?gene=2495",2495)</f>
        <v>2495</v>
      </c>
      <c r="J14" s="14" t="s">
        <v>1198</v>
      </c>
      <c r="K14" s="18"/>
      <c r="L14" s="9"/>
      <c r="M14" s="9"/>
      <c r="N14" s="14" t="s">
        <v>919</v>
      </c>
      <c r="O14" s="14" t="s">
        <v>1203</v>
      </c>
      <c r="P14" s="9"/>
      <c r="Q14" s="14" t="s">
        <v>199</v>
      </c>
      <c r="R14" s="9"/>
      <c r="S14" s="9"/>
      <c r="T14" s="14" t="s">
        <v>1205</v>
      </c>
      <c r="U14" s="9"/>
      <c r="V14" s="14" t="s">
        <v>1122</v>
      </c>
      <c r="W14" s="9"/>
      <c r="X14" s="9"/>
      <c r="Y14" s="14" t="s">
        <v>1209</v>
      </c>
      <c r="Z14" s="14" t="s">
        <v>1211</v>
      </c>
      <c r="AB14" s="36" t="s">
        <v>814</v>
      </c>
      <c r="AC14" s="36" t="s">
        <v>1213</v>
      </c>
      <c r="AD14" s="36" t="s">
        <v>802</v>
      </c>
      <c r="AE14" s="36" t="s">
        <v>1215</v>
      </c>
      <c r="AF14" s="36" t="s">
        <v>1218</v>
      </c>
      <c r="AH14" s="36" t="s">
        <v>1220</v>
      </c>
      <c r="AJ14" s="36" t="s">
        <v>1223</v>
      </c>
      <c r="AM14" s="36" t="s">
        <v>1224</v>
      </c>
      <c r="AP14" s="36" t="s">
        <v>1062</v>
      </c>
      <c r="AR14" s="36" t="s">
        <v>1227</v>
      </c>
      <c r="AT14" s="36" t="s">
        <v>1228</v>
      </c>
      <c r="AV14" s="41" t="s">
        <v>1232</v>
      </c>
      <c r="AW14" s="68" t="s">
        <v>927</v>
      </c>
      <c r="AX14" s="68" t="s">
        <v>1234</v>
      </c>
      <c r="AY14" s="68" t="s">
        <v>1050</v>
      </c>
      <c r="AZ14" s="68" t="s">
        <v>1237</v>
      </c>
      <c r="BA14" s="36"/>
      <c r="BB14" s="36" t="s">
        <v>1238</v>
      </c>
      <c r="BC14" s="36" t="s">
        <v>1098</v>
      </c>
      <c r="BD14" s="36"/>
      <c r="BE14" s="36" t="s">
        <v>1240</v>
      </c>
      <c r="BF14" s="36"/>
      <c r="BG14" s="36" t="s">
        <v>1242</v>
      </c>
      <c r="BH14" s="36"/>
      <c r="BI14" s="50" t="s">
        <v>1244</v>
      </c>
      <c r="BJ14" s="36"/>
    </row>
    <row r="15" spans="1:62" ht="15" customHeight="1" x14ac:dyDescent="0.4">
      <c r="A15" s="18"/>
      <c r="B15" s="14" t="s">
        <v>1245</v>
      </c>
      <c r="C15" s="14">
        <v>2547</v>
      </c>
      <c r="D15" s="9"/>
      <c r="E15" s="14" t="s">
        <v>824</v>
      </c>
      <c r="F15" s="14">
        <v>1072</v>
      </c>
      <c r="G15" s="18"/>
      <c r="H15" s="14" t="s">
        <v>1247</v>
      </c>
      <c r="I15" s="65">
        <f>HYPERLINK("http://www.genecards.org/cgi-bin/carddisp.pl?gene=3105",3105)</f>
        <v>3105</v>
      </c>
      <c r="J15" s="14" t="s">
        <v>1256</v>
      </c>
      <c r="K15" s="18"/>
      <c r="L15" s="9"/>
      <c r="M15" s="9"/>
      <c r="N15" s="14" t="s">
        <v>1258</v>
      </c>
      <c r="O15" s="14" t="s">
        <v>1259</v>
      </c>
      <c r="P15" s="9"/>
      <c r="Q15" s="14" t="s">
        <v>1260</v>
      </c>
      <c r="R15" s="9"/>
      <c r="S15" s="9"/>
      <c r="T15" s="14" t="s">
        <v>1262</v>
      </c>
      <c r="U15" s="9"/>
      <c r="V15" s="14" t="s">
        <v>1264</v>
      </c>
      <c r="W15" s="9"/>
      <c r="X15" s="9"/>
      <c r="Y15" s="14" t="s">
        <v>1266</v>
      </c>
      <c r="Z15" s="14" t="s">
        <v>1267</v>
      </c>
      <c r="AB15" s="36" t="s">
        <v>1269</v>
      </c>
      <c r="AC15" s="36" t="s">
        <v>1270</v>
      </c>
      <c r="AD15" s="36" t="s">
        <v>1271</v>
      </c>
      <c r="AE15" s="36" t="s">
        <v>1272</v>
      </c>
      <c r="AF15" s="36" t="s">
        <v>1274</v>
      </c>
      <c r="AM15" s="36" t="s">
        <v>1275</v>
      </c>
      <c r="AP15" s="36" t="s">
        <v>1276</v>
      </c>
      <c r="AR15" s="36" t="s">
        <v>1278</v>
      </c>
      <c r="AT15" s="36" t="s">
        <v>1279</v>
      </c>
      <c r="AV15" s="41" t="s">
        <v>1281</v>
      </c>
      <c r="AW15" s="68" t="s">
        <v>993</v>
      </c>
      <c r="AX15" s="68" t="s">
        <v>1284</v>
      </c>
      <c r="AY15" s="68" t="s">
        <v>1285</v>
      </c>
      <c r="AZ15" s="68" t="s">
        <v>732</v>
      </c>
      <c r="BA15" s="36"/>
      <c r="BB15" s="36" t="s">
        <v>1286</v>
      </c>
      <c r="BC15" s="36" t="s">
        <v>1288</v>
      </c>
      <c r="BD15" s="36"/>
      <c r="BE15" s="36" t="s">
        <v>1290</v>
      </c>
      <c r="BF15" s="36"/>
      <c r="BG15" s="36" t="s">
        <v>1292</v>
      </c>
      <c r="BH15" s="36"/>
      <c r="BI15" s="50" t="s">
        <v>1293</v>
      </c>
      <c r="BJ15" s="36"/>
    </row>
    <row r="16" spans="1:62" ht="15" customHeight="1" x14ac:dyDescent="0.4">
      <c r="A16" s="18"/>
      <c r="B16" s="14" t="s">
        <v>1295</v>
      </c>
      <c r="C16" s="14">
        <v>26986</v>
      </c>
      <c r="D16" s="9"/>
      <c r="E16" s="14" t="s">
        <v>1296</v>
      </c>
      <c r="F16" s="14">
        <v>5478</v>
      </c>
      <c r="G16" s="18"/>
      <c r="H16" s="14" t="s">
        <v>1043</v>
      </c>
      <c r="I16" s="65">
        <f>HYPERLINK("http://www.genecards.org/cgi-bin/carddisp.pl?gene=10527",10527)</f>
        <v>10527</v>
      </c>
      <c r="J16" s="14" t="s">
        <v>1307</v>
      </c>
      <c r="K16" s="18"/>
      <c r="L16" s="9"/>
      <c r="M16" s="9"/>
      <c r="N16" s="14" t="s">
        <v>70</v>
      </c>
      <c r="O16" s="14" t="s">
        <v>1309</v>
      </c>
      <c r="P16" s="9"/>
      <c r="Q16" s="14" t="s">
        <v>558</v>
      </c>
      <c r="R16" s="9"/>
      <c r="S16" s="9"/>
      <c r="T16" s="14" t="s">
        <v>1311</v>
      </c>
      <c r="U16" s="9"/>
      <c r="V16" s="14" t="s">
        <v>1313</v>
      </c>
      <c r="W16" s="9"/>
      <c r="X16" s="9"/>
      <c r="Y16" s="14" t="s">
        <v>70</v>
      </c>
      <c r="Z16" s="14" t="s">
        <v>1316</v>
      </c>
      <c r="AB16" s="36" t="s">
        <v>1318</v>
      </c>
      <c r="AC16" s="36" t="s">
        <v>1319</v>
      </c>
      <c r="AD16" s="36" t="s">
        <v>1320</v>
      </c>
      <c r="AE16" s="36" t="s">
        <v>1322</v>
      </c>
      <c r="AF16" s="36" t="s">
        <v>149</v>
      </c>
      <c r="AM16" s="36" t="s">
        <v>1323</v>
      </c>
      <c r="AP16" s="36" t="s">
        <v>344</v>
      </c>
      <c r="AR16" s="36" t="s">
        <v>1191</v>
      </c>
      <c r="AT16" s="36" t="s">
        <v>1326</v>
      </c>
      <c r="AV16" s="41" t="s">
        <v>1327</v>
      </c>
      <c r="AW16" s="68" t="s">
        <v>1173</v>
      </c>
      <c r="AX16" s="68" t="s">
        <v>1330</v>
      </c>
      <c r="AY16" s="68" t="s">
        <v>1098</v>
      </c>
      <c r="AZ16" s="68" t="s">
        <v>851</v>
      </c>
      <c r="BA16" s="36"/>
      <c r="BB16" s="36" t="s">
        <v>1334</v>
      </c>
      <c r="BC16" s="36" t="s">
        <v>1336</v>
      </c>
      <c r="BD16" s="36"/>
      <c r="BE16" s="36" t="s">
        <v>1338</v>
      </c>
      <c r="BF16" s="36"/>
      <c r="BG16" s="36" t="s">
        <v>1339</v>
      </c>
      <c r="BH16" s="36"/>
      <c r="BI16" s="50" t="s">
        <v>1341</v>
      </c>
      <c r="BJ16" s="36"/>
    </row>
    <row r="17" spans="1:62" ht="15" customHeight="1" x14ac:dyDescent="0.4">
      <c r="A17" s="18"/>
      <c r="B17" s="14" t="s">
        <v>1344</v>
      </c>
      <c r="C17" s="14">
        <v>6730</v>
      </c>
      <c r="D17" s="9"/>
      <c r="E17" s="14" t="s">
        <v>1346</v>
      </c>
      <c r="F17" s="14">
        <v>5216</v>
      </c>
      <c r="G17" s="18"/>
      <c r="H17" s="14" t="s">
        <v>1349</v>
      </c>
      <c r="I17" s="14">
        <v>84293</v>
      </c>
      <c r="J17" s="14" t="s">
        <v>1350</v>
      </c>
      <c r="K17" s="18"/>
      <c r="L17" s="9"/>
      <c r="M17" s="9"/>
      <c r="N17" s="14" t="s">
        <v>539</v>
      </c>
      <c r="O17" s="14" t="s">
        <v>1353</v>
      </c>
      <c r="P17" s="9"/>
      <c r="Q17" s="14" t="s">
        <v>1354</v>
      </c>
      <c r="R17" s="9"/>
      <c r="S17" s="9"/>
      <c r="T17" s="14" t="s">
        <v>1356</v>
      </c>
      <c r="U17" s="9"/>
      <c r="V17" s="14" t="s">
        <v>1358</v>
      </c>
      <c r="W17" s="9"/>
      <c r="X17" s="9"/>
      <c r="Y17" s="14" t="s">
        <v>1360</v>
      </c>
      <c r="Z17" s="14" t="s">
        <v>1362</v>
      </c>
      <c r="AB17" s="36" t="s">
        <v>1363</v>
      </c>
      <c r="AC17" s="36" t="s">
        <v>1365</v>
      </c>
      <c r="AD17" s="36" t="s">
        <v>1367</v>
      </c>
      <c r="AE17" s="36" t="s">
        <v>1368</v>
      </c>
      <c r="AF17" s="36" t="s">
        <v>1369</v>
      </c>
      <c r="AM17" s="36" t="s">
        <v>1371</v>
      </c>
      <c r="AP17" s="36" t="s">
        <v>1372</v>
      </c>
      <c r="AR17" s="36" t="s">
        <v>1373</v>
      </c>
      <c r="AT17" s="36" t="s">
        <v>1132</v>
      </c>
      <c r="AV17" s="41" t="s">
        <v>1374</v>
      </c>
      <c r="AW17" s="68" t="s">
        <v>1050</v>
      </c>
      <c r="AX17" s="68" t="s">
        <v>1375</v>
      </c>
      <c r="AY17" s="68" t="s">
        <v>1034</v>
      </c>
      <c r="AZ17" s="68" t="s">
        <v>877</v>
      </c>
      <c r="BA17" s="36"/>
      <c r="BB17" s="36" t="s">
        <v>1378</v>
      </c>
      <c r="BC17" s="36" t="s">
        <v>1380</v>
      </c>
      <c r="BD17" s="36"/>
      <c r="BE17" s="36" t="s">
        <v>1381</v>
      </c>
      <c r="BF17" s="36"/>
      <c r="BG17" s="36" t="s">
        <v>1382</v>
      </c>
      <c r="BH17" s="36"/>
      <c r="BI17" s="50" t="s">
        <v>1383</v>
      </c>
      <c r="BJ17" s="36"/>
    </row>
    <row r="18" spans="1:62" ht="15" customHeight="1" x14ac:dyDescent="0.4">
      <c r="A18" s="18"/>
      <c r="B18" s="14" t="s">
        <v>911</v>
      </c>
      <c r="C18" s="14">
        <v>3735</v>
      </c>
      <c r="D18" s="9"/>
      <c r="E18" s="14" t="s">
        <v>685</v>
      </c>
      <c r="F18" s="14">
        <v>966</v>
      </c>
      <c r="G18" s="18"/>
      <c r="H18" s="14" t="s">
        <v>1388</v>
      </c>
      <c r="I18" s="65">
        <f>HYPERLINK("http://www.genecards.org/cgi-bin/carddisp.pl?gene=481",481)</f>
        <v>481</v>
      </c>
      <c r="J18" s="14" t="s">
        <v>1398</v>
      </c>
      <c r="K18" s="18"/>
      <c r="L18" s="9"/>
      <c r="M18" s="9"/>
      <c r="N18" s="14" t="s">
        <v>1400</v>
      </c>
      <c r="O18" s="14" t="s">
        <v>1401</v>
      </c>
      <c r="P18" s="9"/>
      <c r="Q18" s="14" t="s">
        <v>1403</v>
      </c>
      <c r="R18" s="9"/>
      <c r="S18" s="9"/>
      <c r="T18" s="14" t="s">
        <v>1405</v>
      </c>
      <c r="U18" s="9"/>
      <c r="V18" s="14" t="s">
        <v>1407</v>
      </c>
      <c r="W18" s="9"/>
      <c r="X18" s="9"/>
      <c r="Y18" s="14" t="s">
        <v>1408</v>
      </c>
      <c r="Z18" s="14" t="s">
        <v>1410</v>
      </c>
      <c r="AB18" s="36" t="s">
        <v>1411</v>
      </c>
      <c r="AC18" s="36" t="s">
        <v>1412</v>
      </c>
      <c r="AD18" s="36" t="s">
        <v>1413</v>
      </c>
      <c r="AE18" s="36" t="s">
        <v>1415</v>
      </c>
      <c r="AF18" s="36" t="s">
        <v>1115</v>
      </c>
      <c r="AM18" s="36" t="s">
        <v>1418</v>
      </c>
      <c r="AP18" s="36" t="s">
        <v>1419</v>
      </c>
      <c r="AR18" s="36" t="s">
        <v>1420</v>
      </c>
      <c r="AT18" s="36" t="s">
        <v>1422</v>
      </c>
      <c r="AV18" s="41" t="s">
        <v>1423</v>
      </c>
      <c r="AW18" s="68" t="s">
        <v>1285</v>
      </c>
      <c r="AX18" s="68" t="s">
        <v>1424</v>
      </c>
      <c r="AY18" s="68" t="s">
        <v>1083</v>
      </c>
      <c r="AZ18" s="68" t="s">
        <v>1152</v>
      </c>
      <c r="BA18" s="36"/>
      <c r="BB18" s="36" t="s">
        <v>1427</v>
      </c>
      <c r="BC18" s="36" t="s">
        <v>1428</v>
      </c>
      <c r="BD18" s="36"/>
      <c r="BE18" s="36" t="s">
        <v>1430</v>
      </c>
      <c r="BF18" s="36"/>
      <c r="BG18" s="36" t="s">
        <v>1431</v>
      </c>
      <c r="BH18" s="36"/>
      <c r="BI18" s="50" t="s">
        <v>1433</v>
      </c>
      <c r="BJ18" s="36"/>
    </row>
    <row r="19" spans="1:62" ht="15" customHeight="1" x14ac:dyDescent="0.4">
      <c r="A19" s="18"/>
      <c r="B19" s="14" t="s">
        <v>22</v>
      </c>
      <c r="C19" s="14">
        <v>10521</v>
      </c>
      <c r="D19" s="9"/>
      <c r="E19" s="14" t="s">
        <v>1435</v>
      </c>
      <c r="F19" s="14">
        <v>1267</v>
      </c>
      <c r="G19" s="18"/>
      <c r="H19" s="14" t="s">
        <v>1178</v>
      </c>
      <c r="I19" s="65">
        <f>HYPERLINK("http://www.genecards.org/cgi-bin/carddisp.pl?gene=10970",10970)</f>
        <v>10970</v>
      </c>
      <c r="J19" s="14" t="s">
        <v>1443</v>
      </c>
      <c r="K19" s="18"/>
      <c r="L19" s="9"/>
      <c r="M19" s="9"/>
      <c r="N19" s="14" t="s">
        <v>1447</v>
      </c>
      <c r="O19" s="14" t="s">
        <v>1448</v>
      </c>
      <c r="P19" s="9"/>
      <c r="Q19" s="14" t="s">
        <v>1450</v>
      </c>
      <c r="R19" s="9"/>
      <c r="S19" s="9"/>
      <c r="T19" s="14" t="s">
        <v>1452</v>
      </c>
      <c r="U19" s="9"/>
      <c r="V19" s="14" t="s">
        <v>1453</v>
      </c>
      <c r="W19" s="9"/>
      <c r="X19" s="9"/>
      <c r="Y19" s="14" t="s">
        <v>1454</v>
      </c>
      <c r="Z19" s="14" t="s">
        <v>1455</v>
      </c>
      <c r="AB19" s="36" t="s">
        <v>1457</v>
      </c>
      <c r="AC19" s="36" t="s">
        <v>1458</v>
      </c>
      <c r="AD19" s="36" t="s">
        <v>1459</v>
      </c>
      <c r="AE19" s="36" t="s">
        <v>42</v>
      </c>
      <c r="AF19" s="36" t="s">
        <v>1462</v>
      </c>
      <c r="AM19" s="36" t="s">
        <v>205</v>
      </c>
      <c r="AP19" s="36" t="s">
        <v>644</v>
      </c>
      <c r="AR19" s="36" t="s">
        <v>1464</v>
      </c>
      <c r="AT19" s="36" t="s">
        <v>1368</v>
      </c>
      <c r="AV19" s="41" t="s">
        <v>1466</v>
      </c>
      <c r="AW19" s="68" t="s">
        <v>1098</v>
      </c>
      <c r="AX19" s="68" t="s">
        <v>1468</v>
      </c>
      <c r="AY19" s="68" t="s">
        <v>1469</v>
      </c>
      <c r="AZ19" s="68" t="s">
        <v>728</v>
      </c>
      <c r="BA19" s="36"/>
      <c r="BB19" s="36" t="s">
        <v>1471</v>
      </c>
      <c r="BC19" s="36" t="s">
        <v>1472</v>
      </c>
      <c r="BD19" s="36"/>
      <c r="BE19" s="36" t="s">
        <v>1473</v>
      </c>
      <c r="BF19" s="36"/>
      <c r="BG19" s="36" t="s">
        <v>1474</v>
      </c>
      <c r="BH19" s="36"/>
      <c r="BI19" s="50" t="s">
        <v>1478</v>
      </c>
      <c r="BJ19" s="36"/>
    </row>
    <row r="20" spans="1:62" ht="15" customHeight="1" x14ac:dyDescent="0.4">
      <c r="A20" s="18"/>
      <c r="B20" s="14" t="s">
        <v>1479</v>
      </c>
      <c r="C20" s="14">
        <v>1629</v>
      </c>
      <c r="D20" s="9"/>
      <c r="E20" s="14" t="s">
        <v>1480</v>
      </c>
      <c r="F20" s="14">
        <v>7345</v>
      </c>
      <c r="G20" s="18"/>
      <c r="H20" s="14" t="s">
        <v>1481</v>
      </c>
      <c r="I20" s="65">
        <f>HYPERLINK("http://www.genecards.org/cgi-bin/carddisp.pl?gene=989",989)</f>
        <v>989</v>
      </c>
      <c r="J20" s="14" t="s">
        <v>1489</v>
      </c>
      <c r="K20" s="18"/>
      <c r="L20" s="9"/>
      <c r="M20" s="9"/>
      <c r="N20" s="14" t="s">
        <v>1490</v>
      </c>
      <c r="O20" s="14" t="s">
        <v>1491</v>
      </c>
      <c r="P20" s="9"/>
      <c r="Q20" s="14" t="s">
        <v>1493</v>
      </c>
      <c r="R20" s="9"/>
      <c r="S20" s="9"/>
      <c r="T20" s="14" t="s">
        <v>1494</v>
      </c>
      <c r="U20" s="9"/>
      <c r="V20" s="14" t="s">
        <v>1496</v>
      </c>
      <c r="W20" s="9"/>
      <c r="X20" s="9"/>
      <c r="Y20" s="14" t="s">
        <v>488</v>
      </c>
      <c r="Z20" s="14" t="s">
        <v>1498</v>
      </c>
      <c r="AB20" s="36" t="s">
        <v>1500</v>
      </c>
      <c r="AC20" s="36" t="s">
        <v>1501</v>
      </c>
      <c r="AD20" s="36" t="s">
        <v>1502</v>
      </c>
      <c r="AE20" s="36" t="s">
        <v>1503</v>
      </c>
      <c r="AF20" s="36" t="s">
        <v>1504</v>
      </c>
      <c r="AM20" s="36" t="s">
        <v>1505</v>
      </c>
      <c r="AP20" s="50" t="s">
        <v>833</v>
      </c>
      <c r="AR20" s="36" t="s">
        <v>1506</v>
      </c>
      <c r="AT20" s="36" t="s">
        <v>1508</v>
      </c>
      <c r="AV20" s="41" t="s">
        <v>1509</v>
      </c>
      <c r="AW20" s="68" t="s">
        <v>1034</v>
      </c>
      <c r="AX20" s="68" t="s">
        <v>1513</v>
      </c>
      <c r="AY20" s="68" t="s">
        <v>1514</v>
      </c>
      <c r="AZ20" s="68" t="s">
        <v>1515</v>
      </c>
      <c r="BA20" s="36"/>
      <c r="BB20" s="36" t="s">
        <v>1517</v>
      </c>
      <c r="BC20" s="36" t="s">
        <v>1518</v>
      </c>
      <c r="BD20" s="36"/>
      <c r="BE20" s="36" t="s">
        <v>1520</v>
      </c>
      <c r="BF20" s="36"/>
      <c r="BG20" s="36" t="s">
        <v>1521</v>
      </c>
      <c r="BH20" s="36"/>
      <c r="BI20" s="50" t="s">
        <v>1522</v>
      </c>
      <c r="BJ20" s="36"/>
    </row>
    <row r="21" spans="1:62" ht="15" customHeight="1" x14ac:dyDescent="0.4">
      <c r="A21" s="18"/>
      <c r="B21" s="14" t="s">
        <v>213</v>
      </c>
      <c r="C21" s="14">
        <v>10856</v>
      </c>
      <c r="D21" s="9"/>
      <c r="E21" s="14" t="s">
        <v>1526</v>
      </c>
      <c r="F21" s="14">
        <v>2194</v>
      </c>
      <c r="G21" s="18"/>
      <c r="H21" s="14" t="s">
        <v>1527</v>
      </c>
      <c r="I21" s="65">
        <f>HYPERLINK("http://www.genecards.org/cgi-bin/carddisp.pl?gene=6648",6648)</f>
        <v>6648</v>
      </c>
      <c r="J21" s="14" t="s">
        <v>249</v>
      </c>
      <c r="K21" s="18"/>
      <c r="L21" s="9"/>
      <c r="M21" s="9"/>
      <c r="N21" s="14" t="s">
        <v>1532</v>
      </c>
      <c r="O21" s="14" t="s">
        <v>1533</v>
      </c>
      <c r="P21" s="9"/>
      <c r="Q21" s="14" t="s">
        <v>523</v>
      </c>
      <c r="R21" s="9"/>
      <c r="S21" s="9"/>
      <c r="T21" s="14" t="s">
        <v>1535</v>
      </c>
      <c r="U21" s="9"/>
      <c r="V21" s="14" t="s">
        <v>1536</v>
      </c>
      <c r="W21" s="9"/>
      <c r="X21" s="9"/>
      <c r="Y21" s="14" t="s">
        <v>1538</v>
      </c>
      <c r="Z21" s="14" t="s">
        <v>1539</v>
      </c>
      <c r="AB21" s="36" t="s">
        <v>1050</v>
      </c>
      <c r="AC21" s="36" t="s">
        <v>1541</v>
      </c>
      <c r="AD21" s="36" t="s">
        <v>1542</v>
      </c>
      <c r="AE21" s="36" t="s">
        <v>1543</v>
      </c>
      <c r="AF21" s="36" t="s">
        <v>1544</v>
      </c>
      <c r="AM21" s="36" t="s">
        <v>1546</v>
      </c>
      <c r="AR21" s="36" t="s">
        <v>1547</v>
      </c>
      <c r="AT21" s="36" t="s">
        <v>1548</v>
      </c>
      <c r="AV21" s="41" t="s">
        <v>1450</v>
      </c>
      <c r="AW21" s="68" t="s">
        <v>874</v>
      </c>
      <c r="AX21" s="68" t="s">
        <v>1549</v>
      </c>
      <c r="AY21" s="68" t="s">
        <v>463</v>
      </c>
      <c r="AZ21" s="68" t="s">
        <v>1172</v>
      </c>
      <c r="BA21" s="36"/>
      <c r="BB21" s="36" t="s">
        <v>1550</v>
      </c>
      <c r="BC21" s="36" t="s">
        <v>621</v>
      </c>
      <c r="BD21" s="36"/>
      <c r="BE21" s="36" t="s">
        <v>395</v>
      </c>
      <c r="BF21" s="36"/>
      <c r="BG21" s="36" t="s">
        <v>1551</v>
      </c>
      <c r="BH21" s="36"/>
      <c r="BI21" s="50" t="s">
        <v>1552</v>
      </c>
      <c r="BJ21" s="36"/>
    </row>
    <row r="22" spans="1:62" ht="15" customHeight="1" x14ac:dyDescent="0.4">
      <c r="A22" s="18"/>
      <c r="B22" s="14" t="s">
        <v>344</v>
      </c>
      <c r="C22" s="14">
        <v>7919</v>
      </c>
      <c r="D22" s="9"/>
      <c r="E22" s="14" t="s">
        <v>1553</v>
      </c>
      <c r="F22" s="14">
        <v>2678</v>
      </c>
      <c r="G22" s="18"/>
      <c r="H22" s="14" t="s">
        <v>1554</v>
      </c>
      <c r="I22" s="65">
        <f>HYPERLINK("http://www.genecards.org/cgi-bin/carddisp.pl?gene=51393",51393)</f>
        <v>51393</v>
      </c>
      <c r="J22" s="14" t="s">
        <v>1564</v>
      </c>
      <c r="K22" s="18"/>
      <c r="L22" s="9"/>
      <c r="M22" s="9"/>
      <c r="N22" s="14" t="s">
        <v>122</v>
      </c>
      <c r="O22" s="14" t="s">
        <v>1223</v>
      </c>
      <c r="P22" s="9"/>
      <c r="Q22" s="14" t="s">
        <v>1570</v>
      </c>
      <c r="R22" s="9"/>
      <c r="S22" s="9"/>
      <c r="T22" s="14" t="s">
        <v>1571</v>
      </c>
      <c r="U22" s="9"/>
      <c r="V22" s="14" t="s">
        <v>1575</v>
      </c>
      <c r="W22" s="9"/>
      <c r="X22" s="9"/>
      <c r="Y22" s="14" t="s">
        <v>1577</v>
      </c>
      <c r="Z22" s="14" t="s">
        <v>1581</v>
      </c>
      <c r="AB22" s="36" t="s">
        <v>1502</v>
      </c>
      <c r="AC22" s="36" t="s">
        <v>1098</v>
      </c>
      <c r="AD22" s="36" t="s">
        <v>1586</v>
      </c>
      <c r="AE22" s="36" t="s">
        <v>1590</v>
      </c>
      <c r="AF22" s="36" t="s">
        <v>1518</v>
      </c>
      <c r="AM22" s="36" t="s">
        <v>1594</v>
      </c>
      <c r="AR22" s="36" t="s">
        <v>1595</v>
      </c>
      <c r="AT22" s="36" t="s">
        <v>1025</v>
      </c>
      <c r="AV22" s="41" t="s">
        <v>1596</v>
      </c>
      <c r="AW22" s="68" t="s">
        <v>463</v>
      </c>
      <c r="AX22" s="68" t="s">
        <v>924</v>
      </c>
      <c r="AY22" s="68" t="s">
        <v>1048</v>
      </c>
      <c r="AZ22" s="68" t="s">
        <v>814</v>
      </c>
      <c r="BA22" s="36"/>
      <c r="BB22" s="36" t="s">
        <v>1602</v>
      </c>
      <c r="BC22" s="36" t="s">
        <v>1603</v>
      </c>
      <c r="BD22" s="36"/>
      <c r="BE22" s="36" t="s">
        <v>1340</v>
      </c>
      <c r="BF22" s="36"/>
      <c r="BG22" s="36" t="s">
        <v>1606</v>
      </c>
      <c r="BH22" s="36"/>
      <c r="BI22" s="50" t="s">
        <v>1608</v>
      </c>
      <c r="BJ22" s="36"/>
    </row>
    <row r="23" spans="1:62" ht="15" customHeight="1" x14ac:dyDescent="0.4">
      <c r="A23" s="18"/>
      <c r="B23" s="14" t="s">
        <v>1610</v>
      </c>
      <c r="C23" s="14">
        <v>40848</v>
      </c>
      <c r="D23" s="9"/>
      <c r="E23" s="14" t="s">
        <v>1612</v>
      </c>
      <c r="F23" s="14">
        <v>3315</v>
      </c>
      <c r="G23" s="18"/>
      <c r="H23" s="14" t="s">
        <v>1615</v>
      </c>
      <c r="I23" s="14">
        <v>9524</v>
      </c>
      <c r="J23" s="14" t="s">
        <v>1617</v>
      </c>
      <c r="K23" s="18"/>
      <c r="L23" s="9"/>
      <c r="M23" s="9"/>
      <c r="N23" s="14" t="s">
        <v>1620</v>
      </c>
      <c r="O23" s="14" t="s">
        <v>1622</v>
      </c>
      <c r="P23" s="9"/>
      <c r="Q23" s="14" t="s">
        <v>1372</v>
      </c>
      <c r="R23" s="9"/>
      <c r="S23" s="9"/>
      <c r="T23" s="14" t="s">
        <v>1624</v>
      </c>
      <c r="U23" s="9"/>
      <c r="V23" s="14" t="s">
        <v>1625</v>
      </c>
      <c r="W23" s="9"/>
      <c r="X23" s="9"/>
      <c r="Y23" s="14" t="s">
        <v>1627</v>
      </c>
      <c r="Z23" s="14" t="s">
        <v>1629</v>
      </c>
      <c r="AB23" s="36" t="s">
        <v>459</v>
      </c>
      <c r="AC23" s="36" t="s">
        <v>1630</v>
      </c>
      <c r="AD23" s="36" t="s">
        <v>1631</v>
      </c>
      <c r="AE23" s="36" t="s">
        <v>1632</v>
      </c>
      <c r="AF23" s="36" t="s">
        <v>1633</v>
      </c>
      <c r="AR23" s="36" t="s">
        <v>1634</v>
      </c>
      <c r="AT23" s="36" t="s">
        <v>539</v>
      </c>
      <c r="AV23" s="41" t="s">
        <v>1635</v>
      </c>
      <c r="AW23" s="68" t="s">
        <v>1330</v>
      </c>
      <c r="AX23" s="68" t="s">
        <v>1637</v>
      </c>
      <c r="AY23" s="68" t="s">
        <v>1468</v>
      </c>
      <c r="AZ23" s="68" t="s">
        <v>1638</v>
      </c>
      <c r="BA23" s="36"/>
      <c r="BB23" s="36" t="s">
        <v>1639</v>
      </c>
      <c r="BC23" s="36" t="s">
        <v>1215</v>
      </c>
      <c r="BD23" s="36"/>
      <c r="BE23" s="36" t="s">
        <v>1540</v>
      </c>
      <c r="BF23" s="36"/>
      <c r="BG23" s="36" t="s">
        <v>1641</v>
      </c>
      <c r="BH23" s="36"/>
      <c r="BI23" s="50" t="s">
        <v>1643</v>
      </c>
      <c r="BJ23" s="36"/>
    </row>
    <row r="24" spans="1:62" ht="15" customHeight="1" x14ac:dyDescent="0.4">
      <c r="A24" s="18"/>
      <c r="B24" s="14" t="s">
        <v>1336</v>
      </c>
      <c r="C24" s="14">
        <v>10383</v>
      </c>
      <c r="D24" s="9"/>
      <c r="E24" s="14" t="s">
        <v>1645</v>
      </c>
      <c r="F24" s="14">
        <v>9948</v>
      </c>
      <c r="G24" s="18"/>
      <c r="H24" s="14" t="s">
        <v>1646</v>
      </c>
      <c r="I24" s="65">
        <f>HYPERLINK("http://www.genecards.org/cgi-bin/carddisp.pl?gene=2026",2026)</f>
        <v>2026</v>
      </c>
      <c r="J24" s="14" t="s">
        <v>1662</v>
      </c>
      <c r="K24" s="18"/>
      <c r="L24" s="9"/>
      <c r="M24" s="9"/>
      <c r="N24" s="9"/>
      <c r="O24" s="14" t="s">
        <v>1666</v>
      </c>
      <c r="P24" s="9"/>
      <c r="Q24" s="14" t="s">
        <v>70</v>
      </c>
      <c r="R24" s="9"/>
      <c r="S24" s="9"/>
      <c r="T24" s="14" t="s">
        <v>1668</v>
      </c>
      <c r="U24" s="9"/>
      <c r="V24" s="14" t="s">
        <v>1670</v>
      </c>
      <c r="W24" s="9"/>
      <c r="X24" s="9"/>
      <c r="Y24" s="14" t="s">
        <v>1673</v>
      </c>
      <c r="Z24" s="14" t="s">
        <v>1674</v>
      </c>
      <c r="AB24" s="36" t="s">
        <v>1676</v>
      </c>
      <c r="AC24" s="36" t="s">
        <v>1678</v>
      </c>
      <c r="AD24" s="36" t="s">
        <v>1679</v>
      </c>
      <c r="AE24" s="36" t="s">
        <v>1680</v>
      </c>
      <c r="AF24" s="36" t="s">
        <v>1681</v>
      </c>
      <c r="AR24" s="36" t="s">
        <v>1684</v>
      </c>
      <c r="AT24" s="36" t="s">
        <v>1685</v>
      </c>
      <c r="AV24" s="41" t="s">
        <v>774</v>
      </c>
      <c r="AW24" s="68" t="s">
        <v>1688</v>
      </c>
      <c r="AX24" s="68" t="s">
        <v>1690</v>
      </c>
      <c r="AY24" s="68" t="s">
        <v>1549</v>
      </c>
      <c r="AZ24" s="68" t="s">
        <v>1692</v>
      </c>
      <c r="BA24" s="36"/>
      <c r="BB24" s="36" t="s">
        <v>1694</v>
      </c>
      <c r="BC24" s="36" t="s">
        <v>1695</v>
      </c>
      <c r="BD24" s="36"/>
      <c r="BE24" s="36" t="s">
        <v>1696</v>
      </c>
      <c r="BF24" s="36"/>
      <c r="BG24" s="36" t="s">
        <v>1697</v>
      </c>
      <c r="BH24" s="36"/>
      <c r="BI24" s="50" t="s">
        <v>1698</v>
      </c>
      <c r="BJ24" s="36"/>
    </row>
    <row r="25" spans="1:62" ht="15" customHeight="1" x14ac:dyDescent="0.4">
      <c r="A25" s="18"/>
      <c r="B25" s="14" t="s">
        <v>1699</v>
      </c>
      <c r="C25" s="14">
        <v>10382</v>
      </c>
      <c r="D25" s="9"/>
      <c r="E25" s="14" t="s">
        <v>1700</v>
      </c>
      <c r="F25" s="14">
        <v>5230</v>
      </c>
      <c r="G25" s="18"/>
      <c r="H25" s="14" t="s">
        <v>1701</v>
      </c>
      <c r="I25" s="65">
        <f>HYPERLINK("http://www.genecards.org/cgi-bin/carddisp.pl?gene=56005",56005)</f>
        <v>56005</v>
      </c>
      <c r="J25" s="14" t="s">
        <v>1703</v>
      </c>
      <c r="K25" s="18"/>
      <c r="L25" s="9"/>
      <c r="M25" s="9"/>
      <c r="N25" s="9"/>
      <c r="O25" s="14" t="s">
        <v>1706</v>
      </c>
      <c r="P25" s="9"/>
      <c r="Q25" s="14" t="s">
        <v>1707</v>
      </c>
      <c r="R25" s="9"/>
      <c r="S25" s="9"/>
      <c r="T25" s="14" t="s">
        <v>1709</v>
      </c>
      <c r="U25" s="9"/>
      <c r="V25" s="14" t="s">
        <v>643</v>
      </c>
      <c r="W25" s="9"/>
      <c r="X25" s="9"/>
      <c r="Y25" s="14" t="s">
        <v>1713</v>
      </c>
      <c r="Z25" s="14" t="s">
        <v>1715</v>
      </c>
      <c r="AB25" s="36" t="s">
        <v>1718</v>
      </c>
      <c r="AC25" s="36" t="s">
        <v>1719</v>
      </c>
      <c r="AD25" s="36" t="s">
        <v>305</v>
      </c>
      <c r="AE25" s="36" t="s">
        <v>1720</v>
      </c>
      <c r="AF25" s="36" t="s">
        <v>1722</v>
      </c>
      <c r="AR25" s="36" t="s">
        <v>1724</v>
      </c>
      <c r="AT25" s="36" t="s">
        <v>1544</v>
      </c>
      <c r="AV25" s="41" t="s">
        <v>1726</v>
      </c>
      <c r="AW25" s="68" t="s">
        <v>1727</v>
      </c>
      <c r="AX25" s="68" t="s">
        <v>824</v>
      </c>
      <c r="AY25" s="68" t="s">
        <v>1637</v>
      </c>
      <c r="AZ25" s="68" t="s">
        <v>926</v>
      </c>
      <c r="BA25" s="36"/>
      <c r="BB25" s="36" t="s">
        <v>1732</v>
      </c>
      <c r="BC25" s="36" t="s">
        <v>292</v>
      </c>
      <c r="BD25" s="36"/>
      <c r="BE25" s="36" t="s">
        <v>1734</v>
      </c>
      <c r="BF25" s="36"/>
      <c r="BG25" s="36" t="s">
        <v>1737</v>
      </c>
      <c r="BH25" s="36"/>
      <c r="BI25" s="50" t="s">
        <v>1740</v>
      </c>
      <c r="BJ25" s="36"/>
    </row>
    <row r="26" spans="1:62" ht="15" customHeight="1" x14ac:dyDescent="0.4">
      <c r="A26" s="18"/>
      <c r="B26" s="14" t="s">
        <v>163</v>
      </c>
      <c r="C26" s="14">
        <v>3838</v>
      </c>
      <c r="D26" s="9"/>
      <c r="E26" s="14" t="s">
        <v>1742</v>
      </c>
      <c r="F26" s="14">
        <v>1622</v>
      </c>
      <c r="G26" s="18"/>
      <c r="H26" s="14" t="s">
        <v>1746</v>
      </c>
      <c r="I26" s="65">
        <f>HYPERLINK("http://www.genecards.org/cgi-bin/carddisp.pl?gene=51109",51109)</f>
        <v>51109</v>
      </c>
      <c r="J26" s="14" t="s">
        <v>1762</v>
      </c>
      <c r="K26" s="18"/>
      <c r="L26" s="9"/>
      <c r="M26" s="9"/>
      <c r="N26" s="9"/>
      <c r="O26" s="14" t="s">
        <v>1764</v>
      </c>
      <c r="P26" s="9"/>
      <c r="Q26" s="14" t="s">
        <v>1258</v>
      </c>
      <c r="R26" s="9"/>
      <c r="S26" s="9"/>
      <c r="T26" s="14" t="s">
        <v>1767</v>
      </c>
      <c r="U26" s="9"/>
      <c r="V26" s="14" t="s">
        <v>292</v>
      </c>
      <c r="W26" s="9"/>
      <c r="X26" s="9"/>
      <c r="Y26" s="14" t="s">
        <v>1372</v>
      </c>
      <c r="Z26" s="14" t="s">
        <v>1770</v>
      </c>
      <c r="AB26" s="36" t="s">
        <v>1772</v>
      </c>
      <c r="AC26" s="36" t="s">
        <v>1774</v>
      </c>
      <c r="AD26" s="36" t="s">
        <v>1776</v>
      </c>
      <c r="AE26" s="36" t="s">
        <v>1778</v>
      </c>
      <c r="AR26" s="36" t="s">
        <v>1780</v>
      </c>
      <c r="AT26" s="36" t="s">
        <v>788</v>
      </c>
      <c r="AV26" s="41" t="s">
        <v>1783</v>
      </c>
      <c r="AW26" s="68" t="s">
        <v>1718</v>
      </c>
      <c r="AX26" s="68" t="s">
        <v>1785</v>
      </c>
      <c r="AY26" s="68" t="s">
        <v>1786</v>
      </c>
      <c r="AZ26" s="68" t="s">
        <v>993</v>
      </c>
      <c r="BA26" s="36"/>
      <c r="BB26" s="36" t="s">
        <v>1790</v>
      </c>
      <c r="BC26" s="36" t="s">
        <v>149</v>
      </c>
      <c r="BD26" s="36"/>
      <c r="BE26" s="36" t="s">
        <v>1794</v>
      </c>
      <c r="BF26" s="36"/>
      <c r="BG26" s="36" t="s">
        <v>870</v>
      </c>
      <c r="BH26" s="36"/>
      <c r="BI26" s="50" t="s">
        <v>1797</v>
      </c>
      <c r="BJ26" s="36"/>
    </row>
    <row r="27" spans="1:62" ht="15" customHeight="1" x14ac:dyDescent="0.4">
      <c r="A27" s="18"/>
      <c r="B27" s="14" t="s">
        <v>1798</v>
      </c>
      <c r="C27" s="14">
        <v>3615</v>
      </c>
      <c r="D27" s="9"/>
      <c r="E27" s="14" t="s">
        <v>1803</v>
      </c>
      <c r="F27" s="14">
        <v>6876</v>
      </c>
      <c r="G27" s="18"/>
      <c r="H27" s="14" t="s">
        <v>1807</v>
      </c>
      <c r="I27" s="65">
        <f>HYPERLINK("http://www.genecards.org/cgi-bin/carddisp.pl?gene=8775",8775)</f>
        <v>8775</v>
      </c>
      <c r="J27" s="14" t="s">
        <v>1817</v>
      </c>
      <c r="K27" s="18"/>
      <c r="L27" s="9"/>
      <c r="M27" s="9"/>
      <c r="N27" s="9"/>
      <c r="O27" s="14" t="s">
        <v>1821</v>
      </c>
      <c r="P27" s="9"/>
      <c r="Q27" s="14" t="s">
        <v>163</v>
      </c>
      <c r="R27" s="9"/>
      <c r="S27" s="9"/>
      <c r="T27" s="14" t="s">
        <v>1825</v>
      </c>
      <c r="U27" s="9"/>
      <c r="V27" s="14" t="s">
        <v>1827</v>
      </c>
      <c r="W27" s="9"/>
      <c r="X27" s="9"/>
      <c r="Y27" s="14" t="s">
        <v>1830</v>
      </c>
      <c r="Z27" s="14" t="s">
        <v>1833</v>
      </c>
      <c r="AB27" s="36" t="s">
        <v>1836</v>
      </c>
      <c r="AC27" s="36" t="s">
        <v>1837</v>
      </c>
      <c r="AD27" s="36" t="s">
        <v>1838</v>
      </c>
      <c r="AE27" s="36" t="s">
        <v>1840</v>
      </c>
      <c r="AR27" s="36" t="s">
        <v>1841</v>
      </c>
      <c r="AT27" s="36" t="s">
        <v>1844</v>
      </c>
      <c r="AV27" s="41" t="s">
        <v>1847</v>
      </c>
      <c r="AW27" s="68" t="s">
        <v>1850</v>
      </c>
      <c r="AX27" s="68" t="s">
        <v>1178</v>
      </c>
      <c r="AY27" s="68" t="s">
        <v>1836</v>
      </c>
      <c r="AZ27" s="68" t="s">
        <v>1173</v>
      </c>
      <c r="BA27" s="36"/>
      <c r="BB27" s="36" t="s">
        <v>1857</v>
      </c>
      <c r="BC27" s="36" t="s">
        <v>1860</v>
      </c>
      <c r="BD27" s="36"/>
      <c r="BE27" s="36" t="s">
        <v>1585</v>
      </c>
      <c r="BF27" s="36"/>
      <c r="BG27" s="36" t="s">
        <v>1862</v>
      </c>
      <c r="BH27" s="36"/>
      <c r="BI27" s="50" t="s">
        <v>1865</v>
      </c>
      <c r="BJ27" s="36"/>
    </row>
    <row r="28" spans="1:62" ht="15" customHeight="1" x14ac:dyDescent="0.4">
      <c r="A28" s="18"/>
      <c r="B28" s="14" t="s">
        <v>1867</v>
      </c>
      <c r="C28" s="14">
        <v>7431</v>
      </c>
      <c r="D28" s="9"/>
      <c r="E28" s="14" t="s">
        <v>1870</v>
      </c>
      <c r="F28" s="14">
        <v>6282</v>
      </c>
      <c r="G28" s="18"/>
      <c r="H28" s="14" t="s">
        <v>1872</v>
      </c>
      <c r="I28" s="65">
        <f>HYPERLINK("http://www.genecards.org/cgi-bin/carddisp.pl?gene=83440",83440)</f>
        <v>83440</v>
      </c>
      <c r="J28" s="14" t="s">
        <v>1883</v>
      </c>
      <c r="K28" s="18"/>
      <c r="L28" s="9"/>
      <c r="M28" s="9"/>
      <c r="N28" s="9"/>
      <c r="O28" s="14" t="s">
        <v>1887</v>
      </c>
      <c r="P28" s="9"/>
      <c r="Q28" s="14" t="s">
        <v>348</v>
      </c>
      <c r="R28" s="9"/>
      <c r="S28" s="9"/>
      <c r="T28" s="14" t="s">
        <v>1891</v>
      </c>
      <c r="U28" s="9"/>
      <c r="V28" s="14" t="s">
        <v>1720</v>
      </c>
      <c r="W28" s="9"/>
      <c r="X28" s="9"/>
      <c r="Y28" s="14" t="s">
        <v>1893</v>
      </c>
      <c r="Z28" s="14" t="s">
        <v>1899</v>
      </c>
      <c r="AB28" s="36" t="s">
        <v>1745</v>
      </c>
      <c r="AC28" s="36" t="s">
        <v>1901</v>
      </c>
      <c r="AD28" s="36" t="s">
        <v>1904</v>
      </c>
      <c r="AE28" s="36" t="s">
        <v>1906</v>
      </c>
      <c r="AR28" s="36" t="s">
        <v>1908</v>
      </c>
      <c r="AT28" s="36" t="s">
        <v>1158</v>
      </c>
      <c r="AV28" s="41" t="s">
        <v>487</v>
      </c>
      <c r="AW28" s="68" t="s">
        <v>1774</v>
      </c>
      <c r="AX28" s="68" t="s">
        <v>1911</v>
      </c>
      <c r="AY28" s="68" t="s">
        <v>1913</v>
      </c>
      <c r="AZ28" s="68" t="s">
        <v>1657</v>
      </c>
      <c r="BA28" s="36"/>
      <c r="BB28" s="36" t="s">
        <v>1917</v>
      </c>
      <c r="BC28" s="36" t="s">
        <v>348</v>
      </c>
      <c r="BD28" s="36"/>
      <c r="BE28" s="36" t="s">
        <v>1918</v>
      </c>
      <c r="BF28" s="36"/>
      <c r="BG28" s="36" t="s">
        <v>1920</v>
      </c>
      <c r="BH28" s="36"/>
      <c r="BI28" s="36"/>
      <c r="BJ28" s="36"/>
    </row>
    <row r="29" spans="1:62" ht="15" customHeight="1" x14ac:dyDescent="0.4">
      <c r="A29" s="18"/>
      <c r="B29" s="14" t="s">
        <v>304</v>
      </c>
      <c r="C29" s="14">
        <v>4869</v>
      </c>
      <c r="D29" s="9"/>
      <c r="E29" s="14" t="s">
        <v>1927</v>
      </c>
      <c r="F29" s="14">
        <v>3688</v>
      </c>
      <c r="G29" s="18"/>
      <c r="H29" s="14" t="s">
        <v>1928</v>
      </c>
      <c r="I29" s="65">
        <f>HYPERLINK("http://www.genecards.org/cgi-bin/carddisp.pl?gene=81542",81542)</f>
        <v>81542</v>
      </c>
      <c r="J29" s="14" t="s">
        <v>1947</v>
      </c>
      <c r="K29" s="18"/>
      <c r="L29" s="9"/>
      <c r="M29" s="9"/>
      <c r="N29" s="9"/>
      <c r="O29" s="14" t="s">
        <v>1950</v>
      </c>
      <c r="P29" s="9"/>
      <c r="Q29" s="14" t="s">
        <v>178</v>
      </c>
      <c r="R29" s="9"/>
      <c r="S29" s="9"/>
      <c r="T29" s="14" t="s">
        <v>1954</v>
      </c>
      <c r="U29" s="9"/>
      <c r="V29" s="14" t="s">
        <v>199</v>
      </c>
      <c r="W29" s="9"/>
      <c r="X29" s="9"/>
      <c r="Y29" s="14" t="s">
        <v>1960</v>
      </c>
      <c r="Z29" s="14" t="s">
        <v>1962</v>
      </c>
      <c r="AB29" s="36" t="s">
        <v>1271</v>
      </c>
      <c r="AC29" s="36" t="s">
        <v>1965</v>
      </c>
      <c r="AD29" s="36" t="s">
        <v>1966</v>
      </c>
      <c r="AE29" s="36" t="s">
        <v>1970</v>
      </c>
      <c r="AR29" s="36" t="s">
        <v>1971</v>
      </c>
      <c r="AT29" s="36" t="s">
        <v>864</v>
      </c>
      <c r="AV29" s="41" t="s">
        <v>1976</v>
      </c>
      <c r="AW29" s="68" t="s">
        <v>924</v>
      </c>
      <c r="AX29" s="68" t="s">
        <v>1993</v>
      </c>
      <c r="AY29" s="68" t="s">
        <v>1837</v>
      </c>
      <c r="AZ29" s="68" t="s">
        <v>1997</v>
      </c>
      <c r="BA29" s="36"/>
      <c r="BB29" s="36" t="s">
        <v>1999</v>
      </c>
      <c r="BC29" s="36" t="s">
        <v>915</v>
      </c>
      <c r="BD29" s="36"/>
      <c r="BE29" s="36" t="s">
        <v>2001</v>
      </c>
      <c r="BF29" s="36"/>
      <c r="BG29" s="36" t="s">
        <v>2004</v>
      </c>
      <c r="BH29" s="36"/>
      <c r="BI29" s="36"/>
      <c r="BJ29" s="36"/>
    </row>
    <row r="30" spans="1:62" ht="15" customHeight="1" x14ac:dyDescent="0.4">
      <c r="A30" s="18"/>
      <c r="B30" s="14" t="s">
        <v>2007</v>
      </c>
      <c r="C30" s="14">
        <v>6125</v>
      </c>
      <c r="D30" s="9"/>
      <c r="E30" s="14" t="s">
        <v>2010</v>
      </c>
      <c r="F30" s="14">
        <v>311</v>
      </c>
      <c r="G30" s="18"/>
      <c r="H30" s="14" t="s">
        <v>2011</v>
      </c>
      <c r="I30" s="65">
        <f>HYPERLINK("http://www.genecards.org/cgi-bin/carddisp.pl?gene=6509",6509)</f>
        <v>6509</v>
      </c>
      <c r="J30" s="14" t="s">
        <v>2026</v>
      </c>
      <c r="K30" s="18"/>
      <c r="L30" s="9"/>
      <c r="M30" s="9"/>
      <c r="N30" s="9"/>
      <c r="O30" s="14" t="s">
        <v>2027</v>
      </c>
      <c r="P30" s="9"/>
      <c r="Q30" s="14" t="s">
        <v>2029</v>
      </c>
      <c r="R30" s="9"/>
      <c r="S30" s="9"/>
      <c r="T30" s="14" t="s">
        <v>2030</v>
      </c>
      <c r="U30" s="9"/>
      <c r="V30" s="14" t="s">
        <v>2031</v>
      </c>
      <c r="W30" s="9"/>
      <c r="X30" s="9"/>
      <c r="Y30" s="14" t="s">
        <v>2033</v>
      </c>
      <c r="Z30" s="14" t="s">
        <v>2034</v>
      </c>
      <c r="AB30" s="36" t="s">
        <v>2035</v>
      </c>
      <c r="AC30" s="36" t="s">
        <v>2036</v>
      </c>
      <c r="AD30" s="36" t="s">
        <v>791</v>
      </c>
      <c r="AE30" s="36" t="s">
        <v>2037</v>
      </c>
      <c r="AR30" s="36" t="s">
        <v>2038</v>
      </c>
      <c r="AT30" s="36" t="s">
        <v>1177</v>
      </c>
      <c r="AV30" s="41" t="s">
        <v>2040</v>
      </c>
      <c r="AW30" s="68" t="s">
        <v>2041</v>
      </c>
      <c r="AX30" s="68" t="s">
        <v>2042</v>
      </c>
      <c r="AY30" s="68" t="s">
        <v>1603</v>
      </c>
      <c r="AZ30" s="68" t="s">
        <v>1285</v>
      </c>
      <c r="BA30" s="36"/>
      <c r="BB30" s="36" t="s">
        <v>2044</v>
      </c>
      <c r="BC30" s="36" t="s">
        <v>1836</v>
      </c>
      <c r="BD30" s="36"/>
      <c r="BE30" s="36" t="s">
        <v>2048</v>
      </c>
      <c r="BF30" s="36"/>
      <c r="BG30" s="36" t="s">
        <v>2051</v>
      </c>
      <c r="BH30" s="36"/>
      <c r="BI30" s="36"/>
      <c r="BJ30" s="36"/>
    </row>
    <row r="31" spans="1:62" ht="15" customHeight="1" x14ac:dyDescent="0.4">
      <c r="A31" s="18"/>
      <c r="B31" s="14" t="s">
        <v>2053</v>
      </c>
      <c r="C31" s="14">
        <v>6175</v>
      </c>
      <c r="D31" s="9"/>
      <c r="E31" s="14" t="s">
        <v>2055</v>
      </c>
      <c r="F31" s="14">
        <v>231</v>
      </c>
      <c r="G31" s="18"/>
      <c r="H31" s="14" t="s">
        <v>2057</v>
      </c>
      <c r="I31" s="65">
        <f>HYPERLINK("http://www.genecards.org/cgi-bin/carddisp.pl?gene=10067",10067)</f>
        <v>10067</v>
      </c>
      <c r="J31" s="14" t="s">
        <v>2066</v>
      </c>
      <c r="K31" s="18"/>
      <c r="L31" s="9"/>
      <c r="M31" s="9"/>
      <c r="N31" s="9"/>
      <c r="O31" s="14" t="s">
        <v>2067</v>
      </c>
      <c r="P31" s="9"/>
      <c r="Q31" s="14" t="s">
        <v>2068</v>
      </c>
      <c r="R31" s="9"/>
      <c r="S31" s="9"/>
      <c r="T31" s="14" t="s">
        <v>2071</v>
      </c>
      <c r="U31" s="9"/>
      <c r="V31" s="14" t="s">
        <v>2073</v>
      </c>
      <c r="W31" s="9"/>
      <c r="X31" s="9"/>
      <c r="Y31" s="14" t="s">
        <v>2075</v>
      </c>
      <c r="Z31" s="14" t="s">
        <v>2078</v>
      </c>
      <c r="AB31" s="36" t="s">
        <v>811</v>
      </c>
      <c r="AC31" s="36" t="s">
        <v>1096</v>
      </c>
      <c r="AD31" s="36" t="s">
        <v>970</v>
      </c>
      <c r="AE31" s="36" t="s">
        <v>2081</v>
      </c>
      <c r="AR31" s="36" t="s">
        <v>2083</v>
      </c>
      <c r="AT31" s="36" t="s">
        <v>2085</v>
      </c>
      <c r="AV31" s="41" t="s">
        <v>2086</v>
      </c>
      <c r="AW31" s="68" t="s">
        <v>2088</v>
      </c>
      <c r="AX31" s="68" t="s">
        <v>2090</v>
      </c>
      <c r="AY31" s="68" t="s">
        <v>1745</v>
      </c>
      <c r="AZ31" s="68" t="s">
        <v>1098</v>
      </c>
      <c r="BA31" s="36"/>
      <c r="BB31" s="36" t="s">
        <v>2102</v>
      </c>
      <c r="BC31" s="36" t="s">
        <v>1503</v>
      </c>
      <c r="BD31" s="36"/>
      <c r="BE31" s="36" t="s">
        <v>1569</v>
      </c>
      <c r="BF31" s="36"/>
      <c r="BG31" s="36" t="s">
        <v>2105</v>
      </c>
      <c r="BH31" s="36"/>
      <c r="BI31" s="36"/>
      <c r="BJ31" s="36"/>
    </row>
    <row r="32" spans="1:62" ht="15" customHeight="1" x14ac:dyDescent="0.4">
      <c r="A32" s="18"/>
      <c r="B32" s="14" t="s">
        <v>2109</v>
      </c>
      <c r="C32" s="14">
        <v>3178</v>
      </c>
      <c r="D32" s="9"/>
      <c r="E32" s="14" t="s">
        <v>1152</v>
      </c>
      <c r="F32" s="14">
        <v>308</v>
      </c>
      <c r="G32" s="18"/>
      <c r="H32" s="14" t="s">
        <v>2113</v>
      </c>
      <c r="I32" s="65">
        <f>HYPERLINK("http://www.genecards.org/cgi-bin/carddisp.pl?gene=3688",3688)</f>
        <v>3688</v>
      </c>
      <c r="J32" s="14" t="s">
        <v>384</v>
      </c>
      <c r="K32" s="18"/>
      <c r="L32" s="9"/>
      <c r="M32" s="9"/>
      <c r="N32" s="9"/>
      <c r="O32" s="14" t="s">
        <v>2132</v>
      </c>
      <c r="P32" s="9"/>
      <c r="Q32" s="14" t="s">
        <v>2134</v>
      </c>
      <c r="R32" s="9"/>
      <c r="S32" s="9"/>
      <c r="T32" s="14" t="s">
        <v>2136</v>
      </c>
      <c r="U32" s="9"/>
      <c r="V32" s="14" t="s">
        <v>669</v>
      </c>
      <c r="W32" s="9"/>
      <c r="X32" s="9"/>
      <c r="Y32" s="14" t="s">
        <v>2140</v>
      </c>
      <c r="Z32" s="14" t="s">
        <v>2142</v>
      </c>
      <c r="AB32" s="36" t="s">
        <v>2144</v>
      </c>
      <c r="AC32" s="36" t="s">
        <v>2146</v>
      </c>
      <c r="AD32" s="36" t="s">
        <v>2148</v>
      </c>
      <c r="AE32" s="36" t="s">
        <v>2149</v>
      </c>
      <c r="AR32" s="36" t="s">
        <v>2152</v>
      </c>
      <c r="AT32" s="36" t="s">
        <v>2153</v>
      </c>
      <c r="AV32" s="41" t="s">
        <v>2155</v>
      </c>
      <c r="AW32" s="68" t="s">
        <v>1860</v>
      </c>
      <c r="AX32" s="68" t="s">
        <v>1680</v>
      </c>
      <c r="AY32" s="68" t="s">
        <v>824</v>
      </c>
      <c r="AZ32" s="68" t="s">
        <v>2159</v>
      </c>
      <c r="BA32" s="36"/>
      <c r="BB32" s="36" t="s">
        <v>2162</v>
      </c>
      <c r="BC32" s="36" t="s">
        <v>2165</v>
      </c>
      <c r="BD32" s="36"/>
      <c r="BE32" s="36" t="s">
        <v>2168</v>
      </c>
      <c r="BF32" s="36"/>
      <c r="BG32" s="36" t="s">
        <v>2170</v>
      </c>
      <c r="BH32" s="36"/>
      <c r="BI32" s="36"/>
      <c r="BJ32" s="36"/>
    </row>
    <row r="33" spans="1:62" ht="15" customHeight="1" x14ac:dyDescent="0.4">
      <c r="A33" s="18"/>
      <c r="B33" s="14" t="s">
        <v>2172</v>
      </c>
      <c r="C33" s="14">
        <v>6133</v>
      </c>
      <c r="D33" s="9"/>
      <c r="E33" s="14" t="s">
        <v>2174</v>
      </c>
      <c r="F33" s="14">
        <v>7171</v>
      </c>
      <c r="G33" s="18"/>
      <c r="H33" s="14" t="s">
        <v>830</v>
      </c>
      <c r="I33" s="65">
        <f>HYPERLINK("http://www.genecards.org/cgi-bin/carddisp.pl?gene=4691",4691)</f>
        <v>4691</v>
      </c>
      <c r="J33" s="14" t="s">
        <v>2188</v>
      </c>
      <c r="K33" s="18"/>
      <c r="L33" s="9"/>
      <c r="M33" s="9"/>
      <c r="N33" s="9"/>
      <c r="O33" s="9"/>
      <c r="P33" s="9"/>
      <c r="Q33" s="14" t="s">
        <v>2196</v>
      </c>
      <c r="R33" s="9"/>
      <c r="S33" s="9"/>
      <c r="T33" s="14" t="s">
        <v>2198</v>
      </c>
      <c r="U33" s="9"/>
      <c r="V33" s="14" t="s">
        <v>2201</v>
      </c>
      <c r="W33" s="9"/>
      <c r="X33" s="9"/>
      <c r="Y33" s="14" t="s">
        <v>2205</v>
      </c>
      <c r="Z33" s="14" t="s">
        <v>2207</v>
      </c>
      <c r="AB33" s="36" t="s">
        <v>2161</v>
      </c>
      <c r="AC33" s="36" t="s">
        <v>2208</v>
      </c>
      <c r="AD33" s="36" t="s">
        <v>2210</v>
      </c>
      <c r="AE33" s="36" t="s">
        <v>2212</v>
      </c>
      <c r="AR33" s="36" t="s">
        <v>2216</v>
      </c>
      <c r="AT33" s="36" t="s">
        <v>2217</v>
      </c>
      <c r="AV33" s="41" t="s">
        <v>2220</v>
      </c>
      <c r="AW33" s="68" t="s">
        <v>2222</v>
      </c>
      <c r="AX33" s="68" t="s">
        <v>1720</v>
      </c>
      <c r="AY33" s="68" t="s">
        <v>1785</v>
      </c>
      <c r="AZ33" s="68" t="s">
        <v>459</v>
      </c>
      <c r="BA33" s="36"/>
      <c r="BB33" s="36" t="s">
        <v>2235</v>
      </c>
      <c r="BC33" s="36" t="s">
        <v>2236</v>
      </c>
      <c r="BD33" s="36"/>
      <c r="BE33" s="36" t="s">
        <v>1863</v>
      </c>
      <c r="BF33" s="36"/>
      <c r="BG33" s="36" t="s">
        <v>2237</v>
      </c>
      <c r="BH33" s="36"/>
      <c r="BI33" s="36"/>
      <c r="BJ33" s="36"/>
    </row>
    <row r="34" spans="1:62" ht="15" customHeight="1" x14ac:dyDescent="0.4">
      <c r="A34" s="18"/>
      <c r="B34" s="14" t="s">
        <v>2238</v>
      </c>
      <c r="C34" s="14">
        <v>6193</v>
      </c>
      <c r="D34" s="9"/>
      <c r="E34" s="14" t="s">
        <v>2239</v>
      </c>
      <c r="F34" s="14">
        <v>5052</v>
      </c>
      <c r="G34" s="18"/>
      <c r="H34" s="14" t="s">
        <v>2240</v>
      </c>
      <c r="I34" s="14">
        <v>3998</v>
      </c>
      <c r="J34" s="14" t="s">
        <v>2241</v>
      </c>
      <c r="K34" s="18"/>
      <c r="L34" s="9"/>
      <c r="M34" s="9"/>
      <c r="N34" s="9"/>
      <c r="O34" s="9"/>
      <c r="P34" s="9"/>
      <c r="Q34" s="14" t="s">
        <v>788</v>
      </c>
      <c r="R34" s="9"/>
      <c r="S34" s="9"/>
      <c r="T34" s="14" t="s">
        <v>2242</v>
      </c>
      <c r="U34" s="9"/>
      <c r="V34" s="14" t="s">
        <v>1526</v>
      </c>
      <c r="W34" s="9"/>
      <c r="X34" s="9"/>
      <c r="Y34" s="14" t="s">
        <v>2243</v>
      </c>
      <c r="Z34" s="14" t="s">
        <v>2244</v>
      </c>
      <c r="AB34" s="36" t="s">
        <v>1025</v>
      </c>
      <c r="AC34" s="36" t="s">
        <v>2245</v>
      </c>
      <c r="AD34" s="36" t="s">
        <v>2246</v>
      </c>
      <c r="AE34" s="36" t="s">
        <v>2247</v>
      </c>
      <c r="AR34" s="36" t="s">
        <v>2248</v>
      </c>
      <c r="AT34" s="36" t="s">
        <v>2249</v>
      </c>
      <c r="AV34" s="41" t="s">
        <v>2250</v>
      </c>
      <c r="AW34" s="68" t="s">
        <v>1836</v>
      </c>
      <c r="AX34" s="68" t="s">
        <v>189</v>
      </c>
      <c r="AY34" s="68" t="s">
        <v>1454</v>
      </c>
      <c r="AZ34" s="68" t="s">
        <v>1711</v>
      </c>
      <c r="BA34" s="36"/>
      <c r="BB34" s="36" t="s">
        <v>2251</v>
      </c>
      <c r="BC34" s="36" t="s">
        <v>2252</v>
      </c>
      <c r="BD34" s="36"/>
      <c r="BE34" s="36" t="s">
        <v>2253</v>
      </c>
      <c r="BF34" s="36"/>
      <c r="BG34" s="36" t="s">
        <v>2254</v>
      </c>
      <c r="BH34" s="36"/>
      <c r="BI34" s="36"/>
      <c r="BJ34" s="36"/>
    </row>
    <row r="35" spans="1:62" ht="15" customHeight="1" x14ac:dyDescent="0.4">
      <c r="A35" s="18"/>
      <c r="B35" s="14" t="s">
        <v>2172</v>
      </c>
      <c r="C35" s="14">
        <v>6133</v>
      </c>
      <c r="D35" s="9"/>
      <c r="E35" s="14" t="s">
        <v>2255</v>
      </c>
      <c r="F35" s="14">
        <v>11034</v>
      </c>
      <c r="G35" s="18"/>
      <c r="H35" s="14" t="s">
        <v>2256</v>
      </c>
      <c r="I35" s="65">
        <f>HYPERLINK("http://www.genecards.org/cgi-bin/carddisp.pl?gene=48",48)</f>
        <v>48</v>
      </c>
      <c r="J35" s="14" t="s">
        <v>2266</v>
      </c>
      <c r="K35" s="18"/>
      <c r="L35" s="9"/>
      <c r="M35" s="9"/>
      <c r="N35" s="9"/>
      <c r="O35" s="9"/>
      <c r="P35" s="9"/>
      <c r="Q35" s="14" t="s">
        <v>491</v>
      </c>
      <c r="R35" s="9"/>
      <c r="S35" s="9"/>
      <c r="T35" s="14" t="s">
        <v>2272</v>
      </c>
      <c r="U35" s="9"/>
      <c r="V35" s="14" t="s">
        <v>2274</v>
      </c>
      <c r="W35" s="9"/>
      <c r="X35" s="9"/>
      <c r="Y35" s="14" t="s">
        <v>2277</v>
      </c>
      <c r="Z35" s="14" t="s">
        <v>2278</v>
      </c>
      <c r="AB35" s="36" t="s">
        <v>1777</v>
      </c>
      <c r="AC35" s="36" t="s">
        <v>2275</v>
      </c>
      <c r="AD35" s="36" t="s">
        <v>2282</v>
      </c>
      <c r="AE35" s="36" t="s">
        <v>2284</v>
      </c>
      <c r="AR35" s="36" t="s">
        <v>2285</v>
      </c>
      <c r="AT35" s="53" t="s">
        <v>290</v>
      </c>
      <c r="AV35" s="41" t="s">
        <v>921</v>
      </c>
      <c r="AW35" s="68" t="s">
        <v>1913</v>
      </c>
      <c r="AX35" s="68" t="s">
        <v>870</v>
      </c>
      <c r="AY35" s="68" t="s">
        <v>2290</v>
      </c>
      <c r="AZ35" s="68" t="s">
        <v>2291</v>
      </c>
      <c r="BA35" s="36"/>
      <c r="BB35" s="36" t="s">
        <v>2294</v>
      </c>
      <c r="BC35" s="36" t="s">
        <v>2222</v>
      </c>
      <c r="BD35" s="36"/>
      <c r="BE35" s="36" t="s">
        <v>1723</v>
      </c>
      <c r="BF35" s="36"/>
      <c r="BG35" s="36" t="s">
        <v>2297</v>
      </c>
      <c r="BH35" s="36"/>
      <c r="BI35" s="36"/>
      <c r="BJ35" s="36"/>
    </row>
    <row r="36" spans="1:62" ht="15" customHeight="1" x14ac:dyDescent="0.4">
      <c r="A36" s="18"/>
      <c r="B36" s="9"/>
      <c r="C36" s="9"/>
      <c r="D36" s="9"/>
      <c r="E36" s="14" t="s">
        <v>2298</v>
      </c>
      <c r="F36" s="14">
        <v>7314</v>
      </c>
      <c r="G36" s="18"/>
      <c r="H36" s="14" t="s">
        <v>2299</v>
      </c>
      <c r="I36" s="65">
        <f>HYPERLINK("http://www.genecards.org/cgi-bin/carddisp.pl?gene=3690",3690)</f>
        <v>3690</v>
      </c>
      <c r="J36" s="14" t="s">
        <v>2303</v>
      </c>
      <c r="K36" s="18"/>
      <c r="L36" s="9"/>
      <c r="M36" s="9"/>
      <c r="N36" s="9"/>
      <c r="O36" s="9"/>
      <c r="P36" s="9"/>
      <c r="Q36" s="14" t="s">
        <v>304</v>
      </c>
      <c r="R36" s="9"/>
      <c r="S36" s="9"/>
      <c r="T36" s="14" t="s">
        <v>2305</v>
      </c>
      <c r="U36" s="9"/>
      <c r="V36" s="14" t="s">
        <v>2306</v>
      </c>
      <c r="W36" s="9"/>
      <c r="X36" s="9"/>
      <c r="Y36" s="14" t="s">
        <v>1419</v>
      </c>
      <c r="Z36" s="14" t="s">
        <v>2308</v>
      </c>
      <c r="AB36" s="36" t="s">
        <v>2310</v>
      </c>
      <c r="AC36" s="36" t="s">
        <v>2312</v>
      </c>
      <c r="AE36" s="36" t="s">
        <v>2313</v>
      </c>
      <c r="AR36" s="36" t="s">
        <v>2315</v>
      </c>
      <c r="AT36" s="36" t="s">
        <v>1148</v>
      </c>
      <c r="AV36" s="41" t="s">
        <v>2320</v>
      </c>
      <c r="AW36" s="68" t="s">
        <v>1837</v>
      </c>
      <c r="AX36" s="68" t="s">
        <v>2323</v>
      </c>
      <c r="AY36" s="68" t="s">
        <v>1993</v>
      </c>
      <c r="AZ36" s="68" t="s">
        <v>1234</v>
      </c>
      <c r="BA36" s="36"/>
      <c r="BB36" s="36" t="s">
        <v>2326</v>
      </c>
      <c r="BC36" s="36" t="s">
        <v>2327</v>
      </c>
      <c r="BD36" s="36"/>
      <c r="BE36" s="36" t="s">
        <v>2328</v>
      </c>
      <c r="BF36" s="36"/>
      <c r="BG36" s="36" t="s">
        <v>2331</v>
      </c>
      <c r="BH36" s="36"/>
      <c r="BI36" s="36"/>
      <c r="BJ36" s="36"/>
    </row>
    <row r="37" spans="1:62" ht="15" customHeight="1" x14ac:dyDescent="0.4">
      <c r="A37" s="18"/>
      <c r="B37" s="9"/>
      <c r="C37" s="9"/>
      <c r="D37" s="9"/>
      <c r="E37" s="9"/>
      <c r="F37" s="9"/>
      <c r="G37" s="18"/>
      <c r="H37" s="14" t="s">
        <v>739</v>
      </c>
      <c r="I37" s="14">
        <v>537</v>
      </c>
      <c r="J37" s="14" t="s">
        <v>2336</v>
      </c>
      <c r="K37" s="18"/>
      <c r="L37" s="9"/>
      <c r="M37" s="9"/>
      <c r="N37" s="9"/>
      <c r="O37" s="9"/>
      <c r="P37" s="9"/>
      <c r="Q37" s="14" t="s">
        <v>2337</v>
      </c>
      <c r="R37" s="9"/>
      <c r="S37" s="9"/>
      <c r="T37" s="14" t="s">
        <v>2339</v>
      </c>
      <c r="U37" s="9"/>
      <c r="V37" s="14" t="s">
        <v>2243</v>
      </c>
      <c r="W37" s="9"/>
      <c r="X37" s="9"/>
      <c r="Y37" s="14" t="s">
        <v>2344</v>
      </c>
      <c r="Z37" s="14" t="s">
        <v>2345</v>
      </c>
      <c r="AB37" s="36" t="s">
        <v>1075</v>
      </c>
      <c r="AC37" s="36" t="s">
        <v>2348</v>
      </c>
      <c r="AR37" s="36" t="s">
        <v>2349</v>
      </c>
      <c r="AT37" s="36" t="s">
        <v>1363</v>
      </c>
      <c r="AV37" s="41" t="s">
        <v>2353</v>
      </c>
      <c r="AW37" s="68" t="s">
        <v>1603</v>
      </c>
      <c r="AX37" s="68" t="s">
        <v>199</v>
      </c>
      <c r="AY37" s="68" t="s">
        <v>1720</v>
      </c>
      <c r="AZ37" s="68" t="s">
        <v>1284</v>
      </c>
      <c r="BA37" s="36"/>
      <c r="BB37" s="36" t="s">
        <v>2368</v>
      </c>
      <c r="BC37" s="36" t="s">
        <v>2371</v>
      </c>
      <c r="BD37" s="36"/>
      <c r="BE37" s="36" t="s">
        <v>1117</v>
      </c>
      <c r="BF37" s="36"/>
      <c r="BG37" s="36" t="s">
        <v>2373</v>
      </c>
      <c r="BH37" s="36"/>
      <c r="BI37" s="36"/>
      <c r="BJ37" s="36"/>
    </row>
    <row r="38" spans="1:62" ht="15" customHeight="1" x14ac:dyDescent="0.4">
      <c r="A38" s="18"/>
      <c r="B38" s="9"/>
      <c r="C38" s="9"/>
      <c r="D38" s="9"/>
      <c r="E38" s="9"/>
      <c r="F38" s="9"/>
      <c r="G38" s="18"/>
      <c r="H38" s="14" t="s">
        <v>2376</v>
      </c>
      <c r="I38" s="14">
        <v>950</v>
      </c>
      <c r="J38" s="14" t="s">
        <v>2378</v>
      </c>
      <c r="K38" s="18"/>
      <c r="L38" s="9"/>
      <c r="M38" s="9"/>
      <c r="N38" s="9"/>
      <c r="O38" s="9"/>
      <c r="P38" s="9"/>
      <c r="Q38" s="14" t="s">
        <v>2382</v>
      </c>
      <c r="R38" s="9"/>
      <c r="S38" s="9"/>
      <c r="T38" s="14" t="s">
        <v>2383</v>
      </c>
      <c r="U38" s="9"/>
      <c r="V38" s="14" t="s">
        <v>1508</v>
      </c>
      <c r="W38" s="9"/>
      <c r="X38" s="9"/>
      <c r="Y38" s="14" t="s">
        <v>2387</v>
      </c>
      <c r="Z38" s="14" t="s">
        <v>2389</v>
      </c>
      <c r="AB38" s="36" t="s">
        <v>440</v>
      </c>
      <c r="AC38" s="36" t="s">
        <v>2393</v>
      </c>
      <c r="AR38" s="36" t="s">
        <v>2395</v>
      </c>
      <c r="AT38" s="36" t="s">
        <v>1853</v>
      </c>
      <c r="AV38" s="41" t="s">
        <v>629</v>
      </c>
      <c r="AW38" s="68" t="s">
        <v>1215</v>
      </c>
      <c r="AX38" s="68" t="s">
        <v>2397</v>
      </c>
      <c r="AY38" s="68" t="s">
        <v>189</v>
      </c>
      <c r="AZ38" s="68" t="s">
        <v>1514</v>
      </c>
      <c r="BA38" s="36"/>
      <c r="BB38" s="36" t="s">
        <v>2407</v>
      </c>
      <c r="BC38" s="36" t="s">
        <v>2409</v>
      </c>
      <c r="BD38" s="36"/>
      <c r="BE38" s="36" t="s">
        <v>2411</v>
      </c>
      <c r="BF38" s="36"/>
      <c r="BG38" s="36" t="s">
        <v>2413</v>
      </c>
      <c r="BH38" s="36"/>
      <c r="BI38" s="36"/>
      <c r="BJ38" s="36"/>
    </row>
    <row r="39" spans="1:62" ht="15" customHeight="1" x14ac:dyDescent="0.4">
      <c r="A39" s="18"/>
      <c r="B39" s="9"/>
      <c r="C39" s="9"/>
      <c r="D39" s="9"/>
      <c r="E39" s="9"/>
      <c r="F39" s="9"/>
      <c r="G39" s="18"/>
      <c r="H39" s="14" t="s">
        <v>1215</v>
      </c>
      <c r="I39" s="65">
        <f>HYPERLINK("http://www.genecards.org/cgi-bin/carddisp.pl?gene=10694",10694)</f>
        <v>10694</v>
      </c>
      <c r="J39" s="14" t="s">
        <v>2430</v>
      </c>
      <c r="K39" s="18"/>
      <c r="L39" s="9"/>
      <c r="M39" s="9"/>
      <c r="N39" s="9"/>
      <c r="O39" s="9"/>
      <c r="P39" s="9"/>
      <c r="Q39" s="14" t="s">
        <v>901</v>
      </c>
      <c r="R39" s="9"/>
      <c r="S39" s="9"/>
      <c r="T39" s="14" t="s">
        <v>2433</v>
      </c>
      <c r="U39" s="9"/>
      <c r="V39" s="14" t="s">
        <v>2434</v>
      </c>
      <c r="W39" s="9"/>
      <c r="X39" s="9"/>
      <c r="Y39" s="14" t="s">
        <v>2437</v>
      </c>
      <c r="Z39" s="14" t="s">
        <v>2439</v>
      </c>
      <c r="AB39" s="36" t="s">
        <v>2440</v>
      </c>
      <c r="AC39" s="36" t="s">
        <v>2441</v>
      </c>
      <c r="AR39" s="36" t="s">
        <v>1585</v>
      </c>
      <c r="AT39" s="36" t="s">
        <v>1162</v>
      </c>
      <c r="AV39" s="41" t="s">
        <v>2443</v>
      </c>
      <c r="AW39" s="68" t="s">
        <v>824</v>
      </c>
      <c r="AX39" s="68" t="s">
        <v>2444</v>
      </c>
      <c r="AY39" s="68" t="s">
        <v>870</v>
      </c>
      <c r="AZ39" s="68" t="s">
        <v>1877</v>
      </c>
      <c r="BA39" s="36"/>
      <c r="BB39" s="36" t="s">
        <v>2449</v>
      </c>
      <c r="BC39" s="36" t="s">
        <v>919</v>
      </c>
      <c r="BD39" s="36"/>
      <c r="BE39" s="36" t="s">
        <v>2451</v>
      </c>
      <c r="BF39" s="36"/>
      <c r="BG39" s="36" t="s">
        <v>2452</v>
      </c>
      <c r="BH39" s="36"/>
      <c r="BI39" s="36"/>
      <c r="BJ39" s="36"/>
    </row>
    <row r="40" spans="1:62" ht="15" customHeight="1" x14ac:dyDescent="0.4">
      <c r="A40" s="18"/>
      <c r="B40" s="9"/>
      <c r="C40" s="9"/>
      <c r="D40" s="9"/>
      <c r="E40" s="9"/>
      <c r="F40" s="9"/>
      <c r="G40" s="18"/>
      <c r="H40" s="14" t="s">
        <v>2457</v>
      </c>
      <c r="I40" s="65">
        <f>HYPERLINK("http://www.genecards.org/cgi-bin/carddisp.pl?gene=7533",7533)</f>
        <v>7533</v>
      </c>
      <c r="J40" s="14" t="s">
        <v>2473</v>
      </c>
      <c r="K40" s="18"/>
      <c r="L40" s="9"/>
      <c r="M40" s="9"/>
      <c r="N40" s="9"/>
      <c r="O40" s="9"/>
      <c r="P40" s="9"/>
      <c r="Q40" s="14" t="s">
        <v>2476</v>
      </c>
      <c r="R40" s="9"/>
      <c r="S40" s="9"/>
      <c r="T40" s="14" t="s">
        <v>2477</v>
      </c>
      <c r="U40" s="9"/>
      <c r="V40" s="14" t="s">
        <v>2478</v>
      </c>
      <c r="W40" s="9"/>
      <c r="X40" s="9"/>
      <c r="Y40" s="14" t="s">
        <v>943</v>
      </c>
      <c r="Z40" s="14" t="s">
        <v>2483</v>
      </c>
      <c r="AB40" s="36" t="s">
        <v>2485</v>
      </c>
      <c r="AC40" s="36" t="s">
        <v>2486</v>
      </c>
      <c r="AT40" s="36" t="s">
        <v>568</v>
      </c>
      <c r="AV40" s="41" t="s">
        <v>2487</v>
      </c>
      <c r="AW40" s="68" t="s">
        <v>1060</v>
      </c>
      <c r="AX40" s="68" t="s">
        <v>2490</v>
      </c>
      <c r="AY40" s="68" t="s">
        <v>199</v>
      </c>
      <c r="AZ40" s="68" t="s">
        <v>2492</v>
      </c>
      <c r="BA40" s="36"/>
      <c r="BB40" s="36" t="s">
        <v>2493</v>
      </c>
      <c r="BC40" s="36" t="s">
        <v>2494</v>
      </c>
      <c r="BD40" s="36"/>
      <c r="BE40" s="36" t="s">
        <v>2497</v>
      </c>
      <c r="BF40" s="36"/>
      <c r="BG40" s="36" t="s">
        <v>2498</v>
      </c>
      <c r="BH40" s="36"/>
      <c r="BI40" s="36"/>
      <c r="BJ40" s="36"/>
    </row>
    <row r="41" spans="1:62" ht="15" customHeight="1" x14ac:dyDescent="0.4">
      <c r="A41" s="18"/>
      <c r="B41" s="9"/>
      <c r="C41" s="9"/>
      <c r="D41" s="9"/>
      <c r="E41" s="9"/>
      <c r="F41" s="9"/>
      <c r="G41" s="18"/>
      <c r="H41" s="14" t="s">
        <v>2499</v>
      </c>
      <c r="I41" s="65">
        <f>HYPERLINK("http://www.genecards.org/cgi-bin/carddisp.pl?gene=57142",57142)</f>
        <v>57142</v>
      </c>
      <c r="J41" s="14" t="s">
        <v>2508</v>
      </c>
      <c r="K41" s="18"/>
      <c r="L41" s="9"/>
      <c r="M41" s="9"/>
      <c r="N41" s="9"/>
      <c r="O41" s="9"/>
      <c r="P41" s="9"/>
      <c r="Q41" s="14" t="s">
        <v>1295</v>
      </c>
      <c r="R41" s="9"/>
      <c r="S41" s="9"/>
      <c r="T41" s="14" t="s">
        <v>2513</v>
      </c>
      <c r="U41" s="9"/>
      <c r="V41" s="14" t="s">
        <v>2514</v>
      </c>
      <c r="W41" s="9"/>
      <c r="X41" s="9"/>
      <c r="Y41" s="14" t="s">
        <v>2515</v>
      </c>
      <c r="Z41" s="14" t="s">
        <v>2516</v>
      </c>
      <c r="AB41" s="36" t="s">
        <v>2422</v>
      </c>
      <c r="AC41" s="36" t="s">
        <v>2519</v>
      </c>
      <c r="AT41" s="36" t="s">
        <v>2520</v>
      </c>
      <c r="AV41" s="41" t="s">
        <v>2523</v>
      </c>
      <c r="AW41" s="68" t="s">
        <v>2525</v>
      </c>
      <c r="AX41" s="68" t="s">
        <v>2528</v>
      </c>
      <c r="AY41" s="68" t="s">
        <v>2444</v>
      </c>
      <c r="AZ41" s="68" t="s">
        <v>463</v>
      </c>
      <c r="BA41" s="36"/>
      <c r="BB41" s="36" t="s">
        <v>2530</v>
      </c>
      <c r="BC41" s="36" t="s">
        <v>910</v>
      </c>
      <c r="BD41" s="36"/>
      <c r="BE41" s="36" t="s">
        <v>2532</v>
      </c>
      <c r="BF41" s="36"/>
      <c r="BG41" s="36" t="s">
        <v>2534</v>
      </c>
      <c r="BH41" s="36"/>
      <c r="BI41" s="36"/>
      <c r="BJ41" s="36"/>
    </row>
    <row r="42" spans="1:62" ht="15" customHeight="1" x14ac:dyDescent="0.4">
      <c r="A42" s="18"/>
      <c r="B42" s="9"/>
      <c r="C42" s="9"/>
      <c r="D42" s="9"/>
      <c r="E42" s="9"/>
      <c r="F42" s="9"/>
      <c r="G42" s="18"/>
      <c r="H42" s="14" t="s">
        <v>659</v>
      </c>
      <c r="I42" s="65">
        <f>HYPERLINK("http://www.genecards.org/cgi-bin/carddisp.pl?gene=51635",51635)</f>
        <v>51635</v>
      </c>
      <c r="J42" s="14" t="s">
        <v>2545</v>
      </c>
      <c r="K42" s="18"/>
      <c r="L42" s="9"/>
      <c r="M42" s="9"/>
      <c r="N42" s="9"/>
      <c r="O42" s="9"/>
      <c r="P42" s="9"/>
      <c r="Q42" s="14" t="s">
        <v>2550</v>
      </c>
      <c r="R42" s="9"/>
      <c r="S42" s="9"/>
      <c r="T42" s="14" t="s">
        <v>2551</v>
      </c>
      <c r="U42" s="9"/>
      <c r="V42" s="14" t="s">
        <v>2554</v>
      </c>
      <c r="W42" s="9"/>
      <c r="X42" s="9"/>
      <c r="Y42" s="14" t="s">
        <v>2556</v>
      </c>
      <c r="Z42" s="9"/>
      <c r="AB42" s="36" t="s">
        <v>2558</v>
      </c>
      <c r="AC42" s="36" t="s">
        <v>870</v>
      </c>
      <c r="AT42" s="36" t="s">
        <v>481</v>
      </c>
      <c r="AV42" s="41" t="s">
        <v>2563</v>
      </c>
      <c r="AW42" s="68" t="s">
        <v>1993</v>
      </c>
      <c r="AX42" s="68" t="s">
        <v>2565</v>
      </c>
      <c r="AY42" s="68" t="s">
        <v>2566</v>
      </c>
      <c r="AZ42" s="68" t="s">
        <v>2569</v>
      </c>
      <c r="BA42" s="36"/>
      <c r="BB42" s="36" t="s">
        <v>2571</v>
      </c>
      <c r="BC42" s="36" t="s">
        <v>2573</v>
      </c>
      <c r="BD42" s="36"/>
      <c r="BE42" s="36" t="s">
        <v>2574</v>
      </c>
      <c r="BF42" s="36"/>
      <c r="BG42" s="36" t="s">
        <v>2575</v>
      </c>
      <c r="BH42" s="36"/>
      <c r="BI42" s="36"/>
      <c r="BJ42" s="36"/>
    </row>
    <row r="43" spans="1:62" ht="15" customHeight="1" x14ac:dyDescent="0.4">
      <c r="A43" s="18"/>
      <c r="B43" s="9"/>
      <c r="C43" s="9"/>
      <c r="D43" s="9"/>
      <c r="E43" s="9"/>
      <c r="F43" s="9"/>
      <c r="G43" s="18"/>
      <c r="H43" s="14" t="s">
        <v>2578</v>
      </c>
      <c r="I43" s="65">
        <f>HYPERLINK("http://www.genecards.org/cgi-bin/carddisp.pl?gene=2512",2512)</f>
        <v>2512</v>
      </c>
      <c r="J43" s="14" t="s">
        <v>2589</v>
      </c>
      <c r="K43" s="18"/>
      <c r="L43" s="9"/>
      <c r="M43" s="9"/>
      <c r="N43" s="9"/>
      <c r="O43" s="9"/>
      <c r="P43" s="9"/>
      <c r="Q43" s="14" t="s">
        <v>61</v>
      </c>
      <c r="R43" s="9"/>
      <c r="S43" s="9"/>
      <c r="T43" s="14" t="s">
        <v>2593</v>
      </c>
      <c r="U43" s="9"/>
      <c r="V43" s="14" t="s">
        <v>2594</v>
      </c>
      <c r="W43" s="9"/>
      <c r="X43" s="9"/>
      <c r="Y43" s="14" t="s">
        <v>2596</v>
      </c>
      <c r="Z43" s="9"/>
      <c r="AB43" s="36" t="s">
        <v>2597</v>
      </c>
      <c r="AC43" s="36" t="s">
        <v>2598</v>
      </c>
      <c r="AT43" s="36" t="s">
        <v>656</v>
      </c>
      <c r="AV43" s="41" t="s">
        <v>2601</v>
      </c>
      <c r="AW43" s="68" t="s">
        <v>1075</v>
      </c>
      <c r="AX43" s="68" t="s">
        <v>1472</v>
      </c>
      <c r="AY43" s="68" t="s">
        <v>2565</v>
      </c>
      <c r="AZ43" s="68" t="s">
        <v>1330</v>
      </c>
      <c r="BA43" s="36"/>
      <c r="BB43" s="36" t="s">
        <v>2605</v>
      </c>
      <c r="BC43" s="36" t="s">
        <v>1837</v>
      </c>
      <c r="BD43" s="36"/>
      <c r="BE43" s="36" t="s">
        <v>2608</v>
      </c>
      <c r="BF43" s="36"/>
      <c r="BG43" s="36" t="s">
        <v>2610</v>
      </c>
      <c r="BH43" s="36"/>
      <c r="BI43" s="36"/>
      <c r="BJ43" s="36"/>
    </row>
    <row r="44" spans="1:62" ht="15" customHeight="1" x14ac:dyDescent="0.4">
      <c r="A44" s="18"/>
      <c r="B44" s="9"/>
      <c r="C44" s="9"/>
      <c r="D44" s="9"/>
      <c r="E44" s="9"/>
      <c r="F44" s="9"/>
      <c r="G44" s="18"/>
      <c r="H44" s="14" t="s">
        <v>2612</v>
      </c>
      <c r="I44" s="65">
        <f>HYPERLINK("http://www.genecards.org/cgi-bin/carddisp.pl?gene=5708",5708)</f>
        <v>5708</v>
      </c>
      <c r="J44" s="14" t="s">
        <v>2619</v>
      </c>
      <c r="K44" s="18"/>
      <c r="L44" s="9"/>
      <c r="M44" s="9"/>
      <c r="N44" s="9"/>
      <c r="O44" s="9"/>
      <c r="P44" s="9"/>
      <c r="Q44" s="14" t="s">
        <v>1087</v>
      </c>
      <c r="R44" s="9"/>
      <c r="S44" s="9"/>
      <c r="T44" s="14" t="s">
        <v>2623</v>
      </c>
      <c r="U44" s="9"/>
      <c r="V44" s="14" t="s">
        <v>2625</v>
      </c>
      <c r="W44" s="9"/>
      <c r="X44" s="9"/>
      <c r="Y44" s="14" t="s">
        <v>2627</v>
      </c>
      <c r="Z44" s="9"/>
      <c r="AB44" s="36" t="s">
        <v>2628</v>
      </c>
      <c r="AC44" s="36" t="s">
        <v>2631</v>
      </c>
      <c r="AT44" s="36" t="s">
        <v>2633</v>
      </c>
      <c r="AV44" s="41" t="s">
        <v>2634</v>
      </c>
      <c r="AW44" s="68" t="s">
        <v>2042</v>
      </c>
      <c r="AX44" s="68" t="s">
        <v>1380</v>
      </c>
      <c r="AY44" s="68" t="s">
        <v>1472</v>
      </c>
      <c r="AZ44" s="68" t="s">
        <v>1375</v>
      </c>
      <c r="BA44" s="36"/>
      <c r="BB44" s="36" t="s">
        <v>2638</v>
      </c>
      <c r="BC44" s="36" t="s">
        <v>2648</v>
      </c>
      <c r="BD44" s="36"/>
      <c r="BE44" s="36" t="s">
        <v>2650</v>
      </c>
      <c r="BF44" s="36"/>
      <c r="BG44" s="36" t="s">
        <v>2651</v>
      </c>
      <c r="BH44" s="36"/>
      <c r="BI44" s="36"/>
      <c r="BJ44" s="36"/>
    </row>
    <row r="45" spans="1:62" ht="15" customHeight="1" x14ac:dyDescent="0.4">
      <c r="A45" s="18"/>
      <c r="B45" s="9"/>
      <c r="C45" s="9"/>
      <c r="D45" s="9"/>
      <c r="E45" s="9"/>
      <c r="F45" s="9"/>
      <c r="G45" s="18"/>
      <c r="H45" s="9"/>
      <c r="I45" s="9"/>
      <c r="J45" s="14" t="s">
        <v>2654</v>
      </c>
      <c r="K45" s="18"/>
      <c r="L45" s="9"/>
      <c r="M45" s="9"/>
      <c r="N45" s="9"/>
      <c r="O45" s="9"/>
      <c r="P45" s="9"/>
      <c r="Q45" s="14" t="s">
        <v>2657</v>
      </c>
      <c r="R45" s="9"/>
      <c r="S45" s="9"/>
      <c r="T45" s="14" t="s">
        <v>2658</v>
      </c>
      <c r="U45" s="9"/>
      <c r="V45" s="14" t="s">
        <v>2659</v>
      </c>
      <c r="W45" s="9"/>
      <c r="X45" s="9"/>
      <c r="Y45" s="14" t="s">
        <v>2198</v>
      </c>
      <c r="Z45" s="9"/>
      <c r="AB45" s="36" t="s">
        <v>2660</v>
      </c>
      <c r="AC45" s="36" t="s">
        <v>2661</v>
      </c>
      <c r="AT45" s="36" t="s">
        <v>2664</v>
      </c>
      <c r="AV45" s="41" t="s">
        <v>2665</v>
      </c>
      <c r="AW45" s="68" t="s">
        <v>2676</v>
      </c>
      <c r="AX45" s="68" t="s">
        <v>2677</v>
      </c>
      <c r="AY45" s="68" t="s">
        <v>1380</v>
      </c>
      <c r="AZ45" s="68" t="s">
        <v>1424</v>
      </c>
      <c r="BA45" s="36"/>
      <c r="BB45" s="36" t="s">
        <v>2679</v>
      </c>
      <c r="BC45" s="36" t="s">
        <v>2681</v>
      </c>
      <c r="BD45" s="36"/>
      <c r="BE45" s="36" t="s">
        <v>2683</v>
      </c>
      <c r="BF45" s="36"/>
      <c r="BG45" s="36" t="s">
        <v>2684</v>
      </c>
      <c r="BH45" s="36"/>
      <c r="BI45" s="36"/>
      <c r="BJ45" s="36"/>
    </row>
    <row r="46" spans="1:62" ht="15" customHeight="1" x14ac:dyDescent="0.4">
      <c r="A46" s="18"/>
      <c r="B46" s="9"/>
      <c r="C46" s="9"/>
      <c r="D46" s="9"/>
      <c r="E46" s="9"/>
      <c r="F46" s="9"/>
      <c r="G46" s="18"/>
      <c r="H46" s="9"/>
      <c r="I46" s="9"/>
      <c r="J46" s="14" t="s">
        <v>2686</v>
      </c>
      <c r="K46" s="18"/>
      <c r="L46" s="9"/>
      <c r="M46" s="9"/>
      <c r="N46" s="9"/>
      <c r="O46" s="9"/>
      <c r="P46" s="9"/>
      <c r="Q46" s="14" t="s">
        <v>2688</v>
      </c>
      <c r="R46" s="9"/>
      <c r="S46" s="9"/>
      <c r="T46" s="14" t="s">
        <v>2691</v>
      </c>
      <c r="U46" s="9"/>
      <c r="V46" s="14" t="s">
        <v>2694</v>
      </c>
      <c r="W46" s="9"/>
      <c r="X46" s="9"/>
      <c r="Y46" s="14" t="s">
        <v>2698</v>
      </c>
      <c r="Z46" s="9"/>
      <c r="AB46" s="36" t="s">
        <v>2237</v>
      </c>
      <c r="AC46" s="36" t="s">
        <v>1673</v>
      </c>
      <c r="AT46" s="36" t="s">
        <v>2702</v>
      </c>
      <c r="AV46" s="41" t="s">
        <v>2704</v>
      </c>
      <c r="AW46" s="68" t="s">
        <v>1680</v>
      </c>
      <c r="AX46" s="68" t="s">
        <v>2706</v>
      </c>
      <c r="AY46" s="68" t="s">
        <v>2677</v>
      </c>
      <c r="AZ46" s="68" t="s">
        <v>1468</v>
      </c>
      <c r="BA46" s="36"/>
      <c r="BB46" s="36" t="s">
        <v>2710</v>
      </c>
      <c r="BC46" s="36" t="s">
        <v>1913</v>
      </c>
      <c r="BD46" s="36"/>
      <c r="BE46" s="36" t="s">
        <v>2712</v>
      </c>
      <c r="BF46" s="36"/>
      <c r="BG46" s="36" t="s">
        <v>2715</v>
      </c>
      <c r="BH46" s="36"/>
      <c r="BI46" s="36"/>
      <c r="BJ46" s="36"/>
    </row>
    <row r="47" spans="1:62" ht="15" customHeight="1" x14ac:dyDescent="0.4">
      <c r="A47" s="18"/>
      <c r="B47" s="9"/>
      <c r="C47" s="9"/>
      <c r="D47" s="9"/>
      <c r="E47" s="9"/>
      <c r="F47" s="9"/>
      <c r="G47" s="18"/>
      <c r="H47" s="9"/>
      <c r="I47" s="9"/>
      <c r="J47" s="14" t="s">
        <v>872</v>
      </c>
      <c r="K47" s="18"/>
      <c r="L47" s="9"/>
      <c r="M47" s="9"/>
      <c r="N47" s="9"/>
      <c r="O47" s="9"/>
      <c r="P47" s="9"/>
      <c r="Q47" s="14" t="s">
        <v>1490</v>
      </c>
      <c r="R47" s="9"/>
      <c r="S47" s="9"/>
      <c r="T47" s="14" t="s">
        <v>2728</v>
      </c>
      <c r="U47" s="9"/>
      <c r="V47" s="14" t="s">
        <v>2730</v>
      </c>
      <c r="W47" s="9"/>
      <c r="X47" s="9"/>
      <c r="Y47" s="14" t="s">
        <v>2732</v>
      </c>
      <c r="Z47" s="9"/>
      <c r="AB47" s="36" t="s">
        <v>2735</v>
      </c>
      <c r="AC47" s="36" t="s">
        <v>1920</v>
      </c>
      <c r="AT47" s="36" t="s">
        <v>802</v>
      </c>
      <c r="AV47" s="41" t="s">
        <v>2739</v>
      </c>
      <c r="AW47" s="68" t="s">
        <v>2741</v>
      </c>
      <c r="AX47" s="68" t="s">
        <v>2743</v>
      </c>
      <c r="AY47" s="68" t="s">
        <v>2706</v>
      </c>
      <c r="AZ47" s="68" t="s">
        <v>1513</v>
      </c>
      <c r="BA47" s="36"/>
      <c r="BB47" s="36" t="s">
        <v>2750</v>
      </c>
      <c r="BC47" s="36" t="s">
        <v>2752</v>
      </c>
      <c r="BD47" s="36"/>
      <c r="BE47" s="36" t="s">
        <v>2754</v>
      </c>
      <c r="BF47" s="36"/>
      <c r="BG47" s="36" t="s">
        <v>2755</v>
      </c>
      <c r="BH47" s="36"/>
      <c r="BI47" s="36"/>
      <c r="BJ47" s="36"/>
    </row>
    <row r="48" spans="1:62" ht="15" customHeight="1" x14ac:dyDescent="0.4">
      <c r="A48" s="18"/>
      <c r="B48" s="9"/>
      <c r="C48" s="9"/>
      <c r="D48" s="9"/>
      <c r="E48" s="9"/>
      <c r="F48" s="9"/>
      <c r="G48" s="18"/>
      <c r="H48" s="9"/>
      <c r="I48" s="9"/>
      <c r="J48" s="14" t="s">
        <v>2759</v>
      </c>
      <c r="K48" s="18"/>
      <c r="L48" s="9"/>
      <c r="M48" s="9"/>
      <c r="N48" s="9"/>
      <c r="O48" s="9"/>
      <c r="P48" s="9"/>
      <c r="Q48" s="14" t="s">
        <v>2760</v>
      </c>
      <c r="R48" s="9"/>
      <c r="S48" s="9"/>
      <c r="T48" s="14" t="s">
        <v>2762</v>
      </c>
      <c r="U48" s="9"/>
      <c r="V48" s="14" t="s">
        <v>691</v>
      </c>
      <c r="W48" s="9"/>
      <c r="X48" s="9"/>
      <c r="Y48" s="14" t="s">
        <v>2766</v>
      </c>
      <c r="Z48" s="9"/>
      <c r="AB48" s="36" t="s">
        <v>2767</v>
      </c>
      <c r="AC48" s="36" t="s">
        <v>1281</v>
      </c>
      <c r="AT48" s="36" t="s">
        <v>1772</v>
      </c>
      <c r="AV48" s="41" t="s">
        <v>2769</v>
      </c>
      <c r="AW48" s="68" t="s">
        <v>2770</v>
      </c>
      <c r="AX48" s="68" t="s">
        <v>2031</v>
      </c>
      <c r="AY48" s="68" t="s">
        <v>2743</v>
      </c>
      <c r="AZ48" s="68" t="s">
        <v>1549</v>
      </c>
      <c r="BA48" s="36"/>
      <c r="BB48" s="36" t="s">
        <v>2776</v>
      </c>
      <c r="BC48" s="36" t="s">
        <v>972</v>
      </c>
      <c r="BD48" s="36"/>
      <c r="BE48" s="36" t="s">
        <v>2261</v>
      </c>
      <c r="BF48" s="36"/>
      <c r="BG48" s="36" t="s">
        <v>2778</v>
      </c>
      <c r="BH48" s="36"/>
      <c r="BI48" s="36"/>
      <c r="BJ48" s="36"/>
    </row>
    <row r="49" spans="1:62" ht="15" customHeight="1" x14ac:dyDescent="0.4">
      <c r="A49" s="18"/>
      <c r="B49" s="9"/>
      <c r="C49" s="9"/>
      <c r="D49" s="9"/>
      <c r="E49" s="9"/>
      <c r="F49" s="9"/>
      <c r="G49" s="18"/>
      <c r="H49" s="9"/>
      <c r="I49" s="9"/>
      <c r="J49" s="14" t="s">
        <v>2783</v>
      </c>
      <c r="K49" s="18"/>
      <c r="L49" s="9"/>
      <c r="M49" s="9"/>
      <c r="N49" s="9"/>
      <c r="O49" s="9"/>
      <c r="P49" s="9"/>
      <c r="Q49" s="14" t="s">
        <v>213</v>
      </c>
      <c r="R49" s="9"/>
      <c r="S49" s="9"/>
      <c r="T49" s="14" t="s">
        <v>2785</v>
      </c>
      <c r="U49" s="9"/>
      <c r="V49" s="14" t="s">
        <v>2787</v>
      </c>
      <c r="W49" s="9"/>
      <c r="X49" s="9"/>
      <c r="Y49" s="14" t="s">
        <v>2790</v>
      </c>
      <c r="Z49" s="9"/>
      <c r="AB49" s="36" t="s">
        <v>2792</v>
      </c>
      <c r="AC49" s="36" t="s">
        <v>2795</v>
      </c>
      <c r="AT49" s="36" t="s">
        <v>22</v>
      </c>
      <c r="AV49" s="41" t="s">
        <v>2796</v>
      </c>
      <c r="AW49" s="68" t="s">
        <v>22</v>
      </c>
      <c r="AX49" s="68" t="s">
        <v>2797</v>
      </c>
      <c r="AY49" s="68" t="s">
        <v>2799</v>
      </c>
      <c r="AZ49" s="68" t="s">
        <v>2800</v>
      </c>
      <c r="BA49" s="36"/>
      <c r="BB49" s="36" t="s">
        <v>2802</v>
      </c>
      <c r="BC49" s="36" t="s">
        <v>2805</v>
      </c>
      <c r="BD49" s="36"/>
      <c r="BE49" s="36" t="s">
        <v>2807</v>
      </c>
      <c r="BF49" s="36"/>
      <c r="BG49" s="36" t="s">
        <v>1073</v>
      </c>
      <c r="BH49" s="36"/>
      <c r="BI49" s="36"/>
      <c r="BJ49" s="36"/>
    </row>
    <row r="50" spans="1:62" ht="15" customHeight="1" x14ac:dyDescent="0.4">
      <c r="A50" s="18"/>
      <c r="B50" s="9"/>
      <c r="C50" s="9"/>
      <c r="D50" s="9"/>
      <c r="E50" s="9"/>
      <c r="F50" s="9"/>
      <c r="G50" s="18"/>
      <c r="H50" s="9"/>
      <c r="I50" s="9"/>
      <c r="J50" s="14" t="s">
        <v>2811</v>
      </c>
      <c r="K50" s="18"/>
      <c r="L50" s="9"/>
      <c r="M50" s="9"/>
      <c r="N50" s="9"/>
      <c r="O50" s="9"/>
      <c r="P50" s="9"/>
      <c r="Q50" s="14" t="s">
        <v>1014</v>
      </c>
      <c r="R50" s="9"/>
      <c r="S50" s="9"/>
      <c r="T50" s="14" t="s">
        <v>2815</v>
      </c>
      <c r="U50" s="9"/>
      <c r="V50" s="14" t="s">
        <v>70</v>
      </c>
      <c r="W50" s="9"/>
      <c r="X50" s="9"/>
      <c r="Y50" s="14" t="s">
        <v>2818</v>
      </c>
      <c r="Z50" s="9"/>
      <c r="AB50" s="36" t="s">
        <v>2401</v>
      </c>
      <c r="AC50" s="36" t="s">
        <v>897</v>
      </c>
      <c r="AT50" s="36" t="s">
        <v>2707</v>
      </c>
      <c r="AV50" s="41" t="s">
        <v>2825</v>
      </c>
      <c r="AW50" s="68" t="s">
        <v>1720</v>
      </c>
      <c r="AX50" s="68" t="s">
        <v>2829</v>
      </c>
      <c r="AY50" s="68" t="s">
        <v>1509</v>
      </c>
      <c r="AZ50" s="68" t="s">
        <v>1850</v>
      </c>
      <c r="BA50" s="36"/>
      <c r="BB50" s="36" t="s">
        <v>2834</v>
      </c>
      <c r="BC50" s="36" t="s">
        <v>2836</v>
      </c>
      <c r="BD50" s="36"/>
      <c r="BE50" s="36" t="s">
        <v>844</v>
      </c>
      <c r="BF50" s="36"/>
      <c r="BG50" s="36" t="s">
        <v>2841</v>
      </c>
      <c r="BH50" s="36"/>
      <c r="BI50" s="36"/>
      <c r="BJ50" s="36"/>
    </row>
    <row r="51" spans="1:62" ht="15" customHeight="1" x14ac:dyDescent="0.4">
      <c r="A51" s="18"/>
      <c r="B51" s="9"/>
      <c r="C51" s="9"/>
      <c r="D51" s="9"/>
      <c r="E51" s="9"/>
      <c r="F51" s="9"/>
      <c r="G51" s="18"/>
      <c r="H51" s="9"/>
      <c r="I51" s="9"/>
      <c r="J51" s="14" t="s">
        <v>2846</v>
      </c>
      <c r="K51" s="18"/>
      <c r="L51" s="9"/>
      <c r="M51" s="9"/>
      <c r="N51" s="9"/>
      <c r="O51" s="9"/>
      <c r="P51" s="9"/>
      <c r="Q51" s="14" t="s">
        <v>2848</v>
      </c>
      <c r="R51" s="9"/>
      <c r="S51" s="9"/>
      <c r="T51" s="14" t="s">
        <v>2850</v>
      </c>
      <c r="U51" s="9"/>
      <c r="V51" s="14" t="s">
        <v>2851</v>
      </c>
      <c r="W51" s="9"/>
      <c r="X51" s="9"/>
      <c r="Y51" s="14" t="s">
        <v>2829</v>
      </c>
      <c r="Z51" s="9"/>
      <c r="AB51" s="36" t="s">
        <v>1267</v>
      </c>
      <c r="AC51" s="36" t="s">
        <v>2073</v>
      </c>
      <c r="AT51" s="36" t="s">
        <v>1295</v>
      </c>
      <c r="AV51" s="41" t="s">
        <v>2856</v>
      </c>
      <c r="AW51" s="68" t="s">
        <v>2859</v>
      </c>
      <c r="AX51" s="68" t="s">
        <v>2660</v>
      </c>
      <c r="AY51" s="68" t="s">
        <v>2031</v>
      </c>
      <c r="AZ51" s="68" t="s">
        <v>1772</v>
      </c>
      <c r="BA51" s="36"/>
      <c r="BB51" s="36" t="s">
        <v>2869</v>
      </c>
      <c r="BC51" s="36" t="s">
        <v>2869</v>
      </c>
      <c r="BD51" s="36"/>
      <c r="BE51" s="36" t="s">
        <v>2871</v>
      </c>
      <c r="BF51" s="36"/>
      <c r="BG51" s="36" t="s">
        <v>2872</v>
      </c>
      <c r="BH51" s="36"/>
      <c r="BI51" s="36"/>
      <c r="BJ51" s="36"/>
    </row>
    <row r="52" spans="1:62" ht="15" customHeight="1" x14ac:dyDescent="0.4">
      <c r="A52" s="18"/>
      <c r="B52" s="9"/>
      <c r="C52" s="9"/>
      <c r="D52" s="9"/>
      <c r="E52" s="9"/>
      <c r="F52" s="9"/>
      <c r="G52" s="18"/>
      <c r="H52" s="9"/>
      <c r="I52" s="9"/>
      <c r="J52" s="14" t="s">
        <v>2877</v>
      </c>
      <c r="K52" s="18"/>
      <c r="L52" s="9"/>
      <c r="M52" s="9"/>
      <c r="N52" s="9"/>
      <c r="O52" s="9"/>
      <c r="P52" s="9"/>
      <c r="Q52" s="14" t="s">
        <v>2883</v>
      </c>
      <c r="R52" s="9"/>
      <c r="S52" s="9"/>
      <c r="T52" s="14" t="s">
        <v>2885</v>
      </c>
      <c r="U52" s="9"/>
      <c r="V52" s="14" t="s">
        <v>2887</v>
      </c>
      <c r="W52" s="9"/>
      <c r="X52" s="9"/>
      <c r="Y52" s="14" t="s">
        <v>2900</v>
      </c>
      <c r="Z52" s="9"/>
      <c r="AB52" s="36" t="s">
        <v>1374</v>
      </c>
      <c r="AC52" s="36" t="s">
        <v>2903</v>
      </c>
      <c r="AT52" s="36" t="s">
        <v>475</v>
      </c>
      <c r="AV52" s="41" t="s">
        <v>2905</v>
      </c>
      <c r="AW52" s="68" t="s">
        <v>189</v>
      </c>
      <c r="AX52" s="68" t="s">
        <v>2909</v>
      </c>
      <c r="AY52" s="68" t="s">
        <v>2797</v>
      </c>
      <c r="AZ52" s="68" t="s">
        <v>924</v>
      </c>
      <c r="BA52" s="36"/>
      <c r="BB52" s="36" t="s">
        <v>2911</v>
      </c>
      <c r="BC52" s="36" t="s">
        <v>2913</v>
      </c>
      <c r="BD52" s="36"/>
      <c r="BE52" s="36" t="s">
        <v>2915</v>
      </c>
      <c r="BF52" s="36"/>
      <c r="BG52" s="36" t="s">
        <v>2916</v>
      </c>
      <c r="BH52" s="36"/>
      <c r="BI52" s="36"/>
      <c r="BJ52" s="36"/>
    </row>
    <row r="53" spans="1:62" ht="15" customHeight="1" x14ac:dyDescent="0.4">
      <c r="A53" s="18"/>
      <c r="B53" s="9"/>
      <c r="C53" s="9"/>
      <c r="D53" s="9"/>
      <c r="E53" s="9"/>
      <c r="F53" s="9"/>
      <c r="G53" s="18"/>
      <c r="H53" s="9"/>
      <c r="I53" s="9"/>
      <c r="J53" s="14" t="s">
        <v>656</v>
      </c>
      <c r="K53" s="18"/>
      <c r="L53" s="9"/>
      <c r="M53" s="9"/>
      <c r="N53" s="9"/>
      <c r="O53" s="9"/>
      <c r="P53" s="9"/>
      <c r="Q53" s="14" t="s">
        <v>2924</v>
      </c>
      <c r="R53" s="9"/>
      <c r="S53" s="9"/>
      <c r="T53" s="9"/>
      <c r="U53" s="9"/>
      <c r="V53" s="14" t="s">
        <v>539</v>
      </c>
      <c r="W53" s="9"/>
      <c r="X53" s="9"/>
      <c r="Y53" s="14" t="s">
        <v>2337</v>
      </c>
      <c r="Z53" s="9"/>
      <c r="AB53" s="36" t="s">
        <v>2929</v>
      </c>
      <c r="AC53" s="36" t="s">
        <v>2930</v>
      </c>
      <c r="AT53" s="36" t="s">
        <v>858</v>
      </c>
      <c r="AV53" s="41" t="s">
        <v>2932</v>
      </c>
      <c r="AW53" s="68" t="s">
        <v>199</v>
      </c>
      <c r="AX53" s="68" t="s">
        <v>2933</v>
      </c>
      <c r="AY53" s="68" t="s">
        <v>2829</v>
      </c>
      <c r="AZ53" s="68" t="s">
        <v>2846</v>
      </c>
      <c r="BA53" s="36"/>
      <c r="BB53" s="36" t="s">
        <v>2938</v>
      </c>
      <c r="BC53" s="36" t="s">
        <v>2939</v>
      </c>
      <c r="BD53" s="36"/>
      <c r="BE53" s="36" t="s">
        <v>2237</v>
      </c>
      <c r="BF53" s="36"/>
      <c r="BG53" s="36" t="s">
        <v>2942</v>
      </c>
      <c r="BH53" s="36"/>
      <c r="BI53" s="36"/>
      <c r="BJ53" s="36"/>
    </row>
    <row r="54" spans="1:62" ht="15" customHeight="1" x14ac:dyDescent="0.4">
      <c r="A54" s="18"/>
      <c r="B54" s="9"/>
      <c r="C54" s="9"/>
      <c r="D54" s="9"/>
      <c r="E54" s="9"/>
      <c r="F54" s="9"/>
      <c r="G54" s="18"/>
      <c r="H54" s="9"/>
      <c r="I54" s="9"/>
      <c r="J54" s="14" t="s">
        <v>2946</v>
      </c>
      <c r="K54" s="18"/>
      <c r="L54" s="9"/>
      <c r="M54" s="9"/>
      <c r="N54" s="9"/>
      <c r="O54" s="9"/>
      <c r="P54" s="9"/>
      <c r="Q54" s="14" t="s">
        <v>2948</v>
      </c>
      <c r="R54" s="9"/>
      <c r="S54" s="9"/>
      <c r="T54" s="9"/>
      <c r="U54" s="9"/>
      <c r="V54" s="14" t="s">
        <v>2950</v>
      </c>
      <c r="W54" s="9"/>
      <c r="X54" s="9"/>
      <c r="Y54" s="14" t="s">
        <v>2951</v>
      </c>
      <c r="Z54" s="9"/>
      <c r="AB54" s="36" t="s">
        <v>2952</v>
      </c>
      <c r="AC54" s="36" t="s">
        <v>2954</v>
      </c>
      <c r="AT54" s="36" t="s">
        <v>2956</v>
      </c>
      <c r="AV54" s="41" t="s">
        <v>2958</v>
      </c>
      <c r="AW54" s="68" t="s">
        <v>2444</v>
      </c>
      <c r="AX54" s="68" t="s">
        <v>1327</v>
      </c>
      <c r="AY54" s="68" t="s">
        <v>2660</v>
      </c>
      <c r="AZ54" s="68" t="s">
        <v>2959</v>
      </c>
      <c r="BA54" s="36"/>
      <c r="BB54" s="36" t="s">
        <v>2960</v>
      </c>
      <c r="BC54" s="36" t="s">
        <v>642</v>
      </c>
      <c r="BD54" s="36"/>
      <c r="BE54" s="36" t="s">
        <v>2963</v>
      </c>
      <c r="BF54" s="36"/>
      <c r="BG54" s="36" t="s">
        <v>2965</v>
      </c>
      <c r="BH54" s="36"/>
      <c r="BI54" s="36"/>
      <c r="BJ54" s="36"/>
    </row>
    <row r="55" spans="1:62" ht="15" customHeight="1" x14ac:dyDescent="0.4">
      <c r="A55" s="18"/>
      <c r="B55" s="9"/>
      <c r="C55" s="9"/>
      <c r="D55" s="9"/>
      <c r="E55" s="9"/>
      <c r="F55" s="9"/>
      <c r="G55" s="18"/>
      <c r="H55" s="9"/>
      <c r="I55" s="9"/>
      <c r="J55" s="14" t="s">
        <v>2967</v>
      </c>
      <c r="K55" s="18"/>
      <c r="L55" s="9"/>
      <c r="M55" s="9"/>
      <c r="N55" s="9"/>
      <c r="O55" s="9"/>
      <c r="P55" s="9"/>
      <c r="Q55" s="14" t="s">
        <v>2971</v>
      </c>
      <c r="R55" s="9"/>
      <c r="S55" s="9"/>
      <c r="T55" s="9"/>
      <c r="U55" s="9"/>
      <c r="V55" s="14" t="s">
        <v>2973</v>
      </c>
      <c r="W55" s="9"/>
      <c r="X55" s="9"/>
      <c r="Y55" s="14" t="s">
        <v>1260</v>
      </c>
      <c r="Z55" s="9"/>
      <c r="AB55" s="36" t="s">
        <v>2976</v>
      </c>
      <c r="AC55" s="36" t="s">
        <v>2977</v>
      </c>
      <c r="AT55" s="36" t="s">
        <v>1319</v>
      </c>
      <c r="AV55" s="41" t="s">
        <v>2980</v>
      </c>
      <c r="AW55" s="68" t="s">
        <v>2338</v>
      </c>
      <c r="AX55" s="68" t="s">
        <v>2982</v>
      </c>
      <c r="AY55" s="68" t="s">
        <v>2984</v>
      </c>
      <c r="AZ55" s="68" t="s">
        <v>992</v>
      </c>
      <c r="BA55" s="36"/>
      <c r="BB55" s="36" t="s">
        <v>2987</v>
      </c>
      <c r="BC55" s="36" t="s">
        <v>573</v>
      </c>
      <c r="BD55" s="36"/>
      <c r="BE55" s="36" t="s">
        <v>2989</v>
      </c>
      <c r="BF55" s="36"/>
      <c r="BG55" s="36" t="s">
        <v>2992</v>
      </c>
      <c r="BH55" s="36"/>
      <c r="BI55" s="36"/>
      <c r="BJ55" s="36"/>
    </row>
    <row r="56" spans="1:62" ht="15" customHeight="1" x14ac:dyDescent="0.4">
      <c r="A56" s="18"/>
      <c r="B56" s="9"/>
      <c r="C56" s="9"/>
      <c r="D56" s="9"/>
      <c r="E56" s="9"/>
      <c r="F56" s="9"/>
      <c r="G56" s="18"/>
      <c r="H56" s="9"/>
      <c r="I56" s="9"/>
      <c r="J56" s="14" t="s">
        <v>2996</v>
      </c>
      <c r="K56" s="18"/>
      <c r="L56" s="9"/>
      <c r="M56" s="9"/>
      <c r="N56" s="9"/>
      <c r="O56" s="9"/>
      <c r="P56" s="9"/>
      <c r="Q56" s="14" t="s">
        <v>1893</v>
      </c>
      <c r="R56" s="9"/>
      <c r="S56" s="9"/>
      <c r="T56" s="9"/>
      <c r="U56" s="9"/>
      <c r="V56" s="14" t="s">
        <v>3001</v>
      </c>
      <c r="W56" s="9"/>
      <c r="X56" s="9"/>
      <c r="Y56" s="14" t="s">
        <v>3003</v>
      </c>
      <c r="Z56" s="9"/>
      <c r="AB56" s="36" t="s">
        <v>1526</v>
      </c>
      <c r="AC56" s="36" t="s">
        <v>2179</v>
      </c>
      <c r="AT56" s="36" t="s">
        <v>3007</v>
      </c>
      <c r="AV56" s="41" t="s">
        <v>3008</v>
      </c>
      <c r="AW56" s="68" t="s">
        <v>2565</v>
      </c>
      <c r="AX56" s="68" t="s">
        <v>3009</v>
      </c>
      <c r="AY56" s="68" t="s">
        <v>1878</v>
      </c>
      <c r="AZ56" s="68" t="s">
        <v>1860</v>
      </c>
      <c r="BA56" s="36"/>
      <c r="BB56" s="36" t="s">
        <v>3011</v>
      </c>
      <c r="BC56" s="36" t="s">
        <v>2933</v>
      </c>
      <c r="BD56" s="36"/>
      <c r="BE56" s="36" t="s">
        <v>891</v>
      </c>
      <c r="BF56" s="36"/>
      <c r="BG56" s="36" t="s">
        <v>3015</v>
      </c>
      <c r="BH56" s="36"/>
      <c r="BI56" s="36"/>
      <c r="BJ56" s="36"/>
    </row>
    <row r="57" spans="1:62" ht="15" customHeight="1" x14ac:dyDescent="0.4">
      <c r="A57" s="18"/>
      <c r="B57" s="9"/>
      <c r="C57" s="9"/>
      <c r="D57" s="9"/>
      <c r="E57" s="9"/>
      <c r="F57" s="9"/>
      <c r="G57" s="18"/>
      <c r="H57" s="9"/>
      <c r="I57" s="9"/>
      <c r="J57" s="14" t="s">
        <v>3026</v>
      </c>
      <c r="K57" s="18"/>
      <c r="L57" s="9"/>
      <c r="M57" s="9"/>
      <c r="N57" s="9"/>
      <c r="O57" s="9"/>
      <c r="P57" s="9"/>
      <c r="Q57" s="14" t="s">
        <v>2766</v>
      </c>
      <c r="R57" s="9"/>
      <c r="S57" s="9"/>
      <c r="T57" s="9"/>
      <c r="U57" s="9"/>
      <c r="V57" s="14" t="s">
        <v>3029</v>
      </c>
      <c r="W57" s="9"/>
      <c r="X57" s="9"/>
      <c r="Y57" s="14" t="s">
        <v>3031</v>
      </c>
      <c r="Z57" s="9"/>
      <c r="AB57" s="36" t="s">
        <v>565</v>
      </c>
      <c r="AC57" s="36" t="s">
        <v>3033</v>
      </c>
      <c r="AT57" s="36" t="s">
        <v>1867</v>
      </c>
      <c r="AV57" s="41" t="s">
        <v>527</v>
      </c>
      <c r="AW57" s="68" t="s">
        <v>1472</v>
      </c>
      <c r="AX57" s="68" t="s">
        <v>3037</v>
      </c>
      <c r="AY57" s="68" t="s">
        <v>1896</v>
      </c>
      <c r="AZ57" s="68" t="s">
        <v>2222</v>
      </c>
      <c r="BA57" s="36"/>
      <c r="BB57" s="36" t="s">
        <v>3039</v>
      </c>
      <c r="BC57" s="36" t="s">
        <v>178</v>
      </c>
      <c r="BD57" s="36"/>
      <c r="BE57" s="36" t="s">
        <v>3046</v>
      </c>
      <c r="BF57" s="36"/>
      <c r="BG57" s="36" t="s">
        <v>3048</v>
      </c>
      <c r="BH57" s="36"/>
      <c r="BI57" s="36"/>
      <c r="BJ57" s="36"/>
    </row>
    <row r="58" spans="1:62" ht="15" customHeight="1" x14ac:dyDescent="0.4">
      <c r="A58" s="18"/>
      <c r="B58" s="9"/>
      <c r="C58" s="9"/>
      <c r="D58" s="9"/>
      <c r="E58" s="9"/>
      <c r="F58" s="9"/>
      <c r="G58" s="18"/>
      <c r="H58" s="9"/>
      <c r="I58" s="9"/>
      <c r="J58" s="14" t="s">
        <v>3052</v>
      </c>
      <c r="K58" s="18"/>
      <c r="L58" s="9"/>
      <c r="M58" s="9"/>
      <c r="N58" s="9"/>
      <c r="O58" s="9"/>
      <c r="P58" s="9"/>
      <c r="Q58" s="14" t="s">
        <v>3053</v>
      </c>
      <c r="R58" s="9"/>
      <c r="S58" s="9"/>
      <c r="T58" s="9"/>
      <c r="U58" s="9"/>
      <c r="V58" s="14" t="s">
        <v>3056</v>
      </c>
      <c r="W58" s="9"/>
      <c r="X58" s="9"/>
      <c r="Y58" s="14" t="s">
        <v>3058</v>
      </c>
      <c r="Z58" s="9"/>
      <c r="AB58" s="36" t="s">
        <v>3061</v>
      </c>
      <c r="AC58" s="36" t="s">
        <v>3063</v>
      </c>
      <c r="AT58" s="36" t="s">
        <v>636</v>
      </c>
      <c r="AV58" s="41" t="s">
        <v>3066</v>
      </c>
      <c r="AW58" s="68" t="s">
        <v>1380</v>
      </c>
      <c r="AX58" s="68" t="s">
        <v>3070</v>
      </c>
      <c r="AY58" s="68" t="s">
        <v>1288</v>
      </c>
      <c r="AZ58" s="68" t="s">
        <v>1836</v>
      </c>
      <c r="BA58" s="36"/>
      <c r="BB58" s="36" t="s">
        <v>3086</v>
      </c>
      <c r="BC58" s="36" t="s">
        <v>802</v>
      </c>
      <c r="BD58" s="36"/>
      <c r="BE58" s="36" t="s">
        <v>3088</v>
      </c>
      <c r="BF58" s="36"/>
      <c r="BG58" s="36" t="s">
        <v>3090</v>
      </c>
      <c r="BH58" s="36"/>
      <c r="BI58" s="36"/>
      <c r="BJ58" s="36"/>
    </row>
    <row r="59" spans="1:62" ht="15" customHeight="1" x14ac:dyDescent="0.4">
      <c r="A59" s="18"/>
      <c r="B59" s="9"/>
      <c r="C59" s="9"/>
      <c r="D59" s="9"/>
      <c r="E59" s="9"/>
      <c r="F59" s="9"/>
      <c r="G59" s="18"/>
      <c r="H59" s="9"/>
      <c r="I59" s="9"/>
      <c r="J59" s="14" t="s">
        <v>3092</v>
      </c>
      <c r="K59" s="18"/>
      <c r="L59" s="9"/>
      <c r="M59" s="9"/>
      <c r="N59" s="9"/>
      <c r="O59" s="9"/>
      <c r="P59" s="9"/>
      <c r="Q59" s="14" t="s">
        <v>3094</v>
      </c>
      <c r="R59" s="9"/>
      <c r="S59" s="9"/>
      <c r="T59" s="9"/>
      <c r="U59" s="9"/>
      <c r="V59" s="14" t="s">
        <v>3095</v>
      </c>
      <c r="W59" s="9"/>
      <c r="X59" s="9"/>
      <c r="Y59" s="14" t="s">
        <v>199</v>
      </c>
      <c r="Z59" s="9"/>
      <c r="AB59" s="36" t="s">
        <v>3097</v>
      </c>
      <c r="AC59" s="36" t="s">
        <v>3098</v>
      </c>
      <c r="AT59" s="36" t="s">
        <v>3100</v>
      </c>
      <c r="AV59" s="41" t="s">
        <v>3101</v>
      </c>
      <c r="AW59" s="68" t="s">
        <v>2677</v>
      </c>
      <c r="AX59" s="68" t="s">
        <v>477</v>
      </c>
      <c r="AY59" s="68" t="s">
        <v>2909</v>
      </c>
      <c r="AZ59" s="68" t="s">
        <v>1913</v>
      </c>
      <c r="BA59" s="36"/>
      <c r="BB59" s="36" t="s">
        <v>3104</v>
      </c>
      <c r="BC59" s="36" t="s">
        <v>3106</v>
      </c>
      <c r="BD59" s="36"/>
      <c r="BE59" s="36" t="s">
        <v>3107</v>
      </c>
      <c r="BF59" s="36"/>
      <c r="BG59" s="36" t="s">
        <v>2810</v>
      </c>
      <c r="BH59" s="36"/>
      <c r="BI59" s="36"/>
      <c r="BJ59" s="36"/>
    </row>
    <row r="60" spans="1:62" ht="15" customHeight="1" x14ac:dyDescent="0.4">
      <c r="A60" s="18"/>
      <c r="B60" s="9"/>
      <c r="C60" s="9"/>
      <c r="D60" s="9"/>
      <c r="E60" s="9"/>
      <c r="F60" s="9"/>
      <c r="G60" s="18"/>
      <c r="H60" s="9"/>
      <c r="I60" s="9"/>
      <c r="J60" s="14" t="s">
        <v>3108</v>
      </c>
      <c r="K60" s="18"/>
      <c r="L60" s="9"/>
      <c r="M60" s="9"/>
      <c r="N60" s="9"/>
      <c r="O60" s="9"/>
      <c r="P60" s="9"/>
      <c r="Q60" s="14" t="s">
        <v>3110</v>
      </c>
      <c r="R60" s="9"/>
      <c r="S60" s="9"/>
      <c r="T60" s="9"/>
      <c r="U60" s="9"/>
      <c r="V60" s="14" t="s">
        <v>3112</v>
      </c>
      <c r="W60" s="9"/>
      <c r="X60" s="9"/>
      <c r="Y60" s="14" t="s">
        <v>3113</v>
      </c>
      <c r="Z60" s="9"/>
      <c r="AB60" s="36" t="s">
        <v>1596</v>
      </c>
      <c r="AC60" s="36" t="s">
        <v>3114</v>
      </c>
      <c r="AT60" s="36" t="s">
        <v>465</v>
      </c>
      <c r="AV60" s="41" t="s">
        <v>3117</v>
      </c>
      <c r="AW60" s="68" t="s">
        <v>3118</v>
      </c>
      <c r="AX60" s="68" t="s">
        <v>2274</v>
      </c>
      <c r="AY60" s="68" t="s">
        <v>897</v>
      </c>
      <c r="AZ60" s="68" t="s">
        <v>1837</v>
      </c>
      <c r="BA60" s="36"/>
      <c r="BB60" s="36" t="s">
        <v>3120</v>
      </c>
      <c r="BC60" s="36" t="s">
        <v>3121</v>
      </c>
      <c r="BD60" s="36"/>
      <c r="BE60" s="36" t="s">
        <v>3123</v>
      </c>
      <c r="BF60" s="36"/>
      <c r="BG60" s="36" t="s">
        <v>3125</v>
      </c>
      <c r="BH60" s="36"/>
      <c r="BI60" s="36"/>
      <c r="BJ60" s="36"/>
    </row>
    <row r="61" spans="1:62" ht="15" customHeight="1" x14ac:dyDescent="0.4">
      <c r="A61" s="18"/>
      <c r="B61" s="9"/>
      <c r="C61" s="9"/>
      <c r="D61" s="9"/>
      <c r="E61" s="9"/>
      <c r="F61" s="9"/>
      <c r="G61" s="18"/>
      <c r="H61" s="9"/>
      <c r="I61" s="9"/>
      <c r="J61" s="14" t="s">
        <v>3127</v>
      </c>
      <c r="K61" s="18"/>
      <c r="L61" s="9"/>
      <c r="M61" s="9"/>
      <c r="N61" s="9"/>
      <c r="O61" s="9"/>
      <c r="P61" s="9"/>
      <c r="Q61" s="14" t="s">
        <v>3129</v>
      </c>
      <c r="R61" s="9"/>
      <c r="S61" s="9"/>
      <c r="T61" s="9"/>
      <c r="U61" s="9"/>
      <c r="V61" s="14" t="s">
        <v>3130</v>
      </c>
      <c r="W61" s="9"/>
      <c r="X61" s="9"/>
      <c r="Y61" s="14" t="s">
        <v>1075</v>
      </c>
      <c r="Z61" s="9"/>
      <c r="AB61" s="36" t="s">
        <v>860</v>
      </c>
      <c r="AC61" s="36" t="s">
        <v>3131</v>
      </c>
      <c r="AT61" s="36" t="s">
        <v>1258</v>
      </c>
      <c r="AV61" s="41" t="s">
        <v>3132</v>
      </c>
      <c r="AW61" s="68" t="s">
        <v>915</v>
      </c>
      <c r="AX61" s="68" t="s">
        <v>1508</v>
      </c>
      <c r="AY61" s="68" t="s">
        <v>3009</v>
      </c>
      <c r="AZ61" s="68" t="s">
        <v>1215</v>
      </c>
      <c r="BA61" s="36"/>
      <c r="BB61" s="36" t="s">
        <v>3135</v>
      </c>
      <c r="BC61" s="36" t="s">
        <v>3136</v>
      </c>
      <c r="BD61" s="36"/>
      <c r="BE61" s="36" t="s">
        <v>3137</v>
      </c>
      <c r="BF61" s="36"/>
      <c r="BG61" s="36" t="s">
        <v>3139</v>
      </c>
      <c r="BH61" s="36"/>
      <c r="BI61" s="36"/>
      <c r="BJ61" s="36"/>
    </row>
    <row r="62" spans="1:62" ht="15" customHeight="1" x14ac:dyDescent="0.4">
      <c r="A62" s="18"/>
      <c r="B62" s="9"/>
      <c r="C62" s="9"/>
      <c r="D62" s="9"/>
      <c r="E62" s="9"/>
      <c r="F62" s="9"/>
      <c r="G62" s="18"/>
      <c r="H62" s="9"/>
      <c r="I62" s="9"/>
      <c r="J62" s="14" t="s">
        <v>3141</v>
      </c>
      <c r="K62" s="18"/>
      <c r="L62" s="9"/>
      <c r="M62" s="9"/>
      <c r="N62" s="9"/>
      <c r="O62" s="9"/>
      <c r="P62" s="9"/>
      <c r="Q62" s="14" t="s">
        <v>3142</v>
      </c>
      <c r="R62" s="9"/>
      <c r="S62" s="9"/>
      <c r="T62" s="9"/>
      <c r="U62" s="9"/>
      <c r="V62" s="14" t="s">
        <v>2439</v>
      </c>
      <c r="W62" s="9"/>
      <c r="X62" s="9"/>
      <c r="Y62" s="14" t="s">
        <v>3144</v>
      </c>
      <c r="Z62" s="9"/>
      <c r="AB62" s="36" t="s">
        <v>3145</v>
      </c>
      <c r="AC62" s="36" t="s">
        <v>2579</v>
      </c>
      <c r="AT62" s="36" t="s">
        <v>1245</v>
      </c>
      <c r="AV62" s="41" t="s">
        <v>2444</v>
      </c>
      <c r="AW62" s="68" t="s">
        <v>2743</v>
      </c>
      <c r="AX62" s="68" t="s">
        <v>2505</v>
      </c>
      <c r="AY62" s="68" t="s">
        <v>477</v>
      </c>
      <c r="AZ62" s="68" t="s">
        <v>1690</v>
      </c>
      <c r="BA62" s="36"/>
      <c r="BB62" s="36" t="s">
        <v>3147</v>
      </c>
      <c r="BC62" s="36" t="s">
        <v>3149</v>
      </c>
      <c r="BD62" s="36"/>
      <c r="BE62" s="36" t="s">
        <v>644</v>
      </c>
      <c r="BF62" s="36"/>
      <c r="BG62" s="36" t="s">
        <v>3150</v>
      </c>
      <c r="BH62" s="36"/>
      <c r="BI62" s="36"/>
      <c r="BJ62" s="36"/>
    </row>
    <row r="63" spans="1:62" ht="15" customHeight="1" x14ac:dyDescent="0.4">
      <c r="A63" s="18"/>
      <c r="B63" s="9"/>
      <c r="C63" s="9"/>
      <c r="D63" s="9"/>
      <c r="E63" s="9"/>
      <c r="F63" s="9"/>
      <c r="G63" s="18"/>
      <c r="H63" s="9"/>
      <c r="I63" s="9"/>
      <c r="J63" s="14" t="s">
        <v>3152</v>
      </c>
      <c r="K63" s="18"/>
      <c r="L63" s="9"/>
      <c r="M63" s="9"/>
      <c r="N63" s="9"/>
      <c r="O63" s="9"/>
      <c r="P63" s="9"/>
      <c r="Q63" s="14" t="s">
        <v>2014</v>
      </c>
      <c r="R63" s="9"/>
      <c r="S63" s="9"/>
      <c r="T63" s="9"/>
      <c r="U63" s="9"/>
      <c r="V63" s="14" t="s">
        <v>3154</v>
      </c>
      <c r="W63" s="9"/>
      <c r="X63" s="9"/>
      <c r="Y63" s="14" t="s">
        <v>3155</v>
      </c>
      <c r="Z63" s="9"/>
      <c r="AB63" s="36" t="s">
        <v>3157</v>
      </c>
      <c r="AC63" s="36" t="s">
        <v>3158</v>
      </c>
      <c r="AT63" s="36" t="s">
        <v>2313</v>
      </c>
      <c r="AV63" s="41" t="s">
        <v>3160</v>
      </c>
      <c r="AW63" s="68" t="s">
        <v>2799</v>
      </c>
      <c r="AX63" s="68" t="s">
        <v>3161</v>
      </c>
      <c r="AY63" s="68" t="s">
        <v>1508</v>
      </c>
      <c r="AZ63" s="68" t="s">
        <v>3163</v>
      </c>
      <c r="BA63" s="36"/>
      <c r="BB63" s="36" t="s">
        <v>3164</v>
      </c>
      <c r="BC63" s="36" t="s">
        <v>3165</v>
      </c>
      <c r="BD63" s="36"/>
      <c r="BE63" s="36" t="s">
        <v>3166</v>
      </c>
      <c r="BF63" s="36"/>
      <c r="BG63" s="36" t="s">
        <v>3167</v>
      </c>
      <c r="BH63" s="36"/>
      <c r="BI63" s="36"/>
      <c r="BJ63" s="36"/>
    </row>
    <row r="64" spans="1:62" ht="15" customHeight="1" x14ac:dyDescent="0.4">
      <c r="A64" s="18"/>
      <c r="B64" s="9"/>
      <c r="C64" s="9"/>
      <c r="D64" s="9"/>
      <c r="E64" s="9"/>
      <c r="F64" s="9"/>
      <c r="G64" s="18"/>
      <c r="H64" s="9"/>
      <c r="I64" s="9"/>
      <c r="J64" s="14" t="s">
        <v>3169</v>
      </c>
      <c r="K64" s="18"/>
      <c r="L64" s="9"/>
      <c r="M64" s="9"/>
      <c r="N64" s="9"/>
      <c r="O64" s="9"/>
      <c r="P64" s="9"/>
      <c r="Q64" s="14" t="s">
        <v>2169</v>
      </c>
      <c r="R64" s="9"/>
      <c r="S64" s="9"/>
      <c r="T64" s="9"/>
      <c r="U64" s="9"/>
      <c r="V64" s="14" t="s">
        <v>460</v>
      </c>
      <c r="W64" s="9"/>
      <c r="X64" s="9"/>
      <c r="Y64" s="14" t="s">
        <v>3171</v>
      </c>
      <c r="Z64" s="9"/>
      <c r="AB64" s="36" t="s">
        <v>3172</v>
      </c>
      <c r="AC64" s="36" t="s">
        <v>3173</v>
      </c>
      <c r="AT64" s="36" t="s">
        <v>3174</v>
      </c>
      <c r="AV64" s="41" t="s">
        <v>3175</v>
      </c>
      <c r="AW64" s="68" t="s">
        <v>2597</v>
      </c>
      <c r="AX64" s="68" t="s">
        <v>1450</v>
      </c>
      <c r="AY64" s="68" t="s">
        <v>2505</v>
      </c>
      <c r="AZ64" s="68" t="s">
        <v>824</v>
      </c>
      <c r="BA64" s="36"/>
      <c r="BB64" s="36" t="s">
        <v>3178</v>
      </c>
      <c r="BC64" s="36" t="s">
        <v>3180</v>
      </c>
      <c r="BD64" s="36"/>
      <c r="BE64" s="36" t="s">
        <v>2719</v>
      </c>
      <c r="BF64" s="36"/>
      <c r="BG64" s="36" t="s">
        <v>3182</v>
      </c>
      <c r="BH64" s="36"/>
      <c r="BI64" s="36"/>
      <c r="BJ64" s="36"/>
    </row>
    <row r="65" spans="1:62" ht="15" customHeight="1" x14ac:dyDescent="0.4">
      <c r="A65" s="18"/>
      <c r="B65" s="9"/>
      <c r="C65" s="9"/>
      <c r="D65" s="9"/>
      <c r="E65" s="9"/>
      <c r="F65" s="9"/>
      <c r="G65" s="18"/>
      <c r="H65" s="9"/>
      <c r="I65" s="9"/>
      <c r="J65" s="9"/>
      <c r="K65" s="18"/>
      <c r="L65" s="9"/>
      <c r="M65" s="9"/>
      <c r="N65" s="9"/>
      <c r="O65" s="9"/>
      <c r="P65" s="9"/>
      <c r="Q65" s="14" t="s">
        <v>3185</v>
      </c>
      <c r="R65" s="9"/>
      <c r="S65" s="9"/>
      <c r="T65" s="9"/>
      <c r="U65" s="9"/>
      <c r="V65" s="14" t="s">
        <v>3188</v>
      </c>
      <c r="W65" s="9"/>
      <c r="X65" s="9"/>
      <c r="Y65" s="14" t="s">
        <v>3189</v>
      </c>
      <c r="Z65" s="9"/>
      <c r="AB65" s="36" t="s">
        <v>3190</v>
      </c>
      <c r="AC65" s="36" t="s">
        <v>880</v>
      </c>
      <c r="AT65" s="36" t="s">
        <v>708</v>
      </c>
      <c r="AV65" s="41" t="s">
        <v>3192</v>
      </c>
      <c r="AW65" s="68" t="s">
        <v>3194</v>
      </c>
      <c r="AX65" s="68" t="s">
        <v>3195</v>
      </c>
      <c r="AY65" s="68" t="s">
        <v>3196</v>
      </c>
      <c r="AZ65" s="68" t="s">
        <v>3216</v>
      </c>
      <c r="BA65" s="36"/>
      <c r="BB65" s="36" t="s">
        <v>3219</v>
      </c>
      <c r="BC65" s="36" t="s">
        <v>3220</v>
      </c>
      <c r="BD65" s="36"/>
      <c r="BE65" s="36" t="s">
        <v>3224</v>
      </c>
      <c r="BF65" s="36"/>
      <c r="BG65" s="36" t="s">
        <v>3225</v>
      </c>
      <c r="BH65" s="36"/>
      <c r="BI65" s="36"/>
      <c r="BJ65" s="36"/>
    </row>
    <row r="66" spans="1:62" ht="15" customHeight="1" x14ac:dyDescent="0.4">
      <c r="A66" s="18"/>
      <c r="B66" s="9"/>
      <c r="C66" s="9"/>
      <c r="D66" s="9"/>
      <c r="E66" s="9"/>
      <c r="F66" s="9"/>
      <c r="G66" s="18"/>
      <c r="H66" s="9"/>
      <c r="I66" s="9"/>
      <c r="J66" s="9"/>
      <c r="K66" s="18"/>
      <c r="L66" s="9"/>
      <c r="M66" s="9"/>
      <c r="N66" s="9"/>
      <c r="O66" s="9"/>
      <c r="P66" s="9"/>
      <c r="Q66" s="14" t="s">
        <v>3235</v>
      </c>
      <c r="R66" s="9"/>
      <c r="S66" s="9"/>
      <c r="T66" s="9"/>
      <c r="U66" s="9"/>
      <c r="V66" s="14" t="s">
        <v>3239</v>
      </c>
      <c r="W66" s="9"/>
      <c r="X66" s="9"/>
      <c r="Y66" s="14" t="s">
        <v>3241</v>
      </c>
      <c r="Z66" s="9"/>
      <c r="AB66" s="36" t="s">
        <v>3244</v>
      </c>
      <c r="AC66" s="36" t="s">
        <v>3246</v>
      </c>
      <c r="AT66" s="36" t="s">
        <v>2222</v>
      </c>
      <c r="AV66" s="41" t="s">
        <v>1034</v>
      </c>
      <c r="AW66" s="68" t="s">
        <v>2031</v>
      </c>
      <c r="AX66" s="68" t="s">
        <v>960</v>
      </c>
      <c r="AY66" s="68" t="s">
        <v>3161</v>
      </c>
      <c r="AZ66" s="68" t="s">
        <v>3250</v>
      </c>
      <c r="BA66" s="36"/>
      <c r="BB66" s="36" t="s">
        <v>3252</v>
      </c>
      <c r="BC66" s="36" t="s">
        <v>1226</v>
      </c>
      <c r="BD66" s="36"/>
      <c r="BE66" s="36" t="s">
        <v>3253</v>
      </c>
      <c r="BF66" s="36"/>
      <c r="BG66" s="36" t="s">
        <v>3255</v>
      </c>
      <c r="BH66" s="36"/>
      <c r="BI66" s="36"/>
      <c r="BJ66" s="36"/>
    </row>
    <row r="67" spans="1:62" ht="15" customHeight="1" x14ac:dyDescent="0.4">
      <c r="A67" s="18"/>
      <c r="B67" s="9"/>
      <c r="C67" s="9"/>
      <c r="D67" s="9"/>
      <c r="E67" s="9"/>
      <c r="F67" s="9"/>
      <c r="G67" s="18"/>
      <c r="H67" s="9"/>
      <c r="I67" s="9"/>
      <c r="J67" s="9"/>
      <c r="K67" s="18"/>
      <c r="L67" s="9"/>
      <c r="M67" s="9"/>
      <c r="N67" s="9"/>
      <c r="O67" s="9"/>
      <c r="P67" s="9"/>
      <c r="Q67" s="14" t="s">
        <v>3259</v>
      </c>
      <c r="R67" s="9"/>
      <c r="S67" s="9"/>
      <c r="T67" s="9"/>
      <c r="U67" s="9"/>
      <c r="V67" s="14" t="s">
        <v>3260</v>
      </c>
      <c r="W67" s="9"/>
      <c r="X67" s="9"/>
      <c r="Y67" s="14" t="s">
        <v>3263</v>
      </c>
      <c r="Z67" s="9"/>
      <c r="AB67" s="36" t="s">
        <v>2210</v>
      </c>
      <c r="AC67" s="36" t="s">
        <v>3264</v>
      </c>
      <c r="AT67" s="36" t="s">
        <v>488</v>
      </c>
      <c r="AV67" s="41" t="s">
        <v>3266</v>
      </c>
      <c r="AW67" s="68" t="s">
        <v>2829</v>
      </c>
      <c r="AX67" s="68" t="s">
        <v>3269</v>
      </c>
      <c r="AY67" s="68" t="s">
        <v>3271</v>
      </c>
      <c r="AZ67" s="68" t="s">
        <v>1785</v>
      </c>
      <c r="BA67" s="36"/>
      <c r="BB67" s="36" t="s">
        <v>3273</v>
      </c>
      <c r="BC67" s="36" t="s">
        <v>3274</v>
      </c>
      <c r="BD67" s="36"/>
      <c r="BE67" s="36" t="s">
        <v>3275</v>
      </c>
      <c r="BF67" s="36"/>
      <c r="BG67" s="36" t="s">
        <v>3277</v>
      </c>
      <c r="BH67" s="36"/>
      <c r="BI67" s="36"/>
      <c r="BJ67" s="36"/>
    </row>
    <row r="68" spans="1:62" ht="15" customHeight="1" x14ac:dyDescent="0.4">
      <c r="A68" s="18"/>
      <c r="B68" s="9"/>
      <c r="C68" s="9"/>
      <c r="D68" s="9"/>
      <c r="E68" s="9"/>
      <c r="F68" s="9"/>
      <c r="G68" s="18"/>
      <c r="H68" s="9"/>
      <c r="I68" s="9"/>
      <c r="J68" s="9"/>
      <c r="K68" s="18"/>
      <c r="L68" s="9"/>
      <c r="M68" s="9"/>
      <c r="N68" s="9"/>
      <c r="O68" s="9"/>
      <c r="P68" s="9"/>
      <c r="Q68" s="14" t="s">
        <v>3283</v>
      </c>
      <c r="R68" s="9"/>
      <c r="S68" s="9"/>
      <c r="T68" s="9"/>
      <c r="U68" s="9"/>
      <c r="V68" s="14" t="s">
        <v>3286</v>
      </c>
      <c r="W68" s="9"/>
      <c r="X68" s="9"/>
      <c r="Y68" s="14" t="s">
        <v>1258</v>
      </c>
      <c r="Z68" s="9"/>
      <c r="AB68" s="36" t="s">
        <v>3289</v>
      </c>
      <c r="AC68" s="36" t="s">
        <v>2346</v>
      </c>
      <c r="AT68" s="36" t="s">
        <v>593</v>
      </c>
      <c r="AV68" s="41" t="s">
        <v>3291</v>
      </c>
      <c r="AW68" s="68" t="s">
        <v>2660</v>
      </c>
      <c r="AX68" s="68" t="s">
        <v>3293</v>
      </c>
      <c r="AY68" s="68" t="s">
        <v>3294</v>
      </c>
      <c r="AZ68" s="68" t="s">
        <v>2541</v>
      </c>
      <c r="BA68" s="36"/>
      <c r="BB68" s="36" t="s">
        <v>3296</v>
      </c>
      <c r="BC68" s="36" t="s">
        <v>3297</v>
      </c>
      <c r="BD68" s="36"/>
      <c r="BE68" s="36" t="s">
        <v>3298</v>
      </c>
      <c r="BF68" s="36"/>
      <c r="BG68" s="36" t="s">
        <v>3300</v>
      </c>
      <c r="BH68" s="36"/>
      <c r="BI68" s="36"/>
      <c r="BJ68" s="36"/>
    </row>
    <row r="69" spans="1:62" ht="15" customHeight="1" x14ac:dyDescent="0.4">
      <c r="A69" s="18"/>
      <c r="B69" s="9"/>
      <c r="C69" s="9"/>
      <c r="D69" s="9"/>
      <c r="E69" s="9"/>
      <c r="F69" s="9"/>
      <c r="G69" s="18"/>
      <c r="H69" s="9"/>
      <c r="I69" s="9"/>
      <c r="J69" s="9"/>
      <c r="K69" s="18"/>
      <c r="L69" s="9"/>
      <c r="M69" s="9"/>
      <c r="N69" s="9"/>
      <c r="O69" s="9"/>
      <c r="P69" s="9"/>
      <c r="Q69" s="14" t="s">
        <v>3303</v>
      </c>
      <c r="R69" s="9"/>
      <c r="S69" s="9"/>
      <c r="T69" s="9"/>
      <c r="U69" s="9"/>
      <c r="V69" s="14" t="s">
        <v>3304</v>
      </c>
      <c r="W69" s="9"/>
      <c r="X69" s="9"/>
      <c r="Y69" s="14" t="s">
        <v>3306</v>
      </c>
      <c r="Z69" s="9"/>
      <c r="AB69" s="36" t="s">
        <v>3308</v>
      </c>
      <c r="AC69" s="36" t="s">
        <v>3310</v>
      </c>
      <c r="AT69" s="36" t="s">
        <v>3066</v>
      </c>
      <c r="AV69" s="41" t="s">
        <v>2252</v>
      </c>
      <c r="AW69" s="68" t="s">
        <v>2984</v>
      </c>
      <c r="AX69" s="68" t="s">
        <v>3315</v>
      </c>
      <c r="AY69" s="68" t="s">
        <v>3317</v>
      </c>
      <c r="AZ69" s="68" t="s">
        <v>1178</v>
      </c>
      <c r="BA69" s="36"/>
      <c r="BB69" s="36" t="s">
        <v>3320</v>
      </c>
      <c r="BC69" s="36" t="s">
        <v>3321</v>
      </c>
      <c r="BD69" s="36"/>
      <c r="BE69" s="36" t="s">
        <v>3322</v>
      </c>
      <c r="BF69" s="36"/>
      <c r="BG69" s="36" t="s">
        <v>3326</v>
      </c>
      <c r="BH69" s="36"/>
      <c r="BI69" s="36"/>
      <c r="BJ69" s="36"/>
    </row>
    <row r="70" spans="1:62" ht="15" customHeight="1" x14ac:dyDescent="0.4">
      <c r="A70" s="18"/>
      <c r="B70" s="9"/>
      <c r="C70" s="9"/>
      <c r="D70" s="9"/>
      <c r="E70" s="9"/>
      <c r="F70" s="9"/>
      <c r="G70" s="18"/>
      <c r="H70" s="9"/>
      <c r="I70" s="9"/>
      <c r="J70" s="9"/>
      <c r="K70" s="18"/>
      <c r="L70" s="9"/>
      <c r="M70" s="9"/>
      <c r="N70" s="9"/>
      <c r="O70" s="9"/>
      <c r="P70" s="9"/>
      <c r="Q70" s="14" t="s">
        <v>3330</v>
      </c>
      <c r="R70" s="9"/>
      <c r="S70" s="9"/>
      <c r="T70" s="9"/>
      <c r="U70" s="9"/>
      <c r="V70" s="14" t="s">
        <v>3333</v>
      </c>
      <c r="W70" s="9"/>
      <c r="X70" s="9"/>
      <c r="Y70" s="14" t="s">
        <v>3334</v>
      </c>
      <c r="Z70" s="9"/>
      <c r="AB70" s="36" t="s">
        <v>3335</v>
      </c>
      <c r="AC70" s="36" t="s">
        <v>3337</v>
      </c>
      <c r="AT70" s="36" t="s">
        <v>3339</v>
      </c>
      <c r="AV70" s="41" t="s">
        <v>201</v>
      </c>
      <c r="AW70" s="68" t="s">
        <v>1885</v>
      </c>
      <c r="AX70" s="68" t="s">
        <v>3341</v>
      </c>
      <c r="AY70" s="68" t="s">
        <v>960</v>
      </c>
      <c r="AZ70" s="68" t="s">
        <v>2169</v>
      </c>
      <c r="BA70" s="36"/>
      <c r="BB70" s="36" t="s">
        <v>3344</v>
      </c>
      <c r="BC70" s="36" t="s">
        <v>1276</v>
      </c>
      <c r="BD70" s="36"/>
      <c r="BE70" s="36" t="s">
        <v>3346</v>
      </c>
      <c r="BF70" s="36"/>
      <c r="BG70" s="36" t="s">
        <v>3348</v>
      </c>
      <c r="BH70" s="36"/>
      <c r="BI70" s="36"/>
      <c r="BJ70" s="36"/>
    </row>
    <row r="71" spans="1:62" ht="15" customHeight="1" x14ac:dyDescent="0.4">
      <c r="A71" s="18"/>
      <c r="B71" s="9"/>
      <c r="C71" s="9"/>
      <c r="D71" s="9"/>
      <c r="E71" s="9"/>
      <c r="F71" s="9"/>
      <c r="G71" s="18"/>
      <c r="H71" s="9"/>
      <c r="I71" s="9"/>
      <c r="J71" s="9"/>
      <c r="K71" s="18"/>
      <c r="L71" s="9"/>
      <c r="M71" s="9"/>
      <c r="N71" s="9"/>
      <c r="O71" s="9"/>
      <c r="P71" s="9"/>
      <c r="Q71" s="14" t="s">
        <v>3352</v>
      </c>
      <c r="R71" s="9"/>
      <c r="S71" s="9"/>
      <c r="T71" s="9"/>
      <c r="U71" s="9"/>
      <c r="V71" s="14" t="s">
        <v>3355</v>
      </c>
      <c r="W71" s="9"/>
      <c r="X71" s="9"/>
      <c r="Y71" s="14" t="s">
        <v>3356</v>
      </c>
      <c r="Z71" s="9"/>
      <c r="AB71" s="36" t="s">
        <v>1320</v>
      </c>
      <c r="AC71" s="36" t="s">
        <v>3359</v>
      </c>
      <c r="AT71" s="36" t="s">
        <v>584</v>
      </c>
      <c r="AV71" s="41" t="s">
        <v>837</v>
      </c>
      <c r="AW71" s="68" t="s">
        <v>1288</v>
      </c>
      <c r="AX71" s="68" t="s">
        <v>1970</v>
      </c>
      <c r="AY71" s="68" t="s">
        <v>2610</v>
      </c>
      <c r="AZ71" s="68" t="s">
        <v>3361</v>
      </c>
      <c r="BA71" s="36"/>
      <c r="BB71" s="36" t="s">
        <v>3363</v>
      </c>
      <c r="BC71" s="36" t="s">
        <v>1776</v>
      </c>
      <c r="BD71" s="36"/>
      <c r="BE71" s="36" t="s">
        <v>3364</v>
      </c>
      <c r="BF71" s="36"/>
      <c r="BG71" s="36" t="s">
        <v>3365</v>
      </c>
      <c r="BH71" s="36"/>
      <c r="BI71" s="36"/>
      <c r="BJ71" s="36"/>
    </row>
    <row r="72" spans="1:62" ht="15" customHeight="1" x14ac:dyDescent="0.4">
      <c r="A72" s="18"/>
      <c r="B72" s="9"/>
      <c r="C72" s="9"/>
      <c r="D72" s="9"/>
      <c r="E72" s="9"/>
      <c r="F72" s="9"/>
      <c r="G72" s="18"/>
      <c r="H72" s="9"/>
      <c r="I72" s="9"/>
      <c r="J72" s="9"/>
      <c r="K72" s="18"/>
      <c r="L72" s="9"/>
      <c r="M72" s="9"/>
      <c r="N72" s="9"/>
      <c r="O72" s="9"/>
      <c r="P72" s="9"/>
      <c r="Q72" s="14" t="s">
        <v>2353</v>
      </c>
      <c r="R72" s="9"/>
      <c r="S72" s="9"/>
      <c r="T72" s="9"/>
      <c r="U72" s="9"/>
      <c r="V72" s="14" t="s">
        <v>3384</v>
      </c>
      <c r="W72" s="9"/>
      <c r="X72" s="9"/>
      <c r="Y72" s="14" t="s">
        <v>3386</v>
      </c>
      <c r="Z72" s="9"/>
      <c r="AB72" s="36" t="s">
        <v>3387</v>
      </c>
      <c r="AC72" s="36" t="s">
        <v>3389</v>
      </c>
      <c r="AT72" s="36" t="s">
        <v>2546</v>
      </c>
      <c r="AV72" s="41" t="s">
        <v>3392</v>
      </c>
      <c r="AW72" s="68" t="s">
        <v>2909</v>
      </c>
      <c r="AX72" s="68" t="s">
        <v>3394</v>
      </c>
      <c r="AY72" s="68" t="s">
        <v>3395</v>
      </c>
      <c r="AZ72" s="68" t="s">
        <v>2161</v>
      </c>
      <c r="BA72" s="36"/>
      <c r="BB72" s="36" t="s">
        <v>3397</v>
      </c>
      <c r="BC72" s="36" t="s">
        <v>3398</v>
      </c>
      <c r="BD72" s="36"/>
      <c r="BE72" s="36" t="s">
        <v>3399</v>
      </c>
      <c r="BF72" s="36"/>
      <c r="BG72" s="36" t="s">
        <v>3401</v>
      </c>
      <c r="BH72" s="36"/>
      <c r="BI72" s="36"/>
      <c r="BJ72" s="36"/>
    </row>
    <row r="73" spans="1:62" ht="15" customHeight="1" x14ac:dyDescent="0.4">
      <c r="A73" s="18"/>
      <c r="B73" s="9"/>
      <c r="C73" s="9"/>
      <c r="D73" s="9"/>
      <c r="E73" s="9"/>
      <c r="F73" s="9"/>
      <c r="G73" s="18"/>
      <c r="H73" s="9"/>
      <c r="I73" s="9"/>
      <c r="J73" s="9"/>
      <c r="K73" s="18"/>
      <c r="L73" s="9"/>
      <c r="M73" s="9"/>
      <c r="N73" s="9"/>
      <c r="O73" s="9"/>
      <c r="P73" s="9"/>
      <c r="Q73" s="14" t="s">
        <v>3406</v>
      </c>
      <c r="R73" s="9"/>
      <c r="S73" s="9"/>
      <c r="T73" s="9"/>
      <c r="U73" s="9"/>
      <c r="V73" s="14" t="s">
        <v>3407</v>
      </c>
      <c r="W73" s="9"/>
      <c r="X73" s="9"/>
      <c r="Y73" s="14" t="s">
        <v>3408</v>
      </c>
      <c r="Z73" s="9"/>
      <c r="AB73" s="36" t="s">
        <v>3410</v>
      </c>
      <c r="AC73" s="36" t="s">
        <v>774</v>
      </c>
      <c r="AT73" s="36" t="s">
        <v>866</v>
      </c>
      <c r="AV73" s="41" t="s">
        <v>3414</v>
      </c>
      <c r="AW73" s="68" t="s">
        <v>1327</v>
      </c>
      <c r="AX73" s="68" t="s">
        <v>2610</v>
      </c>
      <c r="AY73" s="68" t="s">
        <v>3415</v>
      </c>
      <c r="AZ73" s="68" t="s">
        <v>1025</v>
      </c>
      <c r="BA73" s="36"/>
      <c r="BB73" s="36" t="s">
        <v>3418</v>
      </c>
      <c r="BC73" s="36" t="s">
        <v>701</v>
      </c>
      <c r="BD73" s="36"/>
      <c r="BE73" s="36" t="s">
        <v>3419</v>
      </c>
      <c r="BF73" s="36"/>
      <c r="BG73" s="36" t="s">
        <v>3421</v>
      </c>
      <c r="BH73" s="36"/>
      <c r="BI73" s="36"/>
      <c r="BJ73" s="36"/>
    </row>
    <row r="74" spans="1:62" ht="15" customHeight="1" x14ac:dyDescent="0.4">
      <c r="A74" s="18"/>
      <c r="B74" s="9"/>
      <c r="C74" s="9"/>
      <c r="D74" s="9"/>
      <c r="E74" s="9"/>
      <c r="F74" s="9"/>
      <c r="G74" s="18"/>
      <c r="H74" s="9"/>
      <c r="I74" s="9"/>
      <c r="J74" s="9"/>
      <c r="K74" s="18"/>
      <c r="L74" s="9"/>
      <c r="M74" s="9"/>
      <c r="N74" s="9"/>
      <c r="O74" s="9"/>
      <c r="P74" s="9"/>
      <c r="Q74" s="14" t="s">
        <v>3424</v>
      </c>
      <c r="R74" s="9"/>
      <c r="S74" s="9"/>
      <c r="T74" s="9"/>
      <c r="U74" s="9"/>
      <c r="V74" s="14" t="s">
        <v>3436</v>
      </c>
      <c r="W74" s="9"/>
      <c r="X74" s="9"/>
      <c r="Y74" s="14" t="s">
        <v>554</v>
      </c>
      <c r="Z74" s="9"/>
      <c r="AB74" s="36" t="s">
        <v>1043</v>
      </c>
      <c r="AC74" s="36" t="s">
        <v>3440</v>
      </c>
      <c r="AT74" s="36" t="s">
        <v>122</v>
      </c>
      <c r="AV74" s="41" t="s">
        <v>1490</v>
      </c>
      <c r="AW74" s="68" t="s">
        <v>2982</v>
      </c>
      <c r="AX74" s="68" t="s">
        <v>894</v>
      </c>
      <c r="AY74" s="68" t="s">
        <v>3443</v>
      </c>
      <c r="AZ74" s="68" t="s">
        <v>1777</v>
      </c>
      <c r="BA74" s="36"/>
      <c r="BB74" s="36" t="s">
        <v>3447</v>
      </c>
      <c r="BC74" s="36" t="s">
        <v>3458</v>
      </c>
      <c r="BD74" s="36"/>
      <c r="BE74" s="36" t="s">
        <v>3460</v>
      </c>
      <c r="BF74" s="36"/>
      <c r="BG74" s="36" t="s">
        <v>3461</v>
      </c>
      <c r="BH74" s="36"/>
      <c r="BI74" s="36"/>
      <c r="BJ74" s="36"/>
    </row>
    <row r="75" spans="1:62" ht="15" customHeight="1" x14ac:dyDescent="0.4">
      <c r="A75" s="18"/>
      <c r="B75" s="9"/>
      <c r="C75" s="9"/>
      <c r="D75" s="9"/>
      <c r="E75" s="9"/>
      <c r="F75" s="9"/>
      <c r="G75" s="18"/>
      <c r="H75" s="9"/>
      <c r="I75" s="9"/>
      <c r="J75" s="9"/>
      <c r="K75" s="18"/>
      <c r="L75" s="9"/>
      <c r="M75" s="9"/>
      <c r="N75" s="9"/>
      <c r="O75" s="9"/>
      <c r="P75" s="9"/>
      <c r="Q75" s="14" t="s">
        <v>3465</v>
      </c>
      <c r="R75" s="9"/>
      <c r="S75" s="9"/>
      <c r="T75" s="9"/>
      <c r="U75" s="9"/>
      <c r="V75" s="14" t="s">
        <v>2239</v>
      </c>
      <c r="W75" s="9"/>
      <c r="X75" s="9"/>
      <c r="Y75" s="14" t="s">
        <v>3468</v>
      </c>
      <c r="Z75" s="9"/>
      <c r="AB75" s="36" t="s">
        <v>3470</v>
      </c>
      <c r="AC75" s="36" t="s">
        <v>3471</v>
      </c>
      <c r="AT75" s="36" t="s">
        <v>1281</v>
      </c>
      <c r="AV75" s="41" t="s">
        <v>3474</v>
      </c>
      <c r="AW75" s="68" t="s">
        <v>1428</v>
      </c>
      <c r="AX75" s="68" t="s">
        <v>3415</v>
      </c>
      <c r="AY75" s="68" t="s">
        <v>3160</v>
      </c>
      <c r="AZ75" s="68" t="s">
        <v>3478</v>
      </c>
      <c r="BA75" s="36"/>
      <c r="BB75" s="36" t="s">
        <v>3479</v>
      </c>
      <c r="BC75" s="36" t="s">
        <v>2677</v>
      </c>
      <c r="BD75" s="36"/>
      <c r="BE75" s="36" t="s">
        <v>3482</v>
      </c>
      <c r="BF75" s="36"/>
      <c r="BG75" s="36" t="s">
        <v>3484</v>
      </c>
      <c r="BH75" s="36"/>
      <c r="BI75" s="36"/>
      <c r="BJ75" s="36"/>
    </row>
    <row r="76" spans="1:62" ht="15" customHeight="1" x14ac:dyDescent="0.4">
      <c r="A76" s="18"/>
      <c r="B76" s="9"/>
      <c r="C76" s="9"/>
      <c r="D76" s="9"/>
      <c r="E76" s="9"/>
      <c r="F76" s="9"/>
      <c r="G76" s="18"/>
      <c r="H76" s="9"/>
      <c r="I76" s="9"/>
      <c r="J76" s="9"/>
      <c r="K76" s="18"/>
      <c r="L76" s="9"/>
      <c r="M76" s="9"/>
      <c r="N76" s="9"/>
      <c r="O76" s="9"/>
      <c r="P76" s="9"/>
      <c r="Q76" s="14" t="s">
        <v>2985</v>
      </c>
      <c r="R76" s="9"/>
      <c r="S76" s="9"/>
      <c r="T76" s="9"/>
      <c r="U76" s="9"/>
      <c r="V76" s="14" t="s">
        <v>2125</v>
      </c>
      <c r="W76" s="9"/>
      <c r="X76" s="9"/>
      <c r="Y76" s="14" t="s">
        <v>3491</v>
      </c>
      <c r="Z76" s="9"/>
      <c r="AB76" s="36" t="s">
        <v>911</v>
      </c>
      <c r="AC76" s="36" t="s">
        <v>3493</v>
      </c>
      <c r="AT76" s="36" t="s">
        <v>3494</v>
      </c>
      <c r="AV76" s="41" t="s">
        <v>3496</v>
      </c>
      <c r="AW76" s="68" t="s">
        <v>3498</v>
      </c>
      <c r="AX76" s="68" t="s">
        <v>3443</v>
      </c>
      <c r="AY76" s="68" t="s">
        <v>1844</v>
      </c>
      <c r="AZ76" s="68" t="s">
        <v>1993</v>
      </c>
      <c r="BA76" s="36"/>
      <c r="BB76" s="36" t="s">
        <v>3501</v>
      </c>
      <c r="BC76" s="36" t="s">
        <v>1679</v>
      </c>
      <c r="BD76" s="36"/>
      <c r="BE76" s="36" t="s">
        <v>3223</v>
      </c>
      <c r="BF76" s="36"/>
      <c r="BG76" s="36" t="s">
        <v>3514</v>
      </c>
      <c r="BH76" s="36"/>
      <c r="BI76" s="36"/>
      <c r="BJ76" s="36"/>
    </row>
    <row r="77" spans="1:62" ht="15" customHeight="1" x14ac:dyDescent="0.4">
      <c r="A77" s="18"/>
      <c r="B77" s="9"/>
      <c r="C77" s="9"/>
      <c r="D77" s="9"/>
      <c r="E77" s="9"/>
      <c r="F77" s="9"/>
      <c r="G77" s="18"/>
      <c r="H77" s="9"/>
      <c r="I77" s="9"/>
      <c r="J77" s="9"/>
      <c r="K77" s="18"/>
      <c r="L77" s="9"/>
      <c r="M77" s="9"/>
      <c r="N77" s="9"/>
      <c r="O77" s="9"/>
      <c r="P77" s="9"/>
      <c r="Q77" s="14" t="s">
        <v>3516</v>
      </c>
      <c r="R77" s="9"/>
      <c r="S77" s="9"/>
      <c r="T77" s="9"/>
      <c r="U77" s="9"/>
      <c r="V77" s="14" t="s">
        <v>3518</v>
      </c>
      <c r="W77" s="9"/>
      <c r="X77" s="9"/>
      <c r="Y77" s="14" t="s">
        <v>3520</v>
      </c>
      <c r="Z77" s="9"/>
      <c r="AB77" s="36" t="s">
        <v>3521</v>
      </c>
      <c r="AC77" s="36" t="s">
        <v>3522</v>
      </c>
      <c r="AT77" s="36" t="s">
        <v>3523</v>
      </c>
      <c r="AV77" s="41" t="s">
        <v>3525</v>
      </c>
      <c r="AW77" s="68" t="s">
        <v>2401</v>
      </c>
      <c r="AX77" s="68" t="s">
        <v>689</v>
      </c>
      <c r="AY77" s="68" t="s">
        <v>2613</v>
      </c>
      <c r="AZ77" s="68" t="s">
        <v>2042</v>
      </c>
      <c r="BA77" s="36"/>
      <c r="BB77" s="36" t="s">
        <v>3527</v>
      </c>
      <c r="BC77" s="36" t="s">
        <v>1049</v>
      </c>
      <c r="BD77" s="36"/>
      <c r="BE77" s="36" t="s">
        <v>3229</v>
      </c>
      <c r="BF77" s="36"/>
      <c r="BG77" s="36" t="s">
        <v>3528</v>
      </c>
      <c r="BH77" s="36"/>
      <c r="BI77" s="36"/>
      <c r="BJ77" s="36"/>
    </row>
    <row r="78" spans="1:62" ht="15" customHeight="1" x14ac:dyDescent="0.4">
      <c r="A78" s="18"/>
      <c r="B78" s="9"/>
      <c r="C78" s="9"/>
      <c r="D78" s="9"/>
      <c r="E78" s="9"/>
      <c r="F78" s="9"/>
      <c r="G78" s="18"/>
      <c r="H78" s="9"/>
      <c r="I78" s="9"/>
      <c r="J78" s="9"/>
      <c r="K78" s="18"/>
      <c r="L78" s="9"/>
      <c r="M78" s="9"/>
      <c r="N78" s="9"/>
      <c r="O78" s="9"/>
      <c r="P78" s="9"/>
      <c r="Q78" s="14" t="s">
        <v>2995</v>
      </c>
      <c r="R78" s="9"/>
      <c r="S78" s="9"/>
      <c r="T78" s="9"/>
      <c r="U78" s="9"/>
      <c r="V78" s="14" t="s">
        <v>3531</v>
      </c>
      <c r="W78" s="9"/>
      <c r="X78" s="9"/>
      <c r="Y78" s="14" t="s">
        <v>3533</v>
      </c>
      <c r="Z78" s="9"/>
      <c r="AB78" s="36" t="s">
        <v>3557</v>
      </c>
      <c r="AC78" s="36" t="s">
        <v>2887</v>
      </c>
      <c r="AT78" s="36" t="s">
        <v>3558</v>
      </c>
      <c r="AV78" s="41" t="s">
        <v>2387</v>
      </c>
      <c r="AW78" s="68" t="s">
        <v>3009</v>
      </c>
      <c r="AX78" s="68" t="s">
        <v>3160</v>
      </c>
      <c r="AY78" s="68" t="s">
        <v>1959</v>
      </c>
      <c r="AZ78" s="68" t="s">
        <v>3559</v>
      </c>
      <c r="BA78" s="36"/>
      <c r="BB78" s="36" t="s">
        <v>3560</v>
      </c>
      <c r="BC78" s="36" t="s">
        <v>1372</v>
      </c>
      <c r="BD78" s="36"/>
      <c r="BE78" s="36" t="s">
        <v>3561</v>
      </c>
      <c r="BF78" s="36"/>
      <c r="BG78" s="36" t="s">
        <v>712</v>
      </c>
      <c r="BH78" s="36"/>
      <c r="BI78" s="36"/>
      <c r="BJ78" s="36"/>
    </row>
    <row r="79" spans="1:62" ht="15" customHeight="1" x14ac:dyDescent="0.4">
      <c r="A79" s="18"/>
      <c r="B79" s="9"/>
      <c r="C79" s="9"/>
      <c r="D79" s="9"/>
      <c r="E79" s="9"/>
      <c r="F79" s="9"/>
      <c r="G79" s="18"/>
      <c r="H79" s="9"/>
      <c r="I79" s="9"/>
      <c r="J79" s="9"/>
      <c r="K79" s="18"/>
      <c r="L79" s="9"/>
      <c r="M79" s="9"/>
      <c r="N79" s="9"/>
      <c r="O79" s="9"/>
      <c r="P79" s="9"/>
      <c r="Q79" s="14" t="s">
        <v>135</v>
      </c>
      <c r="R79" s="9"/>
      <c r="S79" s="9"/>
      <c r="T79" s="9"/>
      <c r="U79" s="9"/>
      <c r="V79" s="14" t="s">
        <v>3562</v>
      </c>
      <c r="W79" s="9"/>
      <c r="X79" s="9"/>
      <c r="Y79" s="14" t="s">
        <v>3284</v>
      </c>
      <c r="Z79" s="9"/>
      <c r="AB79" s="36" t="s">
        <v>3563</v>
      </c>
      <c r="AC79" s="36" t="s">
        <v>3564</v>
      </c>
      <c r="AT79" s="36" t="s">
        <v>436</v>
      </c>
      <c r="AV79" s="41" t="s">
        <v>3565</v>
      </c>
      <c r="AW79" s="68" t="s">
        <v>477</v>
      </c>
      <c r="AX79" s="68" t="s">
        <v>3566</v>
      </c>
      <c r="AY79" s="68" t="s">
        <v>3567</v>
      </c>
      <c r="AZ79" s="68" t="s">
        <v>3568</v>
      </c>
      <c r="BA79" s="36"/>
      <c r="BB79" s="36" t="s">
        <v>3569</v>
      </c>
      <c r="BC79" s="36" t="s">
        <v>1699</v>
      </c>
      <c r="BD79" s="36"/>
      <c r="BE79" s="36" t="s">
        <v>3570</v>
      </c>
      <c r="BF79" s="36"/>
      <c r="BG79" s="36" t="s">
        <v>3571</v>
      </c>
      <c r="BH79" s="36"/>
      <c r="BI79" s="36"/>
      <c r="BJ79" s="36"/>
    </row>
    <row r="80" spans="1:62" ht="15" customHeight="1" x14ac:dyDescent="0.4">
      <c r="A80" s="18"/>
      <c r="B80" s="9"/>
      <c r="C80" s="9"/>
      <c r="D80" s="9"/>
      <c r="E80" s="9"/>
      <c r="F80" s="9"/>
      <c r="G80" s="18"/>
      <c r="H80" s="9"/>
      <c r="I80" s="9"/>
      <c r="J80" s="9"/>
      <c r="K80" s="18"/>
      <c r="L80" s="9"/>
      <c r="M80" s="9"/>
      <c r="N80" s="9"/>
      <c r="O80" s="9"/>
      <c r="P80" s="9"/>
      <c r="Q80" s="14" t="s">
        <v>3572</v>
      </c>
      <c r="R80" s="9"/>
      <c r="S80" s="9"/>
      <c r="T80" s="9"/>
      <c r="U80" s="9"/>
      <c r="V80" s="14" t="s">
        <v>3573</v>
      </c>
      <c r="W80" s="9"/>
      <c r="X80" s="9"/>
      <c r="Y80" s="14" t="s">
        <v>3574</v>
      </c>
      <c r="Z80" s="9"/>
      <c r="AB80" s="36" t="s">
        <v>2246</v>
      </c>
      <c r="AC80" s="36" t="s">
        <v>3575</v>
      </c>
      <c r="AT80" s="36" t="s">
        <v>1038</v>
      </c>
      <c r="AV80" s="41" t="s">
        <v>3576</v>
      </c>
      <c r="AW80" s="68" t="s">
        <v>2274</v>
      </c>
      <c r="AX80" s="68" t="s">
        <v>1844</v>
      </c>
      <c r="AY80" s="68" t="s">
        <v>3577</v>
      </c>
      <c r="AZ80" s="68" t="s">
        <v>2676</v>
      </c>
      <c r="BA80" s="36"/>
      <c r="BB80" s="36" t="s">
        <v>3578</v>
      </c>
      <c r="BC80" s="36" t="s">
        <v>3066</v>
      </c>
      <c r="BD80" s="36"/>
      <c r="BE80" s="36" t="s">
        <v>1223</v>
      </c>
      <c r="BF80" s="36"/>
      <c r="BG80" s="36" t="s">
        <v>3579</v>
      </c>
      <c r="BH80" s="36"/>
      <c r="BI80" s="36"/>
      <c r="BJ80" s="36"/>
    </row>
    <row r="81" spans="1:62" ht="15" customHeight="1" x14ac:dyDescent="0.4">
      <c r="A81" s="18"/>
      <c r="B81" s="9"/>
      <c r="C81" s="9"/>
      <c r="D81" s="9"/>
      <c r="E81" s="9"/>
      <c r="F81" s="9"/>
      <c r="G81" s="18"/>
      <c r="H81" s="9"/>
      <c r="I81" s="9"/>
      <c r="J81" s="9"/>
      <c r="K81" s="18"/>
      <c r="L81" s="9"/>
      <c r="M81" s="9"/>
      <c r="N81" s="9"/>
      <c r="O81" s="9"/>
      <c r="P81" s="9"/>
      <c r="Q81" s="14" t="s">
        <v>3580</v>
      </c>
      <c r="R81" s="9"/>
      <c r="S81" s="9"/>
      <c r="T81" s="9"/>
      <c r="U81" s="9"/>
      <c r="V81" s="14" t="s">
        <v>3581</v>
      </c>
      <c r="W81" s="9"/>
      <c r="X81" s="9"/>
      <c r="Y81" s="14" t="s">
        <v>3582</v>
      </c>
      <c r="Z81" s="9"/>
      <c r="AB81" s="36" t="s">
        <v>3583</v>
      </c>
      <c r="AC81" s="36" t="s">
        <v>2404</v>
      </c>
      <c r="AT81" s="36" t="s">
        <v>3584</v>
      </c>
      <c r="AV81" s="41" t="s">
        <v>1794</v>
      </c>
      <c r="AW81" s="68" t="s">
        <v>1508</v>
      </c>
      <c r="AX81" s="68" t="s">
        <v>3585</v>
      </c>
      <c r="AY81" s="68" t="s">
        <v>3586</v>
      </c>
      <c r="AZ81" s="68" t="s">
        <v>1680</v>
      </c>
      <c r="BA81" s="36"/>
      <c r="BB81" s="36" t="s">
        <v>3587</v>
      </c>
      <c r="BC81" s="36" t="s">
        <v>2439</v>
      </c>
      <c r="BD81" s="36"/>
      <c r="BE81" s="36" t="s">
        <v>3588</v>
      </c>
      <c r="BF81" s="36"/>
      <c r="BG81" s="36" t="s">
        <v>3589</v>
      </c>
      <c r="BH81" s="36"/>
      <c r="BI81" s="36"/>
      <c r="BJ81" s="36"/>
    </row>
    <row r="82" spans="1:62" ht="15" customHeight="1" x14ac:dyDescent="0.4">
      <c r="A82" s="18"/>
      <c r="B82" s="9"/>
      <c r="C82" s="9"/>
      <c r="D82" s="9"/>
      <c r="E82" s="9"/>
      <c r="F82" s="9"/>
      <c r="G82" s="18"/>
      <c r="H82" s="9"/>
      <c r="I82" s="9"/>
      <c r="J82" s="9"/>
      <c r="K82" s="18"/>
      <c r="L82" s="9"/>
      <c r="M82" s="9"/>
      <c r="N82" s="9"/>
      <c r="O82" s="9"/>
      <c r="P82" s="9"/>
      <c r="Q82" s="14" t="s">
        <v>3590</v>
      </c>
      <c r="R82" s="9"/>
      <c r="S82" s="9"/>
      <c r="T82" s="9"/>
      <c r="U82" s="9"/>
      <c r="V82" s="14" t="s">
        <v>1053</v>
      </c>
      <c r="W82" s="9"/>
      <c r="X82" s="9"/>
      <c r="Y82" s="14" t="s">
        <v>3591</v>
      </c>
      <c r="Z82" s="9"/>
      <c r="AB82" s="36" t="s">
        <v>163</v>
      </c>
      <c r="AC82" s="36" t="s">
        <v>3592</v>
      </c>
      <c r="AT82" s="36" t="s">
        <v>3593</v>
      </c>
      <c r="AV82" s="41" t="s">
        <v>3594</v>
      </c>
      <c r="AW82" s="68" t="s">
        <v>2505</v>
      </c>
      <c r="AX82" s="68" t="s">
        <v>2613</v>
      </c>
      <c r="AY82" s="68" t="s">
        <v>3595</v>
      </c>
      <c r="AZ82" s="68" t="s">
        <v>1044</v>
      </c>
      <c r="BA82" s="36"/>
      <c r="BB82" s="36" t="s">
        <v>3596</v>
      </c>
      <c r="BC82" s="36" t="s">
        <v>3597</v>
      </c>
      <c r="BD82" s="36"/>
      <c r="BE82" s="36" t="s">
        <v>3598</v>
      </c>
      <c r="BF82" s="36"/>
      <c r="BG82" s="36" t="s">
        <v>3599</v>
      </c>
      <c r="BH82" s="36"/>
      <c r="BI82" s="36"/>
      <c r="BJ82" s="36"/>
    </row>
    <row r="83" spans="1:62" ht="15" customHeight="1" x14ac:dyDescent="0.4">
      <c r="A83" s="18"/>
      <c r="B83" s="9"/>
      <c r="C83" s="9"/>
      <c r="D83" s="9"/>
      <c r="E83" s="9"/>
      <c r="F83" s="9"/>
      <c r="G83" s="18"/>
      <c r="H83" s="9"/>
      <c r="I83" s="9"/>
      <c r="J83" s="9"/>
      <c r="K83" s="18"/>
      <c r="L83" s="9"/>
      <c r="M83" s="9"/>
      <c r="N83" s="9"/>
      <c r="O83" s="9"/>
      <c r="P83" s="9"/>
      <c r="Q83" s="14" t="s">
        <v>3600</v>
      </c>
      <c r="R83" s="9"/>
      <c r="S83" s="9"/>
      <c r="T83" s="9"/>
      <c r="U83" s="9"/>
      <c r="V83" s="14" t="s">
        <v>3601</v>
      </c>
      <c r="W83" s="9"/>
      <c r="X83" s="9"/>
      <c r="Y83" s="14" t="s">
        <v>3602</v>
      </c>
      <c r="Z83" s="9"/>
      <c r="AB83" s="36" t="s">
        <v>2029</v>
      </c>
      <c r="AC83" s="36" t="s">
        <v>3603</v>
      </c>
      <c r="AT83" s="36" t="s">
        <v>3604</v>
      </c>
      <c r="AV83" s="41" t="s">
        <v>878</v>
      </c>
      <c r="AW83" s="68" t="s">
        <v>2546</v>
      </c>
      <c r="AX83" s="68" t="s">
        <v>1038</v>
      </c>
      <c r="AY83" s="68" t="s">
        <v>3605</v>
      </c>
      <c r="AZ83" s="68" t="s">
        <v>3606</v>
      </c>
      <c r="BA83" s="36"/>
      <c r="BB83" s="36" t="s">
        <v>3607</v>
      </c>
      <c r="BC83" s="36" t="s">
        <v>1258</v>
      </c>
      <c r="BD83" s="36"/>
      <c r="BE83" s="36" t="s">
        <v>3472</v>
      </c>
      <c r="BF83" s="36"/>
      <c r="BG83" s="36" t="s">
        <v>3608</v>
      </c>
      <c r="BH83" s="36"/>
      <c r="BI83" s="36"/>
      <c r="BJ83" s="36"/>
    </row>
    <row r="84" spans="1:62" ht="15" customHeight="1" x14ac:dyDescent="0.4">
      <c r="A84" s="18"/>
      <c r="B84" s="9"/>
      <c r="C84" s="9"/>
      <c r="D84" s="9"/>
      <c r="E84" s="9"/>
      <c r="F84" s="9"/>
      <c r="G84" s="18"/>
      <c r="H84" s="9"/>
      <c r="I84" s="9"/>
      <c r="J84" s="9"/>
      <c r="K84" s="18"/>
      <c r="L84" s="9"/>
      <c r="M84" s="9"/>
      <c r="N84" s="9"/>
      <c r="O84" s="9"/>
      <c r="P84" s="9"/>
      <c r="Q84" s="14" t="s">
        <v>3609</v>
      </c>
      <c r="R84" s="9"/>
      <c r="S84" s="9"/>
      <c r="T84" s="9"/>
      <c r="U84" s="9"/>
      <c r="V84" s="14" t="s">
        <v>2796</v>
      </c>
      <c r="W84" s="9"/>
      <c r="X84" s="9"/>
      <c r="Y84" s="14" t="s">
        <v>3610</v>
      </c>
      <c r="Z84" s="9"/>
      <c r="AB84" s="36" t="s">
        <v>3611</v>
      </c>
      <c r="AC84" s="36" t="s">
        <v>3612</v>
      </c>
      <c r="AT84" s="36" t="s">
        <v>3613</v>
      </c>
      <c r="AV84" s="41" t="s">
        <v>851</v>
      </c>
      <c r="AW84" s="68" t="s">
        <v>3161</v>
      </c>
      <c r="AX84" s="68" t="s">
        <v>3614</v>
      </c>
      <c r="AY84" s="68" t="s">
        <v>3289</v>
      </c>
      <c r="AZ84" s="68" t="s">
        <v>3615</v>
      </c>
      <c r="BA84" s="36"/>
      <c r="BB84" s="36" t="s">
        <v>3616</v>
      </c>
      <c r="BC84" s="36" t="s">
        <v>3617</v>
      </c>
      <c r="BD84" s="36"/>
      <c r="BE84" s="36" t="s">
        <v>3618</v>
      </c>
      <c r="BF84" s="36"/>
      <c r="BG84" s="36" t="s">
        <v>3619</v>
      </c>
      <c r="BH84" s="36"/>
      <c r="BI84" s="36"/>
      <c r="BJ84" s="36"/>
    </row>
    <row r="85" spans="1:62" ht="15" customHeight="1" x14ac:dyDescent="0.4">
      <c r="A85" s="18"/>
      <c r="B85" s="9"/>
      <c r="C85" s="9"/>
      <c r="D85" s="9"/>
      <c r="E85" s="9"/>
      <c r="F85" s="9"/>
      <c r="G85" s="18"/>
      <c r="H85" s="9"/>
      <c r="I85" s="9"/>
      <c r="J85" s="9"/>
      <c r="K85" s="18"/>
      <c r="L85" s="9"/>
      <c r="M85" s="9"/>
      <c r="N85" s="9"/>
      <c r="O85" s="9"/>
      <c r="P85" s="9"/>
      <c r="Q85" s="14" t="s">
        <v>3620</v>
      </c>
      <c r="R85" s="9"/>
      <c r="S85" s="9"/>
      <c r="T85" s="9"/>
      <c r="U85" s="9"/>
      <c r="V85" s="14" t="s">
        <v>3621</v>
      </c>
      <c r="W85" s="9"/>
      <c r="X85" s="9"/>
      <c r="Y85" s="14" t="s">
        <v>423</v>
      </c>
      <c r="Z85" s="9"/>
      <c r="AB85" s="36" t="s">
        <v>708</v>
      </c>
      <c r="AC85" s="36" t="s">
        <v>2664</v>
      </c>
      <c r="AT85" s="36" t="s">
        <v>3623</v>
      </c>
      <c r="AV85" s="41" t="s">
        <v>3624</v>
      </c>
      <c r="AW85" s="68" t="s">
        <v>3195</v>
      </c>
      <c r="AX85" s="68" t="s">
        <v>1959</v>
      </c>
      <c r="AY85" s="68" t="s">
        <v>3625</v>
      </c>
      <c r="AZ85" s="68" t="s">
        <v>22</v>
      </c>
      <c r="BA85" s="36"/>
      <c r="BB85" s="36" t="s">
        <v>3626</v>
      </c>
      <c r="BC85" s="36" t="s">
        <v>2457</v>
      </c>
      <c r="BD85" s="36"/>
      <c r="BE85" s="36" t="s">
        <v>2985</v>
      </c>
      <c r="BF85" s="36"/>
      <c r="BG85" s="36" t="s">
        <v>3627</v>
      </c>
      <c r="BH85" s="36"/>
      <c r="BI85" s="36"/>
      <c r="BJ85" s="36"/>
    </row>
    <row r="86" spans="1:62" ht="15" customHeight="1" x14ac:dyDescent="0.4">
      <c r="A86" s="18"/>
      <c r="B86" s="9"/>
      <c r="C86" s="9"/>
      <c r="D86" s="9"/>
      <c r="E86" s="9"/>
      <c r="F86" s="9"/>
      <c r="G86" s="18"/>
      <c r="H86" s="9"/>
      <c r="I86" s="9"/>
      <c r="J86" s="9"/>
      <c r="K86" s="18"/>
      <c r="L86" s="9"/>
      <c r="M86" s="9"/>
      <c r="N86" s="9"/>
      <c r="O86" s="9"/>
      <c r="P86" s="9"/>
      <c r="Q86" s="14" t="s">
        <v>3630</v>
      </c>
      <c r="R86" s="9"/>
      <c r="S86" s="9"/>
      <c r="T86" s="9"/>
      <c r="U86" s="9"/>
      <c r="V86" s="14" t="s">
        <v>3631</v>
      </c>
      <c r="W86" s="9"/>
      <c r="X86" s="9"/>
      <c r="Y86" s="14" t="s">
        <v>3633</v>
      </c>
      <c r="Z86" s="9"/>
      <c r="AB86" s="36" t="s">
        <v>3257</v>
      </c>
      <c r="AC86" s="36" t="s">
        <v>3125</v>
      </c>
      <c r="AT86" s="36" t="s">
        <v>3267</v>
      </c>
      <c r="AV86" s="41" t="s">
        <v>3636</v>
      </c>
      <c r="AW86" s="68" t="s">
        <v>3271</v>
      </c>
      <c r="AX86" s="68" t="s">
        <v>3638</v>
      </c>
      <c r="AY86" s="68" t="s">
        <v>1372</v>
      </c>
      <c r="AZ86" s="68" t="s">
        <v>1720</v>
      </c>
      <c r="BA86" s="36"/>
      <c r="BB86" s="36" t="s">
        <v>3642</v>
      </c>
      <c r="BC86" s="36" t="s">
        <v>3643</v>
      </c>
      <c r="BD86" s="36"/>
      <c r="BE86" s="36" t="s">
        <v>3413</v>
      </c>
      <c r="BF86" s="36"/>
      <c r="BG86" s="36" t="s">
        <v>3646</v>
      </c>
      <c r="BH86" s="36"/>
      <c r="BI86" s="36"/>
      <c r="BJ86" s="36"/>
    </row>
    <row r="87" spans="1:62" ht="15" customHeight="1" x14ac:dyDescent="0.4">
      <c r="A87" s="18"/>
      <c r="B87" s="9"/>
      <c r="C87" s="9"/>
      <c r="D87" s="9"/>
      <c r="E87" s="9"/>
      <c r="F87" s="9"/>
      <c r="G87" s="18"/>
      <c r="H87" s="9"/>
      <c r="I87" s="9"/>
      <c r="J87" s="9"/>
      <c r="K87" s="18"/>
      <c r="L87" s="9"/>
      <c r="M87" s="9"/>
      <c r="N87" s="9"/>
      <c r="O87" s="9"/>
      <c r="P87" s="9"/>
      <c r="Q87" s="14" t="s">
        <v>1306</v>
      </c>
      <c r="R87" s="9"/>
      <c r="S87" s="9"/>
      <c r="T87" s="9"/>
      <c r="U87" s="9"/>
      <c r="V87" s="14" t="s">
        <v>3656</v>
      </c>
      <c r="W87" s="9"/>
      <c r="X87" s="9"/>
      <c r="Y87" s="14" t="s">
        <v>3658</v>
      </c>
      <c r="Z87" s="9"/>
      <c r="AB87" s="36" t="s">
        <v>3211</v>
      </c>
      <c r="AC87" s="36" t="s">
        <v>3660</v>
      </c>
      <c r="AT87" s="36" t="s">
        <v>3663</v>
      </c>
      <c r="AV87" s="41" t="s">
        <v>1877</v>
      </c>
      <c r="AW87" s="68" t="s">
        <v>3145</v>
      </c>
      <c r="AX87" s="68" t="s">
        <v>3567</v>
      </c>
      <c r="AY87" s="68" t="s">
        <v>1419</v>
      </c>
      <c r="AZ87" s="68" t="s">
        <v>3670</v>
      </c>
      <c r="BA87" s="36"/>
      <c r="BB87" s="36" t="s">
        <v>3672</v>
      </c>
      <c r="BC87" s="36" t="s">
        <v>3673</v>
      </c>
      <c r="BD87" s="36"/>
      <c r="BE87" s="36" t="s">
        <v>3675</v>
      </c>
      <c r="BF87" s="36"/>
      <c r="BG87" s="36" t="s">
        <v>221</v>
      </c>
      <c r="BH87" s="36"/>
      <c r="BI87" s="36"/>
      <c r="BJ87" s="36"/>
    </row>
    <row r="88" spans="1:62" ht="15" customHeight="1" x14ac:dyDescent="0.4">
      <c r="A88" s="18"/>
      <c r="B88" s="9"/>
      <c r="C88" s="9"/>
      <c r="D88" s="9"/>
      <c r="E88" s="9"/>
      <c r="F88" s="9"/>
      <c r="G88" s="18"/>
      <c r="H88" s="9"/>
      <c r="I88" s="9"/>
      <c r="J88" s="9"/>
      <c r="K88" s="18"/>
      <c r="L88" s="9"/>
      <c r="M88" s="9"/>
      <c r="N88" s="9"/>
      <c r="O88" s="9"/>
      <c r="P88" s="9"/>
      <c r="Q88" s="14" t="s">
        <v>3680</v>
      </c>
      <c r="R88" s="9"/>
      <c r="S88" s="9"/>
      <c r="T88" s="9"/>
      <c r="U88" s="9"/>
      <c r="V88" s="14" t="s">
        <v>213</v>
      </c>
      <c r="W88" s="9"/>
      <c r="X88" s="9"/>
      <c r="Y88" s="14" t="s">
        <v>3683</v>
      </c>
      <c r="Z88" s="9"/>
      <c r="AB88" s="36" t="s">
        <v>3689</v>
      </c>
      <c r="AC88" s="36" t="s">
        <v>3690</v>
      </c>
      <c r="AT88" s="36" t="s">
        <v>3691</v>
      </c>
      <c r="AV88" s="41" t="s">
        <v>2492</v>
      </c>
      <c r="AW88" s="68" t="s">
        <v>2913</v>
      </c>
      <c r="AX88" s="68" t="s">
        <v>3695</v>
      </c>
      <c r="AY88" s="68" t="s">
        <v>1123</v>
      </c>
      <c r="AZ88" s="68" t="s">
        <v>189</v>
      </c>
      <c r="BA88" s="36"/>
      <c r="BB88" s="36" t="s">
        <v>3699</v>
      </c>
      <c r="BC88" s="36" t="s">
        <v>3701</v>
      </c>
      <c r="BD88" s="36"/>
      <c r="BE88" s="36" t="s">
        <v>3702</v>
      </c>
      <c r="BF88" s="36"/>
      <c r="BG88" s="36" t="s">
        <v>3704</v>
      </c>
      <c r="BH88" s="36"/>
      <c r="BI88" s="36"/>
      <c r="BJ88" s="36"/>
    </row>
    <row r="89" spans="1:62" ht="15" customHeight="1" x14ac:dyDescent="0.4">
      <c r="A89" s="18"/>
      <c r="B89" s="9"/>
      <c r="C89" s="9"/>
      <c r="D89" s="9"/>
      <c r="E89" s="9"/>
      <c r="F89" s="9"/>
      <c r="G89" s="18"/>
      <c r="H89" s="9"/>
      <c r="I89" s="9"/>
      <c r="J89" s="9"/>
      <c r="K89" s="18"/>
      <c r="L89" s="9"/>
      <c r="M89" s="9"/>
      <c r="N89" s="9"/>
      <c r="O89" s="9"/>
      <c r="P89" s="9"/>
      <c r="Q89" s="14" t="s">
        <v>3710</v>
      </c>
      <c r="R89" s="9"/>
      <c r="S89" s="9"/>
      <c r="T89" s="9"/>
      <c r="U89" s="9"/>
      <c r="V89" s="14" t="s">
        <v>3711</v>
      </c>
      <c r="W89" s="9"/>
      <c r="X89" s="9"/>
      <c r="Y89" s="14" t="s">
        <v>3716</v>
      </c>
      <c r="Z89" s="9"/>
      <c r="AB89" s="36" t="s">
        <v>888</v>
      </c>
      <c r="AC89" s="36" t="s">
        <v>3722</v>
      </c>
      <c r="AT89" s="36" t="s">
        <v>642</v>
      </c>
      <c r="AV89" s="41" t="s">
        <v>970</v>
      </c>
      <c r="AW89" s="68" t="s">
        <v>1449</v>
      </c>
      <c r="AX89" s="68" t="s">
        <v>3586</v>
      </c>
      <c r="AY89" s="68" t="s">
        <v>2702</v>
      </c>
      <c r="AZ89" s="68" t="s">
        <v>2421</v>
      </c>
      <c r="BA89" s="36"/>
      <c r="BB89" s="36" t="s">
        <v>3733</v>
      </c>
      <c r="BC89" s="36" t="s">
        <v>3735</v>
      </c>
      <c r="BD89" s="36"/>
      <c r="BE89" s="36" t="s">
        <v>3739</v>
      </c>
      <c r="BF89" s="36"/>
      <c r="BG89" s="36" t="s">
        <v>3741</v>
      </c>
      <c r="BH89" s="36"/>
      <c r="BI89" s="36"/>
      <c r="BJ89" s="36"/>
    </row>
    <row r="90" spans="1:62" ht="15" customHeight="1" x14ac:dyDescent="0.4">
      <c r="A90" s="18"/>
      <c r="B90" s="9"/>
      <c r="C90" s="9"/>
      <c r="D90" s="9"/>
      <c r="E90" s="9"/>
      <c r="F90" s="9"/>
      <c r="G90" s="18"/>
      <c r="H90" s="9"/>
      <c r="I90" s="9"/>
      <c r="J90" s="9"/>
      <c r="K90" s="18"/>
      <c r="L90" s="9"/>
      <c r="M90" s="9"/>
      <c r="N90" s="9"/>
      <c r="O90" s="9"/>
      <c r="P90" s="9"/>
      <c r="Q90" s="14" t="s">
        <v>1016</v>
      </c>
      <c r="R90" s="9"/>
      <c r="S90" s="9"/>
      <c r="T90" s="9"/>
      <c r="U90" s="9"/>
      <c r="V90" s="14" t="s">
        <v>2633</v>
      </c>
      <c r="W90" s="9"/>
      <c r="X90" s="9"/>
      <c r="Y90" s="14" t="s">
        <v>3752</v>
      </c>
      <c r="Z90" s="9"/>
      <c r="AB90" s="36" t="s">
        <v>3755</v>
      </c>
      <c r="AC90" s="36" t="s">
        <v>2220</v>
      </c>
      <c r="AT90" s="36" t="s">
        <v>919</v>
      </c>
      <c r="AV90" s="41" t="s">
        <v>656</v>
      </c>
      <c r="AW90" s="68" t="s">
        <v>3761</v>
      </c>
      <c r="AX90" s="68" t="s">
        <v>3595</v>
      </c>
      <c r="AY90" s="68" t="s">
        <v>923</v>
      </c>
      <c r="AZ90" s="68" t="s">
        <v>199</v>
      </c>
      <c r="BA90" s="36"/>
      <c r="BB90" s="36" t="s">
        <v>3770</v>
      </c>
      <c r="BC90" s="36" t="s">
        <v>2783</v>
      </c>
      <c r="BD90" s="36"/>
      <c r="BE90" s="36" t="s">
        <v>3773</v>
      </c>
      <c r="BF90" s="36"/>
      <c r="BG90" s="36" t="s">
        <v>3775</v>
      </c>
      <c r="BH90" s="36"/>
      <c r="BI90" s="36"/>
      <c r="BJ90" s="36"/>
    </row>
    <row r="91" spans="1:62" ht="15" customHeight="1" x14ac:dyDescent="0.4">
      <c r="A91" s="18"/>
      <c r="B91" s="9"/>
      <c r="C91" s="9"/>
      <c r="D91" s="9"/>
      <c r="E91" s="9"/>
      <c r="F91" s="9"/>
      <c r="G91" s="18"/>
      <c r="H91" s="9"/>
      <c r="I91" s="9"/>
      <c r="J91" s="9"/>
      <c r="K91" s="18"/>
      <c r="L91" s="9"/>
      <c r="M91" s="9"/>
      <c r="N91" s="9"/>
      <c r="O91" s="9"/>
      <c r="P91" s="9"/>
      <c r="Q91" s="14" t="s">
        <v>2273</v>
      </c>
      <c r="R91" s="9"/>
      <c r="S91" s="9"/>
      <c r="T91" s="9"/>
      <c r="U91" s="9"/>
      <c r="V91" s="14" t="s">
        <v>3782</v>
      </c>
      <c r="W91" s="9"/>
      <c r="X91" s="9"/>
      <c r="Y91" s="14" t="s">
        <v>3786</v>
      </c>
      <c r="Z91" s="9"/>
      <c r="AB91" s="36" t="s">
        <v>3789</v>
      </c>
      <c r="AC91" s="36" t="s">
        <v>3790</v>
      </c>
      <c r="AT91" s="36" t="s">
        <v>3497</v>
      </c>
      <c r="AV91" s="41" t="s">
        <v>3793</v>
      </c>
      <c r="AW91" s="68" t="s">
        <v>1970</v>
      </c>
      <c r="AX91" s="68" t="s">
        <v>3605</v>
      </c>
      <c r="AY91" s="68" t="s">
        <v>644</v>
      </c>
      <c r="AZ91" s="68" t="s">
        <v>3802</v>
      </c>
      <c r="BA91" s="36"/>
      <c r="BB91" s="36" t="s">
        <v>3803</v>
      </c>
      <c r="BC91" s="36" t="s">
        <v>3826</v>
      </c>
      <c r="BD91" s="36"/>
      <c r="BE91" s="36" t="s">
        <v>3830</v>
      </c>
      <c r="BF91" s="36"/>
      <c r="BG91" s="36" t="s">
        <v>3832</v>
      </c>
      <c r="BH91" s="36"/>
      <c r="BI91" s="36"/>
      <c r="BJ91" s="36"/>
    </row>
    <row r="92" spans="1:62" ht="15" customHeight="1" x14ac:dyDescent="0.4">
      <c r="A92" s="18"/>
      <c r="B92" s="9"/>
      <c r="C92" s="9"/>
      <c r="D92" s="9"/>
      <c r="E92" s="9"/>
      <c r="F92" s="9"/>
      <c r="G92" s="18"/>
      <c r="H92" s="9"/>
      <c r="I92" s="9"/>
      <c r="J92" s="9"/>
      <c r="K92" s="18"/>
      <c r="L92" s="9"/>
      <c r="M92" s="9"/>
      <c r="N92" s="9"/>
      <c r="O92" s="9"/>
      <c r="P92" s="9"/>
      <c r="Q92" s="14" t="s">
        <v>3843</v>
      </c>
      <c r="R92" s="9"/>
      <c r="S92" s="9"/>
      <c r="T92" s="9"/>
      <c r="U92" s="9"/>
      <c r="V92" s="14" t="s">
        <v>3662</v>
      </c>
      <c r="W92" s="9"/>
      <c r="X92" s="9"/>
      <c r="Y92" s="14" t="s">
        <v>3844</v>
      </c>
      <c r="Z92" s="9"/>
      <c r="AB92" s="36" t="s">
        <v>491</v>
      </c>
      <c r="AC92" s="36" t="s">
        <v>3849</v>
      </c>
      <c r="AT92" s="36" t="s">
        <v>1372</v>
      </c>
      <c r="AV92" s="41" t="s">
        <v>3852</v>
      </c>
      <c r="AW92" s="68" t="s">
        <v>3246</v>
      </c>
      <c r="AX92" s="68" t="s">
        <v>3289</v>
      </c>
      <c r="AY92" s="68" t="s">
        <v>579</v>
      </c>
      <c r="AZ92" s="68" t="s">
        <v>3856</v>
      </c>
      <c r="BA92" s="36"/>
      <c r="BB92" s="36" t="s">
        <v>3857</v>
      </c>
      <c r="BC92" s="36" t="s">
        <v>3858</v>
      </c>
      <c r="BD92" s="36"/>
      <c r="BE92" s="36" t="s">
        <v>3860</v>
      </c>
      <c r="BF92" s="36"/>
      <c r="BG92" s="36" t="s">
        <v>3862</v>
      </c>
      <c r="BH92" s="36"/>
      <c r="BI92" s="36"/>
      <c r="BJ92" s="36"/>
    </row>
    <row r="93" spans="1:62" ht="15" customHeight="1" x14ac:dyDescent="0.4">
      <c r="A93" s="18"/>
      <c r="B93" s="9"/>
      <c r="C93" s="9"/>
      <c r="D93" s="9"/>
      <c r="E93" s="9"/>
      <c r="F93" s="9"/>
      <c r="G93" s="18"/>
      <c r="H93" s="9"/>
      <c r="I93" s="9"/>
      <c r="J93" s="9"/>
      <c r="K93" s="18"/>
      <c r="L93" s="9"/>
      <c r="M93" s="9"/>
      <c r="N93" s="9"/>
      <c r="O93" s="9"/>
      <c r="P93" s="9"/>
      <c r="Q93" s="14" t="s">
        <v>3868</v>
      </c>
      <c r="R93" s="9"/>
      <c r="S93" s="9"/>
      <c r="T93" s="9"/>
      <c r="U93" s="9"/>
      <c r="V93" s="14" t="s">
        <v>3870</v>
      </c>
      <c r="W93" s="9"/>
      <c r="X93" s="9"/>
      <c r="Y93" s="14" t="s">
        <v>3873</v>
      </c>
      <c r="Z93" s="9"/>
      <c r="AB93" s="36" t="s">
        <v>3875</v>
      </c>
      <c r="AC93" s="36" t="s">
        <v>3878</v>
      </c>
      <c r="AT93" s="36" t="s">
        <v>3880</v>
      </c>
      <c r="AV93" s="41" t="s">
        <v>459</v>
      </c>
      <c r="AW93" s="68" t="s">
        <v>3394</v>
      </c>
      <c r="AX93" s="68" t="s">
        <v>1372</v>
      </c>
      <c r="AY93" s="68" t="s">
        <v>3291</v>
      </c>
      <c r="AZ93" s="68" t="s">
        <v>2397</v>
      </c>
      <c r="BA93" s="36"/>
      <c r="BB93" s="36" t="s">
        <v>3885</v>
      </c>
      <c r="BC93" s="36" t="s">
        <v>2743</v>
      </c>
      <c r="BD93" s="36"/>
      <c r="BE93" s="36" t="s">
        <v>3887</v>
      </c>
      <c r="BF93" s="36"/>
      <c r="BG93" s="36" t="s">
        <v>3888</v>
      </c>
      <c r="BH93" s="36"/>
      <c r="BI93" s="36"/>
      <c r="BJ93" s="36"/>
    </row>
    <row r="94" spans="1:62" ht="15" customHeight="1" x14ac:dyDescent="0.4">
      <c r="A94" s="18"/>
      <c r="B94" s="9"/>
      <c r="C94" s="9"/>
      <c r="D94" s="9"/>
      <c r="E94" s="9"/>
      <c r="F94" s="9"/>
      <c r="G94" s="18"/>
      <c r="H94" s="9"/>
      <c r="I94" s="9"/>
      <c r="J94" s="9"/>
      <c r="K94" s="18"/>
      <c r="L94" s="9"/>
      <c r="M94" s="9"/>
      <c r="N94" s="9"/>
      <c r="O94" s="9"/>
      <c r="P94" s="9"/>
      <c r="Q94" s="14" t="s">
        <v>3895</v>
      </c>
      <c r="R94" s="9"/>
      <c r="S94" s="9"/>
      <c r="T94" s="9"/>
      <c r="U94" s="9"/>
      <c r="V94" s="14" t="s">
        <v>3897</v>
      </c>
      <c r="W94" s="9"/>
      <c r="X94" s="9"/>
      <c r="Y94" s="14" t="s">
        <v>1450</v>
      </c>
      <c r="Z94" s="9"/>
      <c r="AB94" s="36" t="s">
        <v>1082</v>
      </c>
      <c r="AC94" s="36" t="s">
        <v>612</v>
      </c>
      <c r="AT94" s="36" t="s">
        <v>348</v>
      </c>
      <c r="AV94" s="41" t="s">
        <v>1410</v>
      </c>
      <c r="AW94" s="68" t="s">
        <v>2610</v>
      </c>
      <c r="AX94" s="68" t="s">
        <v>1419</v>
      </c>
      <c r="AY94" s="68" t="s">
        <v>3747</v>
      </c>
      <c r="AZ94" s="68" t="s">
        <v>2444</v>
      </c>
      <c r="BA94" s="36"/>
      <c r="BB94" s="36" t="s">
        <v>3905</v>
      </c>
      <c r="BC94" s="36" t="s">
        <v>3906</v>
      </c>
      <c r="BD94" s="36"/>
      <c r="BE94" s="36" t="s">
        <v>3907</v>
      </c>
      <c r="BF94" s="36"/>
      <c r="BG94" s="36" t="s">
        <v>3908</v>
      </c>
      <c r="BH94" s="36"/>
      <c r="BI94" s="36"/>
      <c r="BJ94" s="36"/>
    </row>
    <row r="95" spans="1:62" ht="15" customHeight="1" x14ac:dyDescent="0.4">
      <c r="A95" s="18"/>
      <c r="B95" s="9"/>
      <c r="C95" s="9"/>
      <c r="D95" s="9"/>
      <c r="E95" s="9"/>
      <c r="F95" s="9"/>
      <c r="G95" s="18"/>
      <c r="H95" s="9"/>
      <c r="I95" s="9"/>
      <c r="J95" s="9"/>
      <c r="K95" s="18"/>
      <c r="L95" s="9"/>
      <c r="M95" s="9"/>
      <c r="N95" s="9"/>
      <c r="O95" s="9"/>
      <c r="P95" s="9"/>
      <c r="Q95" s="14" t="s">
        <v>3912</v>
      </c>
      <c r="R95" s="9"/>
      <c r="S95" s="9"/>
      <c r="T95" s="9"/>
      <c r="U95" s="9"/>
      <c r="V95" s="14" t="s">
        <v>3915</v>
      </c>
      <c r="W95" s="9"/>
      <c r="X95" s="9"/>
      <c r="Y95" s="14" t="s">
        <v>3916</v>
      </c>
      <c r="Z95" s="9"/>
      <c r="AB95" s="36" t="s">
        <v>772</v>
      </c>
      <c r="AC95" s="36" t="s">
        <v>3918</v>
      </c>
      <c r="AT95" s="36" t="s">
        <v>3920</v>
      </c>
      <c r="AV95" s="41" t="s">
        <v>1772</v>
      </c>
      <c r="AW95" s="68" t="s">
        <v>894</v>
      </c>
      <c r="AX95" s="68" t="s">
        <v>1123</v>
      </c>
      <c r="AY95" s="68" t="s">
        <v>1177</v>
      </c>
      <c r="AZ95" s="68" t="s">
        <v>2490</v>
      </c>
      <c r="BA95" s="36"/>
      <c r="BB95" s="36" t="s">
        <v>3925</v>
      </c>
      <c r="BC95" s="36" t="s">
        <v>3927</v>
      </c>
      <c r="BD95" s="36"/>
      <c r="BE95" s="36" t="s">
        <v>3928</v>
      </c>
      <c r="BF95" s="36"/>
      <c r="BG95" s="36" t="s">
        <v>3931</v>
      </c>
      <c r="BH95" s="36"/>
      <c r="BI95" s="36"/>
      <c r="BJ95" s="36"/>
    </row>
    <row r="96" spans="1:62" ht="15" customHeight="1" x14ac:dyDescent="0.4">
      <c r="A96" s="18"/>
      <c r="B96" s="9"/>
      <c r="C96" s="9"/>
      <c r="D96" s="9"/>
      <c r="E96" s="9"/>
      <c r="F96" s="9"/>
      <c r="G96" s="18"/>
      <c r="H96" s="9"/>
      <c r="I96" s="9"/>
      <c r="J96" s="9"/>
      <c r="K96" s="18"/>
      <c r="L96" s="9"/>
      <c r="M96" s="9"/>
      <c r="N96" s="9"/>
      <c r="O96" s="9"/>
      <c r="P96" s="9"/>
      <c r="Q96" s="14" t="s">
        <v>1849</v>
      </c>
      <c r="R96" s="9"/>
      <c r="S96" s="9"/>
      <c r="T96" s="9"/>
      <c r="U96" s="9"/>
      <c r="V96" s="14" t="s">
        <v>3943</v>
      </c>
      <c r="W96" s="9"/>
      <c r="X96" s="9"/>
      <c r="Y96" s="14" t="s">
        <v>3944</v>
      </c>
      <c r="Z96" s="9"/>
      <c r="AB96" s="36" t="s">
        <v>3946</v>
      </c>
      <c r="AC96" s="36" t="s">
        <v>3948</v>
      </c>
      <c r="AT96" s="36" t="s">
        <v>2161</v>
      </c>
      <c r="AV96" s="41" t="s">
        <v>3951</v>
      </c>
      <c r="AW96" s="68" t="s">
        <v>3395</v>
      </c>
      <c r="AX96" s="68" t="s">
        <v>923</v>
      </c>
      <c r="AY96" s="68" t="s">
        <v>1162</v>
      </c>
      <c r="AZ96" s="68" t="s">
        <v>3955</v>
      </c>
      <c r="BA96" s="36"/>
      <c r="BB96" s="36" t="s">
        <v>3956</v>
      </c>
      <c r="BC96" s="36" t="s">
        <v>3959</v>
      </c>
      <c r="BD96" s="36"/>
      <c r="BE96" s="36" t="s">
        <v>3960</v>
      </c>
      <c r="BF96" s="36"/>
      <c r="BG96" s="36" t="s">
        <v>3961</v>
      </c>
      <c r="BH96" s="36"/>
      <c r="BI96" s="36"/>
      <c r="BJ96" s="36"/>
    </row>
    <row r="97" spans="1:62" ht="15" customHeight="1" x14ac:dyDescent="0.4">
      <c r="A97" s="18"/>
      <c r="B97" s="9"/>
      <c r="C97" s="9"/>
      <c r="D97" s="9"/>
      <c r="E97" s="9"/>
      <c r="F97" s="9"/>
      <c r="G97" s="18"/>
      <c r="H97" s="9"/>
      <c r="I97" s="9"/>
      <c r="J97" s="9"/>
      <c r="K97" s="18"/>
      <c r="L97" s="9"/>
      <c r="M97" s="9"/>
      <c r="N97" s="9"/>
      <c r="O97" s="9"/>
      <c r="P97" s="9"/>
      <c r="Q97" s="14" t="s">
        <v>3965</v>
      </c>
      <c r="R97" s="9"/>
      <c r="S97" s="9"/>
      <c r="T97" s="9"/>
      <c r="U97" s="9"/>
      <c r="V97" s="14" t="s">
        <v>3014</v>
      </c>
      <c r="W97" s="9"/>
      <c r="X97" s="9"/>
      <c r="Y97" s="14" t="s">
        <v>799</v>
      </c>
      <c r="Z97" s="9"/>
      <c r="AB97" s="36" t="s">
        <v>3968</v>
      </c>
      <c r="AC97" s="36" t="s">
        <v>3980</v>
      </c>
      <c r="AT97" s="36" t="s">
        <v>2613</v>
      </c>
      <c r="AV97" s="41" t="s">
        <v>2846</v>
      </c>
      <c r="AW97" s="68" t="s">
        <v>3415</v>
      </c>
      <c r="AX97" s="68" t="s">
        <v>644</v>
      </c>
      <c r="AY97" s="68" t="s">
        <v>1415</v>
      </c>
      <c r="AZ97" s="68" t="s">
        <v>2566</v>
      </c>
      <c r="BA97" s="36"/>
      <c r="BB97" s="36" t="s">
        <v>3987</v>
      </c>
      <c r="BC97" s="36" t="s">
        <v>3359</v>
      </c>
      <c r="BD97" s="36"/>
      <c r="BE97" s="36" t="s">
        <v>4001</v>
      </c>
      <c r="BF97" s="36"/>
      <c r="BG97" s="36" t="s">
        <v>4002</v>
      </c>
      <c r="BH97" s="36"/>
      <c r="BI97" s="36"/>
      <c r="BJ97" s="36"/>
    </row>
    <row r="98" spans="1:62" ht="15" customHeight="1" x14ac:dyDescent="0.4">
      <c r="A98" s="18"/>
      <c r="B98" s="9"/>
      <c r="C98" s="9"/>
      <c r="D98" s="9"/>
      <c r="E98" s="9"/>
      <c r="F98" s="9"/>
      <c r="G98" s="18"/>
      <c r="H98" s="9"/>
      <c r="I98" s="9"/>
      <c r="J98" s="9"/>
      <c r="K98" s="18"/>
      <c r="L98" s="9"/>
      <c r="M98" s="9"/>
      <c r="N98" s="9"/>
      <c r="O98" s="9"/>
      <c r="P98" s="9"/>
      <c r="Q98" s="14" t="s">
        <v>4011</v>
      </c>
      <c r="R98" s="9"/>
      <c r="S98" s="9"/>
      <c r="T98" s="9"/>
      <c r="U98" s="9"/>
      <c r="V98" s="14" t="s">
        <v>4015</v>
      </c>
      <c r="W98" s="9"/>
      <c r="X98" s="9"/>
      <c r="Y98" s="14" t="s">
        <v>3286</v>
      </c>
      <c r="Z98" s="9"/>
      <c r="AB98" s="36" t="s">
        <v>4019</v>
      </c>
      <c r="AC98" s="36" t="s">
        <v>4021</v>
      </c>
      <c r="AT98" s="36" t="s">
        <v>4023</v>
      </c>
      <c r="AV98" s="41" t="s">
        <v>4024</v>
      </c>
      <c r="AW98" s="68" t="s">
        <v>3443</v>
      </c>
      <c r="AX98" s="68" t="s">
        <v>579</v>
      </c>
      <c r="AY98" s="68" t="s">
        <v>1320</v>
      </c>
      <c r="AZ98" s="68" t="s">
        <v>2565</v>
      </c>
      <c r="BA98" s="36"/>
      <c r="BB98" s="36" t="s">
        <v>4031</v>
      </c>
      <c r="BC98" s="36" t="s">
        <v>4032</v>
      </c>
      <c r="BD98" s="36"/>
      <c r="BE98" s="36" t="s">
        <v>4034</v>
      </c>
      <c r="BF98" s="36"/>
      <c r="BG98" s="36" t="s">
        <v>4036</v>
      </c>
      <c r="BH98" s="36"/>
      <c r="BI98" s="36"/>
      <c r="BJ98" s="36"/>
    </row>
    <row r="99" spans="1:62" ht="15" customHeight="1" x14ac:dyDescent="0.4">
      <c r="A99" s="18"/>
      <c r="B99" s="9"/>
      <c r="C99" s="9"/>
      <c r="D99" s="9"/>
      <c r="E99" s="9"/>
      <c r="F99" s="9"/>
      <c r="G99" s="18"/>
      <c r="H99" s="9"/>
      <c r="I99" s="9"/>
      <c r="J99" s="9"/>
      <c r="K99" s="18"/>
      <c r="L99" s="9"/>
      <c r="M99" s="9"/>
      <c r="N99" s="9"/>
      <c r="O99" s="9"/>
      <c r="P99" s="9"/>
      <c r="Q99" s="14" t="s">
        <v>4042</v>
      </c>
      <c r="R99" s="9"/>
      <c r="S99" s="9"/>
      <c r="T99" s="9"/>
      <c r="U99" s="9"/>
      <c r="V99" s="14" t="s">
        <v>4045</v>
      </c>
      <c r="W99" s="9"/>
      <c r="X99" s="9"/>
      <c r="Y99" s="14" t="s">
        <v>4048</v>
      </c>
      <c r="Z99" s="9"/>
      <c r="AB99" s="36" t="s">
        <v>4050</v>
      </c>
      <c r="AC99" s="36" t="s">
        <v>4052</v>
      </c>
      <c r="AT99" s="36" t="s">
        <v>830</v>
      </c>
      <c r="AV99" s="41" t="s">
        <v>2959</v>
      </c>
      <c r="AW99" s="68" t="s">
        <v>4057</v>
      </c>
      <c r="AX99" s="68" t="s">
        <v>3291</v>
      </c>
      <c r="AY99" s="68" t="s">
        <v>3971</v>
      </c>
      <c r="AZ99" s="68" t="s">
        <v>1472</v>
      </c>
      <c r="BA99" s="36"/>
      <c r="BB99" s="36" t="s">
        <v>4063</v>
      </c>
      <c r="BC99" s="36" t="s">
        <v>1718</v>
      </c>
      <c r="BD99" s="36"/>
      <c r="BE99" s="36" t="s">
        <v>4065</v>
      </c>
      <c r="BF99" s="36"/>
      <c r="BG99" s="36" t="s">
        <v>4067</v>
      </c>
      <c r="BH99" s="36"/>
      <c r="BI99" s="36"/>
      <c r="BJ99" s="36"/>
    </row>
    <row r="100" spans="1:62" ht="15" customHeight="1" x14ac:dyDescent="0.4">
      <c r="A100" s="18"/>
      <c r="B100" s="9"/>
      <c r="C100" s="9"/>
      <c r="D100" s="9"/>
      <c r="E100" s="9"/>
      <c r="F100" s="9"/>
      <c r="G100" s="18"/>
      <c r="H100" s="9"/>
      <c r="I100" s="9"/>
      <c r="J100" s="9"/>
      <c r="K100" s="18"/>
      <c r="L100" s="9"/>
      <c r="M100" s="9"/>
      <c r="N100" s="9"/>
      <c r="O100" s="9"/>
      <c r="P100" s="9"/>
      <c r="Q100" s="14" t="s">
        <v>2538</v>
      </c>
      <c r="R100" s="9"/>
      <c r="S100" s="9"/>
      <c r="T100" s="9"/>
      <c r="U100" s="9"/>
      <c r="V100" s="14" t="s">
        <v>527</v>
      </c>
      <c r="W100" s="9"/>
      <c r="X100" s="9"/>
      <c r="Y100" s="14" t="s">
        <v>4078</v>
      </c>
      <c r="Z100" s="9"/>
      <c r="AB100" s="36" t="s">
        <v>2476</v>
      </c>
      <c r="AC100" s="36" t="s">
        <v>4081</v>
      </c>
      <c r="AT100" s="36" t="s">
        <v>3121</v>
      </c>
      <c r="AV100" s="41" t="s">
        <v>2569</v>
      </c>
      <c r="AW100" s="68" t="s">
        <v>689</v>
      </c>
      <c r="AX100" s="68" t="s">
        <v>3747</v>
      </c>
      <c r="AY100" s="68" t="s">
        <v>3414</v>
      </c>
      <c r="AZ100" s="68" t="s">
        <v>2743</v>
      </c>
      <c r="BA100" s="36"/>
      <c r="BB100" s="36" t="s">
        <v>4089</v>
      </c>
      <c r="BC100" s="36" t="s">
        <v>593</v>
      </c>
      <c r="BD100" s="36"/>
      <c r="BE100" s="36" t="s">
        <v>4090</v>
      </c>
      <c r="BF100" s="36"/>
      <c r="BG100" s="36" t="s">
        <v>4092</v>
      </c>
      <c r="BH100" s="36"/>
      <c r="BI100" s="36"/>
      <c r="BJ100" s="36"/>
    </row>
    <row r="101" spans="1:62" ht="15" customHeight="1" x14ac:dyDescent="0.4">
      <c r="A101" s="18"/>
      <c r="B101" s="9"/>
      <c r="C101" s="9"/>
      <c r="D101" s="9"/>
      <c r="E101" s="9"/>
      <c r="F101" s="9"/>
      <c r="G101" s="18"/>
      <c r="H101" s="9"/>
      <c r="I101" s="9"/>
      <c r="J101" s="9"/>
      <c r="K101" s="18"/>
      <c r="L101" s="9"/>
      <c r="M101" s="9"/>
      <c r="N101" s="9"/>
      <c r="O101" s="9"/>
      <c r="P101" s="9"/>
      <c r="Q101" s="14" t="s">
        <v>4100</v>
      </c>
      <c r="R101" s="9"/>
      <c r="S101" s="9"/>
      <c r="T101" s="9"/>
      <c r="U101" s="9"/>
      <c r="V101" s="14" t="s">
        <v>4103</v>
      </c>
      <c r="W101" s="9"/>
      <c r="X101" s="9"/>
      <c r="Y101" s="14" t="s">
        <v>4105</v>
      </c>
      <c r="Z101" s="9"/>
      <c r="AB101" s="36" t="s">
        <v>3545</v>
      </c>
      <c r="AC101" s="36" t="s">
        <v>4108</v>
      </c>
      <c r="AT101" s="36" t="s">
        <v>3361</v>
      </c>
      <c r="AV101" s="41" t="s">
        <v>1330</v>
      </c>
      <c r="AW101" s="68" t="s">
        <v>2210</v>
      </c>
      <c r="AX101" s="68" t="s">
        <v>4115</v>
      </c>
      <c r="AY101" s="68" t="s">
        <v>3470</v>
      </c>
      <c r="AZ101" s="68" t="s">
        <v>4118</v>
      </c>
      <c r="BA101" s="36"/>
      <c r="BB101" s="36" t="s">
        <v>4119</v>
      </c>
      <c r="BC101" s="36" t="s">
        <v>1621</v>
      </c>
      <c r="BD101" s="36"/>
      <c r="BE101" s="36" t="s">
        <v>1588</v>
      </c>
      <c r="BF101" s="36"/>
      <c r="BG101" s="36" t="s">
        <v>4122</v>
      </c>
      <c r="BH101" s="36"/>
      <c r="BI101" s="36"/>
      <c r="BJ101" s="36"/>
    </row>
    <row r="102" spans="1:62" ht="15" customHeight="1" x14ac:dyDescent="0.4">
      <c r="A102" s="18"/>
      <c r="B102" s="9"/>
      <c r="C102" s="9"/>
      <c r="D102" s="9"/>
      <c r="E102" s="9"/>
      <c r="F102" s="9"/>
      <c r="G102" s="18"/>
      <c r="H102" s="9"/>
      <c r="I102" s="9"/>
      <c r="J102" s="9"/>
      <c r="K102" s="18"/>
      <c r="L102" s="9"/>
      <c r="M102" s="9"/>
      <c r="N102" s="9"/>
      <c r="O102" s="9"/>
      <c r="P102" s="9"/>
      <c r="Q102" s="14" t="s">
        <v>4129</v>
      </c>
      <c r="R102" s="9"/>
      <c r="S102" s="9"/>
      <c r="T102" s="9"/>
      <c r="U102" s="9"/>
      <c r="V102" s="14" t="s">
        <v>4130</v>
      </c>
      <c r="W102" s="9"/>
      <c r="X102" s="9"/>
      <c r="Y102" s="14" t="s">
        <v>1570</v>
      </c>
      <c r="Z102" s="9"/>
      <c r="AB102" s="36" t="s">
        <v>4134</v>
      </c>
      <c r="AC102" s="36" t="s">
        <v>2098</v>
      </c>
      <c r="AT102" s="36" t="s">
        <v>2031</v>
      </c>
      <c r="AV102" s="41" t="s">
        <v>4138</v>
      </c>
      <c r="AW102" s="68" t="s">
        <v>3720</v>
      </c>
      <c r="AX102" s="68" t="s">
        <v>1177</v>
      </c>
      <c r="AY102" s="68" t="s">
        <v>4143</v>
      </c>
      <c r="AZ102" s="68" t="s">
        <v>2031</v>
      </c>
      <c r="BA102" s="36"/>
      <c r="BB102" s="36" t="s">
        <v>4146</v>
      </c>
      <c r="BC102" s="36" t="s">
        <v>4136</v>
      </c>
      <c r="BD102" s="36"/>
      <c r="BE102" s="36" t="s">
        <v>4148</v>
      </c>
      <c r="BF102" s="36"/>
      <c r="BG102" s="36" t="s">
        <v>4151</v>
      </c>
      <c r="BH102" s="36"/>
      <c r="BI102" s="36"/>
      <c r="BJ102" s="36"/>
    </row>
    <row r="103" spans="1:62" ht="15" customHeight="1" x14ac:dyDescent="0.4">
      <c r="A103" s="18"/>
      <c r="B103" s="9"/>
      <c r="C103" s="9"/>
      <c r="D103" s="9"/>
      <c r="E103" s="9"/>
      <c r="F103" s="9"/>
      <c r="G103" s="18"/>
      <c r="H103" s="9"/>
      <c r="I103" s="9"/>
      <c r="J103" s="9"/>
      <c r="K103" s="18"/>
      <c r="L103" s="9"/>
      <c r="M103" s="9"/>
      <c r="N103" s="9"/>
      <c r="O103" s="9"/>
      <c r="P103" s="9"/>
      <c r="Q103" s="14" t="s">
        <v>4158</v>
      </c>
      <c r="R103" s="9"/>
      <c r="S103" s="9"/>
      <c r="T103" s="9"/>
      <c r="U103" s="9"/>
      <c r="V103" s="14" t="s">
        <v>4160</v>
      </c>
      <c r="W103" s="9"/>
      <c r="X103" s="9"/>
      <c r="Y103" s="14" t="s">
        <v>465</v>
      </c>
      <c r="Z103" s="9"/>
      <c r="AB103" s="36" t="s">
        <v>4164</v>
      </c>
      <c r="AC103" s="36" t="s">
        <v>4165</v>
      </c>
      <c r="AT103" s="36" t="s">
        <v>895</v>
      </c>
      <c r="AV103" s="41" t="s">
        <v>3752</v>
      </c>
      <c r="AW103" s="68" t="s">
        <v>3160</v>
      </c>
      <c r="AX103" s="68" t="s">
        <v>1162</v>
      </c>
      <c r="AY103" s="68" t="s">
        <v>1783</v>
      </c>
      <c r="AZ103" s="68" t="s">
        <v>4173</v>
      </c>
      <c r="BA103" s="36"/>
      <c r="BB103" s="36" t="s">
        <v>4175</v>
      </c>
      <c r="BC103" s="36" t="s">
        <v>4177</v>
      </c>
      <c r="BD103" s="36"/>
      <c r="BE103" s="36" t="s">
        <v>3864</v>
      </c>
      <c r="BF103" s="36"/>
      <c r="BG103" s="36" t="s">
        <v>2501</v>
      </c>
      <c r="BH103" s="36"/>
      <c r="BI103" s="36"/>
      <c r="BJ103" s="36"/>
    </row>
    <row r="104" spans="1:62" ht="15" customHeight="1" x14ac:dyDescent="0.4">
      <c r="A104" s="18"/>
      <c r="B104" s="9"/>
      <c r="C104" s="9"/>
      <c r="D104" s="9"/>
      <c r="E104" s="9"/>
      <c r="F104" s="9"/>
      <c r="G104" s="18"/>
      <c r="H104" s="9"/>
      <c r="I104" s="9"/>
      <c r="J104" s="9"/>
      <c r="K104" s="18"/>
      <c r="L104" s="9"/>
      <c r="M104" s="9"/>
      <c r="N104" s="9"/>
      <c r="O104" s="9"/>
      <c r="P104" s="9"/>
      <c r="Q104" s="14" t="s">
        <v>4186</v>
      </c>
      <c r="R104" s="9"/>
      <c r="S104" s="9"/>
      <c r="T104" s="9"/>
      <c r="U104" s="9"/>
      <c r="V104" s="14" t="s">
        <v>1794</v>
      </c>
      <c r="W104" s="9"/>
      <c r="X104" s="9"/>
      <c r="Y104" s="14" t="s">
        <v>4190</v>
      </c>
      <c r="Z104" s="9"/>
      <c r="AB104" s="36" t="s">
        <v>4193</v>
      </c>
      <c r="AC104" s="36" t="s">
        <v>4195</v>
      </c>
      <c r="AT104" s="36" t="s">
        <v>2984</v>
      </c>
      <c r="AV104" s="41" t="s">
        <v>4197</v>
      </c>
      <c r="AW104" s="68" t="s">
        <v>3566</v>
      </c>
      <c r="AX104" s="68" t="s">
        <v>4200</v>
      </c>
      <c r="AY104" s="68" t="s">
        <v>3557</v>
      </c>
      <c r="AZ104" s="68" t="s">
        <v>2797</v>
      </c>
      <c r="BA104" s="36"/>
      <c r="BB104" s="36" t="s">
        <v>4202</v>
      </c>
      <c r="BC104" s="36" t="s">
        <v>4204</v>
      </c>
      <c r="BD104" s="36"/>
      <c r="BE104" s="36" t="s">
        <v>4206</v>
      </c>
      <c r="BF104" s="36"/>
      <c r="BG104" s="36" t="s">
        <v>4208</v>
      </c>
      <c r="BH104" s="36"/>
      <c r="BI104" s="36"/>
      <c r="BJ104" s="36"/>
    </row>
    <row r="105" spans="1:62" ht="15" customHeight="1" x14ac:dyDescent="0.4">
      <c r="A105" s="18"/>
      <c r="B105" s="9"/>
      <c r="C105" s="9"/>
      <c r="D105" s="9"/>
      <c r="E105" s="9"/>
      <c r="F105" s="9"/>
      <c r="G105" s="18"/>
      <c r="H105" s="9"/>
      <c r="I105" s="9"/>
      <c r="J105" s="9"/>
      <c r="K105" s="18"/>
      <c r="L105" s="9"/>
      <c r="M105" s="9"/>
      <c r="N105" s="9"/>
      <c r="O105" s="9"/>
      <c r="P105" s="9"/>
      <c r="Q105" s="14" t="s">
        <v>4215</v>
      </c>
      <c r="R105" s="9"/>
      <c r="S105" s="9"/>
      <c r="T105" s="9"/>
      <c r="U105" s="9"/>
      <c r="V105" s="14" t="s">
        <v>1276</v>
      </c>
      <c r="W105" s="9"/>
      <c r="X105" s="9"/>
      <c r="Y105" s="14" t="s">
        <v>4217</v>
      </c>
      <c r="Z105" s="9"/>
      <c r="AB105" s="36" t="s">
        <v>4218</v>
      </c>
      <c r="AC105" s="36" t="s">
        <v>4219</v>
      </c>
      <c r="AT105" s="36" t="s">
        <v>4220</v>
      </c>
      <c r="AV105" s="41" t="s">
        <v>4222</v>
      </c>
      <c r="AW105" s="68" t="s">
        <v>1844</v>
      </c>
      <c r="AX105" s="68" t="s">
        <v>1415</v>
      </c>
      <c r="AY105" s="68" t="s">
        <v>4227</v>
      </c>
      <c r="AZ105" s="68" t="s">
        <v>2829</v>
      </c>
      <c r="BA105" s="36"/>
      <c r="BB105" s="36" t="s">
        <v>4229</v>
      </c>
      <c r="BC105" s="36" t="s">
        <v>3406</v>
      </c>
      <c r="BD105" s="36"/>
      <c r="BE105" s="36" t="s">
        <v>4231</v>
      </c>
      <c r="BF105" s="36"/>
      <c r="BG105" s="36" t="s">
        <v>4234</v>
      </c>
      <c r="BH105" s="36"/>
      <c r="BI105" s="36"/>
      <c r="BJ105" s="36"/>
    </row>
    <row r="106" spans="1:62" ht="15" customHeight="1" x14ac:dyDescent="0.4">
      <c r="A106" s="18"/>
      <c r="B106" s="9"/>
      <c r="C106" s="9"/>
      <c r="D106" s="9"/>
      <c r="E106" s="9"/>
      <c r="F106" s="9"/>
      <c r="G106" s="18"/>
      <c r="H106" s="9"/>
      <c r="I106" s="9"/>
      <c r="J106" s="9"/>
      <c r="K106" s="18"/>
      <c r="L106" s="9"/>
      <c r="M106" s="9"/>
      <c r="N106" s="9"/>
      <c r="O106" s="9"/>
      <c r="P106" s="9"/>
      <c r="Q106" s="14" t="s">
        <v>4245</v>
      </c>
      <c r="R106" s="9"/>
      <c r="S106" s="9"/>
      <c r="T106" s="9"/>
      <c r="U106" s="9"/>
      <c r="V106" s="14" t="s">
        <v>529</v>
      </c>
      <c r="W106" s="9"/>
      <c r="X106" s="9"/>
      <c r="Y106" s="14" t="s">
        <v>4247</v>
      </c>
      <c r="Z106" s="9"/>
      <c r="AB106" s="36" t="s">
        <v>4253</v>
      </c>
      <c r="AC106" s="36" t="s">
        <v>3121</v>
      </c>
      <c r="AT106" s="36" t="s">
        <v>135</v>
      </c>
      <c r="AV106" s="41" t="s">
        <v>4257</v>
      </c>
      <c r="AW106" s="68" t="s">
        <v>3585</v>
      </c>
      <c r="AX106" s="68" t="s">
        <v>42</v>
      </c>
      <c r="AY106" s="68" t="s">
        <v>4259</v>
      </c>
      <c r="AZ106" s="68" t="s">
        <v>2660</v>
      </c>
      <c r="BA106" s="36"/>
      <c r="BB106" s="36" t="s">
        <v>4260</v>
      </c>
      <c r="BC106" s="36" t="s">
        <v>4262</v>
      </c>
      <c r="BD106" s="36"/>
      <c r="BE106" s="36" t="s">
        <v>3719</v>
      </c>
      <c r="BF106" s="36"/>
      <c r="BG106" s="36" t="s">
        <v>4264</v>
      </c>
      <c r="BH106" s="36"/>
      <c r="BI106" s="36"/>
      <c r="BJ106" s="36"/>
    </row>
    <row r="107" spans="1:62" ht="15" customHeight="1" x14ac:dyDescent="0.4">
      <c r="A107" s="18"/>
      <c r="B107" s="9"/>
      <c r="C107" s="9"/>
      <c r="D107" s="9"/>
      <c r="E107" s="9"/>
      <c r="F107" s="9"/>
      <c r="G107" s="18"/>
      <c r="H107" s="9"/>
      <c r="I107" s="9"/>
      <c r="J107" s="9"/>
      <c r="K107" s="18"/>
      <c r="L107" s="9"/>
      <c r="M107" s="9"/>
      <c r="N107" s="9"/>
      <c r="O107" s="9"/>
      <c r="P107" s="9"/>
      <c r="Q107" s="14" t="s">
        <v>4265</v>
      </c>
      <c r="R107" s="9"/>
      <c r="S107" s="9"/>
      <c r="T107" s="9"/>
      <c r="U107" s="9"/>
      <c r="V107" s="14" t="s">
        <v>529</v>
      </c>
      <c r="W107" s="9"/>
      <c r="X107" s="9"/>
      <c r="Y107" s="14" t="s">
        <v>4268</v>
      </c>
      <c r="Z107" s="9"/>
      <c r="AB107" s="36" t="s">
        <v>4271</v>
      </c>
      <c r="AC107" s="36" t="s">
        <v>2596</v>
      </c>
      <c r="AT107" s="36" t="s">
        <v>1679</v>
      </c>
      <c r="AV107" s="41" t="s">
        <v>1785</v>
      </c>
      <c r="AW107" s="68" t="s">
        <v>2613</v>
      </c>
      <c r="AX107" s="68" t="s">
        <v>1043</v>
      </c>
      <c r="AY107" s="68" t="s">
        <v>2940</v>
      </c>
      <c r="AZ107" s="68" t="s">
        <v>2984</v>
      </c>
      <c r="BA107" s="36"/>
      <c r="BB107" s="36" t="s">
        <v>4274</v>
      </c>
      <c r="BC107" s="36" t="s">
        <v>4275</v>
      </c>
      <c r="BD107" s="36"/>
      <c r="BE107" s="36" t="s">
        <v>4277</v>
      </c>
      <c r="BF107" s="36"/>
      <c r="BG107" s="36" t="s">
        <v>4279</v>
      </c>
      <c r="BH107" s="36"/>
      <c r="BI107" s="36"/>
      <c r="BJ107" s="36"/>
    </row>
    <row r="108" spans="1:62" ht="15" customHeight="1" x14ac:dyDescent="0.4">
      <c r="A108" s="18"/>
      <c r="B108" s="9"/>
      <c r="C108" s="9"/>
      <c r="D108" s="9"/>
      <c r="E108" s="9"/>
      <c r="F108" s="9"/>
      <c r="G108" s="18"/>
      <c r="H108" s="9"/>
      <c r="I108" s="9"/>
      <c r="J108" s="9"/>
      <c r="K108" s="18"/>
      <c r="L108" s="9"/>
      <c r="M108" s="9"/>
      <c r="N108" s="9"/>
      <c r="O108" s="9"/>
      <c r="P108" s="9"/>
      <c r="Q108" s="14" t="s">
        <v>4284</v>
      </c>
      <c r="R108" s="9"/>
      <c r="S108" s="9"/>
      <c r="T108" s="9"/>
      <c r="U108" s="9"/>
      <c r="V108" s="14" t="s">
        <v>4285</v>
      </c>
      <c r="W108" s="9"/>
      <c r="X108" s="9"/>
      <c r="Y108" s="14" t="s">
        <v>1801</v>
      </c>
      <c r="Z108" s="9"/>
      <c r="AB108" s="36" t="s">
        <v>4288</v>
      </c>
      <c r="AC108" s="36" t="s">
        <v>2634</v>
      </c>
      <c r="AT108" s="36" t="s">
        <v>199</v>
      </c>
      <c r="AV108" s="41" t="s">
        <v>2541</v>
      </c>
      <c r="AW108" s="68" t="s">
        <v>1038</v>
      </c>
      <c r="AX108" s="68" t="s">
        <v>4143</v>
      </c>
      <c r="AY108" s="68" t="s">
        <v>539</v>
      </c>
      <c r="AZ108" s="68" t="s">
        <v>4294</v>
      </c>
      <c r="BA108" s="36"/>
      <c r="BB108" s="36" t="s">
        <v>4295</v>
      </c>
      <c r="BC108" s="36" t="s">
        <v>4296</v>
      </c>
      <c r="BD108" s="36"/>
      <c r="BE108" s="36" t="s">
        <v>4298</v>
      </c>
      <c r="BF108" s="36"/>
      <c r="BG108" s="36" t="s">
        <v>4299</v>
      </c>
      <c r="BH108" s="36"/>
      <c r="BI108" s="36"/>
      <c r="BJ108" s="36"/>
    </row>
    <row r="109" spans="1:62" ht="15" customHeight="1" x14ac:dyDescent="0.4">
      <c r="A109" s="18"/>
      <c r="B109" s="9"/>
      <c r="C109" s="9"/>
      <c r="D109" s="9"/>
      <c r="E109" s="9"/>
      <c r="F109" s="9"/>
      <c r="G109" s="18"/>
      <c r="H109" s="9"/>
      <c r="I109" s="9"/>
      <c r="J109" s="9"/>
      <c r="K109" s="18"/>
      <c r="L109" s="9"/>
      <c r="M109" s="9"/>
      <c r="N109" s="9"/>
      <c r="O109" s="9"/>
      <c r="P109" s="9"/>
      <c r="Q109" s="14" t="s">
        <v>4304</v>
      </c>
      <c r="R109" s="9"/>
      <c r="S109" s="9"/>
      <c r="T109" s="9"/>
      <c r="U109" s="9"/>
      <c r="V109" s="14" t="s">
        <v>4306</v>
      </c>
      <c r="W109" s="9"/>
      <c r="X109" s="9"/>
      <c r="Y109" s="14" t="s">
        <v>3311</v>
      </c>
      <c r="Z109" s="9"/>
      <c r="AB109" s="36" t="s">
        <v>1024</v>
      </c>
      <c r="AC109" s="36" t="s">
        <v>4307</v>
      </c>
      <c r="AT109" s="36" t="s">
        <v>189</v>
      </c>
      <c r="AV109" s="41" t="s">
        <v>1178</v>
      </c>
      <c r="AW109" s="68" t="s">
        <v>3614</v>
      </c>
      <c r="AX109" s="68" t="s">
        <v>1783</v>
      </c>
      <c r="AY109" s="68" t="s">
        <v>4310</v>
      </c>
      <c r="AZ109" s="68" t="s">
        <v>1281</v>
      </c>
      <c r="BA109" s="36"/>
      <c r="BB109" s="36" t="s">
        <v>4312</v>
      </c>
      <c r="BC109" s="36" t="s">
        <v>4313</v>
      </c>
      <c r="BD109" s="36"/>
      <c r="BE109" s="36" t="s">
        <v>4315</v>
      </c>
      <c r="BF109" s="36"/>
      <c r="BG109" s="36" t="s">
        <v>4317</v>
      </c>
      <c r="BH109" s="36"/>
      <c r="BI109" s="36"/>
      <c r="BJ109" s="36"/>
    </row>
    <row r="110" spans="1:62" ht="15" customHeight="1" x14ac:dyDescent="0.4">
      <c r="A110" s="18"/>
      <c r="B110" s="9"/>
      <c r="C110" s="9"/>
      <c r="D110" s="9"/>
      <c r="E110" s="9"/>
      <c r="F110" s="9"/>
      <c r="G110" s="18"/>
      <c r="H110" s="9"/>
      <c r="I110" s="9"/>
      <c r="J110" s="9"/>
      <c r="K110" s="18"/>
      <c r="L110" s="9"/>
      <c r="M110" s="9"/>
      <c r="N110" s="9"/>
      <c r="O110" s="9"/>
      <c r="P110" s="9"/>
      <c r="Q110" s="14" t="s">
        <v>4323</v>
      </c>
      <c r="R110" s="9"/>
      <c r="S110" s="9"/>
      <c r="T110" s="9"/>
      <c r="U110" s="9"/>
      <c r="V110" s="14" t="s">
        <v>4306</v>
      </c>
      <c r="W110" s="9"/>
      <c r="X110" s="9"/>
      <c r="Y110" s="14" t="s">
        <v>4325</v>
      </c>
      <c r="Z110" s="9"/>
      <c r="AB110" s="36" t="s">
        <v>4327</v>
      </c>
      <c r="AC110" s="36" t="s">
        <v>584</v>
      </c>
      <c r="AT110" s="36" t="s">
        <v>1971</v>
      </c>
      <c r="AV110" s="41" t="s">
        <v>4330</v>
      </c>
      <c r="AW110" s="68" t="s">
        <v>1959</v>
      </c>
      <c r="AX110" s="68" t="s">
        <v>4227</v>
      </c>
      <c r="AY110" s="68" t="s">
        <v>4335</v>
      </c>
      <c r="AZ110" s="68" t="s">
        <v>2488</v>
      </c>
      <c r="BA110" s="36"/>
      <c r="BB110" s="36" t="s">
        <v>4336</v>
      </c>
      <c r="BC110" s="36" t="s">
        <v>4338</v>
      </c>
      <c r="BD110" s="36"/>
      <c r="BE110" s="36" t="s">
        <v>4340</v>
      </c>
    </row>
    <row r="111" spans="1:62" ht="15" customHeight="1" x14ac:dyDescent="0.4">
      <c r="A111" s="18"/>
      <c r="B111" s="9"/>
      <c r="C111" s="9"/>
      <c r="D111" s="9"/>
      <c r="E111" s="9"/>
      <c r="F111" s="9"/>
      <c r="G111" s="18"/>
      <c r="H111" s="9"/>
      <c r="I111" s="9"/>
      <c r="J111" s="9"/>
      <c r="K111" s="18"/>
      <c r="L111" s="9"/>
      <c r="M111" s="9"/>
      <c r="N111" s="9"/>
      <c r="O111" s="9"/>
      <c r="P111" s="9"/>
      <c r="Q111" s="14" t="s">
        <v>4344</v>
      </c>
      <c r="R111" s="9"/>
      <c r="S111" s="9"/>
      <c r="T111" s="9"/>
      <c r="U111" s="9"/>
      <c r="V111" s="14" t="s">
        <v>4346</v>
      </c>
      <c r="W111" s="9"/>
      <c r="X111" s="9"/>
      <c r="Y111" s="14" t="s">
        <v>4348</v>
      </c>
      <c r="Z111" s="9"/>
      <c r="AB111" s="36" t="s">
        <v>3278</v>
      </c>
      <c r="AC111" s="36" t="s">
        <v>4350</v>
      </c>
      <c r="AT111" s="36" t="s">
        <v>2320</v>
      </c>
      <c r="AV111" s="41" t="s">
        <v>4352</v>
      </c>
      <c r="AW111" s="68" t="s">
        <v>3638</v>
      </c>
      <c r="AX111" s="68" t="s">
        <v>4259</v>
      </c>
      <c r="AY111" s="68" t="s">
        <v>4356</v>
      </c>
      <c r="AZ111" s="68" t="s">
        <v>2388</v>
      </c>
      <c r="BA111" s="36"/>
      <c r="BB111" s="36" t="s">
        <v>4359</v>
      </c>
      <c r="BC111" s="36" t="s">
        <v>732</v>
      </c>
      <c r="BD111" s="36"/>
      <c r="BE111" s="36" t="s">
        <v>4360</v>
      </c>
    </row>
    <row r="112" spans="1:62" ht="15" customHeight="1" x14ac:dyDescent="0.4">
      <c r="A112" s="18"/>
      <c r="B112" s="9"/>
      <c r="C112" s="9"/>
      <c r="D112" s="9"/>
      <c r="E112" s="9"/>
      <c r="F112" s="9"/>
      <c r="G112" s="18"/>
      <c r="H112" s="9"/>
      <c r="I112" s="9"/>
      <c r="J112" s="9"/>
      <c r="K112" s="18"/>
      <c r="L112" s="9"/>
      <c r="M112" s="9"/>
      <c r="N112" s="9"/>
      <c r="O112" s="9"/>
      <c r="P112" s="9"/>
      <c r="Q112" s="14" t="s">
        <v>4365</v>
      </c>
      <c r="R112" s="9"/>
      <c r="S112" s="9"/>
      <c r="T112" s="9"/>
      <c r="U112" s="9"/>
      <c r="V112" s="14" t="s">
        <v>4367</v>
      </c>
      <c r="W112" s="9"/>
      <c r="X112" s="9"/>
      <c r="Y112" s="14" t="s">
        <v>4369</v>
      </c>
      <c r="Z112" s="9"/>
      <c r="AB112" s="36" t="s">
        <v>4375</v>
      </c>
      <c r="AC112" s="36" t="s">
        <v>4376</v>
      </c>
      <c r="AT112" s="36" t="s">
        <v>2612</v>
      </c>
      <c r="AV112" s="41" t="s">
        <v>2290</v>
      </c>
      <c r="AW112" s="68" t="s">
        <v>3567</v>
      </c>
      <c r="AX112" s="68" t="s">
        <v>4380</v>
      </c>
      <c r="AY112" s="68" t="s">
        <v>4382</v>
      </c>
      <c r="AZ112" s="68" t="s">
        <v>3044</v>
      </c>
      <c r="BA112" s="36"/>
      <c r="BB112" s="36" t="s">
        <v>4384</v>
      </c>
      <c r="BC112" s="36" t="s">
        <v>4385</v>
      </c>
      <c r="BD112" s="36"/>
      <c r="BE112" s="36" t="s">
        <v>4387</v>
      </c>
    </row>
    <row r="113" spans="1:57" ht="15" customHeight="1" x14ac:dyDescent="0.4">
      <c r="A113" s="18"/>
      <c r="B113" s="9"/>
      <c r="C113" s="9"/>
      <c r="D113" s="9"/>
      <c r="E113" s="9"/>
      <c r="F113" s="9"/>
      <c r="G113" s="18"/>
      <c r="H113" s="9"/>
      <c r="I113" s="9"/>
      <c r="J113" s="9"/>
      <c r="K113" s="18"/>
      <c r="L113" s="9"/>
      <c r="M113" s="9"/>
      <c r="N113" s="9"/>
      <c r="O113" s="9"/>
      <c r="P113" s="9"/>
      <c r="Q113" s="14" t="s">
        <v>4390</v>
      </c>
      <c r="R113" s="9"/>
      <c r="S113" s="9"/>
      <c r="T113" s="9"/>
      <c r="U113" s="9"/>
      <c r="V113" s="14" t="s">
        <v>4394</v>
      </c>
      <c r="W113" s="9"/>
      <c r="X113" s="9"/>
      <c r="Y113" s="14" t="s">
        <v>432</v>
      </c>
      <c r="Z113" s="9"/>
      <c r="AB113" s="36" t="s">
        <v>4397</v>
      </c>
      <c r="AC113" s="36" t="s">
        <v>4398</v>
      </c>
      <c r="AT113" s="36" t="s">
        <v>4399</v>
      </c>
      <c r="AV113" s="41" t="s">
        <v>2161</v>
      </c>
      <c r="AW113" s="68" t="s">
        <v>3695</v>
      </c>
      <c r="AX113" s="68" t="s">
        <v>2940</v>
      </c>
      <c r="AY113" s="68" t="s">
        <v>2142</v>
      </c>
      <c r="AZ113" s="68" t="s">
        <v>4403</v>
      </c>
      <c r="BA113" s="36"/>
      <c r="BB113" s="36" t="s">
        <v>4405</v>
      </c>
      <c r="BC113" s="36" t="s">
        <v>4407</v>
      </c>
      <c r="BD113" s="36"/>
      <c r="BE113" s="36" t="s">
        <v>4408</v>
      </c>
    </row>
    <row r="114" spans="1:57" ht="15" customHeight="1" x14ac:dyDescent="0.4">
      <c r="A114" s="18"/>
      <c r="B114" s="9"/>
      <c r="C114" s="9"/>
      <c r="D114" s="9"/>
      <c r="E114" s="9"/>
      <c r="F114" s="9"/>
      <c r="G114" s="18"/>
      <c r="H114" s="9"/>
      <c r="I114" s="9"/>
      <c r="J114" s="9"/>
      <c r="K114" s="18"/>
      <c r="L114" s="9"/>
      <c r="M114" s="9"/>
      <c r="N114" s="9"/>
      <c r="O114" s="9"/>
      <c r="P114" s="9"/>
      <c r="Q114" s="14" t="s">
        <v>4412</v>
      </c>
      <c r="R114" s="9"/>
      <c r="S114" s="9"/>
      <c r="T114" s="9"/>
      <c r="U114" s="9"/>
      <c r="V114" s="14" t="s">
        <v>4414</v>
      </c>
      <c r="W114" s="9"/>
      <c r="X114" s="9"/>
      <c r="Y114" s="14" t="s">
        <v>4415</v>
      </c>
      <c r="Z114" s="9"/>
      <c r="AB114" s="36" t="s">
        <v>4419</v>
      </c>
      <c r="AC114" s="36" t="s">
        <v>4420</v>
      </c>
      <c r="AT114" s="36" t="s">
        <v>2348</v>
      </c>
      <c r="AV114" s="41" t="s">
        <v>3317</v>
      </c>
      <c r="AW114" s="68" t="s">
        <v>3577</v>
      </c>
      <c r="AX114" s="68" t="s">
        <v>539</v>
      </c>
      <c r="AY114" s="68" t="s">
        <v>4422</v>
      </c>
      <c r="AZ114" s="68" t="s">
        <v>2484</v>
      </c>
      <c r="BA114" s="36"/>
      <c r="BB114" s="36" t="s">
        <v>4423</v>
      </c>
      <c r="BC114" s="36" t="s">
        <v>293</v>
      </c>
      <c r="BD114" s="36"/>
      <c r="BE114" s="36" t="s">
        <v>4425</v>
      </c>
    </row>
    <row r="115" spans="1:57" ht="15" customHeight="1" x14ac:dyDescent="0.4">
      <c r="A115" s="18"/>
      <c r="B115" s="9"/>
      <c r="C115" s="9"/>
      <c r="D115" s="9"/>
      <c r="E115" s="9"/>
      <c r="F115" s="9"/>
      <c r="G115" s="18"/>
      <c r="H115" s="9"/>
      <c r="I115" s="9"/>
      <c r="J115" s="9"/>
      <c r="K115" s="18"/>
      <c r="L115" s="9"/>
      <c r="M115" s="9"/>
      <c r="N115" s="9"/>
      <c r="O115" s="9"/>
      <c r="P115" s="9"/>
      <c r="Q115" s="14" t="s">
        <v>4430</v>
      </c>
      <c r="R115" s="9"/>
      <c r="S115" s="9"/>
      <c r="T115" s="9"/>
      <c r="U115" s="9"/>
      <c r="V115" s="14" t="s">
        <v>4431</v>
      </c>
      <c r="W115" s="9"/>
      <c r="X115" s="9"/>
      <c r="Y115" s="14" t="s">
        <v>901</v>
      </c>
      <c r="Z115" s="9"/>
      <c r="AB115" s="36" t="s">
        <v>2194</v>
      </c>
      <c r="AC115" s="36" t="s">
        <v>4434</v>
      </c>
      <c r="AT115" s="36" t="s">
        <v>4437</v>
      </c>
      <c r="AV115" s="41" t="s">
        <v>3145</v>
      </c>
      <c r="AW115" s="68" t="s">
        <v>3586</v>
      </c>
      <c r="AX115" s="68" t="s">
        <v>4439</v>
      </c>
      <c r="AY115" s="68" t="s">
        <v>1544</v>
      </c>
      <c r="AZ115" s="68" t="s">
        <v>1859</v>
      </c>
      <c r="BA115" s="36"/>
      <c r="BB115" s="36" t="s">
        <v>4441</v>
      </c>
      <c r="BC115" s="36" t="s">
        <v>4443</v>
      </c>
      <c r="BD115" s="36"/>
      <c r="BE115" s="36" t="s">
        <v>4445</v>
      </c>
    </row>
    <row r="116" spans="1:57" ht="15" customHeight="1" x14ac:dyDescent="0.4">
      <c r="A116" s="18"/>
      <c r="B116" s="9"/>
      <c r="C116" s="9"/>
      <c r="D116" s="9"/>
      <c r="E116" s="9"/>
      <c r="F116" s="9"/>
      <c r="G116" s="18"/>
      <c r="H116" s="9"/>
      <c r="I116" s="9"/>
      <c r="J116" s="9"/>
      <c r="K116" s="18"/>
      <c r="L116" s="9"/>
      <c r="M116" s="9"/>
      <c r="N116" s="9"/>
      <c r="O116" s="9"/>
      <c r="P116" s="9"/>
      <c r="Q116" s="14" t="s">
        <v>4450</v>
      </c>
      <c r="R116" s="9"/>
      <c r="S116" s="9"/>
      <c r="T116" s="9"/>
      <c r="U116" s="9"/>
      <c r="V116" s="14" t="s">
        <v>4451</v>
      </c>
      <c r="W116" s="9"/>
      <c r="X116" s="9"/>
      <c r="Y116" s="14" t="s">
        <v>2068</v>
      </c>
      <c r="Z116" s="9"/>
      <c r="AB116" s="36" t="s">
        <v>2282</v>
      </c>
      <c r="AC116" s="36" t="s">
        <v>4455</v>
      </c>
      <c r="AT116" s="36" t="s">
        <v>3061</v>
      </c>
      <c r="AV116" s="41" t="s">
        <v>4457</v>
      </c>
      <c r="AW116" s="68" t="s">
        <v>3595</v>
      </c>
      <c r="AX116" s="68" t="s">
        <v>4335</v>
      </c>
      <c r="AY116" s="68" t="s">
        <v>4459</v>
      </c>
      <c r="AZ116" s="68" t="s">
        <v>1871</v>
      </c>
      <c r="BA116" s="36"/>
      <c r="BB116" s="36" t="s">
        <v>4460</v>
      </c>
      <c r="BC116" s="36" t="s">
        <v>3100</v>
      </c>
      <c r="BD116" s="36"/>
      <c r="BE116" s="36" t="s">
        <v>2349</v>
      </c>
    </row>
    <row r="117" spans="1:57" ht="15" customHeight="1" x14ac:dyDescent="0.4">
      <c r="A117" s="18"/>
      <c r="B117" s="9"/>
      <c r="C117" s="9"/>
      <c r="D117" s="9"/>
      <c r="E117" s="9"/>
      <c r="F117" s="9"/>
      <c r="G117" s="18"/>
      <c r="H117" s="9"/>
      <c r="I117" s="9"/>
      <c r="J117" s="9"/>
      <c r="K117" s="18"/>
      <c r="L117" s="9"/>
      <c r="M117" s="9"/>
      <c r="N117" s="9"/>
      <c r="O117" s="9"/>
      <c r="P117" s="9"/>
      <c r="Q117" s="14" t="s">
        <v>4462</v>
      </c>
      <c r="R117" s="9"/>
      <c r="S117" s="9"/>
      <c r="T117" s="9"/>
      <c r="U117" s="9"/>
      <c r="V117" s="14" t="s">
        <v>4463</v>
      </c>
      <c r="W117" s="9"/>
      <c r="X117" s="9"/>
      <c r="Y117" s="14" t="s">
        <v>2883</v>
      </c>
      <c r="Z117" s="9"/>
      <c r="AB117" s="36" t="s">
        <v>4466</v>
      </c>
      <c r="AC117" s="36" t="s">
        <v>3930</v>
      </c>
      <c r="AT117" s="36" t="s">
        <v>1320</v>
      </c>
      <c r="AV117" s="41" t="s">
        <v>3315</v>
      </c>
      <c r="AW117" s="68" t="s">
        <v>3605</v>
      </c>
      <c r="AX117" s="68" t="s">
        <v>4469</v>
      </c>
      <c r="AY117" s="68" t="s">
        <v>4471</v>
      </c>
      <c r="AZ117" s="68" t="s">
        <v>2495</v>
      </c>
      <c r="BA117" s="36"/>
      <c r="BB117" s="36" t="s">
        <v>4472</v>
      </c>
      <c r="BC117" s="36" t="s">
        <v>3025</v>
      </c>
      <c r="BD117" s="36"/>
      <c r="BE117" s="36" t="s">
        <v>4476</v>
      </c>
    </row>
    <row r="118" spans="1:57" ht="15" customHeight="1" x14ac:dyDescent="0.4">
      <c r="A118" s="18"/>
      <c r="B118" s="9"/>
      <c r="C118" s="9"/>
      <c r="D118" s="9"/>
      <c r="E118" s="9"/>
      <c r="F118" s="9"/>
      <c r="G118" s="18"/>
      <c r="H118" s="9"/>
      <c r="I118" s="9"/>
      <c r="J118" s="9"/>
      <c r="K118" s="18"/>
      <c r="L118" s="9"/>
      <c r="M118" s="9"/>
      <c r="N118" s="9"/>
      <c r="O118" s="9"/>
      <c r="P118" s="9"/>
      <c r="Q118" s="14" t="s">
        <v>4481</v>
      </c>
      <c r="R118" s="9"/>
      <c r="S118" s="9"/>
      <c r="T118" s="9"/>
      <c r="U118" s="9"/>
      <c r="V118" s="9"/>
      <c r="W118" s="9"/>
      <c r="X118" s="9"/>
      <c r="Y118" s="14" t="s">
        <v>4484</v>
      </c>
      <c r="Z118" s="9"/>
      <c r="AB118" s="36" t="s">
        <v>1490</v>
      </c>
      <c r="AC118" s="36" t="s">
        <v>4486</v>
      </c>
      <c r="AT118" s="36" t="s">
        <v>888</v>
      </c>
      <c r="AV118" s="41" t="s">
        <v>1090</v>
      </c>
      <c r="AW118" s="68" t="s">
        <v>3289</v>
      </c>
      <c r="AX118" s="68" t="s">
        <v>4489</v>
      </c>
      <c r="AY118" s="68" t="s">
        <v>4491</v>
      </c>
      <c r="AZ118" s="68" t="s">
        <v>1878</v>
      </c>
      <c r="BA118" s="36"/>
      <c r="BB118" s="36" t="s">
        <v>4493</v>
      </c>
      <c r="BC118" s="36" t="s">
        <v>4494</v>
      </c>
      <c r="BD118" s="36"/>
      <c r="BE118" s="36" t="s">
        <v>4045</v>
      </c>
    </row>
    <row r="119" spans="1:57" ht="15" customHeight="1" x14ac:dyDescent="0.4">
      <c r="A119" s="18"/>
      <c r="B119" s="9"/>
      <c r="C119" s="9"/>
      <c r="D119" s="9"/>
      <c r="E119" s="9"/>
      <c r="F119" s="9"/>
      <c r="G119" s="18"/>
      <c r="H119" s="9"/>
      <c r="I119" s="9"/>
      <c r="J119" s="9"/>
      <c r="K119" s="18"/>
      <c r="L119" s="9"/>
      <c r="M119" s="9"/>
      <c r="N119" s="9"/>
      <c r="O119" s="9"/>
      <c r="P119" s="9"/>
      <c r="Q119" s="14" t="s">
        <v>4500</v>
      </c>
      <c r="R119" s="9"/>
      <c r="S119" s="9"/>
      <c r="T119" s="9"/>
      <c r="U119" s="9"/>
      <c r="V119" s="9"/>
      <c r="W119" s="9"/>
      <c r="X119" s="9"/>
      <c r="Y119" s="14" t="s">
        <v>4502</v>
      </c>
      <c r="Z119" s="9"/>
      <c r="AB119" s="36" t="s">
        <v>4399</v>
      </c>
      <c r="AC119" s="36" t="s">
        <v>2057</v>
      </c>
      <c r="AT119" s="36" t="s">
        <v>4503</v>
      </c>
      <c r="AV119" s="41" t="s">
        <v>2660</v>
      </c>
      <c r="AW119" s="68" t="s">
        <v>1372</v>
      </c>
      <c r="AX119" s="68" t="s">
        <v>2142</v>
      </c>
      <c r="AY119" s="68" t="s">
        <v>4509</v>
      </c>
      <c r="AZ119" s="68" t="s">
        <v>4510</v>
      </c>
      <c r="BA119" s="36"/>
      <c r="BB119" s="36" t="s">
        <v>4511</v>
      </c>
      <c r="BC119" s="36" t="s">
        <v>4512</v>
      </c>
      <c r="BD119" s="36"/>
      <c r="BE119" s="36" t="s">
        <v>4513</v>
      </c>
    </row>
    <row r="120" spans="1:57" ht="15" customHeight="1" x14ac:dyDescent="0.4">
      <c r="A120" s="18"/>
      <c r="B120" s="9"/>
      <c r="C120" s="9"/>
      <c r="D120" s="9"/>
      <c r="E120" s="9"/>
      <c r="F120" s="9"/>
      <c r="G120" s="18"/>
      <c r="H120" s="9"/>
      <c r="I120" s="9"/>
      <c r="J120" s="9"/>
      <c r="K120" s="18"/>
      <c r="L120" s="9"/>
      <c r="M120" s="9"/>
      <c r="N120" s="9"/>
      <c r="O120" s="9"/>
      <c r="P120" s="9"/>
      <c r="Q120" s="14" t="s">
        <v>4515</v>
      </c>
      <c r="R120" s="9"/>
      <c r="S120" s="9"/>
      <c r="T120" s="9"/>
      <c r="U120" s="9"/>
      <c r="V120" s="9"/>
      <c r="W120" s="9"/>
      <c r="X120" s="9"/>
      <c r="Y120" s="14" t="s">
        <v>4518</v>
      </c>
      <c r="Z120" s="9"/>
      <c r="AB120" s="36" t="s">
        <v>4520</v>
      </c>
      <c r="AC120" s="36" t="s">
        <v>4521</v>
      </c>
      <c r="AT120" s="36" t="s">
        <v>4522</v>
      </c>
      <c r="AV120" s="41" t="s">
        <v>2984</v>
      </c>
      <c r="AW120" s="68" t="s">
        <v>1419</v>
      </c>
      <c r="AX120" s="68" t="s">
        <v>1544</v>
      </c>
      <c r="AY120" s="68" t="s">
        <v>4525</v>
      </c>
      <c r="AZ120" s="68" t="s">
        <v>625</v>
      </c>
      <c r="BA120" s="36"/>
      <c r="BB120" s="36" t="s">
        <v>4526</v>
      </c>
      <c r="BC120" s="36" t="s">
        <v>4528</v>
      </c>
      <c r="BD120" s="36"/>
      <c r="BE120" s="36" t="s">
        <v>4532</v>
      </c>
    </row>
    <row r="121" spans="1:57" ht="15" customHeight="1" x14ac:dyDescent="0.4">
      <c r="A121" s="18"/>
      <c r="B121" s="9"/>
      <c r="C121" s="9"/>
      <c r="D121" s="9"/>
      <c r="E121" s="9"/>
      <c r="F121" s="9"/>
      <c r="G121" s="18"/>
      <c r="H121" s="9"/>
      <c r="I121" s="9"/>
      <c r="J121" s="9"/>
      <c r="K121" s="18"/>
      <c r="L121" s="9"/>
      <c r="M121" s="9"/>
      <c r="N121" s="9"/>
      <c r="O121" s="9"/>
      <c r="P121" s="9"/>
      <c r="Q121" s="14" t="s">
        <v>4536</v>
      </c>
      <c r="R121" s="9"/>
      <c r="S121" s="9"/>
      <c r="T121" s="9"/>
      <c r="U121" s="9"/>
      <c r="V121" s="9"/>
      <c r="W121" s="9"/>
      <c r="X121" s="9"/>
      <c r="Y121" s="14" t="s">
        <v>779</v>
      </c>
      <c r="Z121" s="9"/>
      <c r="AB121" s="36" t="s">
        <v>1583</v>
      </c>
      <c r="AC121" s="36" t="s">
        <v>4539</v>
      </c>
      <c r="AT121" s="36" t="s">
        <v>1419</v>
      </c>
      <c r="AV121" s="41" t="s">
        <v>4542</v>
      </c>
      <c r="AW121" s="68" t="s">
        <v>1123</v>
      </c>
      <c r="AX121" s="68" t="s">
        <v>4459</v>
      </c>
      <c r="AY121" s="68" t="s">
        <v>2015</v>
      </c>
      <c r="AZ121" s="68" t="s">
        <v>1885</v>
      </c>
      <c r="BA121" s="36"/>
      <c r="BB121" s="36" t="s">
        <v>4547</v>
      </c>
      <c r="BC121" s="36" t="s">
        <v>4549</v>
      </c>
      <c r="BD121" s="36"/>
      <c r="BE121" s="36" t="s">
        <v>4550</v>
      </c>
    </row>
    <row r="122" spans="1:57" ht="15" customHeight="1" x14ac:dyDescent="0.4">
      <c r="A122" s="18"/>
      <c r="B122" s="9"/>
      <c r="C122" s="9"/>
      <c r="D122" s="9"/>
      <c r="E122" s="9"/>
      <c r="F122" s="9"/>
      <c r="G122" s="18"/>
      <c r="H122" s="9"/>
      <c r="I122" s="9"/>
      <c r="J122" s="9"/>
      <c r="K122" s="18"/>
      <c r="L122" s="9"/>
      <c r="M122" s="9"/>
      <c r="N122" s="9"/>
      <c r="O122" s="9"/>
      <c r="P122" s="9"/>
      <c r="Q122" s="14" t="s">
        <v>4555</v>
      </c>
      <c r="R122" s="9"/>
      <c r="S122" s="9"/>
      <c r="T122" s="9"/>
      <c r="U122" s="9"/>
      <c r="V122" s="9"/>
      <c r="W122" s="9"/>
      <c r="X122" s="9"/>
      <c r="Y122" s="14" t="s">
        <v>4557</v>
      </c>
      <c r="Z122" s="9"/>
      <c r="AB122" s="36" t="s">
        <v>4558</v>
      </c>
      <c r="AC122" s="36" t="s">
        <v>4559</v>
      </c>
      <c r="AT122" s="36" t="s">
        <v>2932</v>
      </c>
      <c r="AV122" s="41" t="s">
        <v>4560</v>
      </c>
      <c r="AW122" s="68" t="s">
        <v>2702</v>
      </c>
      <c r="AX122" s="68" t="s">
        <v>4563</v>
      </c>
      <c r="AY122" s="68" t="s">
        <v>4522</v>
      </c>
      <c r="AZ122" s="68" t="s">
        <v>1896</v>
      </c>
      <c r="BA122" s="36"/>
      <c r="BB122" s="36" t="s">
        <v>4566</v>
      </c>
      <c r="BC122" s="36" t="s">
        <v>4567</v>
      </c>
      <c r="BD122" s="36"/>
      <c r="BE122" s="36" t="s">
        <v>4570</v>
      </c>
    </row>
    <row r="123" spans="1:57" ht="15" customHeight="1" x14ac:dyDescent="0.4">
      <c r="A123" s="18"/>
      <c r="B123" s="9"/>
      <c r="C123" s="9"/>
      <c r="D123" s="9"/>
      <c r="E123" s="9"/>
      <c r="F123" s="9"/>
      <c r="G123" s="18"/>
      <c r="H123" s="9"/>
      <c r="I123" s="9"/>
      <c r="J123" s="9"/>
      <c r="K123" s="18"/>
      <c r="L123" s="9"/>
      <c r="M123" s="9"/>
      <c r="N123" s="9"/>
      <c r="O123" s="9"/>
      <c r="P123" s="9"/>
      <c r="Q123" s="9"/>
      <c r="R123" s="9"/>
      <c r="S123" s="9"/>
      <c r="T123" s="9"/>
      <c r="U123" s="9"/>
      <c r="V123" s="9"/>
      <c r="W123" s="9"/>
      <c r="X123" s="9"/>
      <c r="Y123" s="14" t="s">
        <v>1177</v>
      </c>
      <c r="Z123" s="9"/>
      <c r="AB123" s="36" t="s">
        <v>3604</v>
      </c>
      <c r="AC123" s="36" t="s">
        <v>4576</v>
      </c>
      <c r="AT123" s="36" t="s">
        <v>2805</v>
      </c>
      <c r="AV123" s="41" t="s">
        <v>4577</v>
      </c>
      <c r="AW123" s="68" t="s">
        <v>923</v>
      </c>
      <c r="AX123" s="68" t="s">
        <v>4578</v>
      </c>
      <c r="AY123" s="68" t="s">
        <v>4579</v>
      </c>
      <c r="AZ123" s="68" t="s">
        <v>1903</v>
      </c>
      <c r="BA123" s="36"/>
      <c r="BB123" s="36" t="s">
        <v>4580</v>
      </c>
      <c r="BC123" s="36" t="s">
        <v>4452</v>
      </c>
      <c r="BD123" s="36"/>
      <c r="BE123" s="36" t="s">
        <v>4582</v>
      </c>
    </row>
    <row r="124" spans="1:57" ht="15" customHeight="1" x14ac:dyDescent="0.4">
      <c r="A124" s="18"/>
      <c r="B124" s="9"/>
      <c r="C124" s="9"/>
      <c r="D124" s="9"/>
      <c r="E124" s="9"/>
      <c r="F124" s="9"/>
      <c r="G124" s="18"/>
      <c r="H124" s="9"/>
      <c r="I124" s="9"/>
      <c r="J124" s="9"/>
      <c r="K124" s="18"/>
      <c r="L124" s="9"/>
      <c r="M124" s="9"/>
      <c r="N124" s="9"/>
      <c r="O124" s="9"/>
      <c r="P124" s="9"/>
      <c r="Q124" s="9"/>
      <c r="R124" s="9"/>
      <c r="S124" s="9"/>
      <c r="T124" s="9"/>
      <c r="U124" s="9"/>
      <c r="V124" s="9"/>
      <c r="W124" s="9"/>
      <c r="X124" s="9"/>
      <c r="Y124" s="14" t="s">
        <v>4586</v>
      </c>
      <c r="Z124" s="9"/>
      <c r="AB124" s="36" t="s">
        <v>2263</v>
      </c>
      <c r="AC124" s="36" t="s">
        <v>4587</v>
      </c>
      <c r="AT124" s="36" t="s">
        <v>4590</v>
      </c>
      <c r="AV124" s="41" t="s">
        <v>4591</v>
      </c>
      <c r="AW124" s="68" t="s">
        <v>644</v>
      </c>
      <c r="AX124" s="68" t="s">
        <v>4525</v>
      </c>
      <c r="AY124" s="68" t="s">
        <v>278</v>
      </c>
      <c r="AZ124" s="68" t="s">
        <v>1288</v>
      </c>
      <c r="BA124" s="36"/>
      <c r="BB124" s="36" t="s">
        <v>4595</v>
      </c>
      <c r="BC124" s="36" t="s">
        <v>4597</v>
      </c>
      <c r="BD124" s="36"/>
      <c r="BE124" s="36" t="s">
        <v>264</v>
      </c>
    </row>
    <row r="125" spans="1:57" ht="15" customHeight="1" x14ac:dyDescent="0.4">
      <c r="A125" s="18"/>
      <c r="B125" s="9"/>
      <c r="C125" s="9"/>
      <c r="D125" s="9"/>
      <c r="E125" s="9"/>
      <c r="F125" s="9"/>
      <c r="G125" s="18"/>
      <c r="H125" s="9"/>
      <c r="I125" s="9"/>
      <c r="J125" s="9"/>
      <c r="K125" s="18"/>
      <c r="L125" s="9"/>
      <c r="M125" s="9"/>
      <c r="N125" s="9"/>
      <c r="O125" s="9"/>
      <c r="P125" s="9"/>
      <c r="Q125" s="9"/>
      <c r="R125" s="9"/>
      <c r="S125" s="9"/>
      <c r="T125" s="9"/>
      <c r="U125" s="9"/>
      <c r="V125" s="9"/>
      <c r="W125" s="9"/>
      <c r="X125" s="9"/>
      <c r="Y125" s="14" t="s">
        <v>4604</v>
      </c>
      <c r="Z125" s="9"/>
      <c r="AB125" s="36" t="s">
        <v>4605</v>
      </c>
      <c r="AC125" s="36" t="s">
        <v>3688</v>
      </c>
      <c r="AT125" s="36" t="s">
        <v>2239</v>
      </c>
      <c r="AV125" s="41" t="s">
        <v>3568</v>
      </c>
      <c r="AW125" s="68" t="s">
        <v>579</v>
      </c>
      <c r="AX125" s="68" t="s">
        <v>4609</v>
      </c>
      <c r="AY125" s="68" t="s">
        <v>1279</v>
      </c>
      <c r="AZ125" s="68" t="s">
        <v>2909</v>
      </c>
      <c r="BA125" s="36"/>
      <c r="BB125" s="36" t="s">
        <v>4612</v>
      </c>
      <c r="BC125" s="36" t="s">
        <v>4613</v>
      </c>
      <c r="BD125" s="36"/>
      <c r="BE125" s="36" t="s">
        <v>4614</v>
      </c>
    </row>
    <row r="126" spans="1:57" ht="15" customHeight="1" x14ac:dyDescent="0.4">
      <c r="A126" s="18"/>
      <c r="B126" s="9"/>
      <c r="C126" s="9"/>
      <c r="D126" s="9"/>
      <c r="E126" s="9"/>
      <c r="F126" s="9"/>
      <c r="G126" s="18"/>
      <c r="H126" s="9"/>
      <c r="I126" s="9"/>
      <c r="J126" s="9"/>
      <c r="K126" s="18"/>
      <c r="L126" s="9"/>
      <c r="M126" s="9"/>
      <c r="N126" s="9"/>
      <c r="O126" s="9"/>
      <c r="P126" s="9"/>
      <c r="Q126" s="9"/>
      <c r="R126" s="9"/>
      <c r="S126" s="9"/>
      <c r="T126" s="9"/>
      <c r="U126" s="9"/>
      <c r="V126" s="9"/>
      <c r="W126" s="9"/>
      <c r="X126" s="9"/>
      <c r="Y126" s="14" t="s">
        <v>4615</v>
      </c>
      <c r="Z126" s="9"/>
      <c r="AB126" s="36" t="s">
        <v>4617</v>
      </c>
      <c r="AC126" s="36" t="s">
        <v>4618</v>
      </c>
      <c r="AT126" s="36" t="s">
        <v>3398</v>
      </c>
      <c r="AV126" s="41" t="s">
        <v>2701</v>
      </c>
      <c r="AW126" s="68" t="s">
        <v>3291</v>
      </c>
      <c r="AX126" s="68" t="s">
        <v>4258</v>
      </c>
      <c r="AY126" s="68" t="s">
        <v>4620</v>
      </c>
      <c r="AZ126" s="68" t="s">
        <v>2933</v>
      </c>
      <c r="BA126" s="36"/>
      <c r="BB126" s="36" t="s">
        <v>4621</v>
      </c>
      <c r="BC126" s="36" t="s">
        <v>4623</v>
      </c>
      <c r="BD126" s="36"/>
      <c r="BE126" s="36" t="s">
        <v>4626</v>
      </c>
    </row>
    <row r="127" spans="1:57" ht="15" customHeight="1" x14ac:dyDescent="0.4">
      <c r="A127" s="18"/>
      <c r="B127" s="9"/>
      <c r="C127" s="9"/>
      <c r="D127" s="9"/>
      <c r="E127" s="9"/>
      <c r="F127" s="9"/>
      <c r="G127" s="18"/>
      <c r="H127" s="9"/>
      <c r="I127" s="9"/>
      <c r="J127" s="9"/>
      <c r="K127" s="18"/>
      <c r="L127" s="9"/>
      <c r="M127" s="9"/>
      <c r="N127" s="9"/>
      <c r="O127" s="9"/>
      <c r="P127" s="9"/>
      <c r="Q127" s="9"/>
      <c r="R127" s="9"/>
      <c r="S127" s="9"/>
      <c r="T127" s="9"/>
      <c r="U127" s="9"/>
      <c r="V127" s="9"/>
      <c r="W127" s="9"/>
      <c r="X127" s="9"/>
      <c r="Y127" s="14" t="s">
        <v>2848</v>
      </c>
      <c r="Z127" s="9"/>
      <c r="AB127" s="36" t="s">
        <v>1966</v>
      </c>
      <c r="AC127" s="36" t="s">
        <v>4632</v>
      </c>
      <c r="AT127" s="36" t="s">
        <v>4634</v>
      </c>
      <c r="AV127" s="41" t="s">
        <v>4636</v>
      </c>
      <c r="AW127" s="68" t="s">
        <v>3747</v>
      </c>
      <c r="AX127" s="68" t="s">
        <v>4522</v>
      </c>
      <c r="AY127" s="68" t="s">
        <v>4639</v>
      </c>
      <c r="AZ127" s="68" t="s">
        <v>897</v>
      </c>
      <c r="BA127" s="36"/>
      <c r="BB127" s="36" t="s">
        <v>4640</v>
      </c>
      <c r="BC127" s="36" t="s">
        <v>4643</v>
      </c>
      <c r="BD127" s="36"/>
      <c r="BE127" s="36" t="s">
        <v>4644</v>
      </c>
    </row>
    <row r="128" spans="1:57" ht="15" customHeight="1" x14ac:dyDescent="0.4">
      <c r="A128" s="18"/>
      <c r="B128" s="9"/>
      <c r="C128" s="9"/>
      <c r="D128" s="9"/>
      <c r="E128" s="9"/>
      <c r="F128" s="9"/>
      <c r="G128" s="18"/>
      <c r="H128" s="9"/>
      <c r="I128" s="9"/>
      <c r="J128" s="9"/>
      <c r="K128" s="18"/>
      <c r="L128" s="9"/>
      <c r="M128" s="9"/>
      <c r="N128" s="9"/>
      <c r="O128" s="9"/>
      <c r="P128" s="9"/>
      <c r="Q128" s="9"/>
      <c r="R128" s="9"/>
      <c r="S128" s="9"/>
      <c r="T128" s="9"/>
      <c r="U128" s="9"/>
      <c r="V128" s="9"/>
      <c r="W128" s="9"/>
      <c r="X128" s="9"/>
      <c r="Y128" s="14" t="s">
        <v>4649</v>
      </c>
      <c r="Z128" s="9"/>
      <c r="AB128" s="36" t="s">
        <v>4650</v>
      </c>
      <c r="AC128" s="36" t="s">
        <v>4652</v>
      </c>
      <c r="AT128" s="36" t="s">
        <v>4327</v>
      </c>
      <c r="AV128" s="41" t="s">
        <v>2441</v>
      </c>
      <c r="AW128" s="68" t="s">
        <v>1177</v>
      </c>
      <c r="AX128" s="68" t="s">
        <v>3189</v>
      </c>
      <c r="AY128" s="68" t="s">
        <v>2439</v>
      </c>
      <c r="AZ128" s="68" t="s">
        <v>4658</v>
      </c>
      <c r="BA128" s="36"/>
      <c r="BB128" s="36" t="s">
        <v>4659</v>
      </c>
      <c r="BC128" s="36" t="s">
        <v>3403</v>
      </c>
    </row>
    <row r="129" spans="1:55" ht="15" customHeight="1" x14ac:dyDescent="0.4">
      <c r="A129" s="18"/>
      <c r="B129" s="9"/>
      <c r="C129" s="9"/>
      <c r="D129" s="9"/>
      <c r="E129" s="9"/>
      <c r="F129" s="9"/>
      <c r="G129" s="18"/>
      <c r="H129" s="9"/>
      <c r="I129" s="9"/>
      <c r="J129" s="9"/>
      <c r="K129" s="18"/>
      <c r="L129" s="9"/>
      <c r="M129" s="9"/>
      <c r="N129" s="9"/>
      <c r="O129" s="9"/>
      <c r="P129" s="9"/>
      <c r="Q129" s="9"/>
      <c r="R129" s="9"/>
      <c r="S129" s="9"/>
      <c r="T129" s="9"/>
      <c r="U129" s="9"/>
      <c r="V129" s="9"/>
      <c r="W129" s="9"/>
      <c r="X129" s="9"/>
      <c r="Y129" s="14" t="s">
        <v>4666</v>
      </c>
      <c r="Z129" s="9"/>
      <c r="AB129" s="36" t="s">
        <v>1542</v>
      </c>
      <c r="AC129" s="36" t="s">
        <v>4668</v>
      </c>
      <c r="AT129" s="36" t="s">
        <v>4670</v>
      </c>
      <c r="AV129" s="41" t="s">
        <v>2090</v>
      </c>
      <c r="AW129" s="68" t="s">
        <v>1162</v>
      </c>
      <c r="AX129" s="68" t="s">
        <v>4579</v>
      </c>
      <c r="AY129" s="68" t="s">
        <v>830</v>
      </c>
      <c r="AZ129" s="68" t="s">
        <v>4673</v>
      </c>
      <c r="BA129" s="36"/>
      <c r="BB129" s="36" t="s">
        <v>4674</v>
      </c>
      <c r="BC129" s="36" t="s">
        <v>4618</v>
      </c>
    </row>
    <row r="130" spans="1:55" ht="15" customHeight="1" x14ac:dyDescent="0.4">
      <c r="A130" s="18"/>
      <c r="B130" s="9"/>
      <c r="C130" s="9"/>
      <c r="D130" s="9"/>
      <c r="E130" s="9"/>
      <c r="F130" s="9"/>
      <c r="G130" s="18"/>
      <c r="H130" s="9"/>
      <c r="I130" s="9"/>
      <c r="J130" s="9"/>
      <c r="K130" s="18"/>
      <c r="L130" s="9"/>
      <c r="M130" s="9"/>
      <c r="N130" s="9"/>
      <c r="O130" s="9"/>
      <c r="P130" s="9"/>
      <c r="Q130" s="9"/>
      <c r="R130" s="9"/>
      <c r="S130" s="9"/>
      <c r="T130" s="9"/>
      <c r="U130" s="9"/>
      <c r="V130" s="9"/>
      <c r="W130" s="9"/>
      <c r="X130" s="9"/>
      <c r="Y130" s="14" t="s">
        <v>4677</v>
      </c>
      <c r="Z130" s="9"/>
      <c r="AB130" s="36" t="s">
        <v>1586</v>
      </c>
      <c r="AC130" s="36" t="s">
        <v>4678</v>
      </c>
      <c r="AT130" s="36" t="s">
        <v>1913</v>
      </c>
      <c r="AV130" s="41" t="s">
        <v>4681</v>
      </c>
      <c r="AW130" s="68" t="s">
        <v>4200</v>
      </c>
      <c r="AX130" s="68" t="s">
        <v>4683</v>
      </c>
      <c r="AY130" s="68" t="s">
        <v>2250</v>
      </c>
      <c r="AZ130" s="68" t="s">
        <v>2982</v>
      </c>
      <c r="BA130" s="36"/>
      <c r="BB130" s="36" t="s">
        <v>4684</v>
      </c>
      <c r="BC130" s="36" t="s">
        <v>4685</v>
      </c>
    </row>
    <row r="131" spans="1:55" ht="15" customHeight="1" x14ac:dyDescent="0.4">
      <c r="A131" s="18"/>
      <c r="B131" s="9"/>
      <c r="C131" s="9"/>
      <c r="D131" s="9"/>
      <c r="E131" s="9"/>
      <c r="F131" s="9"/>
      <c r="G131" s="18"/>
      <c r="H131" s="9"/>
      <c r="I131" s="9"/>
      <c r="J131" s="9"/>
      <c r="K131" s="18"/>
      <c r="L131" s="9"/>
      <c r="M131" s="9"/>
      <c r="N131" s="9"/>
      <c r="O131" s="9"/>
      <c r="P131" s="9"/>
      <c r="Q131" s="9"/>
      <c r="R131" s="9"/>
      <c r="S131" s="9"/>
      <c r="T131" s="9"/>
      <c r="U131" s="9"/>
      <c r="V131" s="9"/>
      <c r="W131" s="9"/>
      <c r="X131" s="9"/>
      <c r="Y131" s="14" t="s">
        <v>4690</v>
      </c>
      <c r="Z131" s="9"/>
      <c r="AB131" s="36" t="s">
        <v>1631</v>
      </c>
      <c r="AC131" s="36" t="s">
        <v>4692</v>
      </c>
      <c r="AT131" s="36" t="s">
        <v>4694</v>
      </c>
      <c r="AV131" s="41" t="s">
        <v>4695</v>
      </c>
      <c r="AW131" s="68" t="s">
        <v>1415</v>
      </c>
      <c r="AX131" s="68" t="s">
        <v>4697</v>
      </c>
      <c r="AY131" s="68" t="s">
        <v>4698</v>
      </c>
      <c r="AZ131" s="68" t="s">
        <v>4494</v>
      </c>
      <c r="BA131" s="36"/>
      <c r="BB131" s="36" t="s">
        <v>4701</v>
      </c>
      <c r="BC131" s="36" t="s">
        <v>1148</v>
      </c>
    </row>
    <row r="132" spans="1:55" ht="15" customHeight="1" x14ac:dyDescent="0.4">
      <c r="A132" s="18"/>
      <c r="B132" s="9"/>
      <c r="C132" s="9"/>
      <c r="D132" s="9"/>
      <c r="E132" s="9"/>
      <c r="F132" s="9"/>
      <c r="G132" s="18"/>
      <c r="H132" s="9"/>
      <c r="I132" s="9"/>
      <c r="J132" s="9"/>
      <c r="K132" s="18"/>
      <c r="L132" s="9"/>
      <c r="M132" s="9"/>
      <c r="N132" s="9"/>
      <c r="O132" s="9"/>
      <c r="P132" s="9"/>
      <c r="Q132" s="9"/>
      <c r="R132" s="9"/>
      <c r="S132" s="9"/>
      <c r="T132" s="9"/>
      <c r="U132" s="9"/>
      <c r="V132" s="9"/>
      <c r="W132" s="9"/>
      <c r="X132" s="9"/>
      <c r="Y132" s="14" t="s">
        <v>4704</v>
      </c>
      <c r="Z132" s="9"/>
      <c r="AB132" s="36" t="s">
        <v>1679</v>
      </c>
      <c r="AC132" s="36" t="s">
        <v>527</v>
      </c>
      <c r="AT132" s="36" t="s">
        <v>1024</v>
      </c>
      <c r="AV132" s="41" t="s">
        <v>2546</v>
      </c>
      <c r="AW132" s="68" t="s">
        <v>42</v>
      </c>
      <c r="AX132" s="68" t="s">
        <v>4708</v>
      </c>
      <c r="AY132" s="68" t="s">
        <v>4710</v>
      </c>
      <c r="AZ132" s="68" t="s">
        <v>2401</v>
      </c>
      <c r="BA132" s="36"/>
      <c r="BB132" s="36" t="s">
        <v>4711</v>
      </c>
      <c r="BC132" s="36" t="s">
        <v>2962</v>
      </c>
    </row>
    <row r="133" spans="1:55" ht="15" customHeight="1" x14ac:dyDescent="0.4">
      <c r="A133" s="18"/>
      <c r="B133" s="9"/>
      <c r="C133" s="9"/>
      <c r="D133" s="9"/>
      <c r="E133" s="9"/>
      <c r="F133" s="9"/>
      <c r="G133" s="18"/>
      <c r="H133" s="9"/>
      <c r="I133" s="9"/>
      <c r="J133" s="9"/>
      <c r="K133" s="18"/>
      <c r="L133" s="9"/>
      <c r="M133" s="9"/>
      <c r="N133" s="9"/>
      <c r="O133" s="9"/>
      <c r="P133" s="9"/>
      <c r="Q133" s="9"/>
      <c r="R133" s="9"/>
      <c r="S133" s="9"/>
      <c r="T133" s="9"/>
      <c r="U133" s="9"/>
      <c r="V133" s="9"/>
      <c r="W133" s="9"/>
      <c r="X133" s="9"/>
      <c r="Y133" s="14" t="s">
        <v>4281</v>
      </c>
      <c r="Z133" s="9"/>
      <c r="AB133" s="36" t="s">
        <v>305</v>
      </c>
      <c r="AC133" s="36" t="s">
        <v>4717</v>
      </c>
      <c r="AT133" s="36" t="s">
        <v>3564</v>
      </c>
      <c r="AV133" s="41" t="s">
        <v>3097</v>
      </c>
      <c r="AW133" s="68" t="s">
        <v>3414</v>
      </c>
      <c r="AX133" s="68" t="s">
        <v>4721</v>
      </c>
      <c r="AY133" s="68" t="s">
        <v>4722</v>
      </c>
      <c r="AZ133" s="68" t="s">
        <v>3009</v>
      </c>
      <c r="BA133" s="36"/>
      <c r="BB133" s="36" t="s">
        <v>4724</v>
      </c>
      <c r="BC133" s="36" t="s">
        <v>4725</v>
      </c>
    </row>
    <row r="134" spans="1:55" ht="15" customHeight="1" x14ac:dyDescent="0.4">
      <c r="A134" s="18"/>
      <c r="B134" s="9"/>
      <c r="C134" s="9"/>
      <c r="D134" s="9"/>
      <c r="E134" s="9"/>
      <c r="F134" s="9"/>
      <c r="G134" s="18"/>
      <c r="H134" s="9"/>
      <c r="I134" s="9"/>
      <c r="J134" s="9"/>
      <c r="K134" s="18"/>
      <c r="L134" s="9"/>
      <c r="M134" s="9"/>
      <c r="N134" s="9"/>
      <c r="O134" s="9"/>
      <c r="P134" s="9"/>
      <c r="Q134" s="9"/>
      <c r="R134" s="9"/>
      <c r="S134" s="9"/>
      <c r="T134" s="9"/>
      <c r="U134" s="9"/>
      <c r="V134" s="9"/>
      <c r="W134" s="9"/>
      <c r="X134" s="9"/>
      <c r="Y134" s="14" t="s">
        <v>4728</v>
      </c>
      <c r="Z134" s="9"/>
      <c r="AB134" s="36" t="s">
        <v>4729</v>
      </c>
      <c r="AC134" s="36" t="s">
        <v>4730</v>
      </c>
      <c r="AT134" s="36" t="s">
        <v>1862</v>
      </c>
      <c r="AV134" s="41" t="s">
        <v>4732</v>
      </c>
      <c r="AW134" s="68" t="s">
        <v>4143</v>
      </c>
      <c r="AX134" s="68" t="s">
        <v>861</v>
      </c>
      <c r="AY134" s="68" t="s">
        <v>921</v>
      </c>
      <c r="AZ134" s="68" t="s">
        <v>4735</v>
      </c>
      <c r="BA134" s="36"/>
      <c r="BB134" s="36" t="s">
        <v>4736</v>
      </c>
      <c r="BC134" s="36" t="s">
        <v>583</v>
      </c>
    </row>
    <row r="135" spans="1:55" ht="15" customHeight="1" x14ac:dyDescent="0.4">
      <c r="A135" s="18"/>
      <c r="B135" s="9"/>
      <c r="C135" s="9"/>
      <c r="D135" s="9"/>
      <c r="E135" s="9"/>
      <c r="F135" s="9"/>
      <c r="G135" s="18"/>
      <c r="H135" s="9"/>
      <c r="I135" s="9"/>
      <c r="J135" s="9"/>
      <c r="K135" s="18"/>
      <c r="L135" s="9"/>
      <c r="M135" s="9"/>
      <c r="N135" s="9"/>
      <c r="O135" s="9"/>
      <c r="P135" s="9"/>
      <c r="Q135" s="9"/>
      <c r="R135" s="9"/>
      <c r="S135" s="9"/>
      <c r="T135" s="9"/>
      <c r="U135" s="9"/>
      <c r="V135" s="9"/>
      <c r="W135" s="9"/>
      <c r="X135" s="9"/>
      <c r="Y135" s="14" t="s">
        <v>4739</v>
      </c>
      <c r="Z135" s="9"/>
      <c r="AB135" s="36" t="s">
        <v>1838</v>
      </c>
      <c r="AC135" s="36" t="s">
        <v>4740</v>
      </c>
      <c r="AT135" s="36" t="s">
        <v>4741</v>
      </c>
      <c r="AV135" s="41" t="s">
        <v>3802</v>
      </c>
      <c r="AW135" s="68" t="s">
        <v>3133</v>
      </c>
      <c r="AX135" s="68" t="s">
        <v>803</v>
      </c>
      <c r="AY135" s="68" t="s">
        <v>304</v>
      </c>
      <c r="AZ135" s="68" t="s">
        <v>4741</v>
      </c>
      <c r="BA135" s="36"/>
      <c r="BB135" s="36" t="s">
        <v>4744</v>
      </c>
      <c r="BC135" s="36" t="s">
        <v>880</v>
      </c>
    </row>
    <row r="136" spans="1:55" ht="15" customHeight="1" x14ac:dyDescent="0.4">
      <c r="A136" s="18"/>
      <c r="B136" s="9"/>
      <c r="C136" s="9"/>
      <c r="D136" s="9"/>
      <c r="E136" s="9"/>
      <c r="F136" s="9"/>
      <c r="G136" s="18"/>
      <c r="H136" s="9"/>
      <c r="I136" s="9"/>
      <c r="J136" s="9"/>
      <c r="K136" s="18"/>
      <c r="L136" s="9"/>
      <c r="M136" s="9"/>
      <c r="N136" s="9"/>
      <c r="O136" s="9"/>
      <c r="P136" s="9"/>
      <c r="Q136" s="9"/>
      <c r="R136" s="9"/>
      <c r="S136" s="9"/>
      <c r="T136" s="9"/>
      <c r="U136" s="9"/>
      <c r="V136" s="9"/>
      <c r="W136" s="9"/>
      <c r="X136" s="9"/>
      <c r="Y136" s="14" t="s">
        <v>2031</v>
      </c>
      <c r="Z136" s="9"/>
      <c r="AB136" s="36" t="s">
        <v>1367</v>
      </c>
      <c r="AC136" s="36" t="s">
        <v>4752</v>
      </c>
      <c r="AT136" s="36" t="s">
        <v>2440</v>
      </c>
      <c r="AV136" s="41" t="s">
        <v>2490</v>
      </c>
      <c r="AW136" s="68" t="s">
        <v>4178</v>
      </c>
      <c r="AX136" s="68" t="s">
        <v>3690</v>
      </c>
      <c r="AY136" s="68" t="s">
        <v>4409</v>
      </c>
      <c r="AZ136" s="68" t="s">
        <v>4756</v>
      </c>
      <c r="BA136" s="36"/>
      <c r="BB136" s="36" t="s">
        <v>4758</v>
      </c>
      <c r="BC136" s="36" t="s">
        <v>2646</v>
      </c>
    </row>
    <row r="137" spans="1:55" ht="15" customHeight="1" x14ac:dyDescent="0.4">
      <c r="A137" s="18"/>
      <c r="B137" s="9"/>
      <c r="C137" s="9"/>
      <c r="D137" s="9"/>
      <c r="E137" s="9"/>
      <c r="F137" s="9"/>
      <c r="G137" s="18"/>
      <c r="H137" s="9"/>
      <c r="I137" s="9"/>
      <c r="J137" s="9"/>
      <c r="K137" s="18"/>
      <c r="L137" s="9"/>
      <c r="M137" s="9"/>
      <c r="N137" s="9"/>
      <c r="O137" s="9"/>
      <c r="P137" s="9"/>
      <c r="Q137" s="9"/>
      <c r="R137" s="9"/>
      <c r="S137" s="9"/>
      <c r="T137" s="9"/>
      <c r="U137" s="9"/>
      <c r="V137" s="9"/>
      <c r="W137" s="9"/>
      <c r="X137" s="9"/>
      <c r="Y137" s="14" t="s">
        <v>4764</v>
      </c>
      <c r="Z137" s="9"/>
      <c r="AB137" s="36" t="s">
        <v>4765</v>
      </c>
      <c r="AC137" s="36" t="s">
        <v>4766</v>
      </c>
      <c r="AT137" s="36" t="s">
        <v>2144</v>
      </c>
      <c r="AV137" s="41" t="s">
        <v>3118</v>
      </c>
      <c r="AW137" s="68" t="s">
        <v>1783</v>
      </c>
      <c r="AX137" s="68" t="s">
        <v>278</v>
      </c>
      <c r="AY137" s="68" t="s">
        <v>1295</v>
      </c>
      <c r="AZ137" s="68" t="s">
        <v>1466</v>
      </c>
      <c r="BA137" s="36"/>
      <c r="BB137" s="36" t="s">
        <v>4772</v>
      </c>
      <c r="BC137" s="36" t="s">
        <v>4773</v>
      </c>
    </row>
    <row r="138" spans="1:55" ht="15" customHeight="1" x14ac:dyDescent="0.4">
      <c r="A138" s="18"/>
      <c r="B138" s="9"/>
      <c r="C138" s="9"/>
      <c r="D138" s="9"/>
      <c r="E138" s="9"/>
      <c r="F138" s="9"/>
      <c r="G138" s="18"/>
      <c r="H138" s="9"/>
      <c r="I138" s="9"/>
      <c r="J138" s="9"/>
      <c r="K138" s="18"/>
      <c r="L138" s="9"/>
      <c r="M138" s="9"/>
      <c r="N138" s="9"/>
      <c r="O138" s="9"/>
      <c r="P138" s="9"/>
      <c r="Q138" s="9"/>
      <c r="R138" s="9"/>
      <c r="S138" s="9"/>
      <c r="T138" s="9"/>
      <c r="U138" s="9"/>
      <c r="V138" s="9"/>
      <c r="W138" s="9"/>
      <c r="X138" s="9"/>
      <c r="Y138" s="14" t="s">
        <v>4778</v>
      </c>
      <c r="Z138" s="9"/>
      <c r="AB138" s="36" t="s">
        <v>4779</v>
      </c>
      <c r="AC138" s="36" t="s">
        <v>4780</v>
      </c>
      <c r="AT138" s="36" t="s">
        <v>3266</v>
      </c>
      <c r="AV138" s="41" t="s">
        <v>2598</v>
      </c>
      <c r="AW138" s="68" t="s">
        <v>4227</v>
      </c>
      <c r="AX138" s="68" t="s">
        <v>2439</v>
      </c>
      <c r="AY138" s="68" t="s">
        <v>4782</v>
      </c>
      <c r="AZ138" s="68" t="s">
        <v>477</v>
      </c>
      <c r="BA138" s="36"/>
      <c r="BB138" s="36" t="s">
        <v>4784</v>
      </c>
      <c r="BC138" s="36" t="s">
        <v>4786</v>
      </c>
    </row>
    <row r="139" spans="1:55" ht="15" customHeight="1" x14ac:dyDescent="0.4">
      <c r="A139" s="18"/>
      <c r="B139" s="9"/>
      <c r="C139" s="9"/>
      <c r="D139" s="9"/>
      <c r="E139" s="9"/>
      <c r="F139" s="9"/>
      <c r="G139" s="18"/>
      <c r="H139" s="9"/>
      <c r="I139" s="9"/>
      <c r="J139" s="9"/>
      <c r="K139" s="18"/>
      <c r="L139" s="9"/>
      <c r="M139" s="9"/>
      <c r="N139" s="9"/>
      <c r="O139" s="9"/>
      <c r="P139" s="9"/>
      <c r="Q139" s="9"/>
      <c r="R139" s="9"/>
      <c r="S139" s="9"/>
      <c r="T139" s="9"/>
      <c r="U139" s="9"/>
      <c r="V139" s="9"/>
      <c r="W139" s="9"/>
      <c r="X139" s="9"/>
      <c r="Y139" s="14" t="s">
        <v>4793</v>
      </c>
      <c r="Z139" s="9"/>
      <c r="AB139" s="36" t="s">
        <v>4794</v>
      </c>
      <c r="AC139" s="36" t="s">
        <v>4796</v>
      </c>
      <c r="AT139" s="36" t="s">
        <v>689</v>
      </c>
      <c r="AV139" s="41" t="s">
        <v>4118</v>
      </c>
      <c r="AW139" s="68" t="s">
        <v>2921</v>
      </c>
      <c r="AX139" s="68" t="s">
        <v>4800</v>
      </c>
      <c r="AY139" s="68" t="s">
        <v>4801</v>
      </c>
      <c r="AZ139" s="68" t="s">
        <v>4802</v>
      </c>
      <c r="BA139" s="36"/>
      <c r="BB139" s="36" t="s">
        <v>4805</v>
      </c>
      <c r="BC139" s="36" t="s">
        <v>3500</v>
      </c>
    </row>
    <row r="140" spans="1:55" ht="15" customHeight="1" x14ac:dyDescent="0.4">
      <c r="A140" s="18"/>
      <c r="B140" s="9"/>
      <c r="C140" s="9"/>
      <c r="D140" s="9"/>
      <c r="E140" s="9"/>
      <c r="F140" s="9"/>
      <c r="G140" s="18"/>
      <c r="H140" s="9"/>
      <c r="I140" s="9"/>
      <c r="J140" s="9"/>
      <c r="K140" s="18"/>
      <c r="L140" s="9"/>
      <c r="M140" s="9"/>
      <c r="N140" s="9"/>
      <c r="O140" s="9"/>
      <c r="P140" s="9"/>
      <c r="Q140" s="9"/>
      <c r="R140" s="9"/>
      <c r="S140" s="9"/>
      <c r="T140" s="9"/>
      <c r="U140" s="9"/>
      <c r="V140" s="9"/>
      <c r="W140" s="9"/>
      <c r="X140" s="9"/>
      <c r="Y140" s="14" t="s">
        <v>1354</v>
      </c>
      <c r="Z140" s="9"/>
      <c r="AB140" s="36" t="s">
        <v>4811</v>
      </c>
      <c r="AC140" s="36" t="s">
        <v>4812</v>
      </c>
      <c r="AT140" s="36" t="s">
        <v>4814</v>
      </c>
      <c r="AV140" s="41" t="s">
        <v>2661</v>
      </c>
      <c r="AW140" s="68" t="s">
        <v>2940</v>
      </c>
      <c r="AX140" s="68" t="s">
        <v>4816</v>
      </c>
      <c r="AY140" s="68" t="s">
        <v>4818</v>
      </c>
      <c r="AZ140" s="68" t="s">
        <v>2274</v>
      </c>
      <c r="BA140" s="36"/>
      <c r="BB140" s="36" t="s">
        <v>4821</v>
      </c>
      <c r="BC140" s="36" t="s">
        <v>1083</v>
      </c>
    </row>
    <row r="141" spans="1:55" ht="15" customHeight="1" x14ac:dyDescent="0.4">
      <c r="A141" s="18"/>
      <c r="B141" s="9"/>
      <c r="C141" s="9"/>
      <c r="D141" s="9"/>
      <c r="E141" s="9"/>
      <c r="F141" s="9"/>
      <c r="G141" s="18"/>
      <c r="H141" s="9"/>
      <c r="I141" s="9"/>
      <c r="J141" s="9"/>
      <c r="K141" s="18"/>
      <c r="L141" s="9"/>
      <c r="M141" s="9"/>
      <c r="N141" s="9"/>
      <c r="O141" s="9"/>
      <c r="P141" s="9"/>
      <c r="Q141" s="9"/>
      <c r="R141" s="9"/>
      <c r="S141" s="9"/>
      <c r="T141" s="9"/>
      <c r="U141" s="9"/>
      <c r="V141" s="9"/>
      <c r="W141" s="9"/>
      <c r="X141" s="9"/>
      <c r="Y141" s="14" t="s">
        <v>4825</v>
      </c>
      <c r="Z141" s="9"/>
      <c r="AB141" s="36" t="s">
        <v>4826</v>
      </c>
      <c r="AC141" s="36" t="s">
        <v>4827</v>
      </c>
      <c r="AT141" s="36" t="s">
        <v>911</v>
      </c>
      <c r="AV141" s="41" t="s">
        <v>2799</v>
      </c>
      <c r="AW141" s="68" t="s">
        <v>1258</v>
      </c>
      <c r="AX141" s="68" t="s">
        <v>830</v>
      </c>
      <c r="AY141" s="68" t="s">
        <v>4829</v>
      </c>
      <c r="AZ141" s="68" t="s">
        <v>4832</v>
      </c>
      <c r="BA141" s="36"/>
      <c r="BB141" s="36" t="s">
        <v>4833</v>
      </c>
      <c r="BC141" s="36" t="s">
        <v>4834</v>
      </c>
    </row>
    <row r="142" spans="1:55" ht="15" customHeight="1" x14ac:dyDescent="0.4">
      <c r="A142" s="18"/>
      <c r="B142" s="9"/>
      <c r="C142" s="9"/>
      <c r="D142" s="9"/>
      <c r="E142" s="9"/>
      <c r="F142" s="9"/>
      <c r="G142" s="18"/>
      <c r="H142" s="9"/>
      <c r="I142" s="9"/>
      <c r="J142" s="9"/>
      <c r="K142" s="18"/>
      <c r="L142" s="9"/>
      <c r="M142" s="9"/>
      <c r="N142" s="9"/>
      <c r="O142" s="9"/>
      <c r="P142" s="9"/>
      <c r="Q142" s="9"/>
      <c r="R142" s="9"/>
      <c r="S142" s="9"/>
      <c r="T142" s="9"/>
      <c r="U142" s="9"/>
      <c r="V142" s="9"/>
      <c r="W142" s="9"/>
      <c r="X142" s="9"/>
      <c r="Y142" s="14" t="s">
        <v>3847</v>
      </c>
      <c r="Z142" s="9"/>
      <c r="AB142" s="36" t="s">
        <v>280</v>
      </c>
      <c r="AC142" s="36" t="s">
        <v>4842</v>
      </c>
      <c r="AT142" s="36" t="s">
        <v>4843</v>
      </c>
      <c r="AV142" s="41" t="s">
        <v>4844</v>
      </c>
      <c r="AW142" s="68" t="s">
        <v>348</v>
      </c>
      <c r="AX142" s="68" t="s">
        <v>4710</v>
      </c>
      <c r="AY142" s="68" t="s">
        <v>3655</v>
      </c>
      <c r="AZ142" s="68" t="s">
        <v>1508</v>
      </c>
      <c r="BA142" s="36"/>
      <c r="BB142" s="36" t="s">
        <v>4847</v>
      </c>
      <c r="BC142" s="36" t="s">
        <v>1320</v>
      </c>
    </row>
    <row r="143" spans="1:55" ht="15" customHeight="1" x14ac:dyDescent="0.4">
      <c r="A143" s="18"/>
      <c r="B143" s="9"/>
      <c r="C143" s="9"/>
      <c r="D143" s="9"/>
      <c r="E143" s="9"/>
      <c r="F143" s="9"/>
      <c r="G143" s="18"/>
      <c r="H143" s="9"/>
      <c r="I143" s="9"/>
      <c r="J143" s="9"/>
      <c r="K143" s="18"/>
      <c r="L143" s="9"/>
      <c r="M143" s="9"/>
      <c r="N143" s="9"/>
      <c r="O143" s="9"/>
      <c r="P143" s="9"/>
      <c r="Q143" s="9"/>
      <c r="R143" s="9"/>
      <c r="S143" s="9"/>
      <c r="T143" s="9"/>
      <c r="U143" s="9"/>
      <c r="V143" s="9"/>
      <c r="W143" s="9"/>
      <c r="X143" s="9"/>
      <c r="Y143" s="14" t="s">
        <v>4850</v>
      </c>
      <c r="Z143" s="9"/>
      <c r="AB143" s="36" t="s">
        <v>4852</v>
      </c>
      <c r="AT143" s="36" t="s">
        <v>292</v>
      </c>
      <c r="AV143" s="41" t="s">
        <v>4854</v>
      </c>
      <c r="AW143" s="68" t="s">
        <v>919</v>
      </c>
      <c r="AX143" s="68" t="s">
        <v>4722</v>
      </c>
      <c r="AY143" s="68" t="s">
        <v>3192</v>
      </c>
      <c r="AZ143" s="68" t="s">
        <v>2505</v>
      </c>
      <c r="BA143" s="36"/>
      <c r="BB143" s="36" t="s">
        <v>4859</v>
      </c>
      <c r="BC143" s="36" t="s">
        <v>2149</v>
      </c>
    </row>
    <row r="144" spans="1:55" ht="15" customHeight="1" x14ac:dyDescent="0.4">
      <c r="A144" s="18"/>
      <c r="B144" s="9"/>
      <c r="C144" s="9"/>
      <c r="D144" s="9"/>
      <c r="E144" s="9"/>
      <c r="F144" s="9"/>
      <c r="G144" s="18"/>
      <c r="H144" s="9"/>
      <c r="I144" s="9"/>
      <c r="J144" s="9"/>
      <c r="K144" s="18"/>
      <c r="L144" s="9"/>
      <c r="M144" s="9"/>
      <c r="N144" s="9"/>
      <c r="O144" s="9"/>
      <c r="P144" s="9"/>
      <c r="Q144" s="9"/>
      <c r="R144" s="9"/>
      <c r="S144" s="9"/>
      <c r="T144" s="9"/>
      <c r="U144" s="9"/>
      <c r="V144" s="9"/>
      <c r="W144" s="9"/>
      <c r="X144" s="9"/>
      <c r="Y144" s="14" t="s">
        <v>4865</v>
      </c>
      <c r="Z144" s="9"/>
      <c r="AB144" s="36" t="s">
        <v>4866</v>
      </c>
      <c r="AT144" s="36" t="s">
        <v>4576</v>
      </c>
      <c r="AV144" s="41" t="s">
        <v>4173</v>
      </c>
      <c r="AW144" s="68" t="s">
        <v>539</v>
      </c>
      <c r="AX144" s="68" t="s">
        <v>304</v>
      </c>
      <c r="AY144" s="68" t="s">
        <v>4443</v>
      </c>
      <c r="AZ144" s="68" t="s">
        <v>1165</v>
      </c>
      <c r="BA144" s="36"/>
      <c r="BB144" s="36" t="s">
        <v>4869</v>
      </c>
      <c r="BC144" s="36" t="s">
        <v>2706</v>
      </c>
    </row>
    <row r="145" spans="1:55" ht="15" customHeight="1" x14ac:dyDescent="0.4">
      <c r="A145" s="18"/>
      <c r="B145" s="9"/>
      <c r="C145" s="9"/>
      <c r="D145" s="9"/>
      <c r="E145" s="9"/>
      <c r="F145" s="9"/>
      <c r="G145" s="18"/>
      <c r="H145" s="9"/>
      <c r="I145" s="9"/>
      <c r="J145" s="9"/>
      <c r="K145" s="18"/>
      <c r="L145" s="9"/>
      <c r="M145" s="9"/>
      <c r="N145" s="9"/>
      <c r="O145" s="9"/>
      <c r="P145" s="9"/>
      <c r="Q145" s="9"/>
      <c r="R145" s="9"/>
      <c r="S145" s="9"/>
      <c r="T145" s="9"/>
      <c r="U145" s="9"/>
      <c r="V145" s="9"/>
      <c r="W145" s="9"/>
      <c r="X145" s="9"/>
      <c r="Y145" s="14" t="s">
        <v>4874</v>
      </c>
      <c r="Z145" s="9"/>
      <c r="AB145" s="36" t="s">
        <v>1032</v>
      </c>
      <c r="AT145" s="36" t="s">
        <v>4878</v>
      </c>
      <c r="AV145" s="41" t="s">
        <v>4879</v>
      </c>
      <c r="AW145" s="68" t="s">
        <v>4439</v>
      </c>
      <c r="AX145" s="68" t="s">
        <v>1295</v>
      </c>
      <c r="AY145" s="68" t="s">
        <v>4883</v>
      </c>
      <c r="AZ145" s="68" t="s">
        <v>4884</v>
      </c>
      <c r="BA145" s="36"/>
      <c r="BB145" s="36" t="s">
        <v>4886</v>
      </c>
      <c r="BC145" s="36" t="s">
        <v>4887</v>
      </c>
    </row>
    <row r="146" spans="1:55" ht="15" customHeight="1" x14ac:dyDescent="0.4">
      <c r="A146" s="18"/>
      <c r="B146" s="9"/>
      <c r="C146" s="9"/>
      <c r="D146" s="9"/>
      <c r="E146" s="9"/>
      <c r="F146" s="9"/>
      <c r="G146" s="18"/>
      <c r="H146" s="9"/>
      <c r="I146" s="9"/>
      <c r="J146" s="9"/>
      <c r="K146" s="18"/>
      <c r="L146" s="9"/>
      <c r="M146" s="9"/>
      <c r="N146" s="9"/>
      <c r="O146" s="9"/>
      <c r="P146" s="9"/>
      <c r="Q146" s="9"/>
      <c r="R146" s="9"/>
      <c r="S146" s="9"/>
      <c r="T146" s="9"/>
      <c r="U146" s="9"/>
      <c r="V146" s="9"/>
      <c r="W146" s="9"/>
      <c r="X146" s="9"/>
      <c r="Y146" s="14" t="s">
        <v>2868</v>
      </c>
      <c r="Z146" s="9"/>
      <c r="AB146" s="36" t="s">
        <v>1776</v>
      </c>
      <c r="AT146" s="36" t="s">
        <v>877</v>
      </c>
      <c r="AV146" s="41" t="s">
        <v>4894</v>
      </c>
      <c r="AW146" s="68" t="s">
        <v>4895</v>
      </c>
      <c r="AX146" s="68" t="s">
        <v>4896</v>
      </c>
      <c r="AY146" s="68" t="s">
        <v>4575</v>
      </c>
      <c r="AZ146" s="68" t="s">
        <v>2546</v>
      </c>
      <c r="BA146" s="36"/>
      <c r="BB146" s="36" t="s">
        <v>4899</v>
      </c>
      <c r="BC146" s="36" t="s">
        <v>4900</v>
      </c>
    </row>
    <row r="147" spans="1:55" ht="15" customHeight="1" x14ac:dyDescent="0.4">
      <c r="A147" s="18"/>
      <c r="B147" s="9"/>
      <c r="C147" s="9"/>
      <c r="D147" s="9"/>
      <c r="E147" s="9"/>
      <c r="F147" s="9"/>
      <c r="G147" s="18"/>
      <c r="H147" s="9"/>
      <c r="I147" s="9"/>
      <c r="J147" s="9"/>
      <c r="K147" s="18"/>
      <c r="L147" s="9"/>
      <c r="M147" s="9"/>
      <c r="N147" s="9"/>
      <c r="O147" s="9"/>
      <c r="P147" s="9"/>
      <c r="Q147" s="9"/>
      <c r="R147" s="9"/>
      <c r="S147" s="9"/>
      <c r="T147" s="9"/>
      <c r="U147" s="9"/>
      <c r="V147" s="9"/>
      <c r="W147" s="9"/>
      <c r="X147" s="9"/>
      <c r="Y147" s="14" t="s">
        <v>4904</v>
      </c>
      <c r="Z147" s="9"/>
      <c r="AB147" s="36" t="s">
        <v>4905</v>
      </c>
      <c r="AT147" s="36" t="s">
        <v>846</v>
      </c>
      <c r="AV147" s="41" t="s">
        <v>3443</v>
      </c>
      <c r="AW147" s="68" t="s">
        <v>4908</v>
      </c>
      <c r="AX147" s="68" t="s">
        <v>4911</v>
      </c>
      <c r="AY147" s="68" t="s">
        <v>2239</v>
      </c>
      <c r="AZ147" s="68" t="s">
        <v>4912</v>
      </c>
      <c r="BA147" s="36"/>
      <c r="BB147" s="36" t="s">
        <v>4914</v>
      </c>
      <c r="BC147" s="36" t="s">
        <v>4915</v>
      </c>
    </row>
    <row r="148" spans="1:55" ht="15" customHeight="1" x14ac:dyDescent="0.4">
      <c r="A148" s="18"/>
      <c r="B148" s="9"/>
      <c r="C148" s="9"/>
      <c r="D148" s="9"/>
      <c r="E148" s="9"/>
      <c r="F148" s="9"/>
      <c r="G148" s="18"/>
      <c r="H148" s="9"/>
      <c r="I148" s="9"/>
      <c r="J148" s="9"/>
      <c r="K148" s="18"/>
      <c r="L148" s="9"/>
      <c r="M148" s="9"/>
      <c r="N148" s="9"/>
      <c r="O148" s="9"/>
      <c r="P148" s="9"/>
      <c r="Q148" s="9"/>
      <c r="R148" s="9"/>
      <c r="S148" s="9"/>
      <c r="T148" s="9"/>
      <c r="U148" s="9"/>
      <c r="V148" s="9"/>
      <c r="W148" s="9"/>
      <c r="X148" s="9"/>
      <c r="Y148" s="14" t="s">
        <v>964</v>
      </c>
      <c r="Z148" s="9"/>
      <c r="AB148" s="36" t="s">
        <v>4920</v>
      </c>
      <c r="AT148" s="36" t="s">
        <v>4921</v>
      </c>
      <c r="AV148" s="41" t="s">
        <v>4923</v>
      </c>
      <c r="AW148" s="68" t="s">
        <v>4335</v>
      </c>
      <c r="AX148" s="68" t="s">
        <v>4801</v>
      </c>
      <c r="AY148" s="68" t="s">
        <v>866</v>
      </c>
      <c r="AZ148" s="68" t="s">
        <v>3161</v>
      </c>
      <c r="BA148" s="36"/>
      <c r="BB148" s="36" t="s">
        <v>4927</v>
      </c>
      <c r="BC148" s="36" t="s">
        <v>4929</v>
      </c>
    </row>
    <row r="149" spans="1:55" ht="15" customHeight="1" x14ac:dyDescent="0.4">
      <c r="A149" s="18"/>
      <c r="B149" s="9"/>
      <c r="C149" s="9"/>
      <c r="D149" s="9"/>
      <c r="E149" s="9"/>
      <c r="F149" s="9"/>
      <c r="G149" s="18"/>
      <c r="H149" s="9"/>
      <c r="I149" s="9"/>
      <c r="J149" s="9"/>
      <c r="K149" s="18"/>
      <c r="L149" s="9"/>
      <c r="M149" s="9"/>
      <c r="N149" s="9"/>
      <c r="O149" s="9"/>
      <c r="P149" s="9"/>
      <c r="Q149" s="9"/>
      <c r="R149" s="9"/>
      <c r="S149" s="9"/>
      <c r="T149" s="9"/>
      <c r="U149" s="9"/>
      <c r="V149" s="9"/>
      <c r="W149" s="9"/>
      <c r="X149" s="9"/>
      <c r="Y149" s="14" t="s">
        <v>1860</v>
      </c>
      <c r="Z149" s="9"/>
      <c r="AB149" s="36" t="s">
        <v>4934</v>
      </c>
      <c r="AT149" s="36" t="s">
        <v>4937</v>
      </c>
      <c r="AV149" s="41" t="s">
        <v>1419</v>
      </c>
      <c r="AW149" s="68" t="s">
        <v>4938</v>
      </c>
      <c r="AX149" s="68" t="s">
        <v>4818</v>
      </c>
      <c r="AY149" s="68" t="s">
        <v>4939</v>
      </c>
      <c r="AZ149" s="68" t="s">
        <v>1450</v>
      </c>
      <c r="BA149" s="36"/>
      <c r="BB149" s="36" t="s">
        <v>4940</v>
      </c>
      <c r="BC149" s="36" t="s">
        <v>3918</v>
      </c>
    </row>
    <row r="150" spans="1:55" ht="15" customHeight="1" x14ac:dyDescent="0.4">
      <c r="A150" s="18"/>
      <c r="B150" s="9"/>
      <c r="C150" s="9"/>
      <c r="D150" s="9"/>
      <c r="E150" s="9"/>
      <c r="F150" s="9"/>
      <c r="G150" s="18"/>
      <c r="H150" s="9"/>
      <c r="I150" s="9"/>
      <c r="J150" s="9"/>
      <c r="K150" s="18"/>
      <c r="L150" s="9"/>
      <c r="M150" s="9"/>
      <c r="N150" s="9"/>
      <c r="O150" s="9"/>
      <c r="P150" s="9"/>
      <c r="Q150" s="9"/>
      <c r="R150" s="9"/>
      <c r="S150" s="9"/>
      <c r="T150" s="9"/>
      <c r="U150" s="9"/>
      <c r="V150" s="9"/>
      <c r="W150" s="9"/>
      <c r="X150" s="9"/>
      <c r="Y150" s="14" t="s">
        <v>4941</v>
      </c>
      <c r="Z150" s="9"/>
      <c r="AB150" s="36" t="s">
        <v>837</v>
      </c>
      <c r="AT150" s="36" t="s">
        <v>4943</v>
      </c>
      <c r="AV150" s="41" t="s">
        <v>2702</v>
      </c>
      <c r="AW150" s="68" t="s">
        <v>4356</v>
      </c>
      <c r="AX150" s="68" t="s">
        <v>3826</v>
      </c>
      <c r="AY150" s="68" t="s">
        <v>3268</v>
      </c>
      <c r="AZ150" s="68" t="s">
        <v>3195</v>
      </c>
      <c r="BA150" s="36"/>
      <c r="BB150" s="36" t="s">
        <v>4946</v>
      </c>
      <c r="BC150" s="36" t="s">
        <v>1632</v>
      </c>
    </row>
    <row r="151" spans="1:55" ht="15" customHeight="1" x14ac:dyDescent="0.4">
      <c r="A151" s="18"/>
      <c r="B151" s="9"/>
      <c r="C151" s="9"/>
      <c r="D151" s="9"/>
      <c r="E151" s="9"/>
      <c r="F151" s="9"/>
      <c r="G151" s="18"/>
      <c r="H151" s="9"/>
      <c r="I151" s="9"/>
      <c r="J151" s="9"/>
      <c r="K151" s="18"/>
      <c r="L151" s="9"/>
      <c r="M151" s="9"/>
      <c r="N151" s="9"/>
      <c r="O151" s="9"/>
      <c r="P151" s="9"/>
      <c r="Q151" s="9"/>
      <c r="R151" s="9"/>
      <c r="S151" s="9"/>
      <c r="T151" s="9"/>
      <c r="U151" s="9"/>
      <c r="V151" s="9"/>
      <c r="W151" s="9"/>
      <c r="X151" s="9"/>
      <c r="Y151" s="14" t="s">
        <v>3612</v>
      </c>
      <c r="Z151" s="9"/>
      <c r="AB151" s="36" t="s">
        <v>4101</v>
      </c>
      <c r="AT151" s="36" t="s">
        <v>4951</v>
      </c>
      <c r="AV151" s="41" t="s">
        <v>4200</v>
      </c>
      <c r="AW151" s="68" t="s">
        <v>4469</v>
      </c>
      <c r="AX151" s="68" t="s">
        <v>2523</v>
      </c>
      <c r="AY151" s="68" t="s">
        <v>3278</v>
      </c>
      <c r="AZ151" s="68" t="s">
        <v>3271</v>
      </c>
      <c r="BA151" s="36"/>
      <c r="BB151" s="36" t="s">
        <v>4956</v>
      </c>
      <c r="BC151" s="36" t="s">
        <v>4958</v>
      </c>
    </row>
    <row r="152" spans="1:55" ht="15" customHeight="1" x14ac:dyDescent="0.4">
      <c r="A152" s="18"/>
      <c r="B152" s="9"/>
      <c r="C152" s="9"/>
      <c r="D152" s="9"/>
      <c r="E152" s="9"/>
      <c r="F152" s="9"/>
      <c r="G152" s="18"/>
      <c r="H152" s="9"/>
      <c r="I152" s="9"/>
      <c r="J152" s="9"/>
      <c r="K152" s="18"/>
      <c r="L152" s="9"/>
      <c r="M152" s="9"/>
      <c r="N152" s="9"/>
      <c r="O152" s="9"/>
      <c r="P152" s="9"/>
      <c r="Q152" s="9"/>
      <c r="R152" s="9"/>
      <c r="S152" s="9"/>
      <c r="T152" s="9"/>
      <c r="U152" s="9"/>
      <c r="V152" s="9"/>
      <c r="W152" s="9"/>
      <c r="X152" s="9"/>
      <c r="Y152" s="14" t="s">
        <v>4963</v>
      </c>
      <c r="Z152" s="9"/>
      <c r="AB152" s="36" t="s">
        <v>4965</v>
      </c>
      <c r="AT152" s="36" t="s">
        <v>1218</v>
      </c>
      <c r="AV152" s="41" t="s">
        <v>42</v>
      </c>
      <c r="AW152" s="68" t="s">
        <v>2142</v>
      </c>
      <c r="AX152" s="68" t="s">
        <v>4829</v>
      </c>
      <c r="AY152" s="68" t="s">
        <v>2601</v>
      </c>
      <c r="AZ152" s="68" t="s">
        <v>891</v>
      </c>
      <c r="BA152" s="36"/>
      <c r="BB152" s="36" t="s">
        <v>4969</v>
      </c>
      <c r="BC152" s="36" t="s">
        <v>4971</v>
      </c>
    </row>
    <row r="153" spans="1:55" ht="15" customHeight="1" x14ac:dyDescent="0.4">
      <c r="A153" s="18"/>
      <c r="B153" s="9"/>
      <c r="C153" s="9"/>
      <c r="D153" s="9"/>
      <c r="E153" s="9"/>
      <c r="F153" s="9"/>
      <c r="G153" s="18"/>
      <c r="H153" s="9"/>
      <c r="I153" s="9"/>
      <c r="J153" s="9"/>
      <c r="K153" s="18"/>
      <c r="L153" s="9"/>
      <c r="M153" s="9"/>
      <c r="N153" s="9"/>
      <c r="O153" s="9"/>
      <c r="P153" s="9"/>
      <c r="Q153" s="9"/>
      <c r="R153" s="9"/>
      <c r="S153" s="9"/>
      <c r="T153" s="9"/>
      <c r="U153" s="9"/>
      <c r="V153" s="9"/>
      <c r="W153" s="9"/>
      <c r="X153" s="9"/>
      <c r="Y153" s="14" t="s">
        <v>4976</v>
      </c>
      <c r="Z153" s="9"/>
      <c r="AB153" s="36" t="s">
        <v>4056</v>
      </c>
      <c r="AT153" s="36" t="s">
        <v>4978</v>
      </c>
      <c r="AV153" s="41" t="s">
        <v>1320</v>
      </c>
      <c r="AW153" s="68" t="s">
        <v>487</v>
      </c>
      <c r="AX153" s="68" t="s">
        <v>3655</v>
      </c>
      <c r="AY153" s="68" t="s">
        <v>1036</v>
      </c>
      <c r="AZ153" s="68" t="s">
        <v>4983</v>
      </c>
      <c r="BA153" s="36"/>
      <c r="BB153" s="36" t="s">
        <v>4984</v>
      </c>
      <c r="BC153" s="36" t="s">
        <v>2940</v>
      </c>
    </row>
    <row r="154" spans="1:55" ht="15" customHeight="1" x14ac:dyDescent="0.4">
      <c r="A154" s="18"/>
      <c r="B154" s="9"/>
      <c r="C154" s="9"/>
      <c r="D154" s="9"/>
      <c r="E154" s="9"/>
      <c r="F154" s="9"/>
      <c r="G154" s="18"/>
      <c r="H154" s="9"/>
      <c r="I154" s="9"/>
      <c r="J154" s="9"/>
      <c r="K154" s="18"/>
      <c r="L154" s="9"/>
      <c r="M154" s="9"/>
      <c r="N154" s="9"/>
      <c r="O154" s="9"/>
      <c r="P154" s="9"/>
      <c r="Q154" s="9"/>
      <c r="R154" s="9"/>
      <c r="S154" s="9"/>
      <c r="T154" s="9"/>
      <c r="U154" s="9"/>
      <c r="V154" s="9"/>
      <c r="W154" s="9"/>
      <c r="X154" s="9"/>
      <c r="Y154" s="14" t="s">
        <v>593</v>
      </c>
      <c r="Z154" s="9"/>
      <c r="AB154" s="36" t="s">
        <v>4990</v>
      </c>
      <c r="AT154" s="36" t="s">
        <v>2208</v>
      </c>
      <c r="AV154" s="41" t="s">
        <v>4992</v>
      </c>
      <c r="AW154" s="68" t="s">
        <v>1544</v>
      </c>
      <c r="AX154" s="68" t="s">
        <v>3192</v>
      </c>
      <c r="AY154" s="68" t="s">
        <v>3531</v>
      </c>
      <c r="AZ154" s="68" t="s">
        <v>4879</v>
      </c>
      <c r="BA154" s="36"/>
      <c r="BB154" s="36" t="s">
        <v>4995</v>
      </c>
      <c r="BC154" s="36" t="s">
        <v>4996</v>
      </c>
    </row>
    <row r="155" spans="1:55" ht="15" customHeight="1" x14ac:dyDescent="0.4">
      <c r="A155" s="18"/>
      <c r="B155" s="9"/>
      <c r="C155" s="9"/>
      <c r="D155" s="9"/>
      <c r="E155" s="9"/>
      <c r="F155" s="9"/>
      <c r="G155" s="18"/>
      <c r="H155" s="9"/>
      <c r="I155" s="9"/>
      <c r="J155" s="9"/>
      <c r="K155" s="18"/>
      <c r="L155" s="9"/>
      <c r="M155" s="9"/>
      <c r="N155" s="9"/>
      <c r="O155" s="9"/>
      <c r="P155" s="9"/>
      <c r="Q155" s="9"/>
      <c r="R155" s="9"/>
      <c r="S155" s="9"/>
      <c r="T155" s="9"/>
      <c r="U155" s="9"/>
      <c r="V155" s="9"/>
      <c r="W155" s="9"/>
      <c r="X155" s="9"/>
      <c r="Y155" s="14" t="s">
        <v>3535</v>
      </c>
      <c r="Z155" s="9"/>
      <c r="AB155" s="36" t="s">
        <v>5001</v>
      </c>
      <c r="AT155" s="36" t="s">
        <v>5003</v>
      </c>
      <c r="AV155" s="41" t="s">
        <v>5004</v>
      </c>
      <c r="AW155" s="68" t="s">
        <v>5005</v>
      </c>
      <c r="AX155" s="68" t="s">
        <v>3121</v>
      </c>
      <c r="AY155" s="68" t="s">
        <v>2634</v>
      </c>
      <c r="AZ155" s="68" t="s">
        <v>3439</v>
      </c>
      <c r="BA155" s="36"/>
      <c r="BB155" s="36" t="s">
        <v>5006</v>
      </c>
      <c r="BC155" s="36" t="s">
        <v>2029</v>
      </c>
    </row>
    <row r="156" spans="1:55" ht="15" customHeight="1" x14ac:dyDescent="0.4">
      <c r="A156" s="18"/>
      <c r="B156" s="9"/>
      <c r="C156" s="9"/>
      <c r="D156" s="9"/>
      <c r="E156" s="9"/>
      <c r="F156" s="9"/>
      <c r="G156" s="18"/>
      <c r="H156" s="9"/>
      <c r="I156" s="9"/>
      <c r="J156" s="9"/>
      <c r="K156" s="18"/>
      <c r="L156" s="9"/>
      <c r="M156" s="9"/>
      <c r="N156" s="9"/>
      <c r="O156" s="9"/>
      <c r="P156" s="9"/>
      <c r="Q156" s="9"/>
      <c r="R156" s="9"/>
      <c r="S156" s="9"/>
      <c r="T156" s="9"/>
      <c r="U156" s="9"/>
      <c r="V156" s="9"/>
      <c r="W156" s="9"/>
      <c r="X156" s="9"/>
      <c r="Y156" s="14" t="s">
        <v>2199</v>
      </c>
      <c r="Z156" s="9"/>
      <c r="AB156" s="36" t="s">
        <v>5008</v>
      </c>
      <c r="AT156" s="36" t="s">
        <v>4375</v>
      </c>
      <c r="AV156" s="41" t="s">
        <v>70</v>
      </c>
      <c r="AW156" s="68" t="s">
        <v>4578</v>
      </c>
      <c r="AX156" s="68" t="s">
        <v>4883</v>
      </c>
      <c r="AY156" s="68" t="s">
        <v>5012</v>
      </c>
      <c r="AZ156" s="68" t="s">
        <v>3145</v>
      </c>
      <c r="BA156" s="36"/>
      <c r="BB156" s="36" t="s">
        <v>5016</v>
      </c>
      <c r="BC156" s="36" t="s">
        <v>1631</v>
      </c>
    </row>
    <row r="157" spans="1:55" ht="15" customHeight="1" x14ac:dyDescent="0.4">
      <c r="A157" s="18"/>
      <c r="B157" s="9"/>
      <c r="C157" s="9"/>
      <c r="D157" s="9"/>
      <c r="E157" s="9"/>
      <c r="F157" s="9"/>
      <c r="G157" s="18"/>
      <c r="H157" s="9"/>
      <c r="I157" s="9"/>
      <c r="J157" s="9"/>
      <c r="K157" s="18"/>
      <c r="L157" s="9"/>
      <c r="M157" s="9"/>
      <c r="N157" s="9"/>
      <c r="O157" s="9"/>
      <c r="P157" s="9"/>
      <c r="Q157" s="9"/>
      <c r="R157" s="9"/>
      <c r="S157" s="9"/>
      <c r="T157" s="9"/>
      <c r="U157" s="9"/>
      <c r="V157" s="9"/>
      <c r="W157" s="9"/>
      <c r="X157" s="9"/>
      <c r="Y157" s="14" t="s">
        <v>292</v>
      </c>
      <c r="Z157" s="9"/>
      <c r="AB157" s="36" t="s">
        <v>4623</v>
      </c>
      <c r="AT157" s="36" t="s">
        <v>4827</v>
      </c>
      <c r="AV157" s="41" t="s">
        <v>5023</v>
      </c>
      <c r="AW157" s="68" t="s">
        <v>5024</v>
      </c>
      <c r="AX157" s="68" t="s">
        <v>1518</v>
      </c>
      <c r="AY157" s="68" t="s">
        <v>3906</v>
      </c>
      <c r="AZ157" s="68" t="s">
        <v>5027</v>
      </c>
      <c r="BA157" s="36"/>
      <c r="BB157" s="36" t="s">
        <v>5030</v>
      </c>
      <c r="BC157" s="36" t="s">
        <v>2664</v>
      </c>
    </row>
    <row r="158" spans="1:55" ht="15" customHeight="1" x14ac:dyDescent="0.4">
      <c r="A158" s="18"/>
      <c r="B158" s="9"/>
      <c r="C158" s="9"/>
      <c r="D158" s="9"/>
      <c r="E158" s="9"/>
      <c r="F158" s="9"/>
      <c r="G158" s="18"/>
      <c r="H158" s="9"/>
      <c r="I158" s="9"/>
      <c r="J158" s="9"/>
      <c r="K158" s="18"/>
      <c r="L158" s="9"/>
      <c r="M158" s="9"/>
      <c r="N158" s="9"/>
      <c r="O158" s="9"/>
      <c r="P158" s="9"/>
      <c r="Q158" s="9"/>
      <c r="R158" s="9"/>
      <c r="S158" s="9"/>
      <c r="T158" s="9"/>
      <c r="U158" s="9"/>
      <c r="V158" s="9"/>
      <c r="W158" s="9"/>
      <c r="X158" s="9"/>
      <c r="Y158" s="14" t="s">
        <v>1187</v>
      </c>
      <c r="Z158" s="9"/>
      <c r="AB158" s="36" t="s">
        <v>1413</v>
      </c>
      <c r="AT158" s="36" t="s">
        <v>1215</v>
      </c>
      <c r="AV158" s="41" t="s">
        <v>911</v>
      </c>
      <c r="AW158" s="68" t="s">
        <v>4525</v>
      </c>
      <c r="AX158" s="68" t="s">
        <v>2239</v>
      </c>
      <c r="AY158" s="68" t="s">
        <v>1085</v>
      </c>
      <c r="AZ158" s="68" t="s">
        <v>5041</v>
      </c>
      <c r="BA158" s="36"/>
      <c r="BB158" s="36" t="s">
        <v>5042</v>
      </c>
      <c r="BC158" s="36" t="s">
        <v>4035</v>
      </c>
    </row>
    <row r="159" spans="1:55" ht="15" customHeight="1" x14ac:dyDescent="0.4">
      <c r="A159" s="18"/>
      <c r="B159" s="9"/>
      <c r="C159" s="9"/>
      <c r="D159" s="9"/>
      <c r="E159" s="9"/>
      <c r="F159" s="9"/>
      <c r="G159" s="18"/>
      <c r="H159" s="9"/>
      <c r="I159" s="9"/>
      <c r="J159" s="9"/>
      <c r="K159" s="18"/>
      <c r="L159" s="9"/>
      <c r="M159" s="9"/>
      <c r="N159" s="9"/>
      <c r="O159" s="9"/>
      <c r="P159" s="9"/>
      <c r="Q159" s="9"/>
      <c r="R159" s="9"/>
      <c r="S159" s="9"/>
      <c r="T159" s="9"/>
      <c r="U159" s="9"/>
      <c r="V159" s="9"/>
      <c r="W159" s="9"/>
      <c r="X159" s="9"/>
      <c r="Y159" s="14" t="s">
        <v>5049</v>
      </c>
      <c r="Z159" s="9"/>
      <c r="AB159" s="36" t="s">
        <v>1459</v>
      </c>
      <c r="AT159" s="36" t="s">
        <v>440</v>
      </c>
      <c r="AV159" s="41" t="s">
        <v>4084</v>
      </c>
      <c r="AW159" s="68" t="s">
        <v>4258</v>
      </c>
      <c r="AX159" s="68" t="s">
        <v>866</v>
      </c>
      <c r="AY159" s="68" t="s">
        <v>1158</v>
      </c>
      <c r="AZ159" s="68" t="s">
        <v>960</v>
      </c>
      <c r="BA159" s="36"/>
      <c r="BB159" s="36" t="s">
        <v>5056</v>
      </c>
      <c r="BC159" s="36" t="s">
        <v>3462</v>
      </c>
    </row>
    <row r="160" spans="1:55" ht="15" customHeight="1" x14ac:dyDescent="0.4">
      <c r="A160" s="18"/>
      <c r="B160" s="9"/>
      <c r="C160" s="9"/>
      <c r="D160" s="9"/>
      <c r="E160" s="9"/>
      <c r="F160" s="9"/>
      <c r="G160" s="18"/>
      <c r="H160" s="9"/>
      <c r="I160" s="9"/>
      <c r="J160" s="9"/>
      <c r="K160" s="18"/>
      <c r="L160" s="9"/>
      <c r="M160" s="9"/>
      <c r="N160" s="9"/>
      <c r="O160" s="9"/>
      <c r="P160" s="9"/>
      <c r="Q160" s="9"/>
      <c r="R160" s="9"/>
      <c r="S160" s="9"/>
      <c r="T160" s="9"/>
      <c r="U160" s="9"/>
      <c r="V160" s="9"/>
      <c r="W160" s="9"/>
      <c r="X160" s="9"/>
      <c r="Y160" s="14" t="s">
        <v>5058</v>
      </c>
      <c r="Z160" s="9"/>
      <c r="AB160" s="36" t="s">
        <v>4512</v>
      </c>
      <c r="AT160" s="36" t="s">
        <v>932</v>
      </c>
      <c r="AV160" s="41" t="s">
        <v>2921</v>
      </c>
      <c r="AW160" s="68" t="s">
        <v>2015</v>
      </c>
      <c r="AX160" s="68" t="s">
        <v>4939</v>
      </c>
      <c r="AY160" s="68" t="s">
        <v>2164</v>
      </c>
      <c r="AZ160" s="68" t="s">
        <v>3269</v>
      </c>
      <c r="BA160" s="36"/>
      <c r="BB160" s="36" t="s">
        <v>5061</v>
      </c>
      <c r="BC160" s="36" t="s">
        <v>2056</v>
      </c>
    </row>
    <row r="161" spans="1:55" ht="15" customHeight="1" x14ac:dyDescent="0.4">
      <c r="A161" s="18"/>
      <c r="B161" s="9"/>
      <c r="C161" s="9"/>
      <c r="D161" s="9"/>
      <c r="E161" s="9"/>
      <c r="F161" s="9"/>
      <c r="G161" s="18"/>
      <c r="H161" s="9"/>
      <c r="I161" s="9"/>
      <c r="J161" s="9"/>
      <c r="K161" s="18"/>
      <c r="L161" s="9"/>
      <c r="M161" s="9"/>
      <c r="N161" s="9"/>
      <c r="O161" s="9"/>
      <c r="P161" s="9"/>
      <c r="Q161" s="9"/>
      <c r="R161" s="9"/>
      <c r="S161" s="9"/>
      <c r="T161" s="9"/>
      <c r="U161" s="9"/>
      <c r="V161" s="9"/>
      <c r="W161" s="9"/>
      <c r="X161" s="9"/>
      <c r="Y161" s="14" t="s">
        <v>5066</v>
      </c>
      <c r="Z161" s="9"/>
      <c r="AB161" s="36" t="s">
        <v>5067</v>
      </c>
      <c r="AT161" s="36" t="s">
        <v>5068</v>
      </c>
      <c r="AV161" s="41" t="s">
        <v>5069</v>
      </c>
      <c r="AW161" s="68" t="s">
        <v>4522</v>
      </c>
      <c r="AX161" s="68" t="s">
        <v>3268</v>
      </c>
      <c r="AY161" s="68" t="s">
        <v>2175</v>
      </c>
      <c r="AZ161" s="68" t="s">
        <v>3341</v>
      </c>
      <c r="BA161" s="36"/>
      <c r="BB161" s="36" t="s">
        <v>5072</v>
      </c>
      <c r="BC161" s="36" t="s">
        <v>5073</v>
      </c>
    </row>
    <row r="162" spans="1:55" ht="15" customHeight="1" x14ac:dyDescent="0.4">
      <c r="A162" s="18"/>
      <c r="B162" s="9"/>
      <c r="C162" s="9"/>
      <c r="D162" s="9"/>
      <c r="E162" s="9"/>
      <c r="F162" s="9"/>
      <c r="G162" s="18"/>
      <c r="H162" s="9"/>
      <c r="I162" s="9"/>
      <c r="J162" s="9"/>
      <c r="K162" s="18"/>
      <c r="L162" s="9"/>
      <c r="M162" s="9"/>
      <c r="N162" s="9"/>
      <c r="O162" s="9"/>
      <c r="P162" s="9"/>
      <c r="Q162" s="9"/>
      <c r="R162" s="9"/>
      <c r="S162" s="9"/>
      <c r="T162" s="9"/>
      <c r="U162" s="9"/>
      <c r="V162" s="9"/>
      <c r="W162" s="9"/>
      <c r="X162" s="9"/>
      <c r="Y162" s="14" t="s">
        <v>5075</v>
      </c>
      <c r="Z162" s="9"/>
      <c r="AB162" s="36" t="s">
        <v>635</v>
      </c>
      <c r="AT162" s="36" t="s">
        <v>178</v>
      </c>
      <c r="AV162" s="41" t="s">
        <v>4310</v>
      </c>
      <c r="AW162" s="68" t="s">
        <v>5076</v>
      </c>
      <c r="AX162" s="68" t="s">
        <v>3278</v>
      </c>
      <c r="AY162" s="68" t="s">
        <v>5077</v>
      </c>
      <c r="AZ162" s="68" t="s">
        <v>3761</v>
      </c>
      <c r="BA162" s="36"/>
      <c r="BB162" s="36" t="s">
        <v>5079</v>
      </c>
      <c r="BC162" s="36" t="s">
        <v>3440</v>
      </c>
    </row>
    <row r="163" spans="1:55" ht="15" customHeight="1" x14ac:dyDescent="0.4">
      <c r="A163" s="18"/>
      <c r="B163" s="9"/>
      <c r="C163" s="9"/>
      <c r="D163" s="9"/>
      <c r="E163" s="9"/>
      <c r="F163" s="9"/>
      <c r="G163" s="18"/>
      <c r="H163" s="9"/>
      <c r="I163" s="9"/>
      <c r="J163" s="9"/>
      <c r="K163" s="18"/>
      <c r="L163" s="9"/>
      <c r="M163" s="9"/>
      <c r="N163" s="9"/>
      <c r="O163" s="9"/>
      <c r="P163" s="9"/>
      <c r="Q163" s="9"/>
      <c r="R163" s="9"/>
      <c r="S163" s="9"/>
      <c r="T163" s="9"/>
      <c r="U163" s="9"/>
      <c r="V163" s="9"/>
      <c r="W163" s="9"/>
      <c r="X163" s="9"/>
      <c r="Y163" s="14" t="s">
        <v>5087</v>
      </c>
      <c r="Z163" s="9"/>
      <c r="AB163" s="36" t="s">
        <v>5089</v>
      </c>
      <c r="AT163" s="36" t="s">
        <v>5090</v>
      </c>
      <c r="AV163" s="41" t="s">
        <v>4163</v>
      </c>
      <c r="AW163" s="68" t="s">
        <v>4579</v>
      </c>
      <c r="AX163" s="68" t="s">
        <v>710</v>
      </c>
      <c r="AY163" s="68" t="s">
        <v>3365</v>
      </c>
      <c r="AZ163" s="68" t="s">
        <v>1970</v>
      </c>
      <c r="BA163" s="36"/>
      <c r="BB163" s="36" t="s">
        <v>5093</v>
      </c>
      <c r="BC163" s="36" t="s">
        <v>5095</v>
      </c>
    </row>
    <row r="164" spans="1:55" ht="15" customHeight="1" x14ac:dyDescent="0.4">
      <c r="A164" s="18"/>
      <c r="B164" s="9"/>
      <c r="C164" s="9"/>
      <c r="D164" s="9"/>
      <c r="E164" s="9"/>
      <c r="F164" s="9"/>
      <c r="G164" s="18"/>
      <c r="H164" s="9"/>
      <c r="I164" s="9"/>
      <c r="J164" s="9"/>
      <c r="K164" s="18"/>
      <c r="L164" s="9"/>
      <c r="M164" s="9"/>
      <c r="N164" s="9"/>
      <c r="O164" s="9"/>
      <c r="P164" s="9"/>
      <c r="Q164" s="9"/>
      <c r="R164" s="9"/>
      <c r="S164" s="9"/>
      <c r="T164" s="9"/>
      <c r="U164" s="9"/>
      <c r="V164" s="9"/>
      <c r="W164" s="9"/>
      <c r="X164" s="9"/>
      <c r="Y164" s="14" t="s">
        <v>5110</v>
      </c>
      <c r="Z164" s="9"/>
      <c r="AB164" s="36" t="s">
        <v>122</v>
      </c>
      <c r="AT164" s="36" t="s">
        <v>3303</v>
      </c>
      <c r="AV164" s="41" t="s">
        <v>5113</v>
      </c>
      <c r="AW164" s="68" t="s">
        <v>2022</v>
      </c>
      <c r="AX164" s="68" t="s">
        <v>5114</v>
      </c>
      <c r="AY164" s="68" t="s">
        <v>2612</v>
      </c>
      <c r="AZ164" s="68" t="s">
        <v>5117</v>
      </c>
      <c r="BA164" s="36"/>
      <c r="BB164" s="36" t="s">
        <v>5118</v>
      </c>
      <c r="BC164" s="36" t="s">
        <v>5120</v>
      </c>
    </row>
    <row r="165" spans="1:55" ht="15" customHeight="1" x14ac:dyDescent="0.4">
      <c r="A165" s="18"/>
      <c r="B165" s="9"/>
      <c r="C165" s="9"/>
      <c r="D165" s="9"/>
      <c r="E165" s="9"/>
      <c r="F165" s="9"/>
      <c r="G165" s="18"/>
      <c r="H165" s="9"/>
      <c r="I165" s="9"/>
      <c r="J165" s="9"/>
      <c r="K165" s="18"/>
      <c r="L165" s="9"/>
      <c r="M165" s="9"/>
      <c r="N165" s="9"/>
      <c r="O165" s="9"/>
      <c r="P165" s="9"/>
      <c r="Q165" s="9"/>
      <c r="R165" s="9"/>
      <c r="S165" s="9"/>
      <c r="T165" s="9"/>
      <c r="U165" s="9"/>
      <c r="V165" s="9"/>
      <c r="W165" s="9"/>
      <c r="X165" s="9"/>
      <c r="Y165" s="14" t="s">
        <v>462</v>
      </c>
      <c r="Z165" s="9"/>
      <c r="AB165" s="36" t="s">
        <v>5125</v>
      </c>
      <c r="AT165" s="36" t="s">
        <v>5127</v>
      </c>
      <c r="AV165" s="41" t="s">
        <v>708</v>
      </c>
      <c r="AW165" s="68" t="s">
        <v>5129</v>
      </c>
      <c r="AX165" s="68" t="s">
        <v>3708</v>
      </c>
      <c r="AY165" s="68" t="s">
        <v>1218</v>
      </c>
      <c r="AZ165" s="68" t="s">
        <v>551</v>
      </c>
      <c r="BA165" s="36"/>
      <c r="BB165" s="36" t="s">
        <v>5131</v>
      </c>
      <c r="BC165" s="36" t="s">
        <v>4061</v>
      </c>
    </row>
    <row r="166" spans="1:55" ht="15" customHeight="1" x14ac:dyDescent="0.4">
      <c r="A166" s="18"/>
      <c r="B166" s="9"/>
      <c r="C166" s="9"/>
      <c r="D166" s="9"/>
      <c r="E166" s="9"/>
      <c r="F166" s="9"/>
      <c r="G166" s="18"/>
      <c r="H166" s="9"/>
      <c r="I166" s="9"/>
      <c r="J166" s="9"/>
      <c r="K166" s="18"/>
      <c r="L166" s="9"/>
      <c r="M166" s="9"/>
      <c r="N166" s="9"/>
      <c r="O166" s="9"/>
      <c r="P166" s="9"/>
      <c r="Q166" s="9"/>
      <c r="R166" s="9"/>
      <c r="S166" s="9"/>
      <c r="T166" s="9"/>
      <c r="U166" s="9"/>
      <c r="V166" s="9"/>
      <c r="W166" s="9"/>
      <c r="X166" s="9"/>
      <c r="Y166" s="14" t="s">
        <v>5139</v>
      </c>
      <c r="Z166" s="9"/>
      <c r="AB166" s="36" t="s">
        <v>3110</v>
      </c>
      <c r="AT166" s="36" t="s">
        <v>943</v>
      </c>
      <c r="AV166" s="41" t="s">
        <v>4563</v>
      </c>
      <c r="AW166" s="68" t="s">
        <v>226</v>
      </c>
      <c r="AX166" s="68" t="s">
        <v>5144</v>
      </c>
      <c r="AY166" s="68" t="s">
        <v>5146</v>
      </c>
      <c r="AZ166" s="68" t="s">
        <v>3246</v>
      </c>
      <c r="BA166" s="36"/>
      <c r="BB166" s="36" t="s">
        <v>5148</v>
      </c>
      <c r="BC166" s="36" t="s">
        <v>876</v>
      </c>
    </row>
    <row r="167" spans="1:55" ht="15" customHeight="1" x14ac:dyDescent="0.4">
      <c r="A167" s="18"/>
      <c r="B167" s="9"/>
      <c r="C167" s="9"/>
      <c r="D167" s="9"/>
      <c r="E167" s="9"/>
      <c r="F167" s="9"/>
      <c r="G167" s="18"/>
      <c r="H167" s="9"/>
      <c r="I167" s="9"/>
      <c r="J167" s="9"/>
      <c r="K167" s="18"/>
      <c r="L167" s="9"/>
      <c r="M167" s="9"/>
      <c r="N167" s="9"/>
      <c r="O167" s="9"/>
      <c r="P167" s="9"/>
      <c r="Q167" s="9"/>
      <c r="R167" s="9"/>
      <c r="S167" s="9"/>
      <c r="T167" s="9"/>
      <c r="U167" s="9"/>
      <c r="V167" s="9"/>
      <c r="W167" s="9"/>
      <c r="X167" s="9"/>
      <c r="Y167" s="14" t="s">
        <v>5153</v>
      </c>
      <c r="Z167" s="9"/>
      <c r="AB167" s="36" t="s">
        <v>5154</v>
      </c>
      <c r="AT167" s="36" t="s">
        <v>958</v>
      </c>
      <c r="AV167" s="41" t="s">
        <v>4578</v>
      </c>
      <c r="AW167" s="68" t="s">
        <v>4708</v>
      </c>
      <c r="AX167" s="68" t="s">
        <v>1036</v>
      </c>
      <c r="AY167" s="68" t="s">
        <v>5158</v>
      </c>
      <c r="AZ167" s="68" t="s">
        <v>5159</v>
      </c>
      <c r="BA167" s="36"/>
      <c r="BB167" s="36" t="s">
        <v>5160</v>
      </c>
      <c r="BC167" s="36" t="s">
        <v>4303</v>
      </c>
    </row>
    <row r="168" spans="1:55" ht="15" customHeight="1" x14ac:dyDescent="0.4">
      <c r="A168" s="18"/>
      <c r="B168" s="9"/>
      <c r="C168" s="9"/>
      <c r="D168" s="9"/>
      <c r="E168" s="9"/>
      <c r="F168" s="9"/>
      <c r="G168" s="18"/>
      <c r="H168" s="9"/>
      <c r="I168" s="9"/>
      <c r="J168" s="9"/>
      <c r="K168" s="18"/>
      <c r="L168" s="9"/>
      <c r="M168" s="9"/>
      <c r="N168" s="9"/>
      <c r="O168" s="9"/>
      <c r="P168" s="9"/>
      <c r="Q168" s="9"/>
      <c r="R168" s="9"/>
      <c r="S168" s="9"/>
      <c r="T168" s="9"/>
      <c r="U168" s="9"/>
      <c r="V168" s="9"/>
      <c r="W168" s="9"/>
      <c r="X168" s="9"/>
      <c r="Y168" s="14" t="s">
        <v>2524</v>
      </c>
      <c r="Z168" s="9"/>
      <c r="AB168" s="36" t="s">
        <v>5165</v>
      </c>
      <c r="AT168" s="36" t="s">
        <v>3025</v>
      </c>
      <c r="AV168" s="41" t="s">
        <v>5175</v>
      </c>
      <c r="AW168" s="68" t="s">
        <v>4900</v>
      </c>
      <c r="AX168" s="68" t="s">
        <v>3531</v>
      </c>
      <c r="AY168" s="68" t="s">
        <v>2665</v>
      </c>
      <c r="AZ168" s="68" t="s">
        <v>5179</v>
      </c>
      <c r="BA168" s="36"/>
      <c r="BB168" s="36" t="s">
        <v>5181</v>
      </c>
      <c r="BC168" s="36" t="s">
        <v>5182</v>
      </c>
    </row>
    <row r="169" spans="1:55" ht="15" customHeight="1" x14ac:dyDescent="0.4">
      <c r="A169" s="18"/>
      <c r="B169" s="9"/>
      <c r="C169" s="9"/>
      <c r="D169" s="9"/>
      <c r="E169" s="9"/>
      <c r="F169" s="9"/>
      <c r="G169" s="18"/>
      <c r="H169" s="9"/>
      <c r="I169" s="9"/>
      <c r="J169" s="9"/>
      <c r="K169" s="18"/>
      <c r="L169" s="9"/>
      <c r="M169" s="9"/>
      <c r="N169" s="9"/>
      <c r="O169" s="9"/>
      <c r="P169" s="9"/>
      <c r="Q169" s="9"/>
      <c r="R169" s="9"/>
      <c r="S169" s="9"/>
      <c r="T169" s="9"/>
      <c r="U169" s="9"/>
      <c r="V169" s="9"/>
      <c r="W169" s="9"/>
      <c r="X169" s="9"/>
      <c r="Y169" s="14" t="s">
        <v>2550</v>
      </c>
      <c r="Z169" s="9"/>
      <c r="AT169" s="36" t="s">
        <v>4163</v>
      </c>
      <c r="AV169" s="41" t="s">
        <v>5184</v>
      </c>
      <c r="AW169" s="68" t="s">
        <v>5186</v>
      </c>
      <c r="AX169" s="68" t="s">
        <v>5012</v>
      </c>
      <c r="AY169" s="68" t="s">
        <v>3301</v>
      </c>
      <c r="AZ169" s="68" t="s">
        <v>4894</v>
      </c>
      <c r="BA169" s="36"/>
      <c r="BB169" s="36" t="s">
        <v>5189</v>
      </c>
      <c r="BC169" s="36" t="s">
        <v>978</v>
      </c>
    </row>
    <row r="170" spans="1:55" ht="15" customHeight="1" x14ac:dyDescent="0.4">
      <c r="A170" s="18"/>
      <c r="B170" s="9"/>
      <c r="C170" s="9"/>
      <c r="D170" s="9"/>
      <c r="E170" s="9"/>
      <c r="F170" s="9"/>
      <c r="G170" s="18"/>
      <c r="H170" s="9"/>
      <c r="I170" s="9"/>
      <c r="J170" s="9"/>
      <c r="K170" s="18"/>
      <c r="L170" s="9"/>
      <c r="M170" s="9"/>
      <c r="N170" s="9"/>
      <c r="O170" s="9"/>
      <c r="P170" s="9"/>
      <c r="Q170" s="9"/>
      <c r="R170" s="9"/>
      <c r="S170" s="9"/>
      <c r="T170" s="9"/>
      <c r="U170" s="9"/>
      <c r="V170" s="9"/>
      <c r="W170" s="9"/>
      <c r="X170" s="9"/>
      <c r="Y170" s="14" t="s">
        <v>5193</v>
      </c>
      <c r="Z170" s="9"/>
      <c r="AT170" s="36" t="s">
        <v>5194</v>
      </c>
      <c r="AV170" s="41" t="s">
        <v>888</v>
      </c>
      <c r="AW170" s="68" t="s">
        <v>4721</v>
      </c>
      <c r="AX170" s="68" t="s">
        <v>1085</v>
      </c>
      <c r="AY170" s="68" t="s">
        <v>4375</v>
      </c>
      <c r="AZ170" s="68" t="s">
        <v>2610</v>
      </c>
      <c r="BA170" s="36"/>
      <c r="BB170" s="36" t="s">
        <v>5199</v>
      </c>
      <c r="BC170" s="36" t="s">
        <v>2015</v>
      </c>
    </row>
    <row r="171" spans="1:55" ht="15" customHeight="1" x14ac:dyDescent="0.4">
      <c r="A171" s="18"/>
      <c r="B171" s="9"/>
      <c r="C171" s="9"/>
      <c r="D171" s="9"/>
      <c r="E171" s="9"/>
      <c r="F171" s="9"/>
      <c r="G171" s="18"/>
      <c r="H171" s="9"/>
      <c r="I171" s="9"/>
      <c r="J171" s="9"/>
      <c r="K171" s="18"/>
      <c r="L171" s="9"/>
      <c r="M171" s="9"/>
      <c r="N171" s="9"/>
      <c r="O171" s="9"/>
      <c r="P171" s="9"/>
      <c r="Q171" s="9"/>
      <c r="R171" s="9"/>
      <c r="S171" s="9"/>
      <c r="T171" s="9"/>
      <c r="U171" s="9"/>
      <c r="V171" s="9"/>
      <c r="W171" s="9"/>
      <c r="X171" s="9"/>
      <c r="Y171" s="14" t="s">
        <v>1503</v>
      </c>
      <c r="Z171" s="9"/>
      <c r="AT171" s="36" t="s">
        <v>5200</v>
      </c>
      <c r="AV171" s="41" t="s">
        <v>3603</v>
      </c>
      <c r="AW171" s="68" t="s">
        <v>803</v>
      </c>
      <c r="AX171" s="68" t="s">
        <v>1158</v>
      </c>
      <c r="AY171" s="68" t="s">
        <v>800</v>
      </c>
      <c r="AZ171" s="68" t="s">
        <v>894</v>
      </c>
      <c r="BA171" s="36"/>
      <c r="BB171" s="36" t="s">
        <v>5201</v>
      </c>
      <c r="BC171" s="36" t="s">
        <v>5202</v>
      </c>
    </row>
    <row r="172" spans="1:55" ht="15" customHeight="1" x14ac:dyDescent="0.4">
      <c r="A172" s="18"/>
      <c r="B172" s="9"/>
      <c r="C172" s="9"/>
      <c r="D172" s="9"/>
      <c r="E172" s="9"/>
      <c r="F172" s="9"/>
      <c r="G172" s="18"/>
      <c r="H172" s="9"/>
      <c r="I172" s="9"/>
      <c r="J172" s="9"/>
      <c r="K172" s="18"/>
      <c r="L172" s="9"/>
      <c r="M172" s="9"/>
      <c r="N172" s="9"/>
      <c r="O172" s="9"/>
      <c r="P172" s="9"/>
      <c r="Q172" s="9"/>
      <c r="R172" s="9"/>
      <c r="S172" s="9"/>
      <c r="T172" s="9"/>
      <c r="U172" s="9"/>
      <c r="V172" s="9"/>
      <c r="W172" s="9"/>
      <c r="X172" s="9"/>
      <c r="Y172" s="14" t="s">
        <v>5203</v>
      </c>
      <c r="Z172" s="9"/>
      <c r="AT172" s="36" t="s">
        <v>1837</v>
      </c>
      <c r="AV172" s="41" t="s">
        <v>2022</v>
      </c>
      <c r="AW172" s="68" t="s">
        <v>2086</v>
      </c>
      <c r="AX172" s="68" t="s">
        <v>2164</v>
      </c>
      <c r="AY172" s="68" t="s">
        <v>1490</v>
      </c>
      <c r="AZ172" s="68" t="s">
        <v>3395</v>
      </c>
      <c r="BA172" s="36"/>
      <c r="BB172" s="36" t="s">
        <v>5204</v>
      </c>
      <c r="BC172" s="36" t="s">
        <v>5205</v>
      </c>
    </row>
    <row r="173" spans="1:55" ht="15" customHeight="1" x14ac:dyDescent="0.4">
      <c r="A173" s="18"/>
      <c r="B173" s="9"/>
      <c r="C173" s="9"/>
      <c r="D173" s="9"/>
      <c r="E173" s="9"/>
      <c r="F173" s="9"/>
      <c r="G173" s="18"/>
      <c r="H173" s="9"/>
      <c r="I173" s="9"/>
      <c r="J173" s="9"/>
      <c r="K173" s="18"/>
      <c r="L173" s="9"/>
      <c r="M173" s="9"/>
      <c r="N173" s="9"/>
      <c r="O173" s="9"/>
      <c r="P173" s="9"/>
      <c r="Q173" s="9"/>
      <c r="R173" s="9"/>
      <c r="S173" s="9"/>
      <c r="T173" s="9"/>
      <c r="U173" s="9"/>
      <c r="V173" s="9"/>
      <c r="W173" s="9"/>
      <c r="X173" s="9"/>
      <c r="Y173" s="14" t="s">
        <v>5210</v>
      </c>
      <c r="Z173" s="9"/>
      <c r="AT173" s="36" t="s">
        <v>5211</v>
      </c>
      <c r="AV173" s="41" t="s">
        <v>5212</v>
      </c>
      <c r="AW173" s="68" t="s">
        <v>4639</v>
      </c>
      <c r="AX173" s="68" t="s">
        <v>2175</v>
      </c>
      <c r="AY173" s="68" t="s">
        <v>5215</v>
      </c>
      <c r="AZ173" s="68" t="s">
        <v>3415</v>
      </c>
      <c r="BA173" s="36"/>
      <c r="BB173" s="36" t="s">
        <v>5217</v>
      </c>
      <c r="BC173" s="36" t="s">
        <v>5218</v>
      </c>
    </row>
    <row r="174" spans="1:55" ht="15" customHeight="1" x14ac:dyDescent="0.4">
      <c r="A174" s="18"/>
      <c r="B174" s="9"/>
      <c r="C174" s="9"/>
      <c r="D174" s="9"/>
      <c r="E174" s="9"/>
      <c r="F174" s="9"/>
      <c r="G174" s="18"/>
      <c r="H174" s="9"/>
      <c r="I174" s="9"/>
      <c r="J174" s="9"/>
      <c r="K174" s="18"/>
      <c r="L174" s="9"/>
      <c r="M174" s="9"/>
      <c r="N174" s="9"/>
      <c r="O174" s="9"/>
      <c r="P174" s="9"/>
      <c r="Q174" s="9"/>
      <c r="R174" s="9"/>
      <c r="S174" s="9"/>
      <c r="T174" s="9"/>
      <c r="U174" s="9"/>
      <c r="V174" s="9"/>
      <c r="W174" s="9"/>
      <c r="X174" s="9"/>
      <c r="Y174" s="14" t="s">
        <v>5222</v>
      </c>
      <c r="Z174" s="9"/>
      <c r="AT174" s="36" t="s">
        <v>3291</v>
      </c>
      <c r="AV174" s="41" t="s">
        <v>4708</v>
      </c>
      <c r="AW174" s="68" t="s">
        <v>2439</v>
      </c>
      <c r="AX174" s="68" t="s">
        <v>3365</v>
      </c>
      <c r="AY174" s="68" t="s">
        <v>5224</v>
      </c>
      <c r="AZ174" s="68" t="s">
        <v>3443</v>
      </c>
      <c r="BA174" s="36"/>
      <c r="BB174" s="36" t="s">
        <v>5226</v>
      </c>
      <c r="BC174" s="36" t="s">
        <v>4883</v>
      </c>
    </row>
    <row r="175" spans="1:55" ht="15" customHeight="1" x14ac:dyDescent="0.4">
      <c r="A175" s="18"/>
      <c r="B175" s="9"/>
      <c r="C175" s="9"/>
      <c r="D175" s="9"/>
      <c r="E175" s="9"/>
      <c r="F175" s="9"/>
      <c r="G175" s="18"/>
      <c r="H175" s="9"/>
      <c r="I175" s="9"/>
      <c r="J175" s="9"/>
      <c r="K175" s="18"/>
      <c r="L175" s="9"/>
      <c r="M175" s="9"/>
      <c r="N175" s="9"/>
      <c r="O175" s="9"/>
      <c r="P175" s="9"/>
      <c r="Q175" s="9"/>
      <c r="R175" s="9"/>
      <c r="S175" s="9"/>
      <c r="T175" s="9"/>
      <c r="U175" s="9"/>
      <c r="V175" s="9"/>
      <c r="W175" s="9"/>
      <c r="X175" s="9"/>
      <c r="Y175" s="14" t="s">
        <v>999</v>
      </c>
      <c r="Z175" s="9"/>
      <c r="AT175" s="36" t="s">
        <v>920</v>
      </c>
      <c r="AV175" s="41" t="s">
        <v>5186</v>
      </c>
      <c r="AW175" s="68" t="s">
        <v>830</v>
      </c>
      <c r="AX175" s="68" t="s">
        <v>2612</v>
      </c>
      <c r="AY175" s="68" t="s">
        <v>5230</v>
      </c>
      <c r="AZ175" s="68" t="s">
        <v>4057</v>
      </c>
      <c r="BA175" s="36"/>
      <c r="BB175" s="36" t="s">
        <v>5231</v>
      </c>
      <c r="BC175" s="36" t="s">
        <v>5232</v>
      </c>
    </row>
    <row r="176" spans="1:55" ht="15" customHeight="1" x14ac:dyDescent="0.4">
      <c r="A176" s="18"/>
      <c r="B176" s="9"/>
      <c r="C176" s="9"/>
      <c r="D176" s="9"/>
      <c r="E176" s="9"/>
      <c r="F176" s="9"/>
      <c r="G176" s="18"/>
      <c r="H176" s="9"/>
      <c r="I176" s="9"/>
      <c r="J176" s="9"/>
      <c r="K176" s="18"/>
      <c r="L176" s="9"/>
      <c r="M176" s="9"/>
      <c r="N176" s="9"/>
      <c r="O176" s="9"/>
      <c r="P176" s="9"/>
      <c r="Q176" s="9"/>
      <c r="R176" s="9"/>
      <c r="S176" s="9"/>
      <c r="T176" s="9"/>
      <c r="U176" s="9"/>
      <c r="V176" s="9"/>
      <c r="W176" s="9"/>
      <c r="X176" s="9"/>
      <c r="Y176" s="14" t="s">
        <v>3188</v>
      </c>
      <c r="Z176" s="9"/>
      <c r="AT176" s="36" t="s">
        <v>2245</v>
      </c>
      <c r="AV176" s="41" t="s">
        <v>709</v>
      </c>
      <c r="AW176" s="68" t="s">
        <v>5240</v>
      </c>
      <c r="AX176" s="68" t="s">
        <v>1218</v>
      </c>
      <c r="AY176" s="68" t="s">
        <v>5242</v>
      </c>
      <c r="AZ176" s="68" t="s">
        <v>689</v>
      </c>
      <c r="BA176" s="36"/>
      <c r="BB176" s="36" t="s">
        <v>5244</v>
      </c>
      <c r="BC176" s="36" t="s">
        <v>1526</v>
      </c>
    </row>
    <row r="177" spans="1:55" ht="15" customHeight="1" x14ac:dyDescent="0.4">
      <c r="A177" s="18"/>
      <c r="B177" s="9"/>
      <c r="C177" s="9"/>
      <c r="D177" s="9"/>
      <c r="E177" s="9"/>
      <c r="F177" s="9"/>
      <c r="G177" s="18"/>
      <c r="H177" s="9"/>
      <c r="I177" s="9"/>
      <c r="J177" s="9"/>
      <c r="K177" s="18"/>
      <c r="L177" s="9"/>
      <c r="M177" s="9"/>
      <c r="N177" s="9"/>
      <c r="O177" s="9"/>
      <c r="P177" s="9"/>
      <c r="Q177" s="9"/>
      <c r="R177" s="9"/>
      <c r="S177" s="9"/>
      <c r="T177" s="9"/>
      <c r="U177" s="9"/>
      <c r="V177" s="9"/>
      <c r="W177" s="9"/>
      <c r="X177" s="9"/>
      <c r="Y177" s="14" t="s">
        <v>61</v>
      </c>
      <c r="Z177" s="9"/>
      <c r="AT177" s="36" t="s">
        <v>4309</v>
      </c>
      <c r="AV177" s="41" t="s">
        <v>3523</v>
      </c>
      <c r="AW177" s="68" t="s">
        <v>304</v>
      </c>
      <c r="AX177" s="68" t="s">
        <v>5146</v>
      </c>
      <c r="AY177" s="68" t="s">
        <v>5248</v>
      </c>
      <c r="AZ177" s="68" t="s">
        <v>2554</v>
      </c>
      <c r="BA177" s="36"/>
      <c r="BB177" s="36" t="s">
        <v>5249</v>
      </c>
      <c r="BC177" s="36" t="s">
        <v>4291</v>
      </c>
    </row>
    <row r="178" spans="1:55" ht="15" customHeight="1" x14ac:dyDescent="0.4">
      <c r="A178" s="18"/>
      <c r="B178" s="9"/>
      <c r="C178" s="9"/>
      <c r="D178" s="9"/>
      <c r="E178" s="9"/>
      <c r="F178" s="9"/>
      <c r="G178" s="18"/>
      <c r="H178" s="9"/>
      <c r="I178" s="9"/>
      <c r="J178" s="9"/>
      <c r="K178" s="18"/>
      <c r="L178" s="9"/>
      <c r="M178" s="9"/>
      <c r="N178" s="9"/>
      <c r="O178" s="9"/>
      <c r="P178" s="9"/>
      <c r="Q178" s="9"/>
      <c r="R178" s="9"/>
      <c r="S178" s="9"/>
      <c r="T178" s="9"/>
      <c r="U178" s="9"/>
      <c r="V178" s="9"/>
      <c r="W178" s="9"/>
      <c r="X178" s="9"/>
      <c r="Y178" s="14" t="s">
        <v>5250</v>
      </c>
      <c r="Z178" s="9"/>
      <c r="AT178" s="36" t="s">
        <v>5251</v>
      </c>
      <c r="AV178" s="41" t="s">
        <v>5252</v>
      </c>
      <c r="AW178" s="68" t="s">
        <v>3462</v>
      </c>
      <c r="AX178" s="68" t="s">
        <v>5158</v>
      </c>
      <c r="AY178" s="68" t="s">
        <v>5253</v>
      </c>
      <c r="AZ178" s="68" t="s">
        <v>5254</v>
      </c>
      <c r="BA178" s="36"/>
      <c r="BB178" s="36" t="s">
        <v>5255</v>
      </c>
      <c r="BC178" s="36" t="s">
        <v>5256</v>
      </c>
    </row>
    <row r="179" spans="1:55" ht="15" customHeight="1" x14ac:dyDescent="0.4">
      <c r="A179" s="18"/>
      <c r="B179" s="9"/>
      <c r="C179" s="9"/>
      <c r="D179" s="9"/>
      <c r="E179" s="9"/>
      <c r="F179" s="9"/>
      <c r="G179" s="18"/>
      <c r="H179" s="9"/>
      <c r="I179" s="9"/>
      <c r="J179" s="9"/>
      <c r="K179" s="18"/>
      <c r="L179" s="9"/>
      <c r="M179" s="9"/>
      <c r="N179" s="9"/>
      <c r="O179" s="9"/>
      <c r="P179" s="9"/>
      <c r="Q179" s="9"/>
      <c r="R179" s="9"/>
      <c r="S179" s="9"/>
      <c r="T179" s="9"/>
      <c r="U179" s="9"/>
      <c r="V179" s="9"/>
      <c r="W179" s="9"/>
      <c r="X179" s="9"/>
      <c r="Y179" s="14" t="s">
        <v>163</v>
      </c>
      <c r="Z179" s="9"/>
      <c r="AT179" s="36" t="s">
        <v>3189</v>
      </c>
      <c r="AV179" s="41" t="s">
        <v>278</v>
      </c>
      <c r="AW179" s="68" t="s">
        <v>5258</v>
      </c>
      <c r="AX179" s="68" t="s">
        <v>2665</v>
      </c>
      <c r="AY179" s="68" t="s">
        <v>5259</v>
      </c>
      <c r="AZ179" s="68" t="s">
        <v>3720</v>
      </c>
    </row>
    <row r="180" spans="1:55" ht="15" customHeight="1" x14ac:dyDescent="0.4">
      <c r="A180" s="18"/>
      <c r="B180" s="9"/>
      <c r="C180" s="9"/>
      <c r="D180" s="9"/>
      <c r="E180" s="9"/>
      <c r="F180" s="9"/>
      <c r="G180" s="18"/>
      <c r="H180" s="9"/>
      <c r="I180" s="9"/>
      <c r="J180" s="9"/>
      <c r="K180" s="18"/>
      <c r="L180" s="9"/>
      <c r="M180" s="9"/>
      <c r="N180" s="9"/>
      <c r="O180" s="9"/>
      <c r="P180" s="9"/>
      <c r="Q180" s="9"/>
      <c r="R180" s="9"/>
      <c r="S180" s="9"/>
      <c r="T180" s="9"/>
      <c r="U180" s="9"/>
      <c r="V180" s="9"/>
      <c r="W180" s="9"/>
      <c r="X180" s="9"/>
      <c r="Y180" s="14" t="s">
        <v>622</v>
      </c>
      <c r="Z180" s="9"/>
      <c r="AT180" s="36" t="s">
        <v>5263</v>
      </c>
      <c r="AV180" s="41" t="s">
        <v>4639</v>
      </c>
      <c r="AW180" s="68" t="s">
        <v>5266</v>
      </c>
      <c r="AX180" s="68" t="s">
        <v>3301</v>
      </c>
      <c r="AY180" s="68" t="s">
        <v>5268</v>
      </c>
      <c r="AZ180" s="68" t="s">
        <v>4923</v>
      </c>
    </row>
    <row r="181" spans="1:55" ht="15" customHeight="1" x14ac:dyDescent="0.4">
      <c r="A181" s="18"/>
      <c r="B181" s="9"/>
      <c r="C181" s="9"/>
      <c r="D181" s="9"/>
      <c r="E181" s="9"/>
      <c r="F181" s="9"/>
      <c r="G181" s="18"/>
      <c r="H181" s="9"/>
      <c r="I181" s="9"/>
      <c r="J181" s="9"/>
      <c r="K181" s="18"/>
      <c r="L181" s="9"/>
      <c r="M181" s="9"/>
      <c r="N181" s="9"/>
      <c r="O181" s="9"/>
      <c r="P181" s="9"/>
      <c r="Q181" s="9"/>
      <c r="R181" s="9"/>
      <c r="S181" s="9"/>
      <c r="T181" s="9"/>
      <c r="U181" s="9"/>
      <c r="V181" s="9"/>
      <c r="W181" s="9"/>
      <c r="X181" s="9"/>
      <c r="Y181" s="14" t="s">
        <v>5273</v>
      </c>
      <c r="Z181" s="9"/>
      <c r="AT181" s="36" t="s">
        <v>2704</v>
      </c>
      <c r="AV181" s="41" t="s">
        <v>1350</v>
      </c>
      <c r="AW181" s="68" t="s">
        <v>3541</v>
      </c>
      <c r="AX181" s="68" t="s">
        <v>800</v>
      </c>
      <c r="AY181" s="68" t="s">
        <v>913</v>
      </c>
      <c r="AZ181" s="68" t="s">
        <v>3160</v>
      </c>
    </row>
    <row r="182" spans="1:55" ht="15" customHeight="1" x14ac:dyDescent="0.4">
      <c r="A182" s="18"/>
      <c r="B182" s="9"/>
      <c r="C182" s="9"/>
      <c r="D182" s="9"/>
      <c r="E182" s="9"/>
      <c r="F182" s="9"/>
      <c r="G182" s="18"/>
      <c r="H182" s="9"/>
      <c r="I182" s="9"/>
      <c r="J182" s="9"/>
      <c r="K182" s="18"/>
      <c r="L182" s="9"/>
      <c r="M182" s="9"/>
      <c r="N182" s="9"/>
      <c r="O182" s="9"/>
      <c r="P182" s="9"/>
      <c r="Q182" s="9"/>
      <c r="R182" s="9"/>
      <c r="S182" s="9"/>
      <c r="T182" s="9"/>
      <c r="U182" s="9"/>
      <c r="V182" s="9"/>
      <c r="W182" s="9"/>
      <c r="X182" s="9"/>
      <c r="Y182" s="14" t="s">
        <v>5280</v>
      </c>
      <c r="Z182" s="9"/>
      <c r="AT182" s="36" t="s">
        <v>5281</v>
      </c>
      <c r="AV182" s="41" t="s">
        <v>3875</v>
      </c>
      <c r="AW182" s="68" t="s">
        <v>1295</v>
      </c>
      <c r="AX182" s="68" t="s">
        <v>5282</v>
      </c>
      <c r="AY182" s="68" t="s">
        <v>5283</v>
      </c>
      <c r="AZ182" s="68" t="s">
        <v>3566</v>
      </c>
    </row>
    <row r="183" spans="1:55" ht="15" customHeight="1" x14ac:dyDescent="0.4">
      <c r="A183" s="18"/>
      <c r="B183" s="9"/>
      <c r="C183" s="9"/>
      <c r="D183" s="9"/>
      <c r="E183" s="9"/>
      <c r="F183" s="9"/>
      <c r="G183" s="18"/>
      <c r="H183" s="9"/>
      <c r="I183" s="9"/>
      <c r="J183" s="9"/>
      <c r="K183" s="18"/>
      <c r="L183" s="9"/>
      <c r="M183" s="9"/>
      <c r="N183" s="9"/>
      <c r="O183" s="9"/>
      <c r="P183" s="9"/>
      <c r="Q183" s="9"/>
      <c r="R183" s="9"/>
      <c r="S183" s="9"/>
      <c r="T183" s="9"/>
      <c r="U183" s="9"/>
      <c r="V183" s="9"/>
      <c r="W183" s="9"/>
      <c r="X183" s="9"/>
      <c r="Y183" s="14" t="s">
        <v>5286</v>
      </c>
      <c r="Z183" s="9"/>
      <c r="AT183" s="36" t="s">
        <v>5287</v>
      </c>
      <c r="AV183" s="41" t="s">
        <v>5288</v>
      </c>
      <c r="AW183" s="68" t="s">
        <v>4896</v>
      </c>
      <c r="AX183" s="68" t="s">
        <v>5290</v>
      </c>
      <c r="AY183" s="68" t="s">
        <v>5291</v>
      </c>
      <c r="AZ183" s="68" t="s">
        <v>1844</v>
      </c>
    </row>
    <row r="184" spans="1:55" ht="15" customHeight="1" x14ac:dyDescent="0.4">
      <c r="A184" s="18"/>
      <c r="B184" s="9"/>
      <c r="C184" s="9"/>
      <c r="D184" s="9"/>
      <c r="E184" s="9"/>
      <c r="F184" s="9"/>
      <c r="G184" s="18"/>
      <c r="H184" s="9"/>
      <c r="I184" s="9"/>
      <c r="J184" s="9"/>
      <c r="K184" s="18"/>
      <c r="L184" s="9"/>
      <c r="M184" s="9"/>
      <c r="N184" s="9"/>
      <c r="O184" s="9"/>
      <c r="P184" s="9"/>
      <c r="Q184" s="9"/>
      <c r="R184" s="9"/>
      <c r="S184" s="9"/>
      <c r="T184" s="9"/>
      <c r="U184" s="9"/>
      <c r="V184" s="9"/>
      <c r="W184" s="9"/>
      <c r="X184" s="9"/>
      <c r="Y184" s="14" t="s">
        <v>2134</v>
      </c>
      <c r="Z184" s="9"/>
      <c r="AT184" s="36" t="s">
        <v>5295</v>
      </c>
      <c r="AV184" s="41" t="s">
        <v>5296</v>
      </c>
      <c r="AW184" s="68" t="s">
        <v>1971</v>
      </c>
      <c r="AX184" s="68" t="s">
        <v>1490</v>
      </c>
      <c r="AY184" s="68" t="s">
        <v>5298</v>
      </c>
      <c r="AZ184" s="68" t="s">
        <v>3585</v>
      </c>
    </row>
    <row r="185" spans="1:55" ht="15" customHeight="1" x14ac:dyDescent="0.4">
      <c r="A185" s="18"/>
      <c r="B185" s="9"/>
      <c r="C185" s="9"/>
      <c r="D185" s="9"/>
      <c r="E185" s="9"/>
      <c r="F185" s="9"/>
      <c r="G185" s="18"/>
      <c r="H185" s="9"/>
      <c r="I185" s="9"/>
      <c r="J185" s="9"/>
      <c r="K185" s="18"/>
      <c r="L185" s="9"/>
      <c r="M185" s="9"/>
      <c r="N185" s="9"/>
      <c r="O185" s="9"/>
      <c r="P185" s="9"/>
      <c r="Q185" s="9"/>
      <c r="R185" s="9"/>
      <c r="S185" s="9"/>
      <c r="T185" s="9"/>
      <c r="U185" s="9"/>
      <c r="V185" s="9"/>
      <c r="W185" s="9"/>
      <c r="X185" s="9"/>
      <c r="Y185" s="14" t="s">
        <v>3111</v>
      </c>
      <c r="Z185" s="9"/>
      <c r="AT185" s="36" t="s">
        <v>4482</v>
      </c>
      <c r="AV185" s="41" t="s">
        <v>5240</v>
      </c>
      <c r="AW185" s="68" t="s">
        <v>3576</v>
      </c>
      <c r="AX185" s="68" t="s">
        <v>5303</v>
      </c>
      <c r="AY185" s="68" t="s">
        <v>3409</v>
      </c>
      <c r="AZ185" s="68" t="s">
        <v>2613</v>
      </c>
    </row>
    <row r="186" spans="1:55" ht="15" customHeight="1" x14ac:dyDescent="0.4">
      <c r="A186" s="18"/>
      <c r="B186" s="9"/>
      <c r="C186" s="9"/>
      <c r="D186" s="9"/>
      <c r="E186" s="9"/>
      <c r="F186" s="9"/>
      <c r="G186" s="18"/>
      <c r="H186" s="9"/>
      <c r="I186" s="9"/>
      <c r="J186" s="9"/>
      <c r="K186" s="18"/>
      <c r="L186" s="9"/>
      <c r="M186" s="9"/>
      <c r="N186" s="9"/>
      <c r="O186" s="9"/>
      <c r="P186" s="9"/>
      <c r="Q186" s="9"/>
      <c r="R186" s="9"/>
      <c r="S186" s="9"/>
      <c r="T186" s="9"/>
      <c r="U186" s="9"/>
      <c r="V186" s="9"/>
      <c r="W186" s="9"/>
      <c r="X186" s="9"/>
      <c r="Y186" s="14" t="s">
        <v>919</v>
      </c>
      <c r="Z186" s="9"/>
      <c r="AT186" s="36" t="s">
        <v>3603</v>
      </c>
      <c r="AV186" s="41" t="s">
        <v>5308</v>
      </c>
      <c r="AW186" s="68" t="s">
        <v>4801</v>
      </c>
      <c r="AX186" s="68" t="s">
        <v>5224</v>
      </c>
      <c r="AY186" s="68" t="s">
        <v>5311</v>
      </c>
      <c r="AZ186" s="68" t="s">
        <v>3614</v>
      </c>
    </row>
    <row r="187" spans="1:55" ht="15" customHeight="1" x14ac:dyDescent="0.4">
      <c r="A187" s="18"/>
      <c r="B187" s="9"/>
      <c r="C187" s="9"/>
      <c r="D187" s="9"/>
      <c r="E187" s="9"/>
      <c r="F187" s="9"/>
      <c r="G187" s="18"/>
      <c r="H187" s="9"/>
      <c r="I187" s="9"/>
      <c r="J187" s="9"/>
      <c r="K187" s="18"/>
      <c r="L187" s="9"/>
      <c r="M187" s="9"/>
      <c r="N187" s="9"/>
      <c r="O187" s="9"/>
      <c r="P187" s="9"/>
      <c r="Q187" s="9"/>
      <c r="R187" s="9"/>
      <c r="S187" s="9"/>
      <c r="T187" s="9"/>
      <c r="U187" s="9"/>
      <c r="V187" s="9"/>
      <c r="W187" s="9"/>
      <c r="X187" s="9"/>
      <c r="Y187" s="14" t="s">
        <v>5315</v>
      </c>
      <c r="Z187" s="9"/>
      <c r="AT187" s="36" t="s">
        <v>921</v>
      </c>
      <c r="AV187" s="41" t="s">
        <v>4710</v>
      </c>
      <c r="AW187" s="68" t="s">
        <v>5316</v>
      </c>
      <c r="AX187" s="68" t="s">
        <v>5242</v>
      </c>
      <c r="AY187" s="68" t="s">
        <v>5318</v>
      </c>
      <c r="AZ187" s="68" t="s">
        <v>1959</v>
      </c>
    </row>
    <row r="188" spans="1:55" ht="15" customHeight="1" x14ac:dyDescent="0.4">
      <c r="A188" s="18"/>
      <c r="B188" s="9"/>
      <c r="C188" s="9"/>
      <c r="D188" s="9"/>
      <c r="E188" s="9"/>
      <c r="F188" s="9"/>
      <c r="G188" s="18"/>
      <c r="H188" s="9"/>
      <c r="I188" s="9"/>
      <c r="J188" s="9"/>
      <c r="K188" s="18"/>
      <c r="L188" s="9"/>
      <c r="M188" s="9"/>
      <c r="N188" s="9"/>
      <c r="O188" s="9"/>
      <c r="P188" s="9"/>
      <c r="Q188" s="9"/>
      <c r="R188" s="9"/>
      <c r="S188" s="9"/>
      <c r="T188" s="9"/>
      <c r="U188" s="9"/>
      <c r="V188" s="9"/>
      <c r="W188" s="9"/>
      <c r="X188" s="9"/>
      <c r="Y188" s="14" t="s">
        <v>5322</v>
      </c>
      <c r="Z188" s="9"/>
      <c r="AT188" s="36" t="s">
        <v>4729</v>
      </c>
      <c r="AV188" s="41" t="s">
        <v>2476</v>
      </c>
      <c r="AW188" s="68" t="s">
        <v>4818</v>
      </c>
      <c r="AX188" s="68" t="s">
        <v>5248</v>
      </c>
      <c r="AY188" s="68" t="s">
        <v>3149</v>
      </c>
      <c r="AZ188" s="68" t="s">
        <v>3638</v>
      </c>
    </row>
    <row r="189" spans="1:55" ht="15" customHeight="1" x14ac:dyDescent="0.4">
      <c r="A189" s="18"/>
      <c r="B189" s="9"/>
      <c r="C189" s="9"/>
      <c r="D189" s="9"/>
      <c r="E189" s="9"/>
      <c r="F189" s="9"/>
      <c r="G189" s="18"/>
      <c r="H189" s="9"/>
      <c r="I189" s="9"/>
      <c r="J189" s="9"/>
      <c r="K189" s="18"/>
      <c r="L189" s="9"/>
      <c r="M189" s="9"/>
      <c r="N189" s="9"/>
      <c r="O189" s="9"/>
      <c r="P189" s="9"/>
      <c r="Q189" s="9"/>
      <c r="R189" s="9"/>
      <c r="S189" s="9"/>
      <c r="T189" s="9"/>
      <c r="U189" s="9"/>
      <c r="V189" s="9"/>
      <c r="W189" s="9"/>
      <c r="X189" s="9"/>
      <c r="Y189" s="14" t="s">
        <v>5328</v>
      </c>
      <c r="Z189" s="9"/>
      <c r="AT189" s="36" t="s">
        <v>5329</v>
      </c>
      <c r="AV189" s="41" t="s">
        <v>5330</v>
      </c>
      <c r="AW189" s="68" t="s">
        <v>3826</v>
      </c>
      <c r="AX189" s="68" t="s">
        <v>5253</v>
      </c>
      <c r="AY189" s="68" t="s">
        <v>5332</v>
      </c>
      <c r="AZ189" s="68" t="s">
        <v>3567</v>
      </c>
    </row>
    <row r="190" spans="1:55" ht="15" customHeight="1" x14ac:dyDescent="0.4">
      <c r="A190" s="18"/>
      <c r="B190" s="9"/>
      <c r="C190" s="9"/>
      <c r="D190" s="9"/>
      <c r="E190" s="9"/>
      <c r="F190" s="9"/>
      <c r="G190" s="18"/>
      <c r="H190" s="9"/>
      <c r="I190" s="9"/>
      <c r="J190" s="9"/>
      <c r="K190" s="18"/>
      <c r="L190" s="9"/>
      <c r="M190" s="9"/>
      <c r="N190" s="9"/>
      <c r="O190" s="9"/>
      <c r="P190" s="9"/>
      <c r="Q190" s="9"/>
      <c r="R190" s="9"/>
      <c r="S190" s="9"/>
      <c r="T190" s="9"/>
      <c r="U190" s="9"/>
      <c r="V190" s="9"/>
      <c r="W190" s="9"/>
      <c r="X190" s="9"/>
      <c r="Y190" s="14" t="s">
        <v>5105</v>
      </c>
      <c r="Z190" s="9"/>
      <c r="AT190" s="36" t="s">
        <v>5334</v>
      </c>
      <c r="AV190" s="41" t="s">
        <v>5336</v>
      </c>
      <c r="AW190" s="68" t="s">
        <v>2487</v>
      </c>
      <c r="AX190" s="68" t="s">
        <v>5338</v>
      </c>
      <c r="AY190" s="68" t="s">
        <v>5339</v>
      </c>
      <c r="AZ190" s="68" t="s">
        <v>3695</v>
      </c>
    </row>
    <row r="191" spans="1:55" ht="15" customHeight="1" x14ac:dyDescent="0.4">
      <c r="A191" s="18"/>
      <c r="B191" s="9"/>
      <c r="C191" s="9"/>
      <c r="D191" s="9"/>
      <c r="E191" s="9"/>
      <c r="F191" s="9"/>
      <c r="G191" s="18"/>
      <c r="H191" s="9"/>
      <c r="I191" s="9"/>
      <c r="J191" s="9"/>
      <c r="K191" s="18"/>
      <c r="L191" s="9"/>
      <c r="M191" s="9"/>
      <c r="N191" s="9"/>
      <c r="O191" s="9"/>
      <c r="P191" s="9"/>
      <c r="Q191" s="9"/>
      <c r="R191" s="9"/>
      <c r="S191" s="9"/>
      <c r="T191" s="9"/>
      <c r="U191" s="9"/>
      <c r="V191" s="9"/>
      <c r="W191" s="9"/>
      <c r="X191" s="9"/>
      <c r="Y191" s="14" t="s">
        <v>5343</v>
      </c>
      <c r="Z191" s="9"/>
      <c r="AT191" s="36" t="s">
        <v>2396</v>
      </c>
      <c r="AV191" s="41" t="s">
        <v>5345</v>
      </c>
      <c r="AW191" s="68" t="s">
        <v>5346</v>
      </c>
      <c r="AX191" s="68" t="s">
        <v>5259</v>
      </c>
      <c r="AY191" s="68" t="s">
        <v>2536</v>
      </c>
      <c r="AZ191" s="68" t="s">
        <v>3577</v>
      </c>
    </row>
    <row r="192" spans="1:55" ht="15" customHeight="1" x14ac:dyDescent="0.4">
      <c r="A192" s="18"/>
      <c r="B192" s="9"/>
      <c r="C192" s="9"/>
      <c r="D192" s="9"/>
      <c r="E192" s="9"/>
      <c r="F192" s="9"/>
      <c r="G192" s="18"/>
      <c r="H192" s="9"/>
      <c r="I192" s="9"/>
      <c r="J192" s="9"/>
      <c r="K192" s="18"/>
      <c r="L192" s="9"/>
      <c r="M192" s="9"/>
      <c r="N192" s="9"/>
      <c r="O192" s="9"/>
      <c r="P192" s="9"/>
      <c r="Q192" s="9"/>
      <c r="R192" s="9"/>
      <c r="S192" s="9"/>
      <c r="T192" s="9"/>
      <c r="U192" s="9"/>
      <c r="V192" s="9"/>
      <c r="W192" s="9"/>
      <c r="X192" s="9"/>
      <c r="Y192" s="14" t="s">
        <v>1014</v>
      </c>
      <c r="Z192" s="9"/>
      <c r="AT192" s="36" t="s">
        <v>5154</v>
      </c>
      <c r="AV192" s="41" t="s">
        <v>5348</v>
      </c>
      <c r="AW192" s="68" t="s">
        <v>4829</v>
      </c>
      <c r="AX192" s="68" t="s">
        <v>1053</v>
      </c>
      <c r="AY192" s="68" t="s">
        <v>5349</v>
      </c>
      <c r="AZ192" s="68" t="s">
        <v>3586</v>
      </c>
    </row>
    <row r="193" spans="1:52" ht="15" customHeight="1" x14ac:dyDescent="0.4">
      <c r="A193" s="18"/>
      <c r="B193" s="9"/>
      <c r="C193" s="9"/>
      <c r="D193" s="9"/>
      <c r="E193" s="9"/>
      <c r="F193" s="9"/>
      <c r="G193" s="18"/>
      <c r="H193" s="9"/>
      <c r="I193" s="9"/>
      <c r="J193" s="9"/>
      <c r="K193" s="18"/>
      <c r="L193" s="9"/>
      <c r="M193" s="9"/>
      <c r="N193" s="9"/>
      <c r="O193" s="9"/>
      <c r="P193" s="9"/>
      <c r="Q193" s="9"/>
      <c r="R193" s="9"/>
      <c r="S193" s="9"/>
      <c r="T193" s="9"/>
      <c r="U193" s="9"/>
      <c r="V193" s="9"/>
      <c r="W193" s="9"/>
      <c r="X193" s="9"/>
      <c r="Y193" s="14" t="s">
        <v>5354</v>
      </c>
      <c r="Z193" s="9"/>
      <c r="AT193" s="36" t="s">
        <v>5358</v>
      </c>
      <c r="AV193" s="41" t="s">
        <v>2939</v>
      </c>
      <c r="AW193" s="68" t="s">
        <v>3655</v>
      </c>
      <c r="AX193" s="68" t="s">
        <v>5268</v>
      </c>
      <c r="AY193" s="68" t="s">
        <v>5363</v>
      </c>
      <c r="AZ193" s="68" t="s">
        <v>3595</v>
      </c>
    </row>
    <row r="194" spans="1:52" ht="15" customHeight="1" x14ac:dyDescent="0.4">
      <c r="A194" s="18"/>
      <c r="B194" s="9"/>
      <c r="C194" s="9"/>
      <c r="D194" s="9"/>
      <c r="E194" s="9"/>
      <c r="F194" s="9"/>
      <c r="G194" s="18"/>
      <c r="H194" s="9"/>
      <c r="I194" s="9"/>
      <c r="J194" s="9"/>
      <c r="K194" s="18"/>
      <c r="L194" s="9"/>
      <c r="M194" s="9"/>
      <c r="N194" s="9"/>
      <c r="O194" s="9"/>
      <c r="P194" s="9"/>
      <c r="Q194" s="9"/>
      <c r="R194" s="9"/>
      <c r="S194" s="9"/>
      <c r="T194" s="9"/>
      <c r="U194" s="9"/>
      <c r="V194" s="9"/>
      <c r="W194" s="9"/>
      <c r="X194" s="9"/>
      <c r="Y194" s="14" t="s">
        <v>4614</v>
      </c>
      <c r="Z194" s="9"/>
      <c r="AT194" s="36" t="s">
        <v>5368</v>
      </c>
      <c r="AV194" s="41" t="s">
        <v>3121</v>
      </c>
      <c r="AW194" s="68" t="s">
        <v>3192</v>
      </c>
      <c r="AX194" s="68" t="s">
        <v>171</v>
      </c>
      <c r="AY194" s="68" t="s">
        <v>4065</v>
      </c>
      <c r="AZ194" s="68" t="s">
        <v>5371</v>
      </c>
    </row>
    <row r="195" spans="1:52" ht="15" customHeight="1" x14ac:dyDescent="0.4">
      <c r="A195" s="18"/>
      <c r="B195" s="9"/>
      <c r="C195" s="9"/>
      <c r="D195" s="9"/>
      <c r="E195" s="9"/>
      <c r="F195" s="9"/>
      <c r="G195" s="18"/>
      <c r="H195" s="9"/>
      <c r="I195" s="9"/>
      <c r="J195" s="9"/>
      <c r="K195" s="18"/>
      <c r="L195" s="9"/>
      <c r="M195" s="9"/>
      <c r="N195" s="9"/>
      <c r="O195" s="9"/>
      <c r="P195" s="9"/>
      <c r="Q195" s="9"/>
      <c r="R195" s="9"/>
      <c r="S195" s="9"/>
      <c r="T195" s="9"/>
      <c r="U195" s="9"/>
      <c r="V195" s="9"/>
      <c r="W195" s="9"/>
      <c r="X195" s="9"/>
      <c r="Y195" s="14" t="s">
        <v>5374</v>
      </c>
      <c r="Z195" s="9"/>
      <c r="AT195" s="36" t="s">
        <v>117</v>
      </c>
      <c r="AV195" s="41" t="s">
        <v>1518</v>
      </c>
      <c r="AW195" s="68" t="s">
        <v>4443</v>
      </c>
      <c r="AX195" s="68" t="s">
        <v>913</v>
      </c>
      <c r="AY195" s="68" t="s">
        <v>5376</v>
      </c>
      <c r="AZ195" s="68" t="s">
        <v>5378</v>
      </c>
    </row>
    <row r="196" spans="1:52" ht="15" customHeight="1" x14ac:dyDescent="0.4">
      <c r="A196" s="18"/>
      <c r="B196" s="9"/>
      <c r="C196" s="9"/>
      <c r="D196" s="9"/>
      <c r="E196" s="9"/>
      <c r="F196" s="9"/>
      <c r="G196" s="18"/>
      <c r="H196" s="9"/>
      <c r="I196" s="9"/>
      <c r="J196" s="9"/>
      <c r="K196" s="18"/>
      <c r="L196" s="9"/>
      <c r="M196" s="9"/>
      <c r="N196" s="9"/>
      <c r="O196" s="9"/>
      <c r="P196" s="9"/>
      <c r="Q196" s="9"/>
      <c r="R196" s="9"/>
      <c r="S196" s="9"/>
      <c r="T196" s="9"/>
      <c r="U196" s="9"/>
      <c r="V196" s="9"/>
      <c r="W196" s="9"/>
      <c r="X196" s="9"/>
      <c r="Y196" s="14" t="s">
        <v>1707</v>
      </c>
      <c r="Z196" s="9"/>
      <c r="AT196" s="36" t="s">
        <v>891</v>
      </c>
      <c r="AV196" s="41" t="s">
        <v>5382</v>
      </c>
      <c r="AW196" s="68" t="s">
        <v>4883</v>
      </c>
      <c r="AX196" s="68" t="s">
        <v>5283</v>
      </c>
      <c r="AY196" s="68" t="s">
        <v>3617</v>
      </c>
      <c r="AZ196" s="68" t="s">
        <v>3605</v>
      </c>
    </row>
    <row r="197" spans="1:52" ht="15" customHeight="1" x14ac:dyDescent="0.4">
      <c r="A197" s="18"/>
      <c r="B197" s="9"/>
      <c r="C197" s="9"/>
      <c r="D197" s="9"/>
      <c r="E197" s="9"/>
      <c r="F197" s="9"/>
      <c r="G197" s="18"/>
      <c r="H197" s="9"/>
      <c r="I197" s="9"/>
      <c r="J197" s="9"/>
      <c r="K197" s="18"/>
      <c r="L197" s="9"/>
      <c r="M197" s="9"/>
      <c r="N197" s="9"/>
      <c r="O197" s="9"/>
      <c r="P197" s="9"/>
      <c r="Q197" s="9"/>
      <c r="R197" s="9"/>
      <c r="S197" s="9"/>
      <c r="T197" s="9"/>
      <c r="U197" s="9"/>
      <c r="V197" s="9"/>
      <c r="W197" s="9"/>
      <c r="X197" s="9"/>
      <c r="Y197" s="14" t="s">
        <v>459</v>
      </c>
      <c r="Z197" s="9"/>
      <c r="AT197" s="36" t="s">
        <v>4136</v>
      </c>
      <c r="AV197" s="41" t="s">
        <v>5383</v>
      </c>
      <c r="AW197" s="68" t="s">
        <v>1518</v>
      </c>
      <c r="AX197" s="68" t="s">
        <v>5291</v>
      </c>
      <c r="AY197" s="68" t="s">
        <v>2769</v>
      </c>
      <c r="AZ197" s="68" t="s">
        <v>3289</v>
      </c>
    </row>
    <row r="198" spans="1:52" ht="15" customHeight="1" x14ac:dyDescent="0.4">
      <c r="A198" s="18"/>
      <c r="B198" s="9"/>
      <c r="C198" s="9"/>
      <c r="D198" s="9"/>
      <c r="E198" s="9"/>
      <c r="F198" s="9"/>
      <c r="G198" s="18"/>
      <c r="H198" s="9"/>
      <c r="I198" s="9"/>
      <c r="J198" s="9"/>
      <c r="K198" s="18"/>
      <c r="L198" s="9"/>
      <c r="M198" s="9"/>
      <c r="N198" s="9"/>
      <c r="O198" s="9"/>
      <c r="P198" s="9"/>
      <c r="Q198" s="9"/>
      <c r="R198" s="9"/>
      <c r="S198" s="9"/>
      <c r="T198" s="9"/>
      <c r="U198" s="9"/>
      <c r="V198" s="9"/>
      <c r="W198" s="9"/>
      <c r="X198" s="9"/>
      <c r="Y198" s="14" t="s">
        <v>5384</v>
      </c>
      <c r="Z198" s="9"/>
      <c r="AT198" s="36" t="s">
        <v>5386</v>
      </c>
      <c r="AV198" s="41" t="s">
        <v>3740</v>
      </c>
      <c r="AW198" s="68" t="s">
        <v>2239</v>
      </c>
      <c r="AX198" s="68" t="s">
        <v>5298</v>
      </c>
      <c r="AY198" s="68" t="s">
        <v>5389</v>
      </c>
      <c r="AZ198" s="68" t="s">
        <v>5391</v>
      </c>
    </row>
    <row r="199" spans="1:52" ht="15" customHeight="1" x14ac:dyDescent="0.4">
      <c r="A199" s="18"/>
      <c r="B199" s="9"/>
      <c r="C199" s="9"/>
      <c r="D199" s="9"/>
      <c r="E199" s="9"/>
      <c r="F199" s="9"/>
      <c r="G199" s="18"/>
      <c r="H199" s="9"/>
      <c r="I199" s="9"/>
      <c r="J199" s="9"/>
      <c r="K199" s="18"/>
      <c r="L199" s="9"/>
      <c r="M199" s="9"/>
      <c r="N199" s="9"/>
      <c r="O199" s="9"/>
      <c r="P199" s="9"/>
      <c r="Q199" s="9"/>
      <c r="R199" s="9"/>
      <c r="S199" s="9"/>
      <c r="T199" s="9"/>
      <c r="U199" s="9"/>
      <c r="V199" s="9"/>
      <c r="W199" s="9"/>
      <c r="X199" s="9"/>
      <c r="Y199" s="14" t="s">
        <v>833</v>
      </c>
      <c r="Z199" s="9"/>
      <c r="AT199" s="36" t="s">
        <v>5394</v>
      </c>
      <c r="AV199" s="41" t="s">
        <v>5395</v>
      </c>
      <c r="AW199" s="68" t="s">
        <v>3740</v>
      </c>
      <c r="AX199" s="68" t="s">
        <v>3409</v>
      </c>
      <c r="AY199" s="68" t="s">
        <v>2796</v>
      </c>
      <c r="AZ199" s="68" t="s">
        <v>5399</v>
      </c>
    </row>
    <row r="200" spans="1:52" ht="15" customHeight="1" x14ac:dyDescent="0.4">
      <c r="A200" s="18"/>
      <c r="B200" s="9"/>
      <c r="C200" s="9"/>
      <c r="D200" s="9"/>
      <c r="E200" s="9"/>
      <c r="F200" s="9"/>
      <c r="G200" s="18"/>
      <c r="H200" s="9"/>
      <c r="I200" s="9"/>
      <c r="J200" s="9"/>
      <c r="K200" s="18"/>
      <c r="L200" s="9"/>
      <c r="M200" s="9"/>
      <c r="N200" s="9"/>
      <c r="O200" s="9"/>
      <c r="P200" s="9"/>
      <c r="Q200" s="9"/>
      <c r="R200" s="9"/>
      <c r="S200" s="9"/>
      <c r="T200" s="9"/>
      <c r="U200" s="9"/>
      <c r="V200" s="9"/>
      <c r="W200" s="9"/>
      <c r="X200" s="9"/>
      <c r="Y200" s="14" t="s">
        <v>5401</v>
      </c>
      <c r="Z200" s="9"/>
      <c r="AT200" s="36" t="s">
        <v>5402</v>
      </c>
      <c r="AV200" s="41" t="s">
        <v>5403</v>
      </c>
      <c r="AW200" s="68" t="s">
        <v>2252</v>
      </c>
      <c r="AX200" s="68" t="s">
        <v>5311</v>
      </c>
      <c r="AY200" s="68" t="s">
        <v>5405</v>
      </c>
      <c r="AZ200" s="68" t="s">
        <v>5406</v>
      </c>
    </row>
    <row r="201" spans="1:52" ht="15" customHeight="1" x14ac:dyDescent="0.4">
      <c r="A201" s="18"/>
      <c r="B201" s="9"/>
      <c r="C201" s="9"/>
      <c r="D201" s="9"/>
      <c r="E201" s="9"/>
      <c r="F201" s="9"/>
      <c r="G201" s="18"/>
      <c r="H201" s="9"/>
      <c r="I201" s="9"/>
      <c r="J201" s="9"/>
      <c r="K201" s="18"/>
      <c r="L201" s="9"/>
      <c r="M201" s="9"/>
      <c r="N201" s="9"/>
      <c r="O201" s="9"/>
      <c r="P201" s="9"/>
      <c r="Q201" s="9"/>
      <c r="R201" s="9"/>
      <c r="S201" s="9"/>
      <c r="T201" s="9"/>
      <c r="U201" s="9"/>
      <c r="V201" s="9"/>
      <c r="W201" s="9"/>
      <c r="X201" s="9"/>
      <c r="Y201" s="14" t="s">
        <v>1044</v>
      </c>
      <c r="Z201" s="9"/>
      <c r="AT201" s="36" t="s">
        <v>5412</v>
      </c>
      <c r="AV201" s="41" t="s">
        <v>5414</v>
      </c>
      <c r="AW201" s="68" t="s">
        <v>1024</v>
      </c>
      <c r="AX201" s="68" t="s">
        <v>5318</v>
      </c>
      <c r="AY201" s="68" t="s">
        <v>5417</v>
      </c>
      <c r="AZ201" s="68" t="s">
        <v>3625</v>
      </c>
    </row>
    <row r="202" spans="1:52" ht="15" customHeight="1" x14ac:dyDescent="0.4">
      <c r="A202" s="18"/>
      <c r="B202" s="9"/>
      <c r="C202" s="9"/>
      <c r="D202" s="9"/>
      <c r="E202" s="9"/>
      <c r="F202" s="9"/>
      <c r="G202" s="18"/>
      <c r="H202" s="9"/>
      <c r="I202" s="9"/>
      <c r="J202" s="9"/>
      <c r="K202" s="18"/>
      <c r="L202" s="9"/>
      <c r="M202" s="9"/>
      <c r="N202" s="9"/>
      <c r="O202" s="9"/>
      <c r="P202" s="9"/>
      <c r="Q202" s="9"/>
      <c r="R202" s="9"/>
      <c r="S202" s="9"/>
      <c r="T202" s="9"/>
      <c r="U202" s="9"/>
      <c r="V202" s="9"/>
      <c r="W202" s="9"/>
      <c r="X202" s="9"/>
      <c r="Y202" s="14" t="s">
        <v>5423</v>
      </c>
      <c r="Z202" s="9"/>
      <c r="AT202" s="36" t="s">
        <v>5425</v>
      </c>
      <c r="AV202" s="41" t="s">
        <v>5426</v>
      </c>
      <c r="AW202" s="68" t="s">
        <v>866</v>
      </c>
      <c r="AX202" s="68" t="s">
        <v>3149</v>
      </c>
      <c r="AY202" s="68" t="s">
        <v>4720</v>
      </c>
      <c r="AZ202" s="68" t="s">
        <v>1372</v>
      </c>
    </row>
    <row r="203" spans="1:52" ht="15" customHeight="1" x14ac:dyDescent="0.4">
      <c r="A203" s="18"/>
      <c r="B203" s="9"/>
      <c r="C203" s="9"/>
      <c r="D203" s="9"/>
      <c r="E203" s="9"/>
      <c r="F203" s="9"/>
      <c r="G203" s="18"/>
      <c r="H203" s="9"/>
      <c r="I203" s="9"/>
      <c r="J203" s="9"/>
      <c r="K203" s="18"/>
      <c r="L203" s="9"/>
      <c r="M203" s="9"/>
      <c r="N203" s="9"/>
      <c r="O203" s="9"/>
      <c r="P203" s="9"/>
      <c r="Q203" s="9"/>
      <c r="R203" s="9"/>
      <c r="S203" s="9"/>
      <c r="T203" s="9"/>
      <c r="U203" s="9"/>
      <c r="V203" s="9"/>
      <c r="W203" s="9"/>
      <c r="X203" s="9"/>
      <c r="Y203" s="14" t="s">
        <v>5430</v>
      </c>
      <c r="Z203" s="9"/>
      <c r="AT203" s="36" t="s">
        <v>2476</v>
      </c>
      <c r="AV203" s="41" t="s">
        <v>2131</v>
      </c>
      <c r="AW203" s="68" t="s">
        <v>4939</v>
      </c>
      <c r="AX203" s="68" t="s">
        <v>5332</v>
      </c>
      <c r="AY203" s="68" t="s">
        <v>977</v>
      </c>
      <c r="AZ203" s="68" t="s">
        <v>1419</v>
      </c>
    </row>
    <row r="204" spans="1:52" ht="15" customHeight="1" x14ac:dyDescent="0.4">
      <c r="A204" s="18"/>
      <c r="B204" s="9"/>
      <c r="C204" s="9"/>
      <c r="D204" s="9"/>
      <c r="E204" s="9"/>
      <c r="F204" s="9"/>
      <c r="G204" s="18"/>
      <c r="H204" s="9"/>
      <c r="I204" s="9"/>
      <c r="J204" s="9"/>
      <c r="K204" s="18"/>
      <c r="L204" s="9"/>
      <c r="M204" s="9"/>
      <c r="N204" s="9"/>
      <c r="O204" s="9"/>
      <c r="P204" s="9"/>
      <c r="Q204" s="9"/>
      <c r="R204" s="9"/>
      <c r="S204" s="9"/>
      <c r="T204" s="9"/>
      <c r="U204" s="9"/>
      <c r="V204" s="9"/>
      <c r="W204" s="9"/>
      <c r="X204" s="9"/>
      <c r="Y204" s="9"/>
      <c r="Z204" s="9"/>
      <c r="AT204" s="36" t="s">
        <v>1007</v>
      </c>
      <c r="AV204" s="41" t="s">
        <v>1036</v>
      </c>
      <c r="AW204" s="68" t="s">
        <v>3268</v>
      </c>
      <c r="AX204" s="68" t="s">
        <v>5339</v>
      </c>
      <c r="AY204" s="68" t="s">
        <v>5435</v>
      </c>
      <c r="AZ204" s="68" t="s">
        <v>1123</v>
      </c>
    </row>
    <row r="205" spans="1:52" ht="15" customHeight="1" x14ac:dyDescent="0.4">
      <c r="A205" s="18"/>
      <c r="B205" s="9"/>
      <c r="C205" s="9"/>
      <c r="D205" s="9"/>
      <c r="E205" s="9"/>
      <c r="F205" s="9"/>
      <c r="G205" s="18"/>
      <c r="H205" s="9"/>
      <c r="I205" s="9"/>
      <c r="J205" s="9"/>
      <c r="K205" s="18"/>
      <c r="L205" s="9"/>
      <c r="M205" s="9"/>
      <c r="N205" s="9"/>
      <c r="O205" s="9"/>
      <c r="P205" s="9"/>
      <c r="Q205" s="9"/>
      <c r="R205" s="9"/>
      <c r="S205" s="9"/>
      <c r="T205" s="9"/>
      <c r="U205" s="9"/>
      <c r="V205" s="9"/>
      <c r="W205" s="9"/>
      <c r="X205" s="9"/>
      <c r="Y205" s="9"/>
      <c r="Z205" s="9"/>
      <c r="AT205" s="36" t="s">
        <v>5440</v>
      </c>
      <c r="AV205" s="41" t="s">
        <v>5012</v>
      </c>
      <c r="AW205" s="68" t="s">
        <v>3278</v>
      </c>
      <c r="AX205" s="68" t="s">
        <v>2536</v>
      </c>
      <c r="AY205" s="68" t="s">
        <v>480</v>
      </c>
      <c r="AZ205" s="68" t="s">
        <v>923</v>
      </c>
    </row>
    <row r="206" spans="1:52" ht="15" customHeight="1" x14ac:dyDescent="0.4">
      <c r="A206" s="18"/>
      <c r="B206" s="9"/>
      <c r="C206" s="9"/>
      <c r="D206" s="9"/>
      <c r="E206" s="9"/>
      <c r="F206" s="9"/>
      <c r="G206" s="18"/>
      <c r="H206" s="9"/>
      <c r="I206" s="9"/>
      <c r="J206" s="9"/>
      <c r="K206" s="18"/>
      <c r="L206" s="9"/>
      <c r="M206" s="9"/>
      <c r="N206" s="9"/>
      <c r="O206" s="9"/>
      <c r="P206" s="9"/>
      <c r="Q206" s="9"/>
      <c r="R206" s="9"/>
      <c r="S206" s="9"/>
      <c r="T206" s="9"/>
      <c r="U206" s="9"/>
      <c r="V206" s="9"/>
      <c r="W206" s="9"/>
      <c r="X206" s="9"/>
      <c r="Y206" s="9"/>
      <c r="Z206" s="9"/>
      <c r="AT206" s="36" t="s">
        <v>1489</v>
      </c>
      <c r="AV206" s="41" t="s">
        <v>2164</v>
      </c>
      <c r="AW206" s="68" t="s">
        <v>3708</v>
      </c>
      <c r="AX206" s="68" t="s">
        <v>5349</v>
      </c>
      <c r="AY206" s="68" t="s">
        <v>5447</v>
      </c>
      <c r="AZ206" s="68" t="s">
        <v>644</v>
      </c>
    </row>
    <row r="207" spans="1:52" ht="15" customHeight="1" x14ac:dyDescent="0.4">
      <c r="A207" s="18"/>
      <c r="B207" s="9"/>
      <c r="C207" s="9"/>
      <c r="D207" s="9"/>
      <c r="E207" s="9"/>
      <c r="F207" s="9"/>
      <c r="G207" s="18"/>
      <c r="H207" s="9"/>
      <c r="I207" s="9"/>
      <c r="J207" s="9"/>
      <c r="K207" s="18"/>
      <c r="L207" s="9"/>
      <c r="M207" s="9"/>
      <c r="N207" s="9"/>
      <c r="O207" s="9"/>
      <c r="P207" s="9"/>
      <c r="Q207" s="9"/>
      <c r="R207" s="9"/>
      <c r="S207" s="9"/>
      <c r="T207" s="9"/>
      <c r="U207" s="9"/>
      <c r="V207" s="9"/>
      <c r="W207" s="9"/>
      <c r="X207" s="9"/>
      <c r="Y207" s="9"/>
      <c r="Z207" s="9"/>
      <c r="AT207" s="36" t="s">
        <v>4108</v>
      </c>
      <c r="AV207" s="41" t="s">
        <v>2175</v>
      </c>
      <c r="AW207" s="68" t="s">
        <v>2601</v>
      </c>
      <c r="AX207" s="68" t="s">
        <v>5363</v>
      </c>
      <c r="AY207" s="68" t="s">
        <v>2996</v>
      </c>
      <c r="AZ207" s="68" t="s">
        <v>579</v>
      </c>
    </row>
    <row r="208" spans="1:52" ht="15" customHeight="1" x14ac:dyDescent="0.4">
      <c r="A208" s="18"/>
      <c r="B208" s="9"/>
      <c r="C208" s="9"/>
      <c r="D208" s="9"/>
      <c r="E208" s="9"/>
      <c r="F208" s="9"/>
      <c r="G208" s="18"/>
      <c r="H208" s="9"/>
      <c r="I208" s="9"/>
      <c r="J208" s="9"/>
      <c r="K208" s="18"/>
      <c r="L208" s="9"/>
      <c r="M208" s="9"/>
      <c r="N208" s="9"/>
      <c r="O208" s="9"/>
      <c r="P208" s="9"/>
      <c r="Q208" s="9"/>
      <c r="R208" s="9"/>
      <c r="S208" s="9"/>
      <c r="T208" s="9"/>
      <c r="U208" s="9"/>
      <c r="V208" s="9"/>
      <c r="W208" s="9"/>
      <c r="X208" s="9"/>
      <c r="Y208" s="9"/>
      <c r="Z208" s="9"/>
      <c r="AT208" s="36" t="s">
        <v>5458</v>
      </c>
      <c r="AV208" s="41" t="s">
        <v>5077</v>
      </c>
      <c r="AW208" s="68" t="s">
        <v>1036</v>
      </c>
      <c r="AX208" s="68" t="s">
        <v>4065</v>
      </c>
      <c r="AY208" s="68" t="s">
        <v>5460</v>
      </c>
      <c r="AZ208" s="68" t="s">
        <v>3291</v>
      </c>
    </row>
    <row r="209" spans="1:52" ht="15" customHeight="1" x14ac:dyDescent="0.4">
      <c r="A209" s="18"/>
      <c r="B209" s="9"/>
      <c r="C209" s="9"/>
      <c r="D209" s="9"/>
      <c r="E209" s="9"/>
      <c r="F209" s="9"/>
      <c r="G209" s="18"/>
      <c r="H209" s="9"/>
      <c r="I209" s="9"/>
      <c r="J209" s="9"/>
      <c r="K209" s="18"/>
      <c r="L209" s="9"/>
      <c r="M209" s="9"/>
      <c r="N209" s="9"/>
      <c r="O209" s="9"/>
      <c r="P209" s="9"/>
      <c r="Q209" s="9"/>
      <c r="R209" s="9"/>
      <c r="S209" s="9"/>
      <c r="T209" s="9"/>
      <c r="U209" s="9"/>
      <c r="V209" s="9"/>
      <c r="W209" s="9"/>
      <c r="X209" s="9"/>
      <c r="Y209" s="9"/>
      <c r="Z209" s="9"/>
      <c r="AT209" s="36" t="s">
        <v>2327</v>
      </c>
      <c r="AV209" s="41" t="s">
        <v>1218</v>
      </c>
      <c r="AW209" s="68" t="s">
        <v>3531</v>
      </c>
      <c r="AX209" s="68" t="s">
        <v>5376</v>
      </c>
      <c r="AY209" s="68" t="s">
        <v>5463</v>
      </c>
      <c r="AZ209" s="68" t="s">
        <v>4115</v>
      </c>
    </row>
    <row r="210" spans="1:52" ht="15" customHeight="1" x14ac:dyDescent="0.4">
      <c r="A210" s="18"/>
      <c r="B210" s="9"/>
      <c r="C210" s="9"/>
      <c r="D210" s="9"/>
      <c r="E210" s="9"/>
      <c r="F210" s="9"/>
      <c r="G210" s="18"/>
      <c r="H210" s="9"/>
      <c r="I210" s="9"/>
      <c r="J210" s="9"/>
      <c r="K210" s="18"/>
      <c r="L210" s="9"/>
      <c r="M210" s="9"/>
      <c r="N210" s="9"/>
      <c r="O210" s="9"/>
      <c r="P210" s="9"/>
      <c r="Q210" s="9"/>
      <c r="R210" s="9"/>
      <c r="S210" s="9"/>
      <c r="T210" s="9"/>
      <c r="U210" s="9"/>
      <c r="V210" s="9"/>
      <c r="W210" s="9"/>
      <c r="X210" s="9"/>
      <c r="Y210" s="9"/>
      <c r="Z210" s="9"/>
      <c r="AT210" s="36" t="s">
        <v>3352</v>
      </c>
      <c r="AV210" s="41" t="s">
        <v>5146</v>
      </c>
      <c r="AW210" s="68" t="s">
        <v>2634</v>
      </c>
      <c r="AX210" s="68" t="s">
        <v>3617</v>
      </c>
      <c r="AY210" s="68" t="s">
        <v>5468</v>
      </c>
      <c r="AZ210" s="68" t="s">
        <v>1177</v>
      </c>
    </row>
    <row r="211" spans="1:52" ht="15" customHeight="1" x14ac:dyDescent="0.4">
      <c r="A211" s="18"/>
      <c r="B211" s="9"/>
      <c r="C211" s="9"/>
      <c r="D211" s="9"/>
      <c r="E211" s="9"/>
      <c r="F211" s="9"/>
      <c r="G211" s="18"/>
      <c r="H211" s="9"/>
      <c r="I211" s="9"/>
      <c r="J211" s="9"/>
      <c r="K211" s="18"/>
      <c r="L211" s="9"/>
      <c r="M211" s="9"/>
      <c r="N211" s="9"/>
      <c r="O211" s="9"/>
      <c r="P211" s="9"/>
      <c r="Q211" s="9"/>
      <c r="R211" s="9"/>
      <c r="S211" s="9"/>
      <c r="T211" s="9"/>
      <c r="U211" s="9"/>
      <c r="V211" s="9"/>
      <c r="W211" s="9"/>
      <c r="X211" s="9"/>
      <c r="Y211" s="9"/>
      <c r="Z211" s="9"/>
      <c r="AT211" s="36" t="s">
        <v>2842</v>
      </c>
      <c r="AV211" s="41" t="s">
        <v>5158</v>
      </c>
      <c r="AW211" s="68" t="s">
        <v>5012</v>
      </c>
      <c r="AX211" s="68" t="s">
        <v>2769</v>
      </c>
      <c r="AY211" s="68" t="s">
        <v>5471</v>
      </c>
      <c r="AZ211" s="68" t="s">
        <v>5472</v>
      </c>
    </row>
    <row r="212" spans="1:52" ht="15" customHeight="1" x14ac:dyDescent="0.4">
      <c r="A212" s="18"/>
      <c r="B212" s="9"/>
      <c r="C212" s="9"/>
      <c r="D212" s="9"/>
      <c r="E212" s="9"/>
      <c r="F212" s="9"/>
      <c r="G212" s="18"/>
      <c r="H212" s="9"/>
      <c r="I212" s="9"/>
      <c r="J212" s="9"/>
      <c r="K212" s="18"/>
      <c r="L212" s="9"/>
      <c r="M212" s="9"/>
      <c r="N212" s="9"/>
      <c r="O212" s="9"/>
      <c r="P212" s="9"/>
      <c r="Q212" s="9"/>
      <c r="R212" s="9"/>
      <c r="S212" s="9"/>
      <c r="T212" s="9"/>
      <c r="U212" s="9"/>
      <c r="V212" s="9"/>
      <c r="W212" s="9"/>
      <c r="X212" s="9"/>
      <c r="Y212" s="9"/>
      <c r="Z212" s="9"/>
      <c r="AT212" s="36" t="s">
        <v>5476</v>
      </c>
      <c r="AV212" s="41" t="s">
        <v>5477</v>
      </c>
      <c r="AW212" s="68" t="s">
        <v>3906</v>
      </c>
      <c r="AX212" s="68" t="s">
        <v>5389</v>
      </c>
      <c r="AY212" s="68" t="s">
        <v>2053</v>
      </c>
      <c r="AZ212" s="68" t="s">
        <v>1162</v>
      </c>
    </row>
    <row r="213" spans="1:52" ht="15" customHeight="1" x14ac:dyDescent="0.4">
      <c r="A213" s="18"/>
      <c r="B213" s="9"/>
      <c r="C213" s="9"/>
      <c r="D213" s="9"/>
      <c r="E213" s="9"/>
      <c r="F213" s="9"/>
      <c r="G213" s="18"/>
      <c r="H213" s="9"/>
      <c r="I213" s="9"/>
      <c r="J213" s="9"/>
      <c r="K213" s="18"/>
      <c r="L213" s="9"/>
      <c r="M213" s="9"/>
      <c r="N213" s="9"/>
      <c r="O213" s="9"/>
      <c r="P213" s="9"/>
      <c r="Q213" s="9"/>
      <c r="R213" s="9"/>
      <c r="S213" s="9"/>
      <c r="T213" s="9"/>
      <c r="U213" s="9"/>
      <c r="V213" s="9"/>
      <c r="W213" s="9"/>
      <c r="X213" s="9"/>
      <c r="Y213" s="9"/>
      <c r="Z213" s="9"/>
      <c r="AT213" s="36" t="s">
        <v>70</v>
      </c>
      <c r="AV213" s="41" t="s">
        <v>5481</v>
      </c>
      <c r="AW213" s="68" t="s">
        <v>1085</v>
      </c>
      <c r="AX213" s="68" t="s">
        <v>2796</v>
      </c>
      <c r="AY213" s="68" t="s">
        <v>5484</v>
      </c>
      <c r="AZ213" s="68" t="s">
        <v>774</v>
      </c>
    </row>
    <row r="214" spans="1:52" ht="15" customHeight="1" x14ac:dyDescent="0.4">
      <c r="A214" s="18"/>
      <c r="B214" s="9"/>
      <c r="C214" s="9"/>
      <c r="D214" s="9"/>
      <c r="E214" s="9"/>
      <c r="F214" s="9"/>
      <c r="G214" s="18"/>
      <c r="H214" s="9"/>
      <c r="I214" s="9"/>
      <c r="J214" s="9"/>
      <c r="K214" s="18"/>
      <c r="L214" s="9"/>
      <c r="M214" s="9"/>
      <c r="N214" s="9"/>
      <c r="O214" s="9"/>
      <c r="P214" s="9"/>
      <c r="Q214" s="9"/>
      <c r="R214" s="9"/>
      <c r="S214" s="9"/>
      <c r="T214" s="9"/>
      <c r="U214" s="9"/>
      <c r="V214" s="9"/>
      <c r="W214" s="9"/>
      <c r="X214" s="9"/>
      <c r="Y214" s="9"/>
      <c r="Z214" s="9"/>
      <c r="AT214" s="36" t="s">
        <v>5488</v>
      </c>
      <c r="AV214" s="41" t="s">
        <v>4375</v>
      </c>
      <c r="AW214" s="68" t="s">
        <v>1158</v>
      </c>
      <c r="AX214" s="68" t="s">
        <v>5405</v>
      </c>
      <c r="AY214" s="68" t="s">
        <v>5491</v>
      </c>
      <c r="AZ214" s="68" t="s">
        <v>4200</v>
      </c>
    </row>
    <row r="215" spans="1:52" ht="15" customHeight="1" x14ac:dyDescent="0.4">
      <c r="A215" s="18"/>
      <c r="B215" s="9"/>
      <c r="C215" s="9"/>
      <c r="D215" s="9"/>
      <c r="E215" s="9"/>
      <c r="F215" s="9"/>
      <c r="G215" s="18"/>
      <c r="H215" s="9"/>
      <c r="I215" s="9"/>
      <c r="J215" s="9"/>
      <c r="K215" s="18"/>
      <c r="L215" s="9"/>
      <c r="M215" s="9"/>
      <c r="N215" s="9"/>
      <c r="O215" s="9"/>
      <c r="P215" s="9"/>
      <c r="Q215" s="9"/>
      <c r="R215" s="9"/>
      <c r="S215" s="9"/>
      <c r="T215" s="9"/>
      <c r="U215" s="9"/>
      <c r="V215" s="9"/>
      <c r="W215" s="9"/>
      <c r="X215" s="9"/>
      <c r="Y215" s="9"/>
      <c r="Z215" s="9"/>
      <c r="AT215" s="36" t="s">
        <v>2929</v>
      </c>
      <c r="AV215" s="41" t="s">
        <v>5495</v>
      </c>
      <c r="AW215" s="68" t="s">
        <v>2164</v>
      </c>
      <c r="AX215" s="68" t="s">
        <v>2241</v>
      </c>
      <c r="AY215" s="68" t="s">
        <v>5402</v>
      </c>
      <c r="AZ215" s="68" t="s">
        <v>1415</v>
      </c>
    </row>
    <row r="216" spans="1:52" ht="15" customHeight="1" x14ac:dyDescent="0.4">
      <c r="A216" s="18"/>
      <c r="B216" s="9"/>
      <c r="C216" s="9"/>
      <c r="D216" s="9"/>
      <c r="E216" s="9"/>
      <c r="F216" s="9"/>
      <c r="G216" s="18"/>
      <c r="H216" s="9"/>
      <c r="I216" s="9"/>
      <c r="J216" s="9"/>
      <c r="K216" s="18"/>
      <c r="L216" s="9"/>
      <c r="M216" s="9"/>
      <c r="N216" s="9"/>
      <c r="O216" s="9"/>
      <c r="P216" s="9"/>
      <c r="Q216" s="9"/>
      <c r="R216" s="9"/>
      <c r="S216" s="9"/>
      <c r="T216" s="9"/>
      <c r="U216" s="9"/>
      <c r="V216" s="9"/>
      <c r="W216" s="9"/>
      <c r="X216" s="9"/>
      <c r="Y216" s="9"/>
      <c r="Z216" s="9"/>
      <c r="AT216" s="36" t="s">
        <v>5500</v>
      </c>
      <c r="AV216" s="41" t="s">
        <v>5501</v>
      </c>
      <c r="AW216" s="68" t="s">
        <v>2175</v>
      </c>
      <c r="AX216" s="68" t="s">
        <v>5417</v>
      </c>
      <c r="AY216" s="68" t="s">
        <v>2263</v>
      </c>
      <c r="AZ216" s="68" t="s">
        <v>42</v>
      </c>
    </row>
    <row r="217" spans="1:52" ht="15" customHeight="1" x14ac:dyDescent="0.4">
      <c r="A217" s="18"/>
      <c r="B217" s="9"/>
      <c r="C217" s="9"/>
      <c r="D217" s="9"/>
      <c r="E217" s="9"/>
      <c r="F217" s="9"/>
      <c r="G217" s="18"/>
      <c r="H217" s="9"/>
      <c r="I217" s="9"/>
      <c r="J217" s="9"/>
      <c r="K217" s="18"/>
      <c r="L217" s="9"/>
      <c r="M217" s="9"/>
      <c r="N217" s="9"/>
      <c r="O217" s="9"/>
      <c r="P217" s="9"/>
      <c r="Q217" s="9"/>
      <c r="R217" s="9"/>
      <c r="S217" s="9"/>
      <c r="T217" s="9"/>
      <c r="U217" s="9"/>
      <c r="V217" s="9"/>
      <c r="W217" s="9"/>
      <c r="X217" s="9"/>
      <c r="Y217" s="9"/>
      <c r="Z217" s="9"/>
      <c r="AT217" s="36" t="s">
        <v>993</v>
      </c>
      <c r="AV217" s="41" t="s">
        <v>5417</v>
      </c>
      <c r="AW217" s="68" t="s">
        <v>5077</v>
      </c>
      <c r="AX217" s="68" t="s">
        <v>5505</v>
      </c>
      <c r="AY217" s="68" t="s">
        <v>2271</v>
      </c>
      <c r="AZ217" s="68" t="s">
        <v>1798</v>
      </c>
    </row>
    <row r="218" spans="1:52" ht="15" customHeight="1" x14ac:dyDescent="0.4">
      <c r="A218" s="18"/>
      <c r="B218" s="9"/>
      <c r="C218" s="9"/>
      <c r="D218" s="9"/>
      <c r="E218" s="9"/>
      <c r="F218" s="9"/>
      <c r="G218" s="18"/>
      <c r="H218" s="9"/>
      <c r="I218" s="9"/>
      <c r="J218" s="9"/>
      <c r="K218" s="18"/>
      <c r="L218" s="9"/>
      <c r="M218" s="9"/>
      <c r="N218" s="9"/>
      <c r="O218" s="9"/>
      <c r="P218" s="9"/>
      <c r="Q218" s="9"/>
      <c r="R218" s="9"/>
      <c r="S218" s="9"/>
      <c r="T218" s="9"/>
      <c r="U218" s="9"/>
      <c r="V218" s="9"/>
      <c r="W218" s="9"/>
      <c r="X218" s="9"/>
      <c r="Y218" s="9"/>
      <c r="Z218" s="9"/>
      <c r="AT218" s="36" t="s">
        <v>5508</v>
      </c>
      <c r="AV218" s="41" t="s">
        <v>5491</v>
      </c>
      <c r="AW218" s="68" t="s">
        <v>3365</v>
      </c>
      <c r="AX218" s="68" t="s">
        <v>4720</v>
      </c>
      <c r="AY218" s="68" t="s">
        <v>293</v>
      </c>
      <c r="AZ218" s="68" t="s">
        <v>1043</v>
      </c>
    </row>
    <row r="219" spans="1:52" ht="15" customHeight="1" x14ac:dyDescent="0.4">
      <c r="A219" s="18"/>
      <c r="B219" s="9"/>
      <c r="C219" s="9"/>
      <c r="D219" s="9"/>
      <c r="E219" s="9"/>
      <c r="F219" s="9"/>
      <c r="G219" s="18"/>
      <c r="H219" s="9"/>
      <c r="I219" s="9"/>
      <c r="J219" s="9"/>
      <c r="K219" s="18"/>
      <c r="L219" s="9"/>
      <c r="M219" s="9"/>
      <c r="N219" s="9"/>
      <c r="O219" s="9"/>
      <c r="P219" s="9"/>
      <c r="Q219" s="9"/>
      <c r="R219" s="9"/>
      <c r="S219" s="9"/>
      <c r="T219" s="9"/>
      <c r="U219" s="9"/>
      <c r="V219" s="9"/>
      <c r="W219" s="9"/>
      <c r="X219" s="9"/>
      <c r="Y219" s="9"/>
      <c r="Z219" s="9"/>
      <c r="AT219" s="36" t="s">
        <v>5513</v>
      </c>
      <c r="AV219" s="41" t="s">
        <v>3604</v>
      </c>
      <c r="AW219" s="68" t="s">
        <v>2612</v>
      </c>
      <c r="AX219" s="68" t="s">
        <v>5515</v>
      </c>
      <c r="AY219" s="68" t="s">
        <v>5516</v>
      </c>
      <c r="AZ219" s="68" t="s">
        <v>5517</v>
      </c>
    </row>
    <row r="220" spans="1:52" ht="15" customHeight="1" x14ac:dyDescent="0.4">
      <c r="A220" s="18"/>
      <c r="B220" s="9"/>
      <c r="C220" s="9"/>
      <c r="D220" s="9"/>
      <c r="E220" s="9"/>
      <c r="F220" s="9"/>
      <c r="G220" s="18"/>
      <c r="H220" s="9"/>
      <c r="I220" s="9"/>
      <c r="J220" s="9"/>
      <c r="K220" s="18"/>
      <c r="L220" s="9"/>
      <c r="M220" s="9"/>
      <c r="N220" s="9"/>
      <c r="O220" s="9"/>
      <c r="P220" s="9"/>
      <c r="Q220" s="9"/>
      <c r="R220" s="9"/>
      <c r="S220" s="9"/>
      <c r="T220" s="9"/>
      <c r="U220" s="9"/>
      <c r="V220" s="9"/>
      <c r="W220" s="9"/>
      <c r="X220" s="9"/>
      <c r="Y220" s="9"/>
      <c r="Z220" s="9"/>
      <c r="AT220" s="36" t="s">
        <v>1866</v>
      </c>
      <c r="AV220" s="41" t="s">
        <v>5521</v>
      </c>
      <c r="AW220" s="68" t="s">
        <v>1218</v>
      </c>
      <c r="AX220" s="68" t="s">
        <v>3481</v>
      </c>
      <c r="AY220" s="68" t="s">
        <v>2283</v>
      </c>
      <c r="AZ220" s="68" t="s">
        <v>3493</v>
      </c>
    </row>
    <row r="221" spans="1:52" ht="15" customHeight="1" x14ac:dyDescent="0.4">
      <c r="A221" s="18"/>
      <c r="B221" s="9"/>
      <c r="C221" s="9"/>
      <c r="D221" s="9"/>
      <c r="E221" s="9"/>
      <c r="F221" s="9"/>
      <c r="G221" s="18"/>
      <c r="H221" s="9"/>
      <c r="I221" s="9"/>
      <c r="J221" s="9"/>
      <c r="K221" s="18"/>
      <c r="L221" s="9"/>
      <c r="M221" s="9"/>
      <c r="N221" s="9"/>
      <c r="O221" s="9"/>
      <c r="P221" s="9"/>
      <c r="Q221" s="9"/>
      <c r="R221" s="9"/>
      <c r="S221" s="9"/>
      <c r="T221" s="9"/>
      <c r="U221" s="9"/>
      <c r="V221" s="9"/>
      <c r="W221" s="9"/>
      <c r="X221" s="9"/>
      <c r="Y221" s="9"/>
      <c r="Z221" s="9"/>
      <c r="AT221" s="36" t="s">
        <v>5526</v>
      </c>
      <c r="AV221" s="41" t="s">
        <v>5527</v>
      </c>
      <c r="AW221" s="68" t="s">
        <v>5146</v>
      </c>
      <c r="AX221" s="68" t="s">
        <v>5435</v>
      </c>
      <c r="AY221" s="68" t="s">
        <v>5529</v>
      </c>
      <c r="AZ221" s="68" t="s">
        <v>5530</v>
      </c>
    </row>
    <row r="222" spans="1:52" ht="15" customHeight="1" x14ac:dyDescent="0.4">
      <c r="A222" s="18"/>
      <c r="B222" s="9"/>
      <c r="C222" s="9"/>
      <c r="D222" s="9"/>
      <c r="E222" s="9"/>
      <c r="F222" s="9"/>
      <c r="G222" s="18"/>
      <c r="H222" s="9"/>
      <c r="I222" s="9"/>
      <c r="J222" s="9"/>
      <c r="K222" s="18"/>
      <c r="L222" s="9"/>
      <c r="M222" s="9"/>
      <c r="N222" s="9"/>
      <c r="O222" s="9"/>
      <c r="P222" s="9"/>
      <c r="Q222" s="9"/>
      <c r="R222" s="9"/>
      <c r="S222" s="9"/>
      <c r="T222" s="9"/>
      <c r="U222" s="9"/>
      <c r="V222" s="9"/>
      <c r="W222" s="9"/>
      <c r="X222" s="9"/>
      <c r="Y222" s="9"/>
      <c r="Z222" s="9"/>
      <c r="AT222" s="36" t="s">
        <v>4581</v>
      </c>
      <c r="AV222" s="41" t="s">
        <v>5533</v>
      </c>
      <c r="AW222" s="68" t="s">
        <v>5158</v>
      </c>
      <c r="AX222" s="68" t="s">
        <v>480</v>
      </c>
      <c r="AY222" s="68" t="s">
        <v>2296</v>
      </c>
      <c r="AZ222" s="68" t="s">
        <v>1783</v>
      </c>
    </row>
    <row r="223" spans="1:52" ht="15" customHeight="1" x14ac:dyDescent="0.4">
      <c r="A223" s="18"/>
      <c r="B223" s="9"/>
      <c r="C223" s="9"/>
      <c r="D223" s="9"/>
      <c r="E223" s="9"/>
      <c r="F223" s="9"/>
      <c r="G223" s="18"/>
      <c r="H223" s="9"/>
      <c r="I223" s="9"/>
      <c r="J223" s="9"/>
      <c r="K223" s="18"/>
      <c r="L223" s="9"/>
      <c r="M223" s="9"/>
      <c r="N223" s="9"/>
      <c r="O223" s="9"/>
      <c r="P223" s="9"/>
      <c r="Q223" s="9"/>
      <c r="R223" s="9"/>
      <c r="S223" s="9"/>
      <c r="T223" s="9"/>
      <c r="U223" s="9"/>
      <c r="V223" s="9"/>
      <c r="W223" s="9"/>
      <c r="X223" s="9"/>
      <c r="Y223" s="9"/>
      <c r="Z223" s="9"/>
      <c r="AT223" s="36" t="s">
        <v>5539</v>
      </c>
      <c r="AV223" s="41" t="s">
        <v>5540</v>
      </c>
      <c r="AW223" s="68" t="s">
        <v>2665</v>
      </c>
      <c r="AX223" s="68" t="s">
        <v>3621</v>
      </c>
      <c r="AY223" s="68" t="s">
        <v>2314</v>
      </c>
      <c r="AZ223" s="68" t="s">
        <v>4227</v>
      </c>
    </row>
    <row r="224" spans="1:52" ht="15" customHeight="1" x14ac:dyDescent="0.4">
      <c r="A224" s="18"/>
      <c r="B224" s="9"/>
      <c r="C224" s="9"/>
      <c r="D224" s="9"/>
      <c r="E224" s="9"/>
      <c r="F224" s="9"/>
      <c r="G224" s="18"/>
      <c r="H224" s="9"/>
      <c r="I224" s="9"/>
      <c r="J224" s="9"/>
      <c r="K224" s="18"/>
      <c r="L224" s="9"/>
      <c r="M224" s="9"/>
      <c r="N224" s="9"/>
      <c r="O224" s="9"/>
      <c r="P224" s="9"/>
      <c r="Q224" s="9"/>
      <c r="R224" s="9"/>
      <c r="S224" s="9"/>
      <c r="T224" s="9"/>
      <c r="U224" s="9"/>
      <c r="V224" s="9"/>
      <c r="W224" s="9"/>
      <c r="X224" s="9"/>
      <c r="Y224" s="9"/>
      <c r="Z224" s="9"/>
      <c r="AT224" s="36" t="s">
        <v>5542</v>
      </c>
      <c r="AV224" s="41" t="s">
        <v>5543</v>
      </c>
      <c r="AW224" s="68" t="s">
        <v>3301</v>
      </c>
      <c r="AX224" s="68" t="s">
        <v>5544</v>
      </c>
      <c r="AY224" s="68" t="s">
        <v>5113</v>
      </c>
      <c r="AZ224" s="68" t="s">
        <v>3025</v>
      </c>
    </row>
    <row r="225" spans="1:52" ht="15" customHeight="1" x14ac:dyDescent="0.4">
      <c r="A225" s="18"/>
      <c r="B225" s="9"/>
      <c r="C225" s="9"/>
      <c r="D225" s="9"/>
      <c r="E225" s="9"/>
      <c r="F225" s="9"/>
      <c r="G225" s="18"/>
      <c r="H225" s="9"/>
      <c r="I225" s="9"/>
      <c r="J225" s="9"/>
      <c r="K225" s="18"/>
      <c r="L225" s="9"/>
      <c r="M225" s="9"/>
      <c r="N225" s="9"/>
      <c r="O225" s="9"/>
      <c r="P225" s="9"/>
      <c r="Q225" s="9"/>
      <c r="R225" s="9"/>
      <c r="S225" s="9"/>
      <c r="T225" s="9"/>
      <c r="U225" s="9"/>
      <c r="V225" s="9"/>
      <c r="W225" s="9"/>
      <c r="X225" s="9"/>
      <c r="Y225" s="9"/>
      <c r="Z225" s="9"/>
      <c r="AT225" s="36" t="s">
        <v>5546</v>
      </c>
      <c r="AV225" s="41" t="s">
        <v>5547</v>
      </c>
      <c r="AW225" s="68" t="s">
        <v>5548</v>
      </c>
      <c r="AX225" s="68" t="s">
        <v>5549</v>
      </c>
      <c r="AY225" s="68" t="s">
        <v>2322</v>
      </c>
      <c r="AZ225" s="68" t="s">
        <v>4259</v>
      </c>
    </row>
    <row r="226" spans="1:52" ht="15" customHeight="1" x14ac:dyDescent="0.4">
      <c r="A226" s="18"/>
      <c r="B226" s="9"/>
      <c r="C226" s="9"/>
      <c r="D226" s="9"/>
      <c r="E226" s="9"/>
      <c r="F226" s="9"/>
      <c r="G226" s="18"/>
      <c r="H226" s="9"/>
      <c r="I226" s="9"/>
      <c r="J226" s="9"/>
      <c r="K226" s="18"/>
      <c r="L226" s="9"/>
      <c r="M226" s="9"/>
      <c r="N226" s="9"/>
      <c r="O226" s="9"/>
      <c r="P226" s="9"/>
      <c r="Q226" s="9"/>
      <c r="R226" s="9"/>
      <c r="S226" s="9"/>
      <c r="T226" s="9"/>
      <c r="U226" s="9"/>
      <c r="V226" s="9"/>
      <c r="W226" s="9"/>
      <c r="X226" s="9"/>
      <c r="Y226" s="9"/>
      <c r="Z226" s="9"/>
      <c r="AT226" s="36" t="s">
        <v>205</v>
      </c>
      <c r="AV226" s="41" t="s">
        <v>5552</v>
      </c>
      <c r="AW226" s="68" t="s">
        <v>1087</v>
      </c>
      <c r="AX226" s="68" t="s">
        <v>5447</v>
      </c>
      <c r="AY226" s="68" t="s">
        <v>4434</v>
      </c>
      <c r="AZ226" s="68" t="s">
        <v>3663</v>
      </c>
    </row>
    <row r="227" spans="1:52" ht="15" customHeight="1" x14ac:dyDescent="0.4">
      <c r="A227" s="18"/>
      <c r="B227" s="9"/>
      <c r="C227" s="9"/>
      <c r="D227" s="9"/>
      <c r="E227" s="9"/>
      <c r="F227" s="9"/>
      <c r="G227" s="18"/>
      <c r="H227" s="9"/>
      <c r="I227" s="9"/>
      <c r="J227" s="9"/>
      <c r="K227" s="18"/>
      <c r="L227" s="9"/>
      <c r="M227" s="9"/>
      <c r="N227" s="9"/>
      <c r="O227" s="9"/>
      <c r="P227" s="9"/>
      <c r="Q227" s="9"/>
      <c r="R227" s="9"/>
      <c r="S227" s="9"/>
      <c r="T227" s="9"/>
      <c r="U227" s="9"/>
      <c r="V227" s="9"/>
      <c r="W227" s="9"/>
      <c r="X227" s="9"/>
      <c r="Y227" s="9"/>
      <c r="Z227" s="9"/>
      <c r="AT227" s="36" t="s">
        <v>4911</v>
      </c>
      <c r="AV227" s="41" t="s">
        <v>4819</v>
      </c>
      <c r="AW227" s="68" t="s">
        <v>800</v>
      </c>
      <c r="AX227" s="68" t="s">
        <v>2996</v>
      </c>
      <c r="AY227" s="68" t="s">
        <v>5558</v>
      </c>
      <c r="AZ227" s="68" t="s">
        <v>2940</v>
      </c>
    </row>
    <row r="228" spans="1:52" ht="15" customHeight="1" x14ac:dyDescent="0.4">
      <c r="A228" s="18"/>
      <c r="B228" s="9"/>
      <c r="C228" s="9"/>
      <c r="D228" s="9"/>
      <c r="E228" s="9"/>
      <c r="F228" s="9"/>
      <c r="G228" s="18"/>
      <c r="H228" s="9"/>
      <c r="I228" s="9"/>
      <c r="J228" s="9"/>
      <c r="K228" s="18"/>
      <c r="L228" s="9"/>
      <c r="M228" s="9"/>
      <c r="N228" s="9"/>
      <c r="O228" s="9"/>
      <c r="P228" s="9"/>
      <c r="Q228" s="9"/>
      <c r="R228" s="9"/>
      <c r="S228" s="9"/>
      <c r="T228" s="9"/>
      <c r="U228" s="9"/>
      <c r="V228" s="9"/>
      <c r="W228" s="9"/>
      <c r="X228" s="9"/>
      <c r="Y228" s="9"/>
      <c r="Z228" s="9"/>
      <c r="AT228" s="36" t="s">
        <v>5561</v>
      </c>
      <c r="AV228" s="41" t="s">
        <v>5562</v>
      </c>
      <c r="AW228" s="68" t="s">
        <v>3816</v>
      </c>
      <c r="AX228" s="68" t="s">
        <v>2007</v>
      </c>
      <c r="AY228" s="68" t="s">
        <v>2333</v>
      </c>
      <c r="AZ228" s="68" t="s">
        <v>1258</v>
      </c>
    </row>
    <row r="229" spans="1:52" ht="15" customHeight="1" x14ac:dyDescent="0.4">
      <c r="A229" s="18"/>
      <c r="B229" s="9"/>
      <c r="C229" s="9"/>
      <c r="D229" s="9"/>
      <c r="E229" s="9"/>
      <c r="F229" s="9"/>
      <c r="G229" s="18"/>
      <c r="H229" s="9"/>
      <c r="I229" s="9"/>
      <c r="J229" s="9"/>
      <c r="K229" s="18"/>
      <c r="L229" s="9"/>
      <c r="M229" s="9"/>
      <c r="N229" s="9"/>
      <c r="O229" s="9"/>
      <c r="P229" s="9"/>
      <c r="Q229" s="9"/>
      <c r="R229" s="9"/>
      <c r="S229" s="9"/>
      <c r="T229" s="9"/>
      <c r="U229" s="9"/>
      <c r="V229" s="9"/>
      <c r="W229" s="9"/>
      <c r="X229" s="9"/>
      <c r="Y229" s="9"/>
      <c r="Z229" s="9"/>
      <c r="AT229" s="36" t="s">
        <v>4913</v>
      </c>
      <c r="AV229" s="41" t="s">
        <v>3910</v>
      </c>
      <c r="AW229" s="68" t="s">
        <v>5567</v>
      </c>
      <c r="AX229" s="68" t="s">
        <v>5460</v>
      </c>
      <c r="AY229" s="68" t="s">
        <v>5568</v>
      </c>
      <c r="AZ229" s="68" t="s">
        <v>163</v>
      </c>
    </row>
    <row r="230" spans="1:52" ht="15" customHeight="1" x14ac:dyDescent="0.4">
      <c r="A230" s="18"/>
      <c r="B230" s="9"/>
      <c r="C230" s="9"/>
      <c r="D230" s="9"/>
      <c r="E230" s="9"/>
      <c r="F230" s="9"/>
      <c r="G230" s="18"/>
      <c r="H230" s="9"/>
      <c r="I230" s="9"/>
      <c r="J230" s="9"/>
      <c r="K230" s="18"/>
      <c r="L230" s="9"/>
      <c r="M230" s="9"/>
      <c r="N230" s="9"/>
      <c r="O230" s="9"/>
      <c r="P230" s="9"/>
      <c r="Q230" s="9"/>
      <c r="R230" s="9"/>
      <c r="S230" s="9"/>
      <c r="T230" s="9"/>
      <c r="U230" s="9"/>
      <c r="V230" s="9"/>
      <c r="W230" s="9"/>
      <c r="X230" s="9"/>
      <c r="Y230" s="9"/>
      <c r="Z230" s="9"/>
      <c r="AT230" s="36" t="s">
        <v>2444</v>
      </c>
      <c r="AV230" s="41" t="s">
        <v>5570</v>
      </c>
      <c r="AW230" s="68" t="s">
        <v>5290</v>
      </c>
      <c r="AX230" s="68" t="s">
        <v>5463</v>
      </c>
      <c r="AY230" s="68" t="s">
        <v>3797</v>
      </c>
      <c r="AZ230" s="68" t="s">
        <v>348</v>
      </c>
    </row>
    <row r="231" spans="1:52" ht="15" customHeight="1" x14ac:dyDescent="0.4">
      <c r="A231" s="18"/>
      <c r="B231" s="9"/>
      <c r="C231" s="9"/>
      <c r="D231" s="9"/>
      <c r="E231" s="9"/>
      <c r="F231" s="9"/>
      <c r="G231" s="18"/>
      <c r="H231" s="9"/>
      <c r="I231" s="9"/>
      <c r="J231" s="9"/>
      <c r="K231" s="18"/>
      <c r="L231" s="9"/>
      <c r="M231" s="9"/>
      <c r="N231" s="9"/>
      <c r="O231" s="9"/>
      <c r="P231" s="9"/>
      <c r="Q231" s="9"/>
      <c r="R231" s="9"/>
      <c r="S231" s="9"/>
      <c r="T231" s="9"/>
      <c r="U231" s="9"/>
      <c r="V231" s="9"/>
      <c r="W231" s="9"/>
      <c r="X231" s="9"/>
      <c r="Y231" s="9"/>
      <c r="Z231" s="9"/>
      <c r="AT231" s="36" t="s">
        <v>5574</v>
      </c>
      <c r="AV231" s="41" t="s">
        <v>5575</v>
      </c>
      <c r="AW231" s="68" t="s">
        <v>5577</v>
      </c>
      <c r="AX231" s="68" t="s">
        <v>5468</v>
      </c>
      <c r="AY231" s="68" t="s">
        <v>4090</v>
      </c>
      <c r="AZ231" s="68" t="s">
        <v>919</v>
      </c>
    </row>
    <row r="232" spans="1:52" ht="15" customHeight="1" x14ac:dyDescent="0.4">
      <c r="A232" s="18"/>
      <c r="B232" s="9"/>
      <c r="C232" s="9"/>
      <c r="D232" s="9"/>
      <c r="E232" s="9"/>
      <c r="F232" s="9"/>
      <c r="G232" s="18"/>
      <c r="H232" s="9"/>
      <c r="I232" s="9"/>
      <c r="J232" s="9"/>
      <c r="K232" s="18"/>
      <c r="L232" s="9"/>
      <c r="M232" s="9"/>
      <c r="N232" s="9"/>
      <c r="O232" s="9"/>
      <c r="P232" s="9"/>
      <c r="Q232" s="9"/>
      <c r="R232" s="9"/>
      <c r="S232" s="9"/>
      <c r="T232" s="9"/>
      <c r="U232" s="9"/>
      <c r="V232" s="9"/>
      <c r="W232" s="9"/>
      <c r="X232" s="9"/>
      <c r="Y232" s="9"/>
      <c r="Z232" s="9"/>
      <c r="AT232" s="36" t="s">
        <v>5582</v>
      </c>
      <c r="AV232" s="41" t="s">
        <v>5583</v>
      </c>
      <c r="AW232" s="68" t="s">
        <v>5224</v>
      </c>
      <c r="AX232" s="68" t="s">
        <v>5471</v>
      </c>
      <c r="AY232" s="68" t="s">
        <v>4455</v>
      </c>
      <c r="AZ232" s="68" t="s">
        <v>178</v>
      </c>
    </row>
    <row r="233" spans="1:52" ht="15" customHeight="1" x14ac:dyDescent="0.4">
      <c r="A233" s="18"/>
      <c r="B233" s="9"/>
      <c r="C233" s="9"/>
      <c r="D233" s="9"/>
      <c r="E233" s="9"/>
      <c r="F233" s="9"/>
      <c r="G233" s="18"/>
      <c r="H233" s="9"/>
      <c r="I233" s="9"/>
      <c r="J233" s="9"/>
      <c r="K233" s="18"/>
      <c r="L233" s="9"/>
      <c r="M233" s="9"/>
      <c r="N233" s="9"/>
      <c r="O233" s="9"/>
      <c r="P233" s="9"/>
      <c r="Q233" s="9"/>
      <c r="R233" s="9"/>
      <c r="S233" s="9"/>
      <c r="T233" s="9"/>
      <c r="U233" s="9"/>
      <c r="V233" s="9"/>
      <c r="W233" s="9"/>
      <c r="X233" s="9"/>
      <c r="Y233" s="9"/>
      <c r="Z233" s="9"/>
      <c r="AT233" s="36" t="s">
        <v>61</v>
      </c>
      <c r="AV233" s="41" t="s">
        <v>4650</v>
      </c>
      <c r="AW233" s="68" t="s">
        <v>5242</v>
      </c>
      <c r="AX233" s="68" t="s">
        <v>2172</v>
      </c>
      <c r="AY233" s="68" t="s">
        <v>5587</v>
      </c>
      <c r="AZ233" s="68" t="s">
        <v>539</v>
      </c>
    </row>
    <row r="234" spans="1:52" ht="15" customHeight="1" x14ac:dyDescent="0.4">
      <c r="A234" s="18"/>
      <c r="B234" s="9"/>
      <c r="C234" s="9"/>
      <c r="D234" s="9"/>
      <c r="E234" s="9"/>
      <c r="F234" s="9"/>
      <c r="G234" s="18"/>
      <c r="H234" s="9"/>
      <c r="I234" s="9"/>
      <c r="J234" s="9"/>
      <c r="K234" s="18"/>
      <c r="L234" s="9"/>
      <c r="M234" s="9"/>
      <c r="N234" s="9"/>
      <c r="O234" s="9"/>
      <c r="P234" s="9"/>
      <c r="Q234" s="9"/>
      <c r="R234" s="9"/>
      <c r="S234" s="9"/>
      <c r="T234" s="9"/>
      <c r="U234" s="9"/>
      <c r="V234" s="9"/>
      <c r="W234" s="9"/>
      <c r="X234" s="9"/>
      <c r="Y234" s="9"/>
      <c r="Z234" s="9"/>
      <c r="AT234" s="36" t="s">
        <v>4623</v>
      </c>
      <c r="AV234" s="41" t="s">
        <v>813</v>
      </c>
      <c r="AW234" s="68" t="s">
        <v>5253</v>
      </c>
      <c r="AX234" s="68" t="s">
        <v>2053</v>
      </c>
      <c r="AY234" s="68" t="s">
        <v>998</v>
      </c>
      <c r="AZ234" s="68" t="s">
        <v>5590</v>
      </c>
    </row>
    <row r="235" spans="1:52" ht="15" customHeight="1" x14ac:dyDescent="0.4">
      <c r="A235" s="18"/>
      <c r="B235" s="9"/>
      <c r="C235" s="9"/>
      <c r="D235" s="9"/>
      <c r="E235" s="9"/>
      <c r="F235" s="9"/>
      <c r="G235" s="18"/>
      <c r="H235" s="9"/>
      <c r="I235" s="9"/>
      <c r="J235" s="9"/>
      <c r="K235" s="18"/>
      <c r="L235" s="9"/>
      <c r="M235" s="9"/>
      <c r="N235" s="9"/>
      <c r="O235" s="9"/>
      <c r="P235" s="9"/>
      <c r="Q235" s="9"/>
      <c r="R235" s="9"/>
      <c r="S235" s="9"/>
      <c r="T235" s="9"/>
      <c r="U235" s="9"/>
      <c r="V235" s="9"/>
      <c r="W235" s="9"/>
      <c r="X235" s="9"/>
      <c r="Y235" s="9"/>
      <c r="Z235" s="9"/>
      <c r="AT235" s="36" t="s">
        <v>5593</v>
      </c>
      <c r="AV235" s="41" t="s">
        <v>5594</v>
      </c>
      <c r="AW235" s="68" t="s">
        <v>5259</v>
      </c>
      <c r="AX235" s="68" t="s">
        <v>5484</v>
      </c>
      <c r="AY235" s="68" t="s">
        <v>3822</v>
      </c>
      <c r="AZ235" s="68" t="s">
        <v>4439</v>
      </c>
    </row>
    <row r="236" spans="1:52" ht="15" customHeight="1" x14ac:dyDescent="0.4">
      <c r="A236" s="18"/>
      <c r="B236" s="9"/>
      <c r="C236" s="9"/>
      <c r="D236" s="9"/>
      <c r="E236" s="9"/>
      <c r="F236" s="9"/>
      <c r="G236" s="18"/>
      <c r="H236" s="9"/>
      <c r="I236" s="9"/>
      <c r="J236" s="9"/>
      <c r="K236" s="18"/>
      <c r="L236" s="9"/>
      <c r="M236" s="9"/>
      <c r="N236" s="9"/>
      <c r="O236" s="9"/>
      <c r="P236" s="9"/>
      <c r="Q236" s="9"/>
      <c r="R236" s="9"/>
      <c r="S236" s="9"/>
      <c r="T236" s="9"/>
      <c r="U236" s="9"/>
      <c r="V236" s="9"/>
      <c r="W236" s="9"/>
      <c r="X236" s="9"/>
      <c r="Y236" s="9"/>
      <c r="Z236" s="9"/>
      <c r="AT236" s="36" t="s">
        <v>5599</v>
      </c>
      <c r="AV236" s="41" t="s">
        <v>5600</v>
      </c>
      <c r="AW236" s="68" t="s">
        <v>2739</v>
      </c>
      <c r="AX236" s="68" t="s">
        <v>5491</v>
      </c>
      <c r="AY236" s="68" t="s">
        <v>572</v>
      </c>
      <c r="AZ236" s="68" t="s">
        <v>4895</v>
      </c>
    </row>
    <row r="237" spans="1:52" ht="15" customHeight="1" x14ac:dyDescent="0.4">
      <c r="A237" s="18"/>
      <c r="B237" s="9"/>
      <c r="C237" s="9"/>
      <c r="D237" s="9"/>
      <c r="E237" s="9"/>
      <c r="F237" s="9"/>
      <c r="G237" s="18"/>
      <c r="H237" s="9"/>
      <c r="I237" s="9"/>
      <c r="J237" s="9"/>
      <c r="K237" s="18"/>
      <c r="L237" s="9"/>
      <c r="M237" s="9"/>
      <c r="N237" s="9"/>
      <c r="O237" s="9"/>
      <c r="P237" s="9"/>
      <c r="Q237" s="9"/>
      <c r="R237" s="9"/>
      <c r="S237" s="9"/>
      <c r="T237" s="9"/>
      <c r="U237" s="9"/>
      <c r="V237" s="9"/>
      <c r="W237" s="9"/>
      <c r="X237" s="9"/>
      <c r="Y237" s="9"/>
      <c r="Z237" s="9"/>
      <c r="AT237" s="36" t="s">
        <v>3471</v>
      </c>
      <c r="AV237" s="41" t="s">
        <v>3662</v>
      </c>
      <c r="AW237" s="68" t="s">
        <v>1053</v>
      </c>
      <c r="AX237" s="68" t="s">
        <v>2263</v>
      </c>
      <c r="AY237" s="68" t="s">
        <v>2340</v>
      </c>
      <c r="AZ237" s="68" t="s">
        <v>5069</v>
      </c>
    </row>
    <row r="238" spans="1:52" ht="15" customHeight="1" x14ac:dyDescent="0.4">
      <c r="A238" s="18"/>
      <c r="B238" s="9"/>
      <c r="C238" s="9"/>
      <c r="D238" s="9"/>
      <c r="E238" s="9"/>
      <c r="F238" s="9"/>
      <c r="G238" s="18"/>
      <c r="H238" s="9"/>
      <c r="I238" s="9"/>
      <c r="J238" s="9"/>
      <c r="K238" s="18"/>
      <c r="L238" s="9"/>
      <c r="M238" s="9"/>
      <c r="N238" s="9"/>
      <c r="O238" s="9"/>
      <c r="P238" s="9"/>
      <c r="Q238" s="9"/>
      <c r="R238" s="9"/>
      <c r="S238" s="9"/>
      <c r="T238" s="9"/>
      <c r="U238" s="9"/>
      <c r="V238" s="9"/>
      <c r="W238" s="9"/>
      <c r="X238" s="9"/>
      <c r="Y238" s="9"/>
      <c r="Z238" s="9"/>
      <c r="AT238" s="36" t="s">
        <v>5603</v>
      </c>
      <c r="AV238" s="41" t="s">
        <v>2398</v>
      </c>
      <c r="AW238" s="68" t="s">
        <v>5268</v>
      </c>
      <c r="AX238" s="68" t="s">
        <v>2271</v>
      </c>
      <c r="AY238" s="68" t="s">
        <v>2238</v>
      </c>
      <c r="AZ238" s="68" t="s">
        <v>4310</v>
      </c>
    </row>
    <row r="239" spans="1:52" ht="15" customHeight="1" x14ac:dyDescent="0.4">
      <c r="A239" s="18"/>
      <c r="B239" s="9"/>
      <c r="C239" s="9"/>
      <c r="D239" s="9"/>
      <c r="E239" s="9"/>
      <c r="F239" s="9"/>
      <c r="G239" s="18"/>
      <c r="H239" s="9"/>
      <c r="I239" s="9"/>
      <c r="J239" s="9"/>
      <c r="K239" s="18"/>
      <c r="L239" s="9"/>
      <c r="M239" s="9"/>
      <c r="N239" s="9"/>
      <c r="O239" s="9"/>
      <c r="P239" s="9"/>
      <c r="Q239" s="9"/>
      <c r="R239" s="9"/>
      <c r="S239" s="9"/>
      <c r="T239" s="9"/>
      <c r="U239" s="9"/>
      <c r="V239" s="9"/>
      <c r="W239" s="9"/>
      <c r="X239" s="9"/>
      <c r="Y239" s="9"/>
      <c r="Z239" s="9"/>
      <c r="AT239" s="36" t="s">
        <v>5604</v>
      </c>
      <c r="AV239" s="41" t="s">
        <v>3679</v>
      </c>
      <c r="AW239" s="68" t="s">
        <v>913</v>
      </c>
      <c r="AX239" s="68" t="s">
        <v>293</v>
      </c>
      <c r="AY239" s="68" t="s">
        <v>2026</v>
      </c>
      <c r="AZ239" s="68" t="s">
        <v>5606</v>
      </c>
    </row>
    <row r="240" spans="1:52" ht="15" customHeight="1" x14ac:dyDescent="0.4">
      <c r="A240" s="18"/>
      <c r="B240" s="9"/>
      <c r="C240" s="9"/>
      <c r="D240" s="9"/>
      <c r="E240" s="9"/>
      <c r="F240" s="9"/>
      <c r="G240" s="18"/>
      <c r="H240" s="9"/>
      <c r="I240" s="9"/>
      <c r="J240" s="9"/>
      <c r="K240" s="18"/>
      <c r="L240" s="9"/>
      <c r="M240" s="9"/>
      <c r="N240" s="9"/>
      <c r="O240" s="9"/>
      <c r="P240" s="9"/>
      <c r="Q240" s="9"/>
      <c r="R240" s="9"/>
      <c r="S240" s="9"/>
      <c r="T240" s="9"/>
      <c r="U240" s="9"/>
      <c r="V240" s="9"/>
      <c r="W240" s="9"/>
      <c r="X240" s="9"/>
      <c r="Y240" s="9"/>
      <c r="Z240" s="9"/>
      <c r="AT240" s="36" t="s">
        <v>5610</v>
      </c>
      <c r="AV240" s="41" t="s">
        <v>2410</v>
      </c>
      <c r="AW240" s="68" t="s">
        <v>5283</v>
      </c>
      <c r="AX240" s="68" t="s">
        <v>5516</v>
      </c>
      <c r="AY240" s="68" t="s">
        <v>5611</v>
      </c>
      <c r="AZ240" s="68" t="s">
        <v>4908</v>
      </c>
    </row>
    <row r="241" spans="1:52" ht="15" customHeight="1" x14ac:dyDescent="0.4">
      <c r="A241" s="18"/>
      <c r="B241" s="9"/>
      <c r="C241" s="9"/>
      <c r="D241" s="9"/>
      <c r="E241" s="9"/>
      <c r="F241" s="9"/>
      <c r="G241" s="18"/>
      <c r="H241" s="9"/>
      <c r="I241" s="9"/>
      <c r="J241" s="9"/>
      <c r="K241" s="18"/>
      <c r="L241" s="9"/>
      <c r="M241" s="9"/>
      <c r="N241" s="9"/>
      <c r="O241" s="9"/>
      <c r="P241" s="9"/>
      <c r="Q241" s="9"/>
      <c r="R241" s="9"/>
      <c r="S241" s="9"/>
      <c r="T241" s="9"/>
      <c r="U241" s="9"/>
      <c r="V241" s="9"/>
      <c r="W241" s="9"/>
      <c r="X241" s="9"/>
      <c r="Y241" s="9"/>
      <c r="Z241" s="9"/>
      <c r="AT241" s="36" t="s">
        <v>1466</v>
      </c>
      <c r="AV241" s="41" t="s">
        <v>5614</v>
      </c>
      <c r="AW241" s="68" t="s">
        <v>5291</v>
      </c>
      <c r="AX241" s="68" t="s">
        <v>2283</v>
      </c>
      <c r="AY241" s="68" t="s">
        <v>2354</v>
      </c>
      <c r="AZ241" s="68" t="s">
        <v>4335</v>
      </c>
    </row>
    <row r="242" spans="1:52" ht="15" customHeight="1" x14ac:dyDescent="0.4">
      <c r="A242" s="18"/>
      <c r="B242" s="9"/>
      <c r="C242" s="9"/>
      <c r="D242" s="9"/>
      <c r="E242" s="9"/>
      <c r="F242" s="9"/>
      <c r="G242" s="18"/>
      <c r="H242" s="9"/>
      <c r="I242" s="9"/>
      <c r="J242" s="9"/>
      <c r="K242" s="18"/>
      <c r="L242" s="9"/>
      <c r="M242" s="9"/>
      <c r="N242" s="9"/>
      <c r="O242" s="9"/>
      <c r="P242" s="9"/>
      <c r="Q242" s="9"/>
      <c r="R242" s="9"/>
      <c r="S242" s="9"/>
      <c r="T242" s="9"/>
      <c r="U242" s="9"/>
      <c r="V242" s="9"/>
      <c r="W242" s="9"/>
      <c r="X242" s="9"/>
      <c r="Y242" s="9"/>
      <c r="Z242" s="9"/>
      <c r="AT242" s="36" t="s">
        <v>5620</v>
      </c>
      <c r="AV242" s="41" t="s">
        <v>5622</v>
      </c>
      <c r="AW242" s="68" t="s">
        <v>5298</v>
      </c>
      <c r="AX242" s="68" t="s">
        <v>5529</v>
      </c>
      <c r="AY242" s="68" t="s">
        <v>5623</v>
      </c>
      <c r="AZ242" s="68" t="s">
        <v>4356</v>
      </c>
    </row>
    <row r="243" spans="1:52" ht="15" customHeight="1" x14ac:dyDescent="0.4">
      <c r="A243" s="18"/>
      <c r="B243" s="9"/>
      <c r="C243" s="9"/>
      <c r="D243" s="9"/>
      <c r="E243" s="9"/>
      <c r="F243" s="9"/>
      <c r="G243" s="18"/>
      <c r="H243" s="9"/>
      <c r="I243" s="9"/>
      <c r="J243" s="9"/>
      <c r="K243" s="18"/>
      <c r="L243" s="9"/>
      <c r="M243" s="9"/>
      <c r="N243" s="9"/>
      <c r="O243" s="9"/>
      <c r="P243" s="9"/>
      <c r="Q243" s="9"/>
      <c r="R243" s="9"/>
      <c r="S243" s="9"/>
      <c r="T243" s="9"/>
      <c r="U243" s="9"/>
      <c r="V243" s="9"/>
      <c r="W243" s="9"/>
      <c r="X243" s="9"/>
      <c r="Y243" s="9"/>
      <c r="Z243" s="9"/>
      <c r="AT243" s="36" t="s">
        <v>5625</v>
      </c>
      <c r="AV243" s="41" t="s">
        <v>5626</v>
      </c>
      <c r="AW243" s="68" t="s">
        <v>3409</v>
      </c>
      <c r="AX243" s="68" t="s">
        <v>2296</v>
      </c>
      <c r="AY243" s="68" t="s">
        <v>2188</v>
      </c>
      <c r="AZ243" s="68" t="s">
        <v>4469</v>
      </c>
    </row>
    <row r="244" spans="1:52" ht="15" customHeight="1" x14ac:dyDescent="0.4">
      <c r="A244" s="18"/>
      <c r="B244" s="9"/>
      <c r="C244" s="9"/>
      <c r="D244" s="9"/>
      <c r="E244" s="9"/>
      <c r="F244" s="9"/>
      <c r="G244" s="18"/>
      <c r="H244" s="9"/>
      <c r="I244" s="9"/>
      <c r="J244" s="9"/>
      <c r="K244" s="18"/>
      <c r="L244" s="9"/>
      <c r="M244" s="9"/>
      <c r="N244" s="9"/>
      <c r="O244" s="9"/>
      <c r="P244" s="9"/>
      <c r="Q244" s="9"/>
      <c r="R244" s="9"/>
      <c r="S244" s="9"/>
      <c r="T244" s="9"/>
      <c r="U244" s="9"/>
      <c r="V244" s="9"/>
      <c r="W244" s="9"/>
      <c r="X244" s="9"/>
      <c r="Y244" s="9"/>
      <c r="Z244" s="9"/>
      <c r="AT244" s="36" t="s">
        <v>5632</v>
      </c>
      <c r="AV244" s="41" t="s">
        <v>5633</v>
      </c>
      <c r="AW244" s="68" t="s">
        <v>5311</v>
      </c>
      <c r="AX244" s="68" t="s">
        <v>2314</v>
      </c>
      <c r="AY244" s="68" t="s">
        <v>4313</v>
      </c>
      <c r="AZ244" s="68" t="s">
        <v>4382</v>
      </c>
    </row>
    <row r="245" spans="1:52" ht="15" customHeight="1" x14ac:dyDescent="0.4">
      <c r="A245" s="18"/>
      <c r="B245" s="9"/>
      <c r="C245" s="9"/>
      <c r="D245" s="9"/>
      <c r="E245" s="9"/>
      <c r="F245" s="9"/>
      <c r="G245" s="18"/>
      <c r="H245" s="9"/>
      <c r="I245" s="9"/>
      <c r="J245" s="9"/>
      <c r="K245" s="18"/>
      <c r="L245" s="9"/>
      <c r="M245" s="9"/>
      <c r="N245" s="9"/>
      <c r="O245" s="9"/>
      <c r="P245" s="9"/>
      <c r="Q245" s="9"/>
      <c r="R245" s="9"/>
      <c r="S245" s="9"/>
      <c r="T245" s="9"/>
      <c r="U245" s="9"/>
      <c r="V245" s="9"/>
      <c r="W245" s="9"/>
      <c r="X245" s="9"/>
      <c r="Y245" s="9"/>
      <c r="Z245" s="9"/>
      <c r="AT245" s="36" t="s">
        <v>5639</v>
      </c>
      <c r="AV245" s="41" t="s">
        <v>5641</v>
      </c>
      <c r="AW245" s="68" t="s">
        <v>5318</v>
      </c>
      <c r="AX245" s="68" t="s">
        <v>5113</v>
      </c>
      <c r="AY245" s="68" t="s">
        <v>2520</v>
      </c>
      <c r="AZ245" s="68" t="s">
        <v>2142</v>
      </c>
    </row>
    <row r="246" spans="1:52" ht="15" customHeight="1" x14ac:dyDescent="0.4">
      <c r="A246" s="18"/>
      <c r="B246" s="9"/>
      <c r="C246" s="9"/>
      <c r="D246" s="9"/>
      <c r="E246" s="9"/>
      <c r="F246" s="9"/>
      <c r="G246" s="18"/>
      <c r="H246" s="9"/>
      <c r="I246" s="9"/>
      <c r="J246" s="9"/>
      <c r="K246" s="18"/>
      <c r="L246" s="9"/>
      <c r="M246" s="9"/>
      <c r="N246" s="9"/>
      <c r="O246" s="9"/>
      <c r="P246" s="9"/>
      <c r="Q246" s="9"/>
      <c r="R246" s="9"/>
      <c r="S246" s="9"/>
      <c r="T246" s="9"/>
      <c r="U246" s="9"/>
      <c r="V246" s="9"/>
      <c r="W246" s="9"/>
      <c r="X246" s="9"/>
      <c r="Y246" s="9"/>
      <c r="Z246" s="9"/>
      <c r="AT246" s="36" t="s">
        <v>5644</v>
      </c>
      <c r="AV246" s="41" t="s">
        <v>5645</v>
      </c>
      <c r="AW246" s="68" t="s">
        <v>3149</v>
      </c>
      <c r="AX246" s="68" t="s">
        <v>2322</v>
      </c>
      <c r="AY246" s="68" t="s">
        <v>5647</v>
      </c>
      <c r="AZ246" s="68" t="s">
        <v>5649</v>
      </c>
    </row>
    <row r="247" spans="1:52" ht="15" customHeight="1" x14ac:dyDescent="0.4">
      <c r="A247" s="18"/>
      <c r="B247" s="9"/>
      <c r="C247" s="9"/>
      <c r="D247" s="9"/>
      <c r="E247" s="9"/>
      <c r="F247" s="9"/>
      <c r="G247" s="18"/>
      <c r="H247" s="9"/>
      <c r="I247" s="9"/>
      <c r="J247" s="9"/>
      <c r="K247" s="18"/>
      <c r="L247" s="9"/>
      <c r="M247" s="9"/>
      <c r="N247" s="9"/>
      <c r="O247" s="9"/>
      <c r="P247" s="9"/>
      <c r="Q247" s="9"/>
      <c r="R247" s="9"/>
      <c r="S247" s="9"/>
      <c r="T247" s="9"/>
      <c r="U247" s="9"/>
      <c r="V247" s="9"/>
      <c r="W247" s="9"/>
      <c r="X247" s="9"/>
      <c r="Y247" s="9"/>
      <c r="Z247" s="9"/>
      <c r="AT247" s="36" t="s">
        <v>1631</v>
      </c>
      <c r="AV247" s="41" t="s">
        <v>5653</v>
      </c>
      <c r="AW247" s="68" t="s">
        <v>5332</v>
      </c>
      <c r="AX247" s="68" t="s">
        <v>4434</v>
      </c>
      <c r="AY247" s="68" t="s">
        <v>3483</v>
      </c>
      <c r="AZ247" s="68" t="s">
        <v>5656</v>
      </c>
    </row>
    <row r="248" spans="1:52" ht="15" customHeight="1" x14ac:dyDescent="0.4">
      <c r="A248" s="18"/>
      <c r="B248" s="9"/>
      <c r="C248" s="9"/>
      <c r="D248" s="9"/>
      <c r="E248" s="9"/>
      <c r="F248" s="9"/>
      <c r="G248" s="18"/>
      <c r="H248" s="9"/>
      <c r="I248" s="9"/>
      <c r="J248" s="9"/>
      <c r="K248" s="18"/>
      <c r="L248" s="9"/>
      <c r="M248" s="9"/>
      <c r="N248" s="9"/>
      <c r="O248" s="9"/>
      <c r="P248" s="9"/>
      <c r="Q248" s="9"/>
      <c r="R248" s="9"/>
      <c r="S248" s="9"/>
      <c r="T248" s="9"/>
      <c r="U248" s="9"/>
      <c r="V248" s="9"/>
      <c r="W248" s="9"/>
      <c r="X248" s="9"/>
      <c r="Y248" s="9"/>
      <c r="Z248" s="9"/>
      <c r="AT248" s="36" t="s">
        <v>5666</v>
      </c>
      <c r="AV248" s="41" t="s">
        <v>5666</v>
      </c>
      <c r="AW248" s="68" t="s">
        <v>5339</v>
      </c>
      <c r="AX248" s="68" t="s">
        <v>5558</v>
      </c>
      <c r="AY248" s="68" t="s">
        <v>3893</v>
      </c>
      <c r="AZ248" s="68" t="s">
        <v>5670</v>
      </c>
    </row>
    <row r="249" spans="1:52" ht="15" customHeight="1" x14ac:dyDescent="0.4">
      <c r="A249" s="18"/>
      <c r="B249" s="9"/>
      <c r="C249" s="9"/>
      <c r="D249" s="9"/>
      <c r="E249" s="9"/>
      <c r="F249" s="9"/>
      <c r="G249" s="18"/>
      <c r="H249" s="9"/>
      <c r="I249" s="9"/>
      <c r="J249" s="9"/>
      <c r="K249" s="18"/>
      <c r="L249" s="9"/>
      <c r="M249" s="9"/>
      <c r="N249" s="9"/>
      <c r="O249" s="9"/>
      <c r="P249" s="9"/>
      <c r="Q249" s="9"/>
      <c r="R249" s="9"/>
      <c r="S249" s="9"/>
      <c r="T249" s="9"/>
      <c r="U249" s="9"/>
      <c r="V249" s="9"/>
      <c r="W249" s="9"/>
      <c r="X249" s="9"/>
      <c r="Y249" s="9"/>
      <c r="Z249" s="9"/>
      <c r="AT249" s="36" t="s">
        <v>5679</v>
      </c>
      <c r="AV249" s="41" t="s">
        <v>2174</v>
      </c>
      <c r="AW249" s="68" t="s">
        <v>2536</v>
      </c>
      <c r="AX249" s="68" t="s">
        <v>2333</v>
      </c>
      <c r="AY249" s="68" t="s">
        <v>3132</v>
      </c>
      <c r="AZ249" s="68" t="s">
        <v>1544</v>
      </c>
    </row>
    <row r="250" spans="1:52" ht="15" customHeight="1" x14ac:dyDescent="0.4">
      <c r="A250" s="18"/>
      <c r="B250" s="9"/>
      <c r="C250" s="9"/>
      <c r="D250" s="9"/>
      <c r="E250" s="9"/>
      <c r="F250" s="9"/>
      <c r="G250" s="18"/>
      <c r="H250" s="9"/>
      <c r="I250" s="9"/>
      <c r="J250" s="9"/>
      <c r="K250" s="18"/>
      <c r="L250" s="9"/>
      <c r="M250" s="9"/>
      <c r="N250" s="9"/>
      <c r="O250" s="9"/>
      <c r="P250" s="9"/>
      <c r="Q250" s="9"/>
      <c r="R250" s="9"/>
      <c r="S250" s="9"/>
      <c r="T250" s="9"/>
      <c r="U250" s="9"/>
      <c r="V250" s="9"/>
      <c r="W250" s="9"/>
      <c r="X250" s="9"/>
      <c r="Y250" s="9"/>
      <c r="Z250" s="9"/>
      <c r="AT250" s="36" t="s">
        <v>3172</v>
      </c>
      <c r="AV250" s="41" t="s">
        <v>5686</v>
      </c>
      <c r="AW250" s="68" t="s">
        <v>5349</v>
      </c>
      <c r="AX250" s="68" t="s">
        <v>5568</v>
      </c>
      <c r="AY250" s="68" t="s">
        <v>3497</v>
      </c>
      <c r="AZ250" s="68" t="s">
        <v>5689</v>
      </c>
    </row>
    <row r="251" spans="1:52" ht="15" customHeight="1" x14ac:dyDescent="0.4">
      <c r="A251" s="18"/>
      <c r="B251" s="9"/>
      <c r="C251" s="9"/>
      <c r="D251" s="9"/>
      <c r="E251" s="9"/>
      <c r="F251" s="9"/>
      <c r="G251" s="18"/>
      <c r="H251" s="9"/>
      <c r="I251" s="9"/>
      <c r="J251" s="9"/>
      <c r="K251" s="18"/>
      <c r="L251" s="9"/>
      <c r="M251" s="9"/>
      <c r="N251" s="9"/>
      <c r="O251" s="9"/>
      <c r="P251" s="9"/>
      <c r="Q251" s="9"/>
      <c r="R251" s="9"/>
      <c r="S251" s="9"/>
      <c r="T251" s="9"/>
      <c r="U251" s="9"/>
      <c r="V251" s="9"/>
      <c r="W251" s="9"/>
      <c r="X251" s="9"/>
      <c r="Y251" s="9"/>
      <c r="Z251" s="9"/>
      <c r="AT251" s="36" t="s">
        <v>4896</v>
      </c>
      <c r="AV251" s="41" t="s">
        <v>2396</v>
      </c>
      <c r="AW251" s="68" t="s">
        <v>5363</v>
      </c>
      <c r="AX251" s="68" t="s">
        <v>3797</v>
      </c>
      <c r="AY251" s="68" t="s">
        <v>5547</v>
      </c>
      <c r="AZ251" s="68" t="s">
        <v>708</v>
      </c>
    </row>
    <row r="252" spans="1:52" ht="15" customHeight="1" x14ac:dyDescent="0.4">
      <c r="A252" s="18"/>
      <c r="B252" s="9"/>
      <c r="C252" s="9"/>
      <c r="D252" s="9"/>
      <c r="E252" s="9"/>
      <c r="F252" s="9"/>
      <c r="G252" s="18"/>
      <c r="H252" s="9"/>
      <c r="I252" s="9"/>
      <c r="J252" s="9"/>
      <c r="K252" s="18"/>
      <c r="L252" s="9"/>
      <c r="M252" s="9"/>
      <c r="N252" s="9"/>
      <c r="O252" s="9"/>
      <c r="P252" s="9"/>
      <c r="Q252" s="9"/>
      <c r="R252" s="9"/>
      <c r="S252" s="9"/>
      <c r="T252" s="9"/>
      <c r="U252" s="9"/>
      <c r="V252" s="9"/>
      <c r="W252" s="9"/>
      <c r="X252" s="9"/>
      <c r="Y252" s="9"/>
      <c r="Z252" s="9"/>
      <c r="AT252" s="36" t="s">
        <v>5697</v>
      </c>
      <c r="AV252" s="41" t="s">
        <v>5698</v>
      </c>
      <c r="AW252" s="68" t="s">
        <v>4065</v>
      </c>
      <c r="AX252" s="68" t="s">
        <v>4090</v>
      </c>
      <c r="AY252" s="68" t="s">
        <v>918</v>
      </c>
      <c r="AZ252" s="68" t="s">
        <v>4563</v>
      </c>
    </row>
    <row r="253" spans="1:52" ht="15" customHeight="1" x14ac:dyDescent="0.4">
      <c r="A253" s="18"/>
      <c r="B253" s="9"/>
      <c r="C253" s="9"/>
      <c r="D253" s="9"/>
      <c r="E253" s="9"/>
      <c r="F253" s="9"/>
      <c r="G253" s="18"/>
      <c r="H253" s="9"/>
      <c r="I253" s="9"/>
      <c r="J253" s="9"/>
      <c r="K253" s="18"/>
      <c r="L253" s="9"/>
      <c r="M253" s="9"/>
      <c r="N253" s="9"/>
      <c r="O253" s="9"/>
      <c r="P253" s="9"/>
      <c r="Q253" s="9"/>
      <c r="R253" s="9"/>
      <c r="S253" s="9"/>
      <c r="T253" s="9"/>
      <c r="U253" s="9"/>
      <c r="V253" s="9"/>
      <c r="W253" s="9"/>
      <c r="X253" s="9"/>
      <c r="Y253" s="9"/>
      <c r="Z253" s="9"/>
      <c r="AT253" s="36" t="s">
        <v>5703</v>
      </c>
      <c r="AV253" s="41" t="s">
        <v>1543</v>
      </c>
      <c r="AW253" s="68" t="s">
        <v>5376</v>
      </c>
      <c r="AX253" s="68" t="s">
        <v>4455</v>
      </c>
      <c r="AY253" s="68" t="s">
        <v>5705</v>
      </c>
      <c r="AZ253" s="68" t="s">
        <v>5024</v>
      </c>
    </row>
    <row r="254" spans="1:52" ht="15" customHeight="1" x14ac:dyDescent="0.4">
      <c r="A254" s="18"/>
      <c r="B254" s="9"/>
      <c r="C254" s="9"/>
      <c r="D254" s="9"/>
      <c r="E254" s="9"/>
      <c r="F254" s="9"/>
      <c r="G254" s="18"/>
      <c r="H254" s="9"/>
      <c r="I254" s="9"/>
      <c r="J254" s="9"/>
      <c r="K254" s="18"/>
      <c r="L254" s="9"/>
      <c r="M254" s="9"/>
      <c r="N254" s="9"/>
      <c r="O254" s="9"/>
      <c r="P254" s="9"/>
      <c r="Q254" s="9"/>
      <c r="R254" s="9"/>
      <c r="S254" s="9"/>
      <c r="T254" s="9"/>
      <c r="U254" s="9"/>
      <c r="V254" s="9"/>
      <c r="W254" s="9"/>
      <c r="X254" s="9"/>
      <c r="Y254" s="9"/>
      <c r="Z254" s="9"/>
      <c r="AT254" s="36" t="s">
        <v>1421</v>
      </c>
      <c r="AV254" s="41" t="s">
        <v>4623</v>
      </c>
      <c r="AW254" s="68" t="s">
        <v>3617</v>
      </c>
      <c r="AX254" s="68" t="s">
        <v>5587</v>
      </c>
      <c r="AY254" s="68" t="s">
        <v>5708</v>
      </c>
      <c r="AZ254" s="68" t="s">
        <v>5709</v>
      </c>
    </row>
    <row r="255" spans="1:52" ht="15" customHeight="1" x14ac:dyDescent="0.4">
      <c r="A255" s="18"/>
      <c r="B255" s="9"/>
      <c r="C255" s="9"/>
      <c r="D255" s="9"/>
      <c r="E255" s="9"/>
      <c r="F255" s="9"/>
      <c r="G255" s="18"/>
      <c r="H255" s="9"/>
      <c r="I255" s="9"/>
      <c r="J255" s="9"/>
      <c r="K255" s="18"/>
      <c r="L255" s="9"/>
      <c r="M255" s="9"/>
      <c r="N255" s="9"/>
      <c r="O255" s="9"/>
      <c r="P255" s="9"/>
      <c r="Q255" s="9"/>
      <c r="R255" s="9"/>
      <c r="S255" s="9"/>
      <c r="T255" s="9"/>
      <c r="U255" s="9"/>
      <c r="V255" s="9"/>
      <c r="W255" s="9"/>
      <c r="X255" s="9"/>
      <c r="Y255" s="9"/>
      <c r="Z255" s="9"/>
      <c r="AT255" s="36" t="s">
        <v>5711</v>
      </c>
      <c r="AV255" s="41" t="s">
        <v>5712</v>
      </c>
      <c r="AW255" s="68" t="s">
        <v>2769</v>
      </c>
      <c r="AX255" s="68" t="s">
        <v>998</v>
      </c>
      <c r="AY255" s="68" t="s">
        <v>4815</v>
      </c>
      <c r="AZ255" s="68" t="s">
        <v>5714</v>
      </c>
    </row>
    <row r="256" spans="1:52" ht="15" customHeight="1" x14ac:dyDescent="0.4">
      <c r="A256" s="18"/>
      <c r="B256" s="9"/>
      <c r="C256" s="9"/>
      <c r="D256" s="9"/>
      <c r="E256" s="9"/>
      <c r="F256" s="9"/>
      <c r="G256" s="18"/>
      <c r="H256" s="9"/>
      <c r="I256" s="9"/>
      <c r="J256" s="9"/>
      <c r="K256" s="18"/>
      <c r="L256" s="9"/>
      <c r="M256" s="9"/>
      <c r="N256" s="9"/>
      <c r="O256" s="9"/>
      <c r="P256" s="9"/>
      <c r="Q256" s="9"/>
      <c r="R256" s="9"/>
      <c r="S256" s="9"/>
      <c r="T256" s="9"/>
      <c r="U256" s="9"/>
      <c r="V256" s="9"/>
      <c r="W256" s="9"/>
      <c r="X256" s="9"/>
      <c r="Y256" s="9"/>
      <c r="Z256" s="9"/>
      <c r="AT256" s="36" t="s">
        <v>5302</v>
      </c>
      <c r="AV256" s="41" t="s">
        <v>4512</v>
      </c>
      <c r="AW256" s="68" t="s">
        <v>5389</v>
      </c>
      <c r="AX256" s="68" t="s">
        <v>3822</v>
      </c>
      <c r="AY256" s="68" t="s">
        <v>4819</v>
      </c>
      <c r="AZ256" s="68" t="s">
        <v>4525</v>
      </c>
    </row>
    <row r="257" spans="1:52" ht="15" customHeight="1" x14ac:dyDescent="0.4">
      <c r="A257" s="18"/>
      <c r="B257" s="9"/>
      <c r="C257" s="9"/>
      <c r="D257" s="9"/>
      <c r="E257" s="9"/>
      <c r="F257" s="9"/>
      <c r="G257" s="18"/>
      <c r="H257" s="9"/>
      <c r="I257" s="9"/>
      <c r="J257" s="9"/>
      <c r="K257" s="18"/>
      <c r="L257" s="9"/>
      <c r="M257" s="9"/>
      <c r="N257" s="9"/>
      <c r="O257" s="9"/>
      <c r="P257" s="9"/>
      <c r="Q257" s="9"/>
      <c r="R257" s="9"/>
      <c r="S257" s="9"/>
      <c r="T257" s="9"/>
      <c r="U257" s="9"/>
      <c r="V257" s="9"/>
      <c r="W257" s="9"/>
      <c r="X257" s="9"/>
      <c r="Y257" s="9"/>
      <c r="Z257" s="9"/>
      <c r="AT257" s="36" t="s">
        <v>5719</v>
      </c>
      <c r="AV257" s="41" t="s">
        <v>864</v>
      </c>
      <c r="AW257" s="68" t="s">
        <v>2796</v>
      </c>
      <c r="AX257" s="68" t="s">
        <v>572</v>
      </c>
      <c r="AY257" s="68" t="s">
        <v>5720</v>
      </c>
      <c r="AZ257" s="68" t="s">
        <v>5722</v>
      </c>
    </row>
    <row r="258" spans="1:52" ht="15" customHeight="1" x14ac:dyDescent="0.4">
      <c r="A258" s="18"/>
      <c r="B258" s="9"/>
      <c r="C258" s="9"/>
      <c r="D258" s="9"/>
      <c r="E258" s="9"/>
      <c r="F258" s="9"/>
      <c r="G258" s="18"/>
      <c r="H258" s="9"/>
      <c r="I258" s="9"/>
      <c r="J258" s="9"/>
      <c r="K258" s="18"/>
      <c r="L258" s="9"/>
      <c r="M258" s="9"/>
      <c r="N258" s="9"/>
      <c r="O258" s="9"/>
      <c r="P258" s="9"/>
      <c r="Q258" s="9"/>
      <c r="R258" s="9"/>
      <c r="S258" s="9"/>
      <c r="T258" s="9"/>
      <c r="U258" s="9"/>
      <c r="V258" s="9"/>
      <c r="W258" s="9"/>
      <c r="X258" s="9"/>
      <c r="Y258" s="9"/>
      <c r="Z258" s="9"/>
      <c r="AT258" s="36" t="s">
        <v>5725</v>
      </c>
      <c r="AV258" s="41" t="s">
        <v>122</v>
      </c>
      <c r="AW258" s="68" t="s">
        <v>5405</v>
      </c>
      <c r="AX258" s="68" t="s">
        <v>2340</v>
      </c>
      <c r="AY258" s="68" t="s">
        <v>1586</v>
      </c>
      <c r="AZ258" s="68" t="s">
        <v>4258</v>
      </c>
    </row>
    <row r="259" spans="1:52" ht="15" customHeight="1" x14ac:dyDescent="0.4">
      <c r="A259" s="18"/>
      <c r="B259" s="9"/>
      <c r="C259" s="9"/>
      <c r="D259" s="9"/>
      <c r="E259" s="9"/>
      <c r="F259" s="9"/>
      <c r="G259" s="18"/>
      <c r="H259" s="9"/>
      <c r="I259" s="9"/>
      <c r="J259" s="9"/>
      <c r="K259" s="18"/>
      <c r="L259" s="9"/>
      <c r="M259" s="9"/>
      <c r="N259" s="9"/>
      <c r="O259" s="9"/>
      <c r="P259" s="9"/>
      <c r="Q259" s="9"/>
      <c r="R259" s="9"/>
      <c r="S259" s="9"/>
      <c r="T259" s="9"/>
      <c r="U259" s="9"/>
      <c r="V259" s="9"/>
      <c r="W259" s="9"/>
      <c r="X259" s="9"/>
      <c r="Y259" s="9"/>
      <c r="Z259" s="9"/>
      <c r="AT259" s="36" t="s">
        <v>5731</v>
      </c>
      <c r="AV259" s="41" t="s">
        <v>5154</v>
      </c>
      <c r="AW259" s="68" t="s">
        <v>2241</v>
      </c>
      <c r="AX259" s="68" t="s">
        <v>2238</v>
      </c>
      <c r="AY259" s="68" t="s">
        <v>2327</v>
      </c>
      <c r="AZ259" s="68" t="s">
        <v>4522</v>
      </c>
    </row>
    <row r="260" spans="1:52" ht="15" customHeight="1" x14ac:dyDescent="0.4">
      <c r="A260" s="18"/>
      <c r="B260" s="9"/>
      <c r="C260" s="9"/>
      <c r="D260" s="9"/>
      <c r="E260" s="9"/>
      <c r="F260" s="9"/>
      <c r="G260" s="18"/>
      <c r="H260" s="9"/>
      <c r="I260" s="9"/>
      <c r="J260" s="9"/>
      <c r="K260" s="18"/>
      <c r="L260" s="9"/>
      <c r="M260" s="9"/>
      <c r="N260" s="9"/>
      <c r="O260" s="9"/>
      <c r="P260" s="9"/>
      <c r="Q260" s="9"/>
      <c r="R260" s="9"/>
      <c r="S260" s="9"/>
      <c r="T260" s="9"/>
      <c r="U260" s="9"/>
      <c r="V260" s="9"/>
      <c r="W260" s="9"/>
      <c r="X260" s="9"/>
      <c r="Y260" s="9"/>
      <c r="Z260" s="9"/>
      <c r="AT260" s="36" t="s">
        <v>4061</v>
      </c>
      <c r="AV260" s="41" t="s">
        <v>3220</v>
      </c>
      <c r="AW260" s="68" t="s">
        <v>5417</v>
      </c>
      <c r="AX260" s="68" t="s">
        <v>2026</v>
      </c>
      <c r="AY260" s="68" t="s">
        <v>2932</v>
      </c>
      <c r="AZ260" s="68" t="s">
        <v>3189</v>
      </c>
    </row>
    <row r="261" spans="1:52" ht="15" customHeight="1" x14ac:dyDescent="0.4">
      <c r="A261" s="18"/>
      <c r="B261" s="9"/>
      <c r="C261" s="9"/>
      <c r="D261" s="9"/>
      <c r="E261" s="9"/>
      <c r="F261" s="9"/>
      <c r="G261" s="18"/>
      <c r="H261" s="9"/>
      <c r="I261" s="9"/>
      <c r="J261" s="9"/>
      <c r="K261" s="18"/>
      <c r="L261" s="9"/>
      <c r="M261" s="9"/>
      <c r="N261" s="9"/>
      <c r="O261" s="9"/>
      <c r="P261" s="9"/>
      <c r="Q261" s="9"/>
      <c r="R261" s="9"/>
      <c r="S261" s="9"/>
      <c r="T261" s="9"/>
      <c r="U261" s="9"/>
      <c r="V261" s="9"/>
      <c r="W261" s="9"/>
      <c r="X261" s="9"/>
      <c r="Y261" s="9"/>
      <c r="Z261" s="9"/>
      <c r="AT261" s="36" t="s">
        <v>5742</v>
      </c>
      <c r="AV261" s="41" t="s">
        <v>4385</v>
      </c>
      <c r="AW261" s="68" t="s">
        <v>5505</v>
      </c>
      <c r="AX261" s="68" t="s">
        <v>5611</v>
      </c>
      <c r="AY261" s="68" t="s">
        <v>621</v>
      </c>
      <c r="AZ261" s="68" t="s">
        <v>2900</v>
      </c>
    </row>
    <row r="262" spans="1:52" ht="15" customHeight="1" x14ac:dyDescent="0.4">
      <c r="A262" s="18"/>
      <c r="B262" s="9"/>
      <c r="C262" s="9"/>
      <c r="D262" s="9"/>
      <c r="E262" s="9"/>
      <c r="F262" s="9"/>
      <c r="G262" s="18"/>
      <c r="H262" s="9"/>
      <c r="I262" s="9"/>
      <c r="J262" s="9"/>
      <c r="K262" s="18"/>
      <c r="L262" s="9"/>
      <c r="M262" s="9"/>
      <c r="N262" s="9"/>
      <c r="O262" s="9"/>
      <c r="P262" s="9"/>
      <c r="Q262" s="9"/>
      <c r="R262" s="9"/>
      <c r="S262" s="9"/>
      <c r="T262" s="9"/>
      <c r="U262" s="9"/>
      <c r="V262" s="9"/>
      <c r="W262" s="9"/>
      <c r="X262" s="9"/>
      <c r="Y262" s="9"/>
      <c r="Z262" s="9"/>
      <c r="AT262" s="36" t="s">
        <v>5747</v>
      </c>
      <c r="AV262" s="41" t="s">
        <v>5749</v>
      </c>
      <c r="AW262" s="68" t="s">
        <v>4720</v>
      </c>
      <c r="AX262" s="68" t="s">
        <v>2354</v>
      </c>
      <c r="AY262" s="68" t="s">
        <v>2958</v>
      </c>
      <c r="AZ262" s="68" t="s">
        <v>3603</v>
      </c>
    </row>
    <row r="263" spans="1:52" ht="15" customHeight="1" x14ac:dyDescent="0.4">
      <c r="A263" s="18"/>
      <c r="B263" s="9"/>
      <c r="C263" s="9"/>
      <c r="D263" s="9"/>
      <c r="E263" s="9"/>
      <c r="F263" s="9"/>
      <c r="G263" s="18"/>
      <c r="H263" s="9"/>
      <c r="I263" s="9"/>
      <c r="J263" s="9"/>
      <c r="K263" s="18"/>
      <c r="L263" s="9"/>
      <c r="M263" s="9"/>
      <c r="N263" s="9"/>
      <c r="O263" s="9"/>
      <c r="P263" s="9"/>
      <c r="Q263" s="9"/>
      <c r="R263" s="9"/>
      <c r="S263" s="9"/>
      <c r="T263" s="9"/>
      <c r="U263" s="9"/>
      <c r="V263" s="9"/>
      <c r="W263" s="9"/>
      <c r="X263" s="9"/>
      <c r="Y263" s="9"/>
      <c r="Z263" s="9"/>
      <c r="AT263" s="36" t="s">
        <v>5761</v>
      </c>
      <c r="AV263" s="41" t="s">
        <v>1720</v>
      </c>
      <c r="AW263" s="68" t="s">
        <v>5515</v>
      </c>
      <c r="AX263" s="68" t="s">
        <v>5623</v>
      </c>
      <c r="AY263" s="68" t="s">
        <v>4587</v>
      </c>
      <c r="AZ263" s="68" t="s">
        <v>3612</v>
      </c>
    </row>
    <row r="264" spans="1:52" ht="15" customHeight="1" x14ac:dyDescent="0.4">
      <c r="A264" s="18"/>
      <c r="B264" s="9"/>
      <c r="C264" s="9"/>
      <c r="D264" s="9"/>
      <c r="E264" s="9"/>
      <c r="F264" s="9"/>
      <c r="G264" s="18"/>
      <c r="H264" s="9"/>
      <c r="I264" s="9"/>
      <c r="J264" s="9"/>
      <c r="K264" s="18"/>
      <c r="L264" s="9"/>
      <c r="M264" s="9"/>
      <c r="N264" s="9"/>
      <c r="O264" s="9"/>
      <c r="P264" s="9"/>
      <c r="Q264" s="9"/>
      <c r="R264" s="9"/>
      <c r="S264" s="9"/>
      <c r="T264" s="9"/>
      <c r="U264" s="9"/>
      <c r="V264" s="9"/>
      <c r="W264" s="9"/>
      <c r="X264" s="9"/>
      <c r="Y264" s="9"/>
      <c r="Z264" s="9"/>
      <c r="AT264" s="36" t="s">
        <v>5766</v>
      </c>
      <c r="AV264" s="41" t="s">
        <v>3497</v>
      </c>
      <c r="AW264" s="68" t="s">
        <v>977</v>
      </c>
      <c r="AX264" s="68" t="s">
        <v>5287</v>
      </c>
      <c r="AY264" s="68" t="s">
        <v>3950</v>
      </c>
      <c r="AZ264" s="68" t="s">
        <v>2249</v>
      </c>
    </row>
    <row r="265" spans="1:52" ht="15" customHeight="1" x14ac:dyDescent="0.4">
      <c r="A265" s="18"/>
      <c r="B265" s="9"/>
      <c r="C265" s="9"/>
      <c r="D265" s="9"/>
      <c r="E265" s="9"/>
      <c r="F265" s="9"/>
      <c r="G265" s="18"/>
      <c r="H265" s="9"/>
      <c r="I265" s="9"/>
      <c r="J265" s="9"/>
      <c r="K265" s="18"/>
      <c r="L265" s="9"/>
      <c r="M265" s="9"/>
      <c r="N265" s="9"/>
      <c r="O265" s="9"/>
      <c r="P265" s="9"/>
      <c r="Q265" s="9"/>
      <c r="R265" s="9"/>
      <c r="S265" s="9"/>
      <c r="T265" s="9"/>
      <c r="U265" s="9"/>
      <c r="V265" s="9"/>
      <c r="W265" s="9"/>
      <c r="X265" s="9"/>
      <c r="Y265" s="9"/>
      <c r="Z265" s="9"/>
      <c r="AT265" s="36" t="s">
        <v>5768</v>
      </c>
      <c r="AV265" s="41" t="s">
        <v>3997</v>
      </c>
      <c r="AW265" s="68" t="s">
        <v>3481</v>
      </c>
      <c r="AX265" s="68" t="s">
        <v>640</v>
      </c>
      <c r="AY265" s="68" t="s">
        <v>5769</v>
      </c>
      <c r="AZ265" s="68" t="s">
        <v>2022</v>
      </c>
    </row>
    <row r="266" spans="1:52" ht="15" customHeight="1" x14ac:dyDescent="0.4">
      <c r="A266" s="18"/>
      <c r="B266" s="9"/>
      <c r="C266" s="9"/>
      <c r="D266" s="9"/>
      <c r="E266" s="9"/>
      <c r="F266" s="9"/>
      <c r="G266" s="18"/>
      <c r="H266" s="9"/>
      <c r="I266" s="9"/>
      <c r="J266" s="9"/>
      <c r="K266" s="18"/>
      <c r="L266" s="9"/>
      <c r="M266" s="9"/>
      <c r="N266" s="9"/>
      <c r="O266" s="9"/>
      <c r="P266" s="9"/>
      <c r="Q266" s="9"/>
      <c r="R266" s="9"/>
      <c r="S266" s="9"/>
      <c r="T266" s="9"/>
      <c r="U266" s="9"/>
      <c r="V266" s="9"/>
      <c r="W266" s="9"/>
      <c r="X266" s="9"/>
      <c r="Y266" s="9"/>
      <c r="Z266" s="9"/>
      <c r="AT266" s="36" t="s">
        <v>1713</v>
      </c>
      <c r="AV266" s="41" t="s">
        <v>3278</v>
      </c>
      <c r="AW266" s="68" t="s">
        <v>5435</v>
      </c>
      <c r="AX266" s="68" t="s">
        <v>4313</v>
      </c>
      <c r="AY266" s="68" t="s">
        <v>2402</v>
      </c>
      <c r="AZ266" s="68" t="s">
        <v>5770</v>
      </c>
    </row>
    <row r="267" spans="1:52" ht="15" customHeight="1" x14ac:dyDescent="0.4">
      <c r="A267" s="18"/>
      <c r="B267" s="9"/>
      <c r="C267" s="9"/>
      <c r="D267" s="9"/>
      <c r="E267" s="9"/>
      <c r="F267" s="9"/>
      <c r="G267" s="18"/>
      <c r="H267" s="9"/>
      <c r="I267" s="9"/>
      <c r="J267" s="9"/>
      <c r="K267" s="18"/>
      <c r="L267" s="9"/>
      <c r="M267" s="9"/>
      <c r="N267" s="9"/>
      <c r="O267" s="9"/>
      <c r="P267" s="9"/>
      <c r="Q267" s="9"/>
      <c r="R267" s="9"/>
      <c r="S267" s="9"/>
      <c r="T267" s="9"/>
      <c r="U267" s="9"/>
      <c r="V267" s="9"/>
      <c r="W267" s="9"/>
      <c r="X267" s="9"/>
      <c r="Y267" s="9"/>
      <c r="Z267" s="9"/>
      <c r="AT267" s="36" t="s">
        <v>5614</v>
      </c>
      <c r="AV267" s="41" t="s">
        <v>5242</v>
      </c>
      <c r="AW267" s="68" t="s">
        <v>480</v>
      </c>
      <c r="AX267" s="68" t="s">
        <v>5771</v>
      </c>
      <c r="AY267" s="68" t="s">
        <v>3669</v>
      </c>
      <c r="AZ267" s="68" t="s">
        <v>5772</v>
      </c>
    </row>
    <row r="268" spans="1:52" ht="15" customHeight="1" x14ac:dyDescent="0.4">
      <c r="A268" s="18"/>
      <c r="B268" s="9"/>
      <c r="C268" s="9"/>
      <c r="D268" s="9"/>
      <c r="E268" s="9"/>
      <c r="F268" s="9"/>
      <c r="G268" s="18"/>
      <c r="H268" s="9"/>
      <c r="I268" s="9"/>
      <c r="J268" s="9"/>
      <c r="K268" s="18"/>
      <c r="L268" s="9"/>
      <c r="M268" s="9"/>
      <c r="N268" s="9"/>
      <c r="O268" s="9"/>
      <c r="P268" s="9"/>
      <c r="Q268" s="9"/>
      <c r="R268" s="9"/>
      <c r="S268" s="9"/>
      <c r="T268" s="9"/>
      <c r="U268" s="9"/>
      <c r="V268" s="9"/>
      <c r="W268" s="9"/>
      <c r="X268" s="9"/>
      <c r="Y268" s="9"/>
      <c r="Z268" s="9"/>
      <c r="AT268" s="36" t="s">
        <v>5775</v>
      </c>
      <c r="AV268" s="41" t="s">
        <v>800</v>
      </c>
      <c r="AW268" s="68" t="s">
        <v>3621</v>
      </c>
      <c r="AX268" s="68" t="s">
        <v>225</v>
      </c>
      <c r="AY268" s="68" t="s">
        <v>3679</v>
      </c>
      <c r="AZ268" s="68" t="s">
        <v>5212</v>
      </c>
    </row>
    <row r="269" spans="1:52" ht="15" customHeight="1" x14ac:dyDescent="0.4">
      <c r="A269" s="18"/>
      <c r="B269" s="9"/>
      <c r="C269" s="9"/>
      <c r="D269" s="9"/>
      <c r="E269" s="9"/>
      <c r="F269" s="9"/>
      <c r="G269" s="18"/>
      <c r="H269" s="9"/>
      <c r="I269" s="9"/>
      <c r="J269" s="9"/>
      <c r="K269" s="18"/>
      <c r="L269" s="9"/>
      <c r="M269" s="9"/>
      <c r="N269" s="9"/>
      <c r="O269" s="9"/>
      <c r="P269" s="9"/>
      <c r="Q269" s="9"/>
      <c r="R269" s="9"/>
      <c r="S269" s="9"/>
      <c r="T269" s="9"/>
      <c r="U269" s="9"/>
      <c r="V269" s="9"/>
      <c r="W269" s="9"/>
      <c r="X269" s="9"/>
      <c r="Y269" s="9"/>
      <c r="Z269" s="9"/>
      <c r="AT269" s="36" t="s">
        <v>1173</v>
      </c>
      <c r="AV269" s="41" t="s">
        <v>1215</v>
      </c>
      <c r="AW269" s="68" t="s">
        <v>5549</v>
      </c>
      <c r="AX269" s="68" t="s">
        <v>3483</v>
      </c>
      <c r="AY269" s="68" t="s">
        <v>3267</v>
      </c>
      <c r="AZ269" s="68" t="s">
        <v>5780</v>
      </c>
    </row>
    <row r="270" spans="1:52" ht="15" customHeight="1" x14ac:dyDescent="0.4">
      <c r="A270" s="18"/>
      <c r="B270" s="9"/>
      <c r="C270" s="9"/>
      <c r="D270" s="9"/>
      <c r="E270" s="9"/>
      <c r="F270" s="9"/>
      <c r="G270" s="18"/>
      <c r="H270" s="9"/>
      <c r="I270" s="9"/>
      <c r="J270" s="9"/>
      <c r="K270" s="18"/>
      <c r="L270" s="9"/>
      <c r="M270" s="9"/>
      <c r="N270" s="9"/>
      <c r="O270" s="9"/>
      <c r="P270" s="9"/>
      <c r="Q270" s="9"/>
      <c r="R270" s="9"/>
      <c r="S270" s="9"/>
      <c r="T270" s="9"/>
      <c r="U270" s="9"/>
      <c r="V270" s="9"/>
      <c r="W270" s="9"/>
      <c r="X270" s="9"/>
      <c r="Y270" s="9"/>
      <c r="Z270" s="9"/>
      <c r="AT270" s="36" t="s">
        <v>1034</v>
      </c>
      <c r="AV270" s="41" t="s">
        <v>1123</v>
      </c>
      <c r="AW270" s="68" t="s">
        <v>5447</v>
      </c>
      <c r="AX270" s="68" t="s">
        <v>3132</v>
      </c>
      <c r="AY270" s="68" t="s">
        <v>5783</v>
      </c>
      <c r="AZ270" s="68" t="s">
        <v>4697</v>
      </c>
    </row>
    <row r="271" spans="1:52" ht="15" customHeight="1" x14ac:dyDescent="0.4">
      <c r="A271" s="18"/>
      <c r="B271" s="9"/>
      <c r="C271" s="9"/>
      <c r="D271" s="9"/>
      <c r="E271" s="9"/>
      <c r="F271" s="9"/>
      <c r="G271" s="18"/>
      <c r="H271" s="9"/>
      <c r="I271" s="9"/>
      <c r="J271" s="9"/>
      <c r="K271" s="18"/>
      <c r="L271" s="9"/>
      <c r="M271" s="9"/>
      <c r="N271" s="9"/>
      <c r="O271" s="9"/>
      <c r="P271" s="9"/>
      <c r="Q271" s="9"/>
      <c r="R271" s="9"/>
      <c r="S271" s="9"/>
      <c r="T271" s="9"/>
      <c r="U271" s="9"/>
      <c r="V271" s="9"/>
      <c r="W271" s="9"/>
      <c r="X271" s="9"/>
      <c r="Y271" s="9"/>
      <c r="Z271" s="9"/>
      <c r="AT271" s="36" t="s">
        <v>5786</v>
      </c>
      <c r="AV271" s="41" t="s">
        <v>846</v>
      </c>
      <c r="AW271" s="68" t="s">
        <v>2996</v>
      </c>
      <c r="AX271" s="68" t="s">
        <v>3497</v>
      </c>
      <c r="AY271" s="68" t="s">
        <v>1367</v>
      </c>
      <c r="AZ271" s="68" t="s">
        <v>226</v>
      </c>
    </row>
    <row r="272" spans="1:52" ht="15" customHeight="1" x14ac:dyDescent="0.4">
      <c r="A272" s="18"/>
      <c r="B272" s="9"/>
      <c r="C272" s="9"/>
      <c r="D272" s="9"/>
      <c r="E272" s="9"/>
      <c r="F272" s="9"/>
      <c r="G272" s="18"/>
      <c r="H272" s="9"/>
      <c r="I272" s="9"/>
      <c r="J272" s="9"/>
      <c r="K272" s="18"/>
      <c r="L272" s="9"/>
      <c r="M272" s="9"/>
      <c r="N272" s="9"/>
      <c r="O272" s="9"/>
      <c r="P272" s="9"/>
      <c r="Q272" s="9"/>
      <c r="R272" s="9"/>
      <c r="S272" s="9"/>
      <c r="T272" s="9"/>
      <c r="U272" s="9"/>
      <c r="V272" s="9"/>
      <c r="W272" s="9"/>
      <c r="X272" s="9"/>
      <c r="Y272" s="9"/>
      <c r="Z272" s="9"/>
      <c r="AT272" s="36" t="s">
        <v>5790</v>
      </c>
      <c r="AV272" s="41" t="s">
        <v>579</v>
      </c>
      <c r="AW272" s="68" t="s">
        <v>2007</v>
      </c>
      <c r="AX272" s="68" t="s">
        <v>5547</v>
      </c>
      <c r="AY272" s="68" t="s">
        <v>5792</v>
      </c>
      <c r="AZ272" s="68" t="s">
        <v>4708</v>
      </c>
    </row>
    <row r="273" spans="1:52" ht="15" customHeight="1" x14ac:dyDescent="0.4">
      <c r="A273" s="18"/>
      <c r="B273" s="9"/>
      <c r="C273" s="9"/>
      <c r="D273" s="9"/>
      <c r="E273" s="9"/>
      <c r="F273" s="9"/>
      <c r="G273" s="18"/>
      <c r="H273" s="9"/>
      <c r="I273" s="9"/>
      <c r="J273" s="9"/>
      <c r="K273" s="18"/>
      <c r="L273" s="9"/>
      <c r="M273" s="9"/>
      <c r="N273" s="9"/>
      <c r="O273" s="9"/>
      <c r="P273" s="9"/>
      <c r="Q273" s="9"/>
      <c r="R273" s="9"/>
      <c r="S273" s="9"/>
      <c r="T273" s="9"/>
      <c r="U273" s="9"/>
      <c r="V273" s="9"/>
      <c r="W273" s="9"/>
      <c r="X273" s="9"/>
      <c r="Y273" s="9"/>
      <c r="Z273" s="9"/>
      <c r="AT273" s="36" t="s">
        <v>3213</v>
      </c>
      <c r="AV273" s="41" t="s">
        <v>1837</v>
      </c>
      <c r="AW273" s="68" t="s">
        <v>5460</v>
      </c>
      <c r="AX273" s="68" t="s">
        <v>918</v>
      </c>
      <c r="AY273" s="68" t="s">
        <v>5799</v>
      </c>
      <c r="AZ273" s="68" t="s">
        <v>5800</v>
      </c>
    </row>
    <row r="274" spans="1:52" ht="15" customHeight="1" x14ac:dyDescent="0.4">
      <c r="A274" s="18"/>
      <c r="B274" s="9"/>
      <c r="C274" s="9"/>
      <c r="D274" s="9"/>
      <c r="E274" s="9"/>
      <c r="F274" s="9"/>
      <c r="G274" s="18"/>
      <c r="H274" s="9"/>
      <c r="I274" s="9"/>
      <c r="J274" s="9"/>
      <c r="K274" s="18"/>
      <c r="L274" s="9"/>
      <c r="M274" s="9"/>
      <c r="N274" s="9"/>
      <c r="O274" s="9"/>
      <c r="P274" s="9"/>
      <c r="Q274" s="9"/>
      <c r="R274" s="9"/>
      <c r="S274" s="9"/>
      <c r="T274" s="9"/>
      <c r="U274" s="9"/>
      <c r="V274" s="9"/>
      <c r="W274" s="9"/>
      <c r="X274" s="9"/>
      <c r="Y274" s="9"/>
      <c r="Z274" s="9"/>
      <c r="AT274" s="36" t="s">
        <v>5252</v>
      </c>
      <c r="AV274" s="41" t="s">
        <v>1177</v>
      </c>
      <c r="AW274" s="68" t="s">
        <v>5463</v>
      </c>
      <c r="AX274" s="68" t="s">
        <v>5705</v>
      </c>
      <c r="AY274" s="68" t="s">
        <v>1695</v>
      </c>
      <c r="AZ274" s="68" t="s">
        <v>5186</v>
      </c>
    </row>
    <row r="275" spans="1:52" ht="15" customHeight="1" x14ac:dyDescent="0.4">
      <c r="A275" s="18"/>
      <c r="B275" s="9"/>
      <c r="C275" s="9"/>
      <c r="D275" s="9"/>
      <c r="E275" s="9"/>
      <c r="F275" s="9"/>
      <c r="G275" s="18"/>
      <c r="H275" s="9"/>
      <c r="I275" s="9"/>
      <c r="J275" s="9"/>
      <c r="K275" s="18"/>
      <c r="L275" s="9"/>
      <c r="M275" s="9"/>
      <c r="N275" s="9"/>
      <c r="O275" s="9"/>
      <c r="P275" s="9"/>
      <c r="Q275" s="9"/>
      <c r="R275" s="9"/>
      <c r="S275" s="9"/>
      <c r="T275" s="9"/>
      <c r="U275" s="9"/>
      <c r="V275" s="9"/>
      <c r="W275" s="9"/>
      <c r="X275" s="9"/>
      <c r="Y275" s="9"/>
      <c r="Z275" s="9"/>
      <c r="AT275" s="36" t="s">
        <v>5803</v>
      </c>
      <c r="AV275" s="41" t="s">
        <v>4443</v>
      </c>
      <c r="AW275" s="68" t="s">
        <v>5468</v>
      </c>
      <c r="AX275" s="68" t="s">
        <v>5805</v>
      </c>
      <c r="AY275" s="68" t="s">
        <v>2247</v>
      </c>
      <c r="AZ275" s="68" t="s">
        <v>709</v>
      </c>
    </row>
    <row r="276" spans="1:52" ht="15" customHeight="1" x14ac:dyDescent="0.4">
      <c r="A276" s="18"/>
      <c r="B276" s="9"/>
      <c r="C276" s="9"/>
      <c r="D276" s="9"/>
      <c r="E276" s="9"/>
      <c r="F276" s="9"/>
      <c r="G276" s="18"/>
      <c r="H276" s="9"/>
      <c r="I276" s="9"/>
      <c r="J276" s="9"/>
      <c r="K276" s="18"/>
      <c r="L276" s="9"/>
      <c r="M276" s="9"/>
      <c r="N276" s="9"/>
      <c r="O276" s="9"/>
      <c r="P276" s="9"/>
      <c r="Q276" s="9"/>
      <c r="R276" s="9"/>
      <c r="S276" s="9"/>
      <c r="T276" s="9"/>
      <c r="U276" s="9"/>
      <c r="V276" s="9"/>
      <c r="W276" s="9"/>
      <c r="X276" s="9"/>
      <c r="Y276" s="9"/>
      <c r="Z276" s="9"/>
      <c r="AT276" s="36" t="s">
        <v>3216</v>
      </c>
      <c r="AV276" s="41" t="s">
        <v>4313</v>
      </c>
      <c r="AW276" s="68" t="s">
        <v>5471</v>
      </c>
      <c r="AX276" s="68" t="s">
        <v>5708</v>
      </c>
      <c r="AY276" s="68" t="s">
        <v>4913</v>
      </c>
      <c r="AZ276" s="68" t="s">
        <v>5807</v>
      </c>
    </row>
    <row r="277" spans="1:52" ht="15" customHeight="1" x14ac:dyDescent="0.4">
      <c r="A277" s="18"/>
      <c r="B277" s="9"/>
      <c r="C277" s="9"/>
      <c r="D277" s="9"/>
      <c r="E277" s="9"/>
      <c r="F277" s="9"/>
      <c r="G277" s="18"/>
      <c r="H277" s="9"/>
      <c r="I277" s="9"/>
      <c r="J277" s="9"/>
      <c r="K277" s="18"/>
      <c r="L277" s="9"/>
      <c r="M277" s="9"/>
      <c r="N277" s="9"/>
      <c r="O277" s="9"/>
      <c r="P277" s="9"/>
      <c r="Q277" s="9"/>
      <c r="R277" s="9"/>
      <c r="S277" s="9"/>
      <c r="T277" s="9"/>
      <c r="U277" s="9"/>
      <c r="V277" s="9"/>
      <c r="W277" s="9"/>
      <c r="X277" s="9"/>
      <c r="Y277" s="9"/>
      <c r="Z277" s="9"/>
      <c r="AT277" s="36" t="s">
        <v>5809</v>
      </c>
      <c r="AV277" s="41" t="s">
        <v>5529</v>
      </c>
      <c r="AW277" s="68" t="s">
        <v>2172</v>
      </c>
      <c r="AX277" s="68" t="s">
        <v>4809</v>
      </c>
      <c r="AY277" s="68" t="s">
        <v>5810</v>
      </c>
      <c r="AZ277" s="68" t="s">
        <v>4721</v>
      </c>
    </row>
    <row r="278" spans="1:52" ht="15" customHeight="1" x14ac:dyDescent="0.4">
      <c r="A278" s="18"/>
      <c r="B278" s="9"/>
      <c r="C278" s="9"/>
      <c r="D278" s="9"/>
      <c r="E278" s="9"/>
      <c r="F278" s="9"/>
      <c r="G278" s="18"/>
      <c r="H278" s="9"/>
      <c r="I278" s="9"/>
      <c r="J278" s="9"/>
      <c r="K278" s="18"/>
      <c r="L278" s="9"/>
      <c r="M278" s="9"/>
      <c r="N278" s="9"/>
      <c r="O278" s="9"/>
      <c r="P278" s="9"/>
      <c r="Q278" s="9"/>
      <c r="R278" s="9"/>
      <c r="S278" s="9"/>
      <c r="T278" s="9"/>
      <c r="U278" s="9"/>
      <c r="V278" s="9"/>
      <c r="W278" s="9"/>
      <c r="X278" s="9"/>
      <c r="Y278" s="9"/>
      <c r="Z278" s="9"/>
      <c r="AT278" s="36" t="s">
        <v>5812</v>
      </c>
      <c r="AV278" s="41" t="s">
        <v>5283</v>
      </c>
      <c r="AW278" s="68" t="s">
        <v>2053</v>
      </c>
      <c r="AX278" s="68" t="s">
        <v>4815</v>
      </c>
      <c r="AY278" s="68" t="s">
        <v>5814</v>
      </c>
      <c r="AZ278" s="68" t="s">
        <v>861</v>
      </c>
    </row>
    <row r="279" spans="1:52" ht="15" customHeight="1" x14ac:dyDescent="0.4">
      <c r="A279" s="18"/>
      <c r="B279" s="9"/>
      <c r="C279" s="9"/>
      <c r="D279" s="9"/>
      <c r="E279" s="9"/>
      <c r="F279" s="9"/>
      <c r="G279" s="18"/>
      <c r="H279" s="9"/>
      <c r="I279" s="9"/>
      <c r="J279" s="9"/>
      <c r="K279" s="18"/>
      <c r="L279" s="9"/>
      <c r="M279" s="9"/>
      <c r="N279" s="9"/>
      <c r="O279" s="9"/>
      <c r="P279" s="9"/>
      <c r="Q279" s="9"/>
      <c r="R279" s="9"/>
      <c r="S279" s="9"/>
      <c r="T279" s="9"/>
      <c r="U279" s="9"/>
      <c r="V279" s="9"/>
      <c r="W279" s="9"/>
      <c r="X279" s="9"/>
      <c r="Y279" s="9"/>
      <c r="Z279" s="9"/>
      <c r="AT279" s="36" t="s">
        <v>5817</v>
      </c>
      <c r="AV279" s="41" t="s">
        <v>4434</v>
      </c>
      <c r="AW279" s="68" t="s">
        <v>5484</v>
      </c>
      <c r="AX279" s="68" t="s">
        <v>4819</v>
      </c>
      <c r="AY279" s="68" t="s">
        <v>5820</v>
      </c>
      <c r="AZ279" s="68" t="s">
        <v>5821</v>
      </c>
    </row>
    <row r="280" spans="1:52" ht="15" customHeight="1" x14ac:dyDescent="0.4">
      <c r="A280" s="18"/>
      <c r="B280" s="9"/>
      <c r="C280" s="9"/>
      <c r="D280" s="9"/>
      <c r="E280" s="9"/>
      <c r="F280" s="9"/>
      <c r="G280" s="18"/>
      <c r="H280" s="9"/>
      <c r="I280" s="9"/>
      <c r="J280" s="9"/>
      <c r="K280" s="18"/>
      <c r="L280" s="9"/>
      <c r="M280" s="9"/>
      <c r="N280" s="9"/>
      <c r="O280" s="9"/>
      <c r="P280" s="9"/>
      <c r="Q280" s="9"/>
      <c r="R280" s="9"/>
      <c r="S280" s="9"/>
      <c r="T280" s="9"/>
      <c r="U280" s="9"/>
      <c r="V280" s="9"/>
      <c r="W280" s="9"/>
      <c r="X280" s="9"/>
      <c r="Y280" s="9"/>
      <c r="Z280" s="9"/>
      <c r="AT280" s="36" t="s">
        <v>5825</v>
      </c>
      <c r="AV280" s="41" t="s">
        <v>4525</v>
      </c>
      <c r="AW280" s="68" t="s">
        <v>5491</v>
      </c>
      <c r="AX280" s="68" t="s">
        <v>2327</v>
      </c>
      <c r="AY280" s="68" t="s">
        <v>290</v>
      </c>
      <c r="AZ280" s="68" t="s">
        <v>5827</v>
      </c>
    </row>
    <row r="281" spans="1:52" ht="15" customHeight="1" x14ac:dyDescent="0.4">
      <c r="A281" s="18"/>
      <c r="B281" s="9"/>
      <c r="C281" s="9"/>
      <c r="D281" s="9"/>
      <c r="E281" s="9"/>
      <c r="F281" s="9"/>
      <c r="G281" s="18"/>
      <c r="H281" s="9"/>
      <c r="I281" s="9"/>
      <c r="J281" s="9"/>
      <c r="K281" s="18"/>
      <c r="L281" s="9"/>
      <c r="M281" s="9"/>
      <c r="N281" s="9"/>
      <c r="O281" s="9"/>
      <c r="P281" s="9"/>
      <c r="Q281" s="9"/>
      <c r="R281" s="9"/>
      <c r="S281" s="9"/>
      <c r="T281" s="9"/>
      <c r="U281" s="9"/>
      <c r="V281" s="9"/>
      <c r="W281" s="9"/>
      <c r="X281" s="9"/>
      <c r="Y281" s="9"/>
      <c r="Z281" s="9"/>
      <c r="AT281" s="36" t="s">
        <v>5828</v>
      </c>
      <c r="AV281" s="41" t="s">
        <v>4913</v>
      </c>
      <c r="AW281" s="68" t="s">
        <v>5402</v>
      </c>
      <c r="AX281" s="68" t="s">
        <v>2932</v>
      </c>
      <c r="AY281" s="68" t="s">
        <v>5829</v>
      </c>
      <c r="AZ281" s="68" t="s">
        <v>4786</v>
      </c>
    </row>
    <row r="282" spans="1:52" ht="15" customHeight="1" x14ac:dyDescent="0.4">
      <c r="A282" s="18"/>
      <c r="B282" s="9"/>
      <c r="C282" s="9"/>
      <c r="D282" s="9"/>
      <c r="E282" s="9"/>
      <c r="F282" s="9"/>
      <c r="G282" s="18"/>
      <c r="H282" s="9"/>
      <c r="I282" s="9"/>
      <c r="J282" s="9"/>
      <c r="K282" s="18"/>
      <c r="L282" s="9"/>
      <c r="M282" s="9"/>
      <c r="N282" s="9"/>
      <c r="O282" s="9"/>
      <c r="P282" s="9"/>
      <c r="Q282" s="9"/>
      <c r="R282" s="9"/>
      <c r="S282" s="9"/>
      <c r="T282" s="9"/>
      <c r="U282" s="9"/>
      <c r="V282" s="9"/>
      <c r="W282" s="9"/>
      <c r="X282" s="9"/>
      <c r="Y282" s="9"/>
      <c r="Z282" s="9"/>
      <c r="AT282" s="36" t="s">
        <v>5832</v>
      </c>
      <c r="AV282" s="41" t="s">
        <v>1844</v>
      </c>
      <c r="AW282" s="68" t="s">
        <v>2263</v>
      </c>
      <c r="AX282" s="68" t="s">
        <v>621</v>
      </c>
      <c r="AY282" s="68" t="s">
        <v>5834</v>
      </c>
      <c r="AZ282" s="68" t="s">
        <v>803</v>
      </c>
    </row>
    <row r="283" spans="1:52" ht="15" customHeight="1" x14ac:dyDescent="0.4">
      <c r="A283" s="18"/>
      <c r="B283" s="9"/>
      <c r="C283" s="9"/>
      <c r="D283" s="9"/>
      <c r="E283" s="9"/>
      <c r="F283" s="9"/>
      <c r="G283" s="18"/>
      <c r="H283" s="9"/>
      <c r="I283" s="9"/>
      <c r="J283" s="9"/>
      <c r="K283" s="18"/>
      <c r="L283" s="9"/>
      <c r="M283" s="9"/>
      <c r="N283" s="9"/>
      <c r="O283" s="9"/>
      <c r="P283" s="9"/>
      <c r="Q283" s="9"/>
      <c r="R283" s="9"/>
      <c r="S283" s="9"/>
      <c r="T283" s="9"/>
      <c r="U283" s="9"/>
      <c r="V283" s="9"/>
      <c r="W283" s="9"/>
      <c r="X283" s="9"/>
      <c r="Y283" s="9"/>
      <c r="Z283" s="9"/>
      <c r="AT283" s="36" t="s">
        <v>1422</v>
      </c>
      <c r="AV283" s="41" t="s">
        <v>2909</v>
      </c>
      <c r="AW283" s="68" t="s">
        <v>2271</v>
      </c>
      <c r="AX283" s="68" t="s">
        <v>3950</v>
      </c>
      <c r="AY283" s="68" t="s">
        <v>5840</v>
      </c>
      <c r="AZ283" s="68" t="s">
        <v>3690</v>
      </c>
    </row>
    <row r="284" spans="1:52" ht="15" customHeight="1" x14ac:dyDescent="0.4">
      <c r="A284" s="18"/>
      <c r="B284" s="9"/>
      <c r="C284" s="9"/>
      <c r="D284" s="9"/>
      <c r="E284" s="9"/>
      <c r="F284" s="9"/>
      <c r="G284" s="18"/>
      <c r="H284" s="9"/>
      <c r="I284" s="9"/>
      <c r="J284" s="9"/>
      <c r="K284" s="18"/>
      <c r="L284" s="9"/>
      <c r="M284" s="9"/>
      <c r="N284" s="9"/>
      <c r="O284" s="9"/>
      <c r="P284" s="9"/>
      <c r="Q284" s="9"/>
      <c r="R284" s="9"/>
      <c r="S284" s="9"/>
      <c r="T284" s="9"/>
      <c r="U284" s="9"/>
      <c r="V284" s="9"/>
      <c r="W284" s="9"/>
      <c r="X284" s="9"/>
      <c r="Y284" s="9"/>
      <c r="Z284" s="9"/>
      <c r="AT284" s="36" t="s">
        <v>5846</v>
      </c>
      <c r="AV284" s="41" t="s">
        <v>5611</v>
      </c>
      <c r="AW284" s="68" t="s">
        <v>293</v>
      </c>
      <c r="AX284" s="68" t="s">
        <v>5600</v>
      </c>
      <c r="AY284" s="68" t="s">
        <v>5849</v>
      </c>
      <c r="AZ284" s="68" t="s">
        <v>278</v>
      </c>
    </row>
    <row r="285" spans="1:52" ht="15" customHeight="1" x14ac:dyDescent="0.4">
      <c r="A285" s="18"/>
      <c r="B285" s="9"/>
      <c r="C285" s="9"/>
      <c r="D285" s="9"/>
      <c r="E285" s="9"/>
      <c r="F285" s="9"/>
      <c r="G285" s="18"/>
      <c r="H285" s="9"/>
      <c r="I285" s="9"/>
      <c r="J285" s="9"/>
      <c r="K285" s="18"/>
      <c r="L285" s="9"/>
      <c r="M285" s="9"/>
      <c r="N285" s="9"/>
      <c r="O285" s="9"/>
      <c r="P285" s="9"/>
      <c r="Q285" s="9"/>
      <c r="R285" s="9"/>
      <c r="S285" s="9"/>
      <c r="T285" s="9"/>
      <c r="U285" s="9"/>
      <c r="V285" s="9"/>
      <c r="W285" s="9"/>
      <c r="X285" s="9"/>
      <c r="Y285" s="9"/>
      <c r="Z285" s="9"/>
      <c r="AT285" s="36" t="s">
        <v>5851</v>
      </c>
      <c r="AV285" s="41" t="s">
        <v>2439</v>
      </c>
      <c r="AW285" s="68" t="s">
        <v>5516</v>
      </c>
      <c r="AX285" s="68" t="s">
        <v>4007</v>
      </c>
      <c r="AY285" s="68" t="s">
        <v>412</v>
      </c>
      <c r="AZ285" s="68" t="s">
        <v>1279</v>
      </c>
    </row>
    <row r="286" spans="1:52" ht="15" customHeight="1" x14ac:dyDescent="0.4">
      <c r="A286" s="18"/>
      <c r="B286" s="9"/>
      <c r="C286" s="9"/>
      <c r="D286" s="9"/>
      <c r="E286" s="9"/>
      <c r="F286" s="9"/>
      <c r="G286" s="18"/>
      <c r="H286" s="9"/>
      <c r="I286" s="9"/>
      <c r="J286" s="9"/>
      <c r="K286" s="18"/>
      <c r="L286" s="9"/>
      <c r="M286" s="9"/>
      <c r="N286" s="9"/>
      <c r="O286" s="9"/>
      <c r="P286" s="9"/>
      <c r="Q286" s="9"/>
      <c r="R286" s="9"/>
      <c r="S286" s="9"/>
      <c r="T286" s="9"/>
      <c r="U286" s="9"/>
      <c r="V286" s="9"/>
      <c r="W286" s="9"/>
      <c r="X286" s="9"/>
      <c r="Y286" s="9"/>
      <c r="Z286" s="9"/>
      <c r="AT286" s="36" t="s">
        <v>4385</v>
      </c>
      <c r="AV286" s="41" t="s">
        <v>3483</v>
      </c>
      <c r="AW286" s="68" t="s">
        <v>2283</v>
      </c>
      <c r="AX286" s="68" t="s">
        <v>5769</v>
      </c>
      <c r="AY286" s="68" t="s">
        <v>1161</v>
      </c>
      <c r="AZ286" s="68" t="s">
        <v>491</v>
      </c>
    </row>
    <row r="287" spans="1:52" ht="15" customHeight="1" x14ac:dyDescent="0.4">
      <c r="A287" s="18"/>
      <c r="B287" s="9"/>
      <c r="C287" s="9"/>
      <c r="D287" s="9"/>
      <c r="E287" s="9"/>
      <c r="F287" s="9"/>
      <c r="G287" s="18"/>
      <c r="H287" s="9"/>
      <c r="I287" s="9"/>
      <c r="J287" s="9"/>
      <c r="K287" s="18"/>
      <c r="L287" s="9"/>
      <c r="M287" s="9"/>
      <c r="N287" s="9"/>
      <c r="O287" s="9"/>
      <c r="P287" s="9"/>
      <c r="Q287" s="9"/>
      <c r="R287" s="9"/>
      <c r="S287" s="9"/>
      <c r="T287" s="9"/>
      <c r="U287" s="9"/>
      <c r="V287" s="9"/>
      <c r="W287" s="9"/>
      <c r="X287" s="9"/>
      <c r="Y287" s="9"/>
      <c r="Z287" s="9"/>
      <c r="AT287" s="36" t="s">
        <v>5859</v>
      </c>
      <c r="AV287" s="41" t="s">
        <v>2188</v>
      </c>
      <c r="AW287" s="68" t="s">
        <v>5529</v>
      </c>
      <c r="AX287" s="68" t="s">
        <v>2398</v>
      </c>
      <c r="AY287" s="68" t="s">
        <v>5862</v>
      </c>
      <c r="AZ287" s="68" t="s">
        <v>4620</v>
      </c>
    </row>
    <row r="288" spans="1:52" ht="15" customHeight="1" x14ac:dyDescent="0.4">
      <c r="A288" s="18"/>
      <c r="B288" s="9"/>
      <c r="C288" s="9"/>
      <c r="D288" s="9"/>
      <c r="E288" s="9"/>
      <c r="F288" s="9"/>
      <c r="G288" s="18"/>
      <c r="H288" s="9"/>
      <c r="I288" s="9"/>
      <c r="J288" s="9"/>
      <c r="K288" s="18"/>
      <c r="L288" s="9"/>
      <c r="M288" s="9"/>
      <c r="N288" s="9"/>
      <c r="O288" s="9"/>
      <c r="P288" s="9"/>
      <c r="Q288" s="9"/>
      <c r="R288" s="9"/>
      <c r="S288" s="9"/>
      <c r="T288" s="9"/>
      <c r="U288" s="9"/>
      <c r="V288" s="9"/>
      <c r="W288" s="9"/>
      <c r="X288" s="9"/>
      <c r="Y288" s="9"/>
      <c r="Z288" s="9"/>
      <c r="AT288" s="36" t="s">
        <v>3478</v>
      </c>
      <c r="AV288" s="41" t="s">
        <v>5318</v>
      </c>
      <c r="AW288" s="68" t="s">
        <v>2296</v>
      </c>
      <c r="AX288" s="68" t="s">
        <v>2402</v>
      </c>
      <c r="AY288" s="68" t="s">
        <v>846</v>
      </c>
      <c r="AZ288" s="68" t="s">
        <v>4639</v>
      </c>
    </row>
    <row r="289" spans="1:52" ht="15" customHeight="1" x14ac:dyDescent="0.4">
      <c r="A289" s="18"/>
      <c r="B289" s="9"/>
      <c r="C289" s="9"/>
      <c r="D289" s="9"/>
      <c r="E289" s="9"/>
      <c r="F289" s="9"/>
      <c r="G289" s="18"/>
      <c r="H289" s="9"/>
      <c r="I289" s="9"/>
      <c r="J289" s="9"/>
      <c r="K289" s="18"/>
      <c r="L289" s="9"/>
      <c r="M289" s="9"/>
      <c r="N289" s="9"/>
      <c r="O289" s="9"/>
      <c r="P289" s="9"/>
      <c r="Q289" s="9"/>
      <c r="R289" s="9"/>
      <c r="S289" s="9"/>
      <c r="T289" s="9"/>
      <c r="U289" s="9"/>
      <c r="V289" s="9"/>
      <c r="W289" s="9"/>
      <c r="X289" s="9"/>
      <c r="Y289" s="9"/>
      <c r="Z289" s="9"/>
      <c r="AT289" s="36" t="s">
        <v>5783</v>
      </c>
      <c r="AV289" s="41" t="s">
        <v>2612</v>
      </c>
      <c r="AW289" s="68" t="s">
        <v>2314</v>
      </c>
      <c r="AX289" s="68" t="s">
        <v>3669</v>
      </c>
      <c r="AY289" s="68" t="s">
        <v>5869</v>
      </c>
      <c r="AZ289" s="68" t="s">
        <v>2439</v>
      </c>
    </row>
    <row r="290" spans="1:52" ht="15" customHeight="1" x14ac:dyDescent="0.4">
      <c r="A290" s="18"/>
      <c r="B290" s="9"/>
      <c r="C290" s="9"/>
      <c r="D290" s="9"/>
      <c r="E290" s="9"/>
      <c r="F290" s="9"/>
      <c r="G290" s="18"/>
      <c r="H290" s="9"/>
      <c r="I290" s="9"/>
      <c r="J290" s="9"/>
      <c r="K290" s="18"/>
      <c r="L290" s="9"/>
      <c r="M290" s="9"/>
      <c r="N290" s="9"/>
      <c r="O290" s="9"/>
      <c r="P290" s="9"/>
      <c r="Q290" s="9"/>
      <c r="R290" s="9"/>
      <c r="S290" s="9"/>
      <c r="T290" s="9"/>
      <c r="U290" s="9"/>
      <c r="V290" s="9"/>
      <c r="W290" s="9"/>
      <c r="X290" s="9"/>
      <c r="Y290" s="9"/>
      <c r="Z290" s="9"/>
      <c r="AT290" s="36" t="s">
        <v>5873</v>
      </c>
      <c r="AV290" s="41" t="s">
        <v>2283</v>
      </c>
      <c r="AW290" s="68" t="s">
        <v>5113</v>
      </c>
      <c r="AX290" s="68" t="s">
        <v>3267</v>
      </c>
      <c r="AY290" s="68" t="s">
        <v>4136</v>
      </c>
      <c r="AZ290" s="68" t="s">
        <v>4800</v>
      </c>
    </row>
    <row r="291" spans="1:52" ht="15" customHeight="1" x14ac:dyDescent="0.4">
      <c r="A291" s="18"/>
      <c r="B291" s="9"/>
      <c r="C291" s="9"/>
      <c r="D291" s="9"/>
      <c r="E291" s="9"/>
      <c r="F291" s="9"/>
      <c r="G291" s="18"/>
      <c r="H291" s="9"/>
      <c r="I291" s="9"/>
      <c r="J291" s="9"/>
      <c r="K291" s="18"/>
      <c r="L291" s="9"/>
      <c r="M291" s="9"/>
      <c r="N291" s="9"/>
      <c r="O291" s="9"/>
      <c r="P291" s="9"/>
      <c r="Q291" s="9"/>
      <c r="R291" s="9"/>
      <c r="S291" s="9"/>
      <c r="T291" s="9"/>
      <c r="U291" s="9"/>
      <c r="V291" s="9"/>
      <c r="W291" s="9"/>
      <c r="X291" s="9"/>
      <c r="Y291" s="9"/>
      <c r="Z291" s="9"/>
      <c r="AT291" s="36" t="s">
        <v>814</v>
      </c>
      <c r="AV291" s="41" t="s">
        <v>2913</v>
      </c>
      <c r="AW291" s="68" t="s">
        <v>2322</v>
      </c>
      <c r="AX291" s="68" t="s">
        <v>5302</v>
      </c>
      <c r="AY291" s="68" t="s">
        <v>5881</v>
      </c>
      <c r="AZ291" s="68" t="s">
        <v>4816</v>
      </c>
    </row>
    <row r="292" spans="1:52" ht="15" customHeight="1" x14ac:dyDescent="0.4">
      <c r="A292" s="18"/>
      <c r="B292" s="9"/>
      <c r="C292" s="9"/>
      <c r="D292" s="9"/>
      <c r="E292" s="9"/>
      <c r="F292" s="9"/>
      <c r="G292" s="18"/>
      <c r="H292" s="9"/>
      <c r="I292" s="9"/>
      <c r="J292" s="9"/>
      <c r="K292" s="18"/>
      <c r="L292" s="9"/>
      <c r="M292" s="9"/>
      <c r="N292" s="9"/>
      <c r="O292" s="9"/>
      <c r="P292" s="9"/>
      <c r="Q292" s="9"/>
      <c r="R292" s="9"/>
      <c r="S292" s="9"/>
      <c r="T292" s="9"/>
      <c r="U292" s="9"/>
      <c r="V292" s="9"/>
      <c r="W292" s="9"/>
      <c r="X292" s="9"/>
      <c r="Y292" s="9"/>
      <c r="Z292" s="9"/>
      <c r="AT292" s="36" t="s">
        <v>1836</v>
      </c>
      <c r="AV292" s="41" t="s">
        <v>3133</v>
      </c>
      <c r="AW292" s="68" t="s">
        <v>4434</v>
      </c>
      <c r="AX292" s="68" t="s">
        <v>5783</v>
      </c>
      <c r="AY292" s="68" t="s">
        <v>2409</v>
      </c>
      <c r="AZ292" s="68" t="s">
        <v>3715</v>
      </c>
    </row>
    <row r="293" spans="1:52" ht="15" customHeight="1" x14ac:dyDescent="0.4">
      <c r="A293" s="18"/>
      <c r="B293" s="9"/>
      <c r="C293" s="9"/>
      <c r="D293" s="9"/>
      <c r="E293" s="9"/>
      <c r="F293" s="9"/>
      <c r="G293" s="18"/>
      <c r="H293" s="9"/>
      <c r="I293" s="9"/>
      <c r="J293" s="9"/>
      <c r="K293" s="18"/>
      <c r="L293" s="9"/>
      <c r="M293" s="9"/>
      <c r="N293" s="9"/>
      <c r="O293" s="9"/>
      <c r="P293" s="9"/>
      <c r="Q293" s="9"/>
      <c r="R293" s="9"/>
      <c r="S293" s="9"/>
      <c r="T293" s="9"/>
      <c r="U293" s="9"/>
      <c r="V293" s="9"/>
      <c r="W293" s="9"/>
      <c r="X293" s="9"/>
      <c r="Y293" s="9"/>
      <c r="Z293" s="9"/>
      <c r="AT293" s="36" t="s">
        <v>621</v>
      </c>
      <c r="AV293" s="41" t="s">
        <v>3387</v>
      </c>
      <c r="AW293" s="68" t="s">
        <v>5558</v>
      </c>
      <c r="AX293" s="68" t="s">
        <v>1367</v>
      </c>
      <c r="AY293" s="68" t="s">
        <v>2805</v>
      </c>
      <c r="AZ293" s="68" t="s">
        <v>5887</v>
      </c>
    </row>
    <row r="294" spans="1:52" ht="15" customHeight="1" x14ac:dyDescent="0.4">
      <c r="A294" s="18"/>
      <c r="B294" s="9"/>
      <c r="C294" s="9"/>
      <c r="D294" s="9"/>
      <c r="E294" s="9"/>
      <c r="F294" s="9"/>
      <c r="G294" s="18"/>
      <c r="H294" s="9"/>
      <c r="I294" s="9"/>
      <c r="J294" s="9"/>
      <c r="K294" s="18"/>
      <c r="L294" s="9"/>
      <c r="M294" s="9"/>
      <c r="N294" s="9"/>
      <c r="O294" s="9"/>
      <c r="P294" s="9"/>
      <c r="Q294" s="9"/>
      <c r="R294" s="9"/>
      <c r="S294" s="9"/>
      <c r="T294" s="9"/>
      <c r="U294" s="9"/>
      <c r="V294" s="9"/>
      <c r="W294" s="9"/>
      <c r="X294" s="9"/>
      <c r="Y294" s="9"/>
      <c r="Z294" s="9"/>
      <c r="AT294" s="36" t="s">
        <v>1860</v>
      </c>
      <c r="AV294" s="41" t="s">
        <v>5889</v>
      </c>
      <c r="AW294" s="68" t="s">
        <v>2333</v>
      </c>
      <c r="AX294" s="68" t="s">
        <v>5792</v>
      </c>
      <c r="AY294" s="68" t="s">
        <v>4346</v>
      </c>
      <c r="AZ294" s="68" t="s">
        <v>830</v>
      </c>
    </row>
    <row r="295" spans="1:52" ht="15" customHeight="1" x14ac:dyDescent="0.4">
      <c r="A295" s="18"/>
      <c r="B295" s="9"/>
      <c r="C295" s="9"/>
      <c r="D295" s="9"/>
      <c r="E295" s="9"/>
      <c r="F295" s="9"/>
      <c r="G295" s="18"/>
      <c r="H295" s="9"/>
      <c r="I295" s="9"/>
      <c r="J295" s="9"/>
      <c r="K295" s="18"/>
      <c r="L295" s="9"/>
      <c r="M295" s="9"/>
      <c r="N295" s="9"/>
      <c r="O295" s="9"/>
      <c r="P295" s="9"/>
      <c r="Q295" s="9"/>
      <c r="R295" s="9"/>
      <c r="S295" s="9"/>
      <c r="T295" s="9"/>
      <c r="U295" s="9"/>
      <c r="V295" s="9"/>
      <c r="W295" s="9"/>
      <c r="X295" s="9"/>
      <c r="Y295" s="9"/>
      <c r="Z295" s="9"/>
      <c r="AT295" s="36" t="s">
        <v>1271</v>
      </c>
      <c r="AV295" s="41" t="s">
        <v>1454</v>
      </c>
      <c r="AW295" s="68" t="s">
        <v>5891</v>
      </c>
      <c r="AX295" s="68" t="s">
        <v>5799</v>
      </c>
      <c r="AY295" s="68" t="s">
        <v>4737</v>
      </c>
      <c r="AZ295" s="68" t="s">
        <v>2250</v>
      </c>
    </row>
    <row r="296" spans="1:52" ht="15" customHeight="1" x14ac:dyDescent="0.4">
      <c r="A296" s="18"/>
      <c r="B296" s="9"/>
      <c r="C296" s="9"/>
      <c r="D296" s="9"/>
      <c r="E296" s="9"/>
      <c r="F296" s="9"/>
      <c r="G296" s="18"/>
      <c r="H296" s="9"/>
      <c r="I296" s="9"/>
      <c r="J296" s="9"/>
      <c r="K296" s="18"/>
      <c r="L296" s="9"/>
      <c r="M296" s="9"/>
      <c r="N296" s="9"/>
      <c r="O296" s="9"/>
      <c r="P296" s="9"/>
      <c r="Q296" s="9"/>
      <c r="R296" s="9"/>
      <c r="S296" s="9"/>
      <c r="T296" s="9"/>
      <c r="U296" s="9"/>
      <c r="V296" s="9"/>
      <c r="W296" s="9"/>
      <c r="X296" s="9"/>
      <c r="Y296" s="9"/>
      <c r="Z296" s="9"/>
      <c r="AT296" s="36" t="s">
        <v>1603</v>
      </c>
      <c r="AV296" s="41" t="s">
        <v>5894</v>
      </c>
      <c r="AW296" s="68" t="s">
        <v>5568</v>
      </c>
      <c r="AX296" s="68" t="s">
        <v>5895</v>
      </c>
      <c r="AY296" s="68" t="s">
        <v>4623</v>
      </c>
      <c r="AZ296" s="68" t="s">
        <v>4710</v>
      </c>
    </row>
    <row r="297" spans="1:52" ht="15" customHeight="1" x14ac:dyDescent="0.4">
      <c r="A297" s="18"/>
      <c r="B297" s="9"/>
      <c r="C297" s="9"/>
      <c r="D297" s="9"/>
      <c r="E297" s="9"/>
      <c r="F297" s="9"/>
      <c r="G297" s="18"/>
      <c r="H297" s="9"/>
      <c r="I297" s="9"/>
      <c r="J297" s="9"/>
      <c r="K297" s="18"/>
      <c r="L297" s="9"/>
      <c r="M297" s="9"/>
      <c r="N297" s="9"/>
      <c r="O297" s="9"/>
      <c r="P297" s="9"/>
      <c r="Q297" s="9"/>
      <c r="R297" s="9"/>
      <c r="S297" s="9"/>
      <c r="T297" s="9"/>
      <c r="U297" s="9"/>
      <c r="V297" s="9"/>
      <c r="W297" s="9"/>
      <c r="X297" s="9"/>
      <c r="Y297" s="9"/>
      <c r="Z297" s="9"/>
      <c r="AT297" s="36" t="s">
        <v>4639</v>
      </c>
      <c r="AV297" s="41" t="s">
        <v>5898</v>
      </c>
      <c r="AW297" s="68" t="s">
        <v>3797</v>
      </c>
      <c r="AX297" s="68" t="s">
        <v>5899</v>
      </c>
      <c r="AY297" s="68" t="s">
        <v>4740</v>
      </c>
      <c r="AZ297" s="68" t="s">
        <v>5900</v>
      </c>
    </row>
    <row r="298" spans="1:52" ht="15" customHeight="1" x14ac:dyDescent="0.4">
      <c r="A298" s="18"/>
      <c r="B298" s="9"/>
      <c r="C298" s="9"/>
      <c r="D298" s="9"/>
      <c r="E298" s="9"/>
      <c r="F298" s="9"/>
      <c r="G298" s="18"/>
      <c r="H298" s="9"/>
      <c r="I298" s="9"/>
      <c r="J298" s="9"/>
      <c r="K298" s="18"/>
      <c r="L298" s="9"/>
      <c r="M298" s="9"/>
      <c r="N298" s="9"/>
      <c r="O298" s="9"/>
      <c r="P298" s="9"/>
      <c r="Q298" s="9"/>
      <c r="R298" s="9"/>
      <c r="S298" s="9"/>
      <c r="T298" s="9"/>
      <c r="U298" s="9"/>
      <c r="V298" s="9"/>
      <c r="W298" s="9"/>
      <c r="X298" s="9"/>
      <c r="Y298" s="9"/>
      <c r="Z298" s="9"/>
      <c r="AT298" s="36" t="s">
        <v>5904</v>
      </c>
      <c r="AV298" s="41" t="s">
        <v>5905</v>
      </c>
      <c r="AW298" s="68" t="s">
        <v>4090</v>
      </c>
      <c r="AX298" s="68" t="s">
        <v>5906</v>
      </c>
      <c r="AY298" s="68" t="s">
        <v>5908</v>
      </c>
      <c r="AZ298" s="68" t="s">
        <v>4722</v>
      </c>
    </row>
    <row r="299" spans="1:52" ht="15" customHeight="1" x14ac:dyDescent="0.4">
      <c r="A299" s="18"/>
      <c r="B299" s="9"/>
      <c r="C299" s="9"/>
      <c r="D299" s="9"/>
      <c r="E299" s="9"/>
      <c r="F299" s="9"/>
      <c r="G299" s="18"/>
      <c r="H299" s="9"/>
      <c r="I299" s="9"/>
      <c r="J299" s="9"/>
      <c r="K299" s="18"/>
      <c r="L299" s="9"/>
      <c r="M299" s="9"/>
      <c r="N299" s="9"/>
      <c r="O299" s="9"/>
      <c r="P299" s="9"/>
      <c r="Q299" s="9"/>
      <c r="R299" s="9"/>
      <c r="S299" s="9"/>
      <c r="T299" s="9"/>
      <c r="U299" s="9"/>
      <c r="V299" s="9"/>
      <c r="W299" s="9"/>
      <c r="X299" s="9"/>
      <c r="Y299" s="9"/>
      <c r="Z299" s="9"/>
      <c r="AT299" s="36" t="s">
        <v>3822</v>
      </c>
      <c r="AV299" s="41" t="s">
        <v>601</v>
      </c>
      <c r="AW299" s="68" t="s">
        <v>4455</v>
      </c>
      <c r="AX299" s="68" t="s">
        <v>1695</v>
      </c>
      <c r="AY299" s="68" t="s">
        <v>4110</v>
      </c>
      <c r="AZ299" s="68" t="s">
        <v>921</v>
      </c>
    </row>
    <row r="300" spans="1:52" ht="15" customHeight="1" x14ac:dyDescent="0.4">
      <c r="A300" s="18"/>
      <c r="B300" s="9"/>
      <c r="C300" s="9"/>
      <c r="D300" s="9"/>
      <c r="E300" s="9"/>
      <c r="F300" s="9"/>
      <c r="G300" s="18"/>
      <c r="H300" s="9"/>
      <c r="I300" s="9"/>
      <c r="J300" s="9"/>
      <c r="K300" s="18"/>
      <c r="L300" s="9"/>
      <c r="M300" s="9"/>
      <c r="N300" s="9"/>
      <c r="O300" s="9"/>
      <c r="P300" s="9"/>
      <c r="Q300" s="9"/>
      <c r="R300" s="9"/>
      <c r="S300" s="9"/>
      <c r="T300" s="9"/>
      <c r="U300" s="9"/>
      <c r="V300" s="9"/>
      <c r="W300" s="9"/>
      <c r="X300" s="9"/>
      <c r="Y300" s="9"/>
      <c r="Z300" s="9"/>
      <c r="AT300" s="36" t="s">
        <v>1043</v>
      </c>
      <c r="AV300" s="41" t="s">
        <v>5916</v>
      </c>
      <c r="AW300" s="68" t="s">
        <v>5587</v>
      </c>
      <c r="AX300" s="68" t="s">
        <v>2247</v>
      </c>
      <c r="AY300" s="68" t="s">
        <v>864</v>
      </c>
      <c r="AZ300" s="68" t="s">
        <v>304</v>
      </c>
    </row>
    <row r="301" spans="1:52" ht="15" customHeight="1" x14ac:dyDescent="0.4">
      <c r="A301" s="18"/>
      <c r="B301" s="9"/>
      <c r="C301" s="9"/>
      <c r="D301" s="9"/>
      <c r="E301" s="9"/>
      <c r="F301" s="9"/>
      <c r="G301" s="18"/>
      <c r="H301" s="9"/>
      <c r="I301" s="9"/>
      <c r="J301" s="9"/>
      <c r="K301" s="18"/>
      <c r="L301" s="9"/>
      <c r="M301" s="9"/>
      <c r="N301" s="9"/>
      <c r="O301" s="9"/>
      <c r="P301" s="9"/>
      <c r="Q301" s="9"/>
      <c r="R301" s="9"/>
      <c r="S301" s="9"/>
      <c r="T301" s="9"/>
      <c r="U301" s="9"/>
      <c r="V301" s="9"/>
      <c r="W301" s="9"/>
      <c r="X301" s="9"/>
      <c r="Y301" s="9"/>
      <c r="Z301" s="9"/>
      <c r="AT301" s="36" t="s">
        <v>5283</v>
      </c>
      <c r="AV301" s="41" t="s">
        <v>189</v>
      </c>
      <c r="AW301" s="68" t="s">
        <v>998</v>
      </c>
      <c r="AX301" s="68" t="s">
        <v>4913</v>
      </c>
      <c r="AY301" s="68" t="s">
        <v>1867</v>
      </c>
      <c r="AZ301" s="68" t="s">
        <v>2320</v>
      </c>
    </row>
    <row r="302" spans="1:52" ht="15" customHeight="1" x14ac:dyDescent="0.4">
      <c r="A302" s="18"/>
      <c r="B302" s="9"/>
      <c r="C302" s="9"/>
      <c r="D302" s="9"/>
      <c r="E302" s="9"/>
      <c r="F302" s="9"/>
      <c r="G302" s="18"/>
      <c r="H302" s="9"/>
      <c r="I302" s="9"/>
      <c r="J302" s="9"/>
      <c r="K302" s="18"/>
      <c r="L302" s="9"/>
      <c r="M302" s="9"/>
      <c r="N302" s="9"/>
      <c r="O302" s="9"/>
      <c r="P302" s="9"/>
      <c r="Q302" s="9"/>
      <c r="R302" s="9"/>
      <c r="S302" s="9"/>
      <c r="T302" s="9"/>
      <c r="U302" s="9"/>
      <c r="V302" s="9"/>
      <c r="W302" s="9"/>
      <c r="X302" s="9"/>
      <c r="Y302" s="9"/>
      <c r="Z302" s="9"/>
      <c r="AT302" s="36" t="s">
        <v>3585</v>
      </c>
      <c r="AV302" s="41" t="s">
        <v>290</v>
      </c>
      <c r="AW302" s="68" t="s">
        <v>2648</v>
      </c>
      <c r="AX302" s="68" t="s">
        <v>290</v>
      </c>
      <c r="AY302" s="68" t="s">
        <v>504</v>
      </c>
      <c r="AZ302" s="68" t="s">
        <v>4409</v>
      </c>
    </row>
    <row r="303" spans="1:52" ht="15" customHeight="1" x14ac:dyDescent="0.4">
      <c r="A303" s="18"/>
      <c r="B303" s="9"/>
      <c r="C303" s="9"/>
      <c r="D303" s="9"/>
      <c r="E303" s="9"/>
      <c r="F303" s="9"/>
      <c r="G303" s="18"/>
      <c r="H303" s="9"/>
      <c r="I303" s="9"/>
      <c r="J303" s="9"/>
      <c r="K303" s="18"/>
      <c r="L303" s="9"/>
      <c r="M303" s="9"/>
      <c r="N303" s="9"/>
      <c r="O303" s="9"/>
      <c r="P303" s="9"/>
      <c r="Q303" s="9"/>
      <c r="R303" s="9"/>
      <c r="S303" s="9"/>
      <c r="T303" s="9"/>
      <c r="U303" s="9"/>
      <c r="V303" s="9"/>
      <c r="W303" s="9"/>
      <c r="X303" s="9"/>
      <c r="Y303" s="9"/>
      <c r="Z303" s="9"/>
      <c r="AT303" s="36" t="s">
        <v>5925</v>
      </c>
      <c r="AV303" s="41" t="s">
        <v>1867</v>
      </c>
      <c r="AW303" s="68" t="s">
        <v>2165</v>
      </c>
      <c r="AX303" s="68" t="s">
        <v>5927</v>
      </c>
      <c r="AY303" s="68" t="s">
        <v>5929</v>
      </c>
      <c r="AZ303" s="68" t="s">
        <v>5931</v>
      </c>
    </row>
    <row r="304" spans="1:52" ht="15" customHeight="1" x14ac:dyDescent="0.4">
      <c r="A304" s="18"/>
      <c r="B304" s="9"/>
      <c r="C304" s="9"/>
      <c r="D304" s="9"/>
      <c r="E304" s="9"/>
      <c r="F304" s="9"/>
      <c r="G304" s="18"/>
      <c r="H304" s="9"/>
      <c r="I304" s="9"/>
      <c r="J304" s="9"/>
      <c r="K304" s="18"/>
      <c r="L304" s="9"/>
      <c r="M304" s="9"/>
      <c r="N304" s="9"/>
      <c r="O304" s="9"/>
      <c r="P304" s="9"/>
      <c r="Q304" s="9"/>
      <c r="R304" s="9"/>
      <c r="S304" s="9"/>
      <c r="T304" s="9"/>
      <c r="U304" s="9"/>
      <c r="V304" s="9"/>
      <c r="W304" s="9"/>
      <c r="X304" s="9"/>
      <c r="Y304" s="9"/>
      <c r="Z304" s="9"/>
      <c r="AT304" s="36" t="s">
        <v>5935</v>
      </c>
      <c r="AV304" s="41" t="s">
        <v>3025</v>
      </c>
      <c r="AW304" s="68" t="s">
        <v>5937</v>
      </c>
      <c r="AX304" s="68" t="s">
        <v>5938</v>
      </c>
      <c r="AY304" s="68" t="s">
        <v>4827</v>
      </c>
      <c r="AZ304" s="68" t="s">
        <v>5940</v>
      </c>
    </row>
    <row r="305" spans="1:52" ht="15" customHeight="1" x14ac:dyDescent="0.4">
      <c r="A305" s="18"/>
      <c r="B305" s="9"/>
      <c r="C305" s="9"/>
      <c r="D305" s="9"/>
      <c r="E305" s="9"/>
      <c r="F305" s="9"/>
      <c r="G305" s="18"/>
      <c r="H305" s="9"/>
      <c r="I305" s="9"/>
      <c r="J305" s="9"/>
      <c r="K305" s="18"/>
      <c r="L305" s="9"/>
      <c r="M305" s="9"/>
      <c r="N305" s="9"/>
      <c r="O305" s="9"/>
      <c r="P305" s="9"/>
      <c r="Q305" s="9"/>
      <c r="R305" s="9"/>
      <c r="S305" s="9"/>
      <c r="T305" s="9"/>
      <c r="U305" s="9"/>
      <c r="V305" s="9"/>
      <c r="W305" s="9"/>
      <c r="X305" s="9"/>
      <c r="Y305" s="9"/>
      <c r="Z305" s="9"/>
      <c r="AT305" s="36" t="s">
        <v>1699</v>
      </c>
      <c r="AV305" s="41" t="s">
        <v>4007</v>
      </c>
      <c r="AW305" s="68" t="s">
        <v>3822</v>
      </c>
      <c r="AX305" s="68" t="s">
        <v>5834</v>
      </c>
      <c r="AY305" s="68" t="s">
        <v>1062</v>
      </c>
      <c r="AZ305" s="68" t="s">
        <v>5944</v>
      </c>
    </row>
    <row r="306" spans="1:52" ht="15" customHeight="1" x14ac:dyDescent="0.4">
      <c r="A306" s="18"/>
      <c r="B306" s="9"/>
      <c r="C306" s="9"/>
      <c r="D306" s="9"/>
      <c r="E306" s="9"/>
      <c r="F306" s="9"/>
      <c r="G306" s="18"/>
      <c r="H306" s="9"/>
      <c r="I306" s="9"/>
      <c r="J306" s="9"/>
      <c r="K306" s="18"/>
      <c r="L306" s="9"/>
      <c r="M306" s="9"/>
      <c r="N306" s="9"/>
      <c r="O306" s="9"/>
      <c r="P306" s="9"/>
      <c r="Q306" s="9"/>
      <c r="R306" s="9"/>
      <c r="S306" s="9"/>
      <c r="T306" s="9"/>
      <c r="U306" s="9"/>
      <c r="V306" s="9"/>
      <c r="W306" s="9"/>
      <c r="X306" s="9"/>
      <c r="Y306" s="9"/>
      <c r="Z306" s="9"/>
      <c r="AT306" s="36" t="s">
        <v>5947</v>
      </c>
      <c r="AV306" s="41" t="s">
        <v>3708</v>
      </c>
      <c r="AW306" s="68" t="s">
        <v>572</v>
      </c>
      <c r="AX306" s="68" t="s">
        <v>5949</v>
      </c>
      <c r="AY306" s="68" t="s">
        <v>4463</v>
      </c>
      <c r="AZ306" s="68" t="s">
        <v>4725</v>
      </c>
    </row>
    <row r="307" spans="1:52" ht="15" customHeight="1" x14ac:dyDescent="0.4">
      <c r="A307" s="18"/>
      <c r="B307" s="9"/>
      <c r="C307" s="9"/>
      <c r="D307" s="9"/>
      <c r="E307" s="9"/>
      <c r="F307" s="9"/>
      <c r="G307" s="18"/>
      <c r="H307" s="9"/>
      <c r="I307" s="9"/>
      <c r="J307" s="9"/>
      <c r="K307" s="18"/>
      <c r="L307" s="9"/>
      <c r="M307" s="9"/>
      <c r="N307" s="9"/>
      <c r="O307" s="9"/>
      <c r="P307" s="9"/>
      <c r="Q307" s="9"/>
      <c r="R307" s="9"/>
      <c r="S307" s="9"/>
      <c r="T307" s="9"/>
      <c r="U307" s="9"/>
      <c r="V307" s="9"/>
      <c r="W307" s="9"/>
      <c r="X307" s="9"/>
      <c r="Y307" s="9"/>
      <c r="Z307" s="9"/>
      <c r="AT307" s="36" t="s">
        <v>3879</v>
      </c>
      <c r="AV307" s="41" t="s">
        <v>3365</v>
      </c>
      <c r="AW307" s="68" t="s">
        <v>2340</v>
      </c>
      <c r="AX307" s="68" t="s">
        <v>1161</v>
      </c>
      <c r="AY307" s="78"/>
      <c r="AZ307" s="68" t="s">
        <v>5066</v>
      </c>
    </row>
    <row r="308" spans="1:52" ht="15" customHeight="1" x14ac:dyDescent="0.4">
      <c r="A308" s="18"/>
      <c r="B308" s="9"/>
      <c r="C308" s="9"/>
      <c r="D308" s="9"/>
      <c r="E308" s="9"/>
      <c r="F308" s="9"/>
      <c r="G308" s="18"/>
      <c r="H308" s="9"/>
      <c r="I308" s="9"/>
      <c r="J308" s="9"/>
      <c r="K308" s="18"/>
      <c r="L308" s="9"/>
      <c r="M308" s="9"/>
      <c r="N308" s="9"/>
      <c r="O308" s="9"/>
      <c r="P308" s="9"/>
      <c r="Q308" s="9"/>
      <c r="R308" s="9"/>
      <c r="S308" s="9"/>
      <c r="T308" s="9"/>
      <c r="U308" s="9"/>
      <c r="V308" s="9"/>
      <c r="W308" s="9"/>
      <c r="X308" s="9"/>
      <c r="Y308" s="9"/>
      <c r="Z308" s="9"/>
      <c r="AT308" s="36" t="s">
        <v>5962</v>
      </c>
      <c r="AV308" s="41" t="s">
        <v>1085</v>
      </c>
      <c r="AW308" s="68" t="s">
        <v>2238</v>
      </c>
      <c r="AX308" s="68" t="s">
        <v>527</v>
      </c>
      <c r="AY308" s="78"/>
      <c r="AZ308" s="68" t="s">
        <v>1295</v>
      </c>
    </row>
    <row r="309" spans="1:52" ht="15" customHeight="1" x14ac:dyDescent="0.4">
      <c r="A309" s="18"/>
      <c r="B309" s="9"/>
      <c r="C309" s="9"/>
      <c r="D309" s="9"/>
      <c r="E309" s="9"/>
      <c r="F309" s="9"/>
      <c r="G309" s="18"/>
      <c r="H309" s="9"/>
      <c r="I309" s="9"/>
      <c r="J309" s="9"/>
      <c r="K309" s="18"/>
      <c r="L309" s="9"/>
      <c r="M309" s="9"/>
      <c r="N309" s="9"/>
      <c r="O309" s="9"/>
      <c r="P309" s="9"/>
      <c r="Q309" s="9"/>
      <c r="R309" s="9"/>
      <c r="S309" s="9"/>
      <c r="T309" s="9"/>
      <c r="U309" s="9"/>
      <c r="V309" s="9"/>
      <c r="W309" s="9"/>
      <c r="X309" s="9"/>
      <c r="Y309" s="9"/>
      <c r="Z309" s="9"/>
      <c r="AT309" s="36" t="s">
        <v>5968</v>
      </c>
      <c r="AV309" s="41" t="s">
        <v>2360</v>
      </c>
      <c r="AW309" s="68" t="s">
        <v>2026</v>
      </c>
      <c r="AX309" s="68" t="s">
        <v>5862</v>
      </c>
      <c r="AY309" s="78"/>
      <c r="AZ309" s="68" t="s">
        <v>4896</v>
      </c>
    </row>
    <row r="310" spans="1:52" ht="15" customHeight="1" x14ac:dyDescent="0.4">
      <c r="A310" s="18"/>
      <c r="B310" s="9"/>
      <c r="C310" s="9"/>
      <c r="D310" s="9"/>
      <c r="E310" s="9"/>
      <c r="F310" s="9"/>
      <c r="G310" s="18"/>
      <c r="H310" s="9"/>
      <c r="I310" s="9"/>
      <c r="J310" s="9"/>
      <c r="K310" s="18"/>
      <c r="L310" s="9"/>
      <c r="M310" s="9"/>
      <c r="N310" s="9"/>
      <c r="O310" s="9"/>
      <c r="P310" s="9"/>
      <c r="Q310" s="9"/>
      <c r="R310" s="9"/>
      <c r="S310" s="9"/>
      <c r="T310" s="9"/>
      <c r="U310" s="9"/>
      <c r="V310" s="9"/>
      <c r="W310" s="9"/>
      <c r="X310" s="9"/>
      <c r="Y310" s="9"/>
      <c r="Z310" s="9"/>
      <c r="AT310" s="36" t="s">
        <v>601</v>
      </c>
      <c r="AV310" s="41" t="s">
        <v>1680</v>
      </c>
      <c r="AW310" s="68" t="s">
        <v>5611</v>
      </c>
      <c r="AX310" s="68" t="s">
        <v>846</v>
      </c>
      <c r="AY310" s="78"/>
      <c r="AZ310" s="68" t="s">
        <v>1400</v>
      </c>
    </row>
    <row r="311" spans="1:52" ht="15" customHeight="1" x14ac:dyDescent="0.4">
      <c r="A311" s="18"/>
      <c r="B311" s="9"/>
      <c r="C311" s="9"/>
      <c r="D311" s="9"/>
      <c r="E311" s="9"/>
      <c r="F311" s="9"/>
      <c r="G311" s="18"/>
      <c r="H311" s="9"/>
      <c r="I311" s="9"/>
      <c r="J311" s="9"/>
      <c r="K311" s="18"/>
      <c r="L311" s="9"/>
      <c r="M311" s="9"/>
      <c r="N311" s="9"/>
      <c r="O311" s="9"/>
      <c r="P311" s="9"/>
      <c r="Q311" s="9"/>
      <c r="R311" s="9"/>
      <c r="S311" s="9"/>
      <c r="T311" s="9"/>
      <c r="U311" s="9"/>
      <c r="V311" s="9"/>
      <c r="W311" s="9"/>
      <c r="X311" s="9"/>
      <c r="Y311" s="9"/>
      <c r="Z311" s="9"/>
      <c r="AT311" s="36" t="s">
        <v>4050</v>
      </c>
      <c r="AV311" s="41" t="s">
        <v>5973</v>
      </c>
      <c r="AW311" s="68" t="s">
        <v>2354</v>
      </c>
      <c r="AX311" s="68" t="s">
        <v>5869</v>
      </c>
      <c r="AY311" s="78"/>
      <c r="AZ311" s="68" t="s">
        <v>5974</v>
      </c>
    </row>
    <row r="312" spans="1:52" ht="15" customHeight="1" x14ac:dyDescent="0.4">
      <c r="A312" s="18"/>
      <c r="B312" s="9"/>
      <c r="C312" s="9"/>
      <c r="D312" s="9"/>
      <c r="E312" s="9"/>
      <c r="F312" s="9"/>
      <c r="G312" s="18"/>
      <c r="H312" s="9"/>
      <c r="I312" s="9"/>
      <c r="J312" s="9"/>
      <c r="K312" s="18"/>
      <c r="L312" s="9"/>
      <c r="M312" s="9"/>
      <c r="N312" s="9"/>
      <c r="O312" s="9"/>
      <c r="P312" s="9"/>
      <c r="Q312" s="9"/>
      <c r="R312" s="9"/>
      <c r="S312" s="9"/>
      <c r="T312" s="9"/>
      <c r="U312" s="9"/>
      <c r="V312" s="9"/>
      <c r="W312" s="9"/>
      <c r="X312" s="9"/>
      <c r="Y312" s="9"/>
      <c r="Z312" s="9"/>
      <c r="AT312" s="36" t="s">
        <v>2565</v>
      </c>
      <c r="AV312" s="41" t="s">
        <v>3361</v>
      </c>
      <c r="AW312" s="68" t="s">
        <v>5623</v>
      </c>
      <c r="AX312" s="68" t="s">
        <v>4136</v>
      </c>
      <c r="AY312" s="78"/>
      <c r="AZ312" s="68" t="s">
        <v>5980</v>
      </c>
    </row>
    <row r="313" spans="1:52" ht="15" customHeight="1" x14ac:dyDescent="0.4">
      <c r="A313" s="18"/>
      <c r="B313" s="9"/>
      <c r="C313" s="9"/>
      <c r="D313" s="9"/>
      <c r="E313" s="9"/>
      <c r="F313" s="9"/>
      <c r="G313" s="18"/>
      <c r="H313" s="9"/>
      <c r="I313" s="9"/>
      <c r="J313" s="9"/>
      <c r="K313" s="18"/>
      <c r="L313" s="9"/>
      <c r="M313" s="9"/>
      <c r="N313" s="9"/>
      <c r="O313" s="9"/>
      <c r="P313" s="9"/>
      <c r="Q313" s="9"/>
      <c r="R313" s="9"/>
      <c r="S313" s="9"/>
      <c r="T313" s="9"/>
      <c r="U313" s="9"/>
      <c r="V313" s="9"/>
      <c r="W313" s="9"/>
      <c r="X313" s="9"/>
      <c r="Y313" s="9"/>
      <c r="Z313" s="9"/>
      <c r="AT313" s="36" t="s">
        <v>5982</v>
      </c>
      <c r="AV313" s="41" t="s">
        <v>2961</v>
      </c>
      <c r="AW313" s="68" t="s">
        <v>5287</v>
      </c>
      <c r="AX313" s="68" t="s">
        <v>4346</v>
      </c>
      <c r="AY313" s="78"/>
      <c r="AZ313" s="68" t="s">
        <v>1985</v>
      </c>
    </row>
    <row r="314" spans="1:52" ht="15" customHeight="1" x14ac:dyDescent="0.4">
      <c r="A314" s="18"/>
      <c r="B314" s="9"/>
      <c r="C314" s="9"/>
      <c r="D314" s="9"/>
      <c r="E314" s="9"/>
      <c r="F314" s="9"/>
      <c r="G314" s="18"/>
      <c r="H314" s="9"/>
      <c r="I314" s="9"/>
      <c r="J314" s="9"/>
      <c r="K314" s="18"/>
      <c r="L314" s="9"/>
      <c r="M314" s="9"/>
      <c r="N314" s="9"/>
      <c r="O314" s="9"/>
      <c r="P314" s="9"/>
      <c r="Q314" s="9"/>
      <c r="R314" s="9"/>
      <c r="S314" s="9"/>
      <c r="T314" s="9"/>
      <c r="U314" s="9"/>
      <c r="V314" s="9"/>
      <c r="W314" s="9"/>
      <c r="X314" s="9"/>
      <c r="Y314" s="9"/>
      <c r="Z314" s="9"/>
      <c r="AT314" s="36" t="s">
        <v>4494</v>
      </c>
      <c r="AV314" s="41" t="s">
        <v>1158</v>
      </c>
      <c r="AW314" s="68" t="s">
        <v>213</v>
      </c>
      <c r="AX314" s="68" t="s">
        <v>4737</v>
      </c>
      <c r="AY314" s="78"/>
      <c r="AZ314" s="68" t="s">
        <v>375</v>
      </c>
    </row>
    <row r="315" spans="1:52" ht="15" customHeight="1" x14ac:dyDescent="0.4">
      <c r="A315" s="18"/>
      <c r="B315" s="9"/>
      <c r="C315" s="9"/>
      <c r="D315" s="9"/>
      <c r="E315" s="9"/>
      <c r="F315" s="9"/>
      <c r="G315" s="18"/>
      <c r="H315" s="9"/>
      <c r="I315" s="9"/>
      <c r="J315" s="9"/>
      <c r="K315" s="18"/>
      <c r="L315" s="9"/>
      <c r="M315" s="9"/>
      <c r="N315" s="9"/>
      <c r="O315" s="9"/>
      <c r="P315" s="9"/>
      <c r="Q315" s="9"/>
      <c r="R315" s="9"/>
      <c r="S315" s="9"/>
      <c r="T315" s="9"/>
      <c r="U315" s="9"/>
      <c r="V315" s="9"/>
      <c r="W315" s="9"/>
      <c r="X315" s="9"/>
      <c r="Y315" s="9"/>
      <c r="Z315" s="9"/>
      <c r="AT315" s="36" t="s">
        <v>5992</v>
      </c>
      <c r="AV315" s="41" t="s">
        <v>1718</v>
      </c>
      <c r="AW315" s="68" t="s">
        <v>4313</v>
      </c>
      <c r="AX315" s="68" t="s">
        <v>1543</v>
      </c>
      <c r="AY315" s="78"/>
      <c r="AZ315" s="68" t="s">
        <v>1971</v>
      </c>
    </row>
    <row r="316" spans="1:52" ht="15" customHeight="1" x14ac:dyDescent="0.4">
      <c r="A316" s="18"/>
      <c r="B316" s="9"/>
      <c r="C316" s="9"/>
      <c r="D316" s="9"/>
      <c r="E316" s="9"/>
      <c r="F316" s="9"/>
      <c r="G316" s="18"/>
      <c r="H316" s="9"/>
      <c r="I316" s="9"/>
      <c r="J316" s="9"/>
      <c r="K316" s="18"/>
      <c r="L316" s="9"/>
      <c r="M316" s="9"/>
      <c r="N316" s="9"/>
      <c r="O316" s="9"/>
      <c r="P316" s="9"/>
      <c r="Q316" s="9"/>
      <c r="R316" s="9"/>
      <c r="S316" s="9"/>
      <c r="T316" s="9"/>
      <c r="U316" s="9"/>
      <c r="V316" s="9"/>
      <c r="W316" s="9"/>
      <c r="X316" s="9"/>
      <c r="Y316" s="9"/>
      <c r="Z316" s="9"/>
      <c r="AT316" s="36" t="s">
        <v>5994</v>
      </c>
      <c r="AV316" s="41" t="s">
        <v>2144</v>
      </c>
      <c r="AW316" s="68" t="s">
        <v>5771</v>
      </c>
      <c r="AX316" s="68" t="s">
        <v>4623</v>
      </c>
      <c r="AY316" s="78"/>
      <c r="AZ316" s="68" t="s">
        <v>4911</v>
      </c>
    </row>
    <row r="317" spans="1:52" ht="15" customHeight="1" x14ac:dyDescent="0.4">
      <c r="A317" s="18"/>
      <c r="B317" s="9"/>
      <c r="C317" s="9"/>
      <c r="D317" s="9"/>
      <c r="E317" s="9"/>
      <c r="F317" s="9"/>
      <c r="G317" s="18"/>
      <c r="H317" s="9"/>
      <c r="I317" s="9"/>
      <c r="J317" s="9"/>
      <c r="K317" s="18"/>
      <c r="L317" s="9"/>
      <c r="M317" s="9"/>
      <c r="N317" s="9"/>
      <c r="O317" s="9"/>
      <c r="P317" s="9"/>
      <c r="Q317" s="9"/>
      <c r="R317" s="9"/>
      <c r="S317" s="9"/>
      <c r="T317" s="9"/>
      <c r="U317" s="9"/>
      <c r="V317" s="9"/>
      <c r="W317" s="9"/>
      <c r="X317" s="9"/>
      <c r="Y317" s="9"/>
      <c r="Z317" s="9"/>
      <c r="AT317" s="36" t="s">
        <v>4934</v>
      </c>
      <c r="AV317" s="41" t="s">
        <v>6000</v>
      </c>
      <c r="AW317" s="68" t="s">
        <v>5533</v>
      </c>
      <c r="AX317" s="68" t="s">
        <v>6001</v>
      </c>
      <c r="AY317" s="78"/>
      <c r="AZ317" s="68" t="s">
        <v>4782</v>
      </c>
    </row>
    <row r="318" spans="1:52" ht="15" customHeight="1" x14ac:dyDescent="0.4">
      <c r="A318" s="18"/>
      <c r="B318" s="9"/>
      <c r="C318" s="9"/>
      <c r="D318" s="9"/>
      <c r="E318" s="9"/>
      <c r="F318" s="9"/>
      <c r="G318" s="18"/>
      <c r="H318" s="9"/>
      <c r="I318" s="9"/>
      <c r="J318" s="9"/>
      <c r="K318" s="18"/>
      <c r="L318" s="9"/>
      <c r="M318" s="9"/>
      <c r="N318" s="9"/>
      <c r="O318" s="9"/>
      <c r="P318" s="9"/>
      <c r="Q318" s="9"/>
      <c r="R318" s="9"/>
      <c r="S318" s="9"/>
      <c r="T318" s="9"/>
      <c r="U318" s="9"/>
      <c r="V318" s="9"/>
      <c r="W318" s="9"/>
      <c r="X318" s="9"/>
      <c r="Y318" s="9"/>
      <c r="Z318" s="9"/>
      <c r="AT318" s="36" t="s">
        <v>4542</v>
      </c>
      <c r="AV318" s="41" t="s">
        <v>6005</v>
      </c>
      <c r="AW318" s="68" t="s">
        <v>5647</v>
      </c>
      <c r="AX318" s="68" t="s">
        <v>864</v>
      </c>
      <c r="AY318" s="78"/>
      <c r="AZ318" s="68" t="s">
        <v>6006</v>
      </c>
    </row>
    <row r="319" spans="1:52" ht="15" customHeight="1" x14ac:dyDescent="0.4">
      <c r="A319" s="18"/>
      <c r="B319" s="9"/>
      <c r="C319" s="9"/>
      <c r="D319" s="9"/>
      <c r="E319" s="9"/>
      <c r="F319" s="9"/>
      <c r="G319" s="18"/>
      <c r="H319" s="9"/>
      <c r="I319" s="9"/>
      <c r="J319" s="9"/>
      <c r="K319" s="18"/>
      <c r="L319" s="9"/>
      <c r="M319" s="9"/>
      <c r="N319" s="9"/>
      <c r="O319" s="9"/>
      <c r="P319" s="9"/>
      <c r="Q319" s="9"/>
      <c r="R319" s="9"/>
      <c r="S319" s="9"/>
      <c r="T319" s="9"/>
      <c r="U319" s="9"/>
      <c r="V319" s="9"/>
      <c r="W319" s="9"/>
      <c r="X319" s="9"/>
      <c r="Y319" s="9"/>
      <c r="Z319" s="9"/>
      <c r="AT319" s="36" t="s">
        <v>561</v>
      </c>
      <c r="AV319" s="41" t="s">
        <v>2088</v>
      </c>
      <c r="AW319" s="68" t="s">
        <v>225</v>
      </c>
      <c r="AX319" s="68" t="s">
        <v>1867</v>
      </c>
      <c r="AY319" s="78"/>
      <c r="AZ319" s="68" t="s">
        <v>6010</v>
      </c>
    </row>
    <row r="320" spans="1:52" ht="15" customHeight="1" x14ac:dyDescent="0.4">
      <c r="A320" s="18"/>
      <c r="B320" s="9"/>
      <c r="C320" s="9"/>
      <c r="D320" s="9"/>
      <c r="E320" s="9"/>
      <c r="F320" s="9"/>
      <c r="G320" s="18"/>
      <c r="H320" s="9"/>
      <c r="I320" s="9"/>
      <c r="J320" s="9"/>
      <c r="K320" s="18"/>
      <c r="L320" s="9"/>
      <c r="M320" s="9"/>
      <c r="N320" s="9"/>
      <c r="O320" s="9"/>
      <c r="P320" s="9"/>
      <c r="Q320" s="9"/>
      <c r="R320" s="9"/>
      <c r="S320" s="9"/>
      <c r="T320" s="9"/>
      <c r="U320" s="9"/>
      <c r="V320" s="9"/>
      <c r="W320" s="9"/>
      <c r="X320" s="9"/>
      <c r="Y320" s="9"/>
      <c r="Z320" s="9"/>
      <c r="AT320" s="36" t="s">
        <v>851</v>
      </c>
      <c r="AV320" s="41" t="s">
        <v>2338</v>
      </c>
      <c r="AW320" s="68" t="s">
        <v>2905</v>
      </c>
      <c r="AX320" s="68" t="s">
        <v>5929</v>
      </c>
      <c r="AY320" s="78"/>
      <c r="AZ320" s="68" t="s">
        <v>4818</v>
      </c>
    </row>
    <row r="321" spans="1:52" ht="15" customHeight="1" x14ac:dyDescent="0.4">
      <c r="A321" s="18"/>
      <c r="B321" s="9"/>
      <c r="C321" s="9"/>
      <c r="D321" s="9"/>
      <c r="E321" s="9"/>
      <c r="F321" s="9"/>
      <c r="G321" s="18"/>
      <c r="H321" s="9"/>
      <c r="I321" s="9"/>
      <c r="J321" s="9"/>
      <c r="K321" s="18"/>
      <c r="L321" s="9"/>
      <c r="M321" s="9"/>
      <c r="N321" s="9"/>
      <c r="O321" s="9"/>
      <c r="P321" s="9"/>
      <c r="Q321" s="9"/>
      <c r="R321" s="9"/>
      <c r="S321" s="9"/>
      <c r="T321" s="9"/>
      <c r="U321" s="9"/>
      <c r="V321" s="9"/>
      <c r="W321" s="9"/>
      <c r="X321" s="9"/>
      <c r="Y321" s="9"/>
      <c r="Z321" s="9"/>
      <c r="AT321" s="36" t="s">
        <v>2488</v>
      </c>
      <c r="AV321" s="41" t="s">
        <v>3541</v>
      </c>
      <c r="AW321" s="68" t="s">
        <v>3483</v>
      </c>
      <c r="AX321" s="68" t="s">
        <v>4827</v>
      </c>
      <c r="AY321" s="78"/>
      <c r="AZ321" s="68" t="s">
        <v>6021</v>
      </c>
    </row>
    <row r="322" spans="1:52" ht="15" customHeight="1" x14ac:dyDescent="0.4">
      <c r="A322" s="18"/>
      <c r="B322" s="9"/>
      <c r="C322" s="9"/>
      <c r="D322" s="9"/>
      <c r="E322" s="9"/>
      <c r="F322" s="9"/>
      <c r="G322" s="18"/>
      <c r="H322" s="9"/>
      <c r="I322" s="9"/>
      <c r="J322" s="9"/>
      <c r="K322" s="18"/>
      <c r="L322" s="9"/>
      <c r="M322" s="9"/>
      <c r="N322" s="9"/>
      <c r="O322" s="9"/>
      <c r="P322" s="9"/>
      <c r="Q322" s="9"/>
      <c r="R322" s="9"/>
      <c r="S322" s="9"/>
      <c r="T322" s="9"/>
      <c r="U322" s="9"/>
      <c r="V322" s="9"/>
      <c r="W322" s="9"/>
      <c r="X322" s="9"/>
      <c r="Y322" s="9"/>
      <c r="Z322" s="9"/>
      <c r="AT322" s="36" t="s">
        <v>6024</v>
      </c>
      <c r="AV322" s="41" t="s">
        <v>6025</v>
      </c>
      <c r="AW322" s="68" t="s">
        <v>3132</v>
      </c>
      <c r="AX322" s="68" t="s">
        <v>1245</v>
      </c>
      <c r="AY322" s="78"/>
      <c r="AZ322" s="68" t="s">
        <v>6028</v>
      </c>
    </row>
    <row r="323" spans="1:52" ht="15" customHeight="1" x14ac:dyDescent="0.4">
      <c r="A323" s="18"/>
      <c r="B323" s="9"/>
      <c r="C323" s="9"/>
      <c r="D323" s="9"/>
      <c r="E323" s="9"/>
      <c r="F323" s="9"/>
      <c r="G323" s="18"/>
      <c r="H323" s="9"/>
      <c r="I323" s="9"/>
      <c r="J323" s="9"/>
      <c r="K323" s="18"/>
      <c r="L323" s="9"/>
      <c r="M323" s="9"/>
      <c r="N323" s="9"/>
      <c r="O323" s="9"/>
      <c r="P323" s="9"/>
      <c r="Q323" s="9"/>
      <c r="R323" s="9"/>
      <c r="S323" s="9"/>
      <c r="T323" s="9"/>
      <c r="U323" s="9"/>
      <c r="V323" s="9"/>
      <c r="W323" s="9"/>
      <c r="X323" s="9"/>
      <c r="Y323" s="9"/>
      <c r="Z323" s="9"/>
      <c r="AT323" s="36" t="s">
        <v>2900</v>
      </c>
      <c r="AV323" s="41" t="s">
        <v>5129</v>
      </c>
      <c r="AW323" s="68" t="s">
        <v>3497</v>
      </c>
      <c r="AX323" s="68" t="s">
        <v>3175</v>
      </c>
      <c r="AY323" s="78"/>
      <c r="AZ323" s="68" t="s">
        <v>3826</v>
      </c>
    </row>
    <row r="324" spans="1:52" ht="15" customHeight="1" x14ac:dyDescent="0.4">
      <c r="A324" s="18"/>
      <c r="B324" s="9"/>
      <c r="C324" s="9"/>
      <c r="D324" s="9"/>
      <c r="E324" s="9"/>
      <c r="F324" s="9"/>
      <c r="G324" s="18"/>
      <c r="H324" s="9"/>
      <c r="I324" s="9"/>
      <c r="J324" s="9"/>
      <c r="K324" s="18"/>
      <c r="L324" s="9"/>
      <c r="M324" s="9"/>
      <c r="N324" s="9"/>
      <c r="O324" s="9"/>
      <c r="P324" s="9"/>
      <c r="Q324" s="9"/>
      <c r="R324" s="9"/>
      <c r="S324" s="9"/>
      <c r="T324" s="9"/>
      <c r="U324" s="9"/>
      <c r="V324" s="9"/>
      <c r="W324" s="9"/>
      <c r="X324" s="9"/>
      <c r="Y324" s="9"/>
      <c r="Z324" s="9"/>
      <c r="AT324" s="36" t="s">
        <v>744</v>
      </c>
      <c r="AV324" s="41" t="s">
        <v>1082</v>
      </c>
      <c r="AW324" s="68" t="s">
        <v>5547</v>
      </c>
      <c r="AX324" s="68" t="s">
        <v>1062</v>
      </c>
      <c r="AY324" s="78"/>
      <c r="AZ324" s="68" t="s">
        <v>1700</v>
      </c>
    </row>
    <row r="325" spans="1:52" ht="15" customHeight="1" x14ac:dyDescent="0.4">
      <c r="A325" s="18"/>
      <c r="B325" s="9"/>
      <c r="C325" s="9"/>
      <c r="D325" s="9"/>
      <c r="E325" s="9"/>
      <c r="F325" s="9"/>
      <c r="G325" s="18"/>
      <c r="H325" s="9"/>
      <c r="I325" s="9"/>
      <c r="J325" s="9"/>
      <c r="K325" s="18"/>
      <c r="L325" s="9"/>
      <c r="M325" s="9"/>
      <c r="N325" s="9"/>
      <c r="O325" s="9"/>
      <c r="P325" s="9"/>
      <c r="Q325" s="9"/>
      <c r="R325" s="9"/>
      <c r="S325" s="9"/>
      <c r="T325" s="9"/>
      <c r="U325" s="9"/>
      <c r="V325" s="9"/>
      <c r="W325" s="9"/>
      <c r="X325" s="9"/>
      <c r="Y325" s="9"/>
      <c r="Z325" s="9"/>
      <c r="AT325" s="36" t="s">
        <v>6040</v>
      </c>
      <c r="AV325" s="79" t="s">
        <v>6041</v>
      </c>
      <c r="AW325" s="68" t="s">
        <v>918</v>
      </c>
      <c r="AX325" s="78"/>
      <c r="AY325" s="78"/>
      <c r="AZ325" s="68" t="s">
        <v>6057</v>
      </c>
    </row>
    <row r="326" spans="1:52" ht="15" customHeight="1" x14ac:dyDescent="0.4">
      <c r="A326" s="18"/>
      <c r="B326" s="9"/>
      <c r="C326" s="9"/>
      <c r="D326" s="9"/>
      <c r="E326" s="9"/>
      <c r="F326" s="9"/>
      <c r="G326" s="18"/>
      <c r="H326" s="9"/>
      <c r="I326" s="9"/>
      <c r="J326" s="9"/>
      <c r="K326" s="18"/>
      <c r="L326" s="9"/>
      <c r="M326" s="9"/>
      <c r="N326" s="9"/>
      <c r="O326" s="9"/>
      <c r="P326" s="9"/>
      <c r="Q326" s="9"/>
      <c r="R326" s="9"/>
      <c r="S326" s="9"/>
      <c r="T326" s="9"/>
      <c r="U326" s="9"/>
      <c r="V326" s="9"/>
      <c r="W326" s="9"/>
      <c r="X326" s="9"/>
      <c r="Y326" s="9"/>
      <c r="Z326" s="9"/>
      <c r="AT326" s="36" t="s">
        <v>6063</v>
      </c>
      <c r="AW326" s="68" t="s">
        <v>5805</v>
      </c>
      <c r="AX326" s="78"/>
      <c r="AY326" s="78"/>
      <c r="AZ326" s="68" t="s">
        <v>2487</v>
      </c>
    </row>
    <row r="327" spans="1:52" ht="15" customHeight="1" x14ac:dyDescent="0.4">
      <c r="A327" s="18"/>
      <c r="B327" s="9"/>
      <c r="C327" s="9"/>
      <c r="D327" s="9"/>
      <c r="E327" s="9"/>
      <c r="F327" s="9"/>
      <c r="G327" s="18"/>
      <c r="H327" s="9"/>
      <c r="I327" s="9"/>
      <c r="J327" s="9"/>
      <c r="K327" s="18"/>
      <c r="L327" s="9"/>
      <c r="M327" s="9"/>
      <c r="N327" s="9"/>
      <c r="O327" s="9"/>
      <c r="P327" s="9"/>
      <c r="Q327" s="9"/>
      <c r="R327" s="9"/>
      <c r="S327" s="9"/>
      <c r="T327" s="9"/>
      <c r="U327" s="9"/>
      <c r="V327" s="9"/>
      <c r="W327" s="9"/>
      <c r="X327" s="9"/>
      <c r="Y327" s="9"/>
      <c r="Z327" s="9"/>
      <c r="AT327" s="36" t="s">
        <v>2360</v>
      </c>
      <c r="AW327" s="68" t="s">
        <v>5708</v>
      </c>
      <c r="AX327" s="78"/>
      <c r="AY327" s="78"/>
      <c r="AZ327" s="68" t="s">
        <v>384</v>
      </c>
    </row>
    <row r="328" spans="1:52" ht="15" customHeight="1" x14ac:dyDescent="0.4">
      <c r="A328" s="18"/>
      <c r="B328" s="9"/>
      <c r="C328" s="9"/>
      <c r="D328" s="9"/>
      <c r="E328" s="9"/>
      <c r="F328" s="9"/>
      <c r="G328" s="18"/>
      <c r="H328" s="9"/>
      <c r="I328" s="9"/>
      <c r="J328" s="9"/>
      <c r="K328" s="18"/>
      <c r="L328" s="9"/>
      <c r="M328" s="9"/>
      <c r="N328" s="9"/>
      <c r="O328" s="9"/>
      <c r="P328" s="9"/>
      <c r="Q328" s="9"/>
      <c r="R328" s="9"/>
      <c r="S328" s="9"/>
      <c r="T328" s="9"/>
      <c r="U328" s="9"/>
      <c r="V328" s="9"/>
      <c r="W328" s="9"/>
      <c r="X328" s="9"/>
      <c r="Y328" s="9"/>
      <c r="Z328" s="9"/>
      <c r="AT328" s="36" t="s">
        <v>2109</v>
      </c>
      <c r="AW328" s="68" t="s">
        <v>4809</v>
      </c>
      <c r="AX328" s="78"/>
      <c r="AY328" s="78"/>
      <c r="AZ328" s="68" t="s">
        <v>4829</v>
      </c>
    </row>
    <row r="329" spans="1:52" ht="15" customHeight="1" x14ac:dyDescent="0.4">
      <c r="A329" s="18"/>
      <c r="B329" s="9"/>
      <c r="C329" s="9"/>
      <c r="D329" s="9"/>
      <c r="E329" s="9"/>
      <c r="F329" s="9"/>
      <c r="G329" s="18"/>
      <c r="H329" s="9"/>
      <c r="I329" s="9"/>
      <c r="J329" s="9"/>
      <c r="K329" s="18"/>
      <c r="L329" s="9"/>
      <c r="M329" s="9"/>
      <c r="N329" s="9"/>
      <c r="O329" s="9"/>
      <c r="P329" s="9"/>
      <c r="Q329" s="9"/>
      <c r="R329" s="9"/>
      <c r="S329" s="9"/>
      <c r="T329" s="9"/>
      <c r="U329" s="9"/>
      <c r="V329" s="9"/>
      <c r="W329" s="9"/>
      <c r="X329" s="9"/>
      <c r="Y329" s="9"/>
      <c r="Z329" s="9"/>
      <c r="AT329" s="36" t="s">
        <v>1288</v>
      </c>
      <c r="AW329" s="68" t="s">
        <v>4815</v>
      </c>
      <c r="AX329" s="78"/>
      <c r="AY329" s="78"/>
      <c r="AZ329" s="68" t="s">
        <v>6090</v>
      </c>
    </row>
    <row r="330" spans="1:52" ht="15" customHeight="1" x14ac:dyDescent="0.4">
      <c r="A330" s="18"/>
      <c r="B330" s="9"/>
      <c r="C330" s="9"/>
      <c r="D330" s="9"/>
      <c r="E330" s="9"/>
      <c r="F330" s="9"/>
      <c r="G330" s="18"/>
      <c r="H330" s="9"/>
      <c r="I330" s="9"/>
      <c r="J330" s="9"/>
      <c r="K330" s="18"/>
      <c r="L330" s="9"/>
      <c r="M330" s="9"/>
      <c r="N330" s="9"/>
      <c r="O330" s="9"/>
      <c r="P330" s="9"/>
      <c r="Q330" s="9"/>
      <c r="R330" s="9"/>
      <c r="S330" s="9"/>
      <c r="T330" s="9"/>
      <c r="U330" s="9"/>
      <c r="V330" s="9"/>
      <c r="W330" s="9"/>
      <c r="X330" s="9"/>
      <c r="Y330" s="9"/>
      <c r="Z330" s="9"/>
      <c r="AT330" s="36" t="s">
        <v>4355</v>
      </c>
      <c r="AW330" s="68" t="s">
        <v>1679</v>
      </c>
      <c r="AX330" s="78"/>
      <c r="AY330" s="78"/>
      <c r="AZ330" s="68" t="s">
        <v>6094</v>
      </c>
    </row>
    <row r="331" spans="1:52" ht="15" customHeight="1" x14ac:dyDescent="0.4">
      <c r="A331" s="18"/>
      <c r="B331" s="9"/>
      <c r="C331" s="9"/>
      <c r="D331" s="9"/>
      <c r="E331" s="9"/>
      <c r="F331" s="9"/>
      <c r="G331" s="18"/>
      <c r="H331" s="9"/>
      <c r="I331" s="9"/>
      <c r="J331" s="9"/>
      <c r="K331" s="18"/>
      <c r="L331" s="9"/>
      <c r="M331" s="9"/>
      <c r="N331" s="9"/>
      <c r="O331" s="9"/>
      <c r="P331" s="9"/>
      <c r="Q331" s="9"/>
      <c r="R331" s="9"/>
      <c r="S331" s="9"/>
      <c r="T331" s="9"/>
      <c r="U331" s="9"/>
      <c r="V331" s="9"/>
      <c r="W331" s="9"/>
      <c r="X331" s="9"/>
      <c r="Y331" s="9"/>
      <c r="Z331" s="9"/>
      <c r="AT331" s="36" t="s">
        <v>6097</v>
      </c>
      <c r="AW331" s="68" t="s">
        <v>2327</v>
      </c>
      <c r="AX331" s="78"/>
      <c r="AY331" s="78"/>
      <c r="AZ331" s="68" t="s">
        <v>4971</v>
      </c>
    </row>
    <row r="332" spans="1:52" ht="15" customHeight="1" x14ac:dyDescent="0.4">
      <c r="A332" s="18"/>
      <c r="B332" s="9"/>
      <c r="C332" s="9"/>
      <c r="D332" s="9"/>
      <c r="E332" s="9"/>
      <c r="F332" s="9"/>
      <c r="G332" s="18"/>
      <c r="H332" s="9"/>
      <c r="I332" s="9"/>
      <c r="J332" s="9"/>
      <c r="K332" s="18"/>
      <c r="L332" s="9"/>
      <c r="M332" s="9"/>
      <c r="N332" s="9"/>
      <c r="O332" s="9"/>
      <c r="P332" s="9"/>
      <c r="Q332" s="9"/>
      <c r="R332" s="9"/>
      <c r="S332" s="9"/>
      <c r="T332" s="9"/>
      <c r="U332" s="9"/>
      <c r="V332" s="9"/>
      <c r="W332" s="9"/>
      <c r="X332" s="9"/>
      <c r="Y332" s="9"/>
      <c r="Z332" s="9"/>
      <c r="AT332" s="36" t="s">
        <v>6099</v>
      </c>
      <c r="AW332" s="68" t="s">
        <v>2932</v>
      </c>
      <c r="AX332" s="78"/>
      <c r="AY332" s="78"/>
      <c r="AZ332" s="68" t="s">
        <v>6102</v>
      </c>
    </row>
    <row r="333" spans="1:52" ht="15" customHeight="1" x14ac:dyDescent="0.4">
      <c r="A333" s="18"/>
      <c r="B333" s="9"/>
      <c r="C333" s="9"/>
      <c r="D333" s="9"/>
      <c r="E333" s="9"/>
      <c r="F333" s="9"/>
      <c r="G333" s="18"/>
      <c r="H333" s="9"/>
      <c r="I333" s="9"/>
      <c r="J333" s="9"/>
      <c r="K333" s="18"/>
      <c r="L333" s="9"/>
      <c r="M333" s="9"/>
      <c r="N333" s="9"/>
      <c r="O333" s="9"/>
      <c r="P333" s="9"/>
      <c r="Q333" s="9"/>
      <c r="R333" s="9"/>
      <c r="S333" s="9"/>
      <c r="T333" s="9"/>
      <c r="U333" s="9"/>
      <c r="V333" s="9"/>
      <c r="W333" s="9"/>
      <c r="X333" s="9"/>
      <c r="Y333" s="9"/>
      <c r="Z333" s="9"/>
      <c r="AT333" s="36" t="s">
        <v>6106</v>
      </c>
      <c r="AW333" s="68" t="s">
        <v>621</v>
      </c>
      <c r="AX333" s="78"/>
      <c r="AY333" s="78"/>
      <c r="AZ333" s="68" t="s">
        <v>2939</v>
      </c>
    </row>
    <row r="334" spans="1:52" ht="15" customHeight="1" x14ac:dyDescent="0.4">
      <c r="A334" s="18"/>
      <c r="B334" s="9"/>
      <c r="C334" s="9"/>
      <c r="D334" s="9"/>
      <c r="E334" s="9"/>
      <c r="F334" s="9"/>
      <c r="G334" s="18"/>
      <c r="H334" s="9"/>
      <c r="I334" s="9"/>
      <c r="J334" s="9"/>
      <c r="K334" s="18"/>
      <c r="L334" s="9"/>
      <c r="M334" s="9"/>
      <c r="N334" s="9"/>
      <c r="O334" s="9"/>
      <c r="P334" s="9"/>
      <c r="Q334" s="9"/>
      <c r="R334" s="9"/>
      <c r="S334" s="9"/>
      <c r="T334" s="9"/>
      <c r="U334" s="9"/>
      <c r="V334" s="9"/>
      <c r="W334" s="9"/>
      <c r="X334" s="9"/>
      <c r="Y334" s="9"/>
      <c r="Z334" s="9"/>
      <c r="AT334" s="36" t="s">
        <v>3754</v>
      </c>
      <c r="AW334" s="68" t="s">
        <v>2958</v>
      </c>
      <c r="AX334" s="78"/>
      <c r="AY334" s="78"/>
      <c r="AZ334" s="68" t="s">
        <v>6110</v>
      </c>
    </row>
    <row r="335" spans="1:52" ht="15" customHeight="1" x14ac:dyDescent="0.4">
      <c r="A335" s="18"/>
      <c r="B335" s="9"/>
      <c r="C335" s="9"/>
      <c r="D335" s="9"/>
      <c r="E335" s="9"/>
      <c r="F335" s="9"/>
      <c r="G335" s="18"/>
      <c r="H335" s="9"/>
      <c r="I335" s="9"/>
      <c r="J335" s="9"/>
      <c r="K335" s="18"/>
      <c r="L335" s="9"/>
      <c r="M335" s="9"/>
      <c r="N335" s="9"/>
      <c r="O335" s="9"/>
      <c r="P335" s="9"/>
      <c r="Q335" s="9"/>
      <c r="R335" s="9"/>
      <c r="S335" s="9"/>
      <c r="T335" s="9"/>
      <c r="U335" s="9"/>
      <c r="V335" s="9"/>
      <c r="W335" s="9"/>
      <c r="X335" s="9"/>
      <c r="Y335" s="9"/>
      <c r="Z335" s="9"/>
      <c r="AT335" s="36" t="s">
        <v>583</v>
      </c>
      <c r="AW335" s="68" t="s">
        <v>6113</v>
      </c>
      <c r="AX335" s="78"/>
      <c r="AY335" s="78"/>
      <c r="AZ335" s="68" t="s">
        <v>3192</v>
      </c>
    </row>
    <row r="336" spans="1:52" ht="15" customHeight="1" x14ac:dyDescent="0.4">
      <c r="A336" s="18"/>
      <c r="B336" s="9"/>
      <c r="C336" s="9"/>
      <c r="D336" s="9"/>
      <c r="E336" s="9"/>
      <c r="F336" s="9"/>
      <c r="G336" s="18"/>
      <c r="H336" s="9"/>
      <c r="I336" s="9"/>
      <c r="J336" s="9"/>
      <c r="K336" s="18"/>
      <c r="L336" s="9"/>
      <c r="M336" s="9"/>
      <c r="N336" s="9"/>
      <c r="O336" s="9"/>
      <c r="P336" s="9"/>
      <c r="Q336" s="9"/>
      <c r="R336" s="9"/>
      <c r="S336" s="9"/>
      <c r="T336" s="9"/>
      <c r="U336" s="9"/>
      <c r="V336" s="9"/>
      <c r="W336" s="9"/>
      <c r="X336" s="9"/>
      <c r="Y336" s="9"/>
      <c r="Z336" s="9"/>
      <c r="AT336" s="36" t="s">
        <v>6116</v>
      </c>
      <c r="AW336" s="68" t="s">
        <v>4587</v>
      </c>
      <c r="AX336" s="78"/>
      <c r="AY336" s="78"/>
      <c r="AZ336" s="68" t="s">
        <v>4443</v>
      </c>
    </row>
    <row r="337" spans="1:52" ht="15" customHeight="1" x14ac:dyDescent="0.4">
      <c r="A337" s="18"/>
      <c r="B337" s="9"/>
      <c r="C337" s="9"/>
      <c r="D337" s="9"/>
      <c r="E337" s="9"/>
      <c r="F337" s="9"/>
      <c r="G337" s="18"/>
      <c r="H337" s="9"/>
      <c r="I337" s="9"/>
      <c r="J337" s="9"/>
      <c r="K337" s="18"/>
      <c r="L337" s="9"/>
      <c r="M337" s="9"/>
      <c r="N337" s="9"/>
      <c r="O337" s="9"/>
      <c r="P337" s="9"/>
      <c r="Q337" s="9"/>
      <c r="R337" s="9"/>
      <c r="S337" s="9"/>
      <c r="T337" s="9"/>
      <c r="U337" s="9"/>
      <c r="V337" s="9"/>
      <c r="W337" s="9"/>
      <c r="X337" s="9"/>
      <c r="Y337" s="9"/>
      <c r="Z337" s="9"/>
      <c r="AT337" s="36" t="s">
        <v>6121</v>
      </c>
      <c r="AW337" s="68" t="s">
        <v>5600</v>
      </c>
      <c r="AX337" s="78"/>
      <c r="AY337" s="78"/>
      <c r="AZ337" s="68" t="s">
        <v>2239</v>
      </c>
    </row>
    <row r="338" spans="1:52" ht="15" customHeight="1" x14ac:dyDescent="0.4">
      <c r="A338" s="18"/>
      <c r="B338" s="9"/>
      <c r="C338" s="9"/>
      <c r="D338" s="9"/>
      <c r="E338" s="9"/>
      <c r="F338" s="9"/>
      <c r="G338" s="18"/>
      <c r="H338" s="9"/>
      <c r="I338" s="9"/>
      <c r="J338" s="9"/>
      <c r="K338" s="18"/>
      <c r="L338" s="9"/>
      <c r="M338" s="9"/>
      <c r="N338" s="9"/>
      <c r="O338" s="9"/>
      <c r="P338" s="9"/>
      <c r="Q338" s="9"/>
      <c r="R338" s="9"/>
      <c r="S338" s="9"/>
      <c r="T338" s="9"/>
      <c r="U338" s="9"/>
      <c r="V338" s="9"/>
      <c r="W338" s="9"/>
      <c r="X338" s="9"/>
      <c r="Y338" s="9"/>
      <c r="Z338" s="9"/>
      <c r="AT338" s="36" t="s">
        <v>6131</v>
      </c>
      <c r="AW338" s="68" t="s">
        <v>2402</v>
      </c>
      <c r="AX338" s="78"/>
      <c r="AY338" s="78"/>
      <c r="AZ338" s="68" t="s">
        <v>999</v>
      </c>
    </row>
    <row r="339" spans="1:52" ht="15" customHeight="1" x14ac:dyDescent="0.4">
      <c r="A339" s="18"/>
      <c r="B339" s="9"/>
      <c r="C339" s="9"/>
      <c r="D339" s="9"/>
      <c r="E339" s="9"/>
      <c r="F339" s="9"/>
      <c r="G339" s="18"/>
      <c r="H339" s="9"/>
      <c r="I339" s="9"/>
      <c r="J339" s="9"/>
      <c r="K339" s="18"/>
      <c r="L339" s="9"/>
      <c r="M339" s="9"/>
      <c r="N339" s="9"/>
      <c r="O339" s="9"/>
      <c r="P339" s="9"/>
      <c r="Q339" s="9"/>
      <c r="R339" s="9"/>
      <c r="S339" s="9"/>
      <c r="T339" s="9"/>
      <c r="U339" s="9"/>
      <c r="V339" s="9"/>
      <c r="W339" s="9"/>
      <c r="X339" s="9"/>
      <c r="Y339" s="9"/>
      <c r="Z339" s="9"/>
      <c r="AT339" s="36" t="s">
        <v>824</v>
      </c>
      <c r="AW339" s="68" t="s">
        <v>3669</v>
      </c>
      <c r="AX339" s="78"/>
      <c r="AY339" s="78"/>
      <c r="AZ339" s="68" t="s">
        <v>866</v>
      </c>
    </row>
    <row r="340" spans="1:52" ht="15" customHeight="1" x14ac:dyDescent="0.4">
      <c r="A340" s="18"/>
      <c r="B340" s="9"/>
      <c r="C340" s="9"/>
      <c r="D340" s="9"/>
      <c r="E340" s="9"/>
      <c r="F340" s="9"/>
      <c r="G340" s="18"/>
      <c r="H340" s="9"/>
      <c r="I340" s="9"/>
      <c r="J340" s="9"/>
      <c r="K340" s="18"/>
      <c r="L340" s="9"/>
      <c r="M340" s="9"/>
      <c r="N340" s="9"/>
      <c r="O340" s="9"/>
      <c r="P340" s="9"/>
      <c r="Q340" s="9"/>
      <c r="R340" s="9"/>
      <c r="S340" s="9"/>
      <c r="T340" s="9"/>
      <c r="U340" s="9"/>
      <c r="V340" s="9"/>
      <c r="W340" s="9"/>
      <c r="X340" s="9"/>
      <c r="Y340" s="9"/>
      <c r="Z340" s="9"/>
      <c r="AT340" s="36" t="s">
        <v>6140</v>
      </c>
      <c r="AW340" s="68" t="s">
        <v>3679</v>
      </c>
      <c r="AX340" s="78"/>
      <c r="AY340" s="78"/>
      <c r="AZ340" s="68" t="s">
        <v>4939</v>
      </c>
    </row>
    <row r="341" spans="1:52" ht="15" customHeight="1" x14ac:dyDescent="0.4">
      <c r="A341" s="18"/>
      <c r="B341" s="9"/>
      <c r="C341" s="9"/>
      <c r="D341" s="9"/>
      <c r="E341" s="9"/>
      <c r="F341" s="9"/>
      <c r="G341" s="18"/>
      <c r="H341" s="9"/>
      <c r="I341" s="9"/>
      <c r="J341" s="9"/>
      <c r="K341" s="18"/>
      <c r="L341" s="9"/>
      <c r="M341" s="9"/>
      <c r="N341" s="9"/>
      <c r="O341" s="9"/>
      <c r="P341" s="9"/>
      <c r="Q341" s="9"/>
      <c r="R341" s="9"/>
      <c r="S341" s="9"/>
      <c r="T341" s="9"/>
      <c r="U341" s="9"/>
      <c r="V341" s="9"/>
      <c r="W341" s="9"/>
      <c r="X341" s="9"/>
      <c r="Y341" s="9"/>
      <c r="Z341" s="9"/>
      <c r="AT341" s="36" t="s">
        <v>5363</v>
      </c>
      <c r="AW341" s="68" t="s">
        <v>6153</v>
      </c>
      <c r="AX341" s="78"/>
      <c r="AY341" s="78"/>
      <c r="AZ341" s="68" t="s">
        <v>3268</v>
      </c>
    </row>
    <row r="342" spans="1:52" ht="15" customHeight="1" x14ac:dyDescent="0.4">
      <c r="A342" s="18"/>
      <c r="B342" s="9"/>
      <c r="C342" s="9"/>
      <c r="D342" s="9"/>
      <c r="E342" s="9"/>
      <c r="F342" s="9"/>
      <c r="G342" s="18"/>
      <c r="H342" s="9"/>
      <c r="I342" s="9"/>
      <c r="J342" s="9"/>
      <c r="K342" s="18"/>
      <c r="L342" s="9"/>
      <c r="M342" s="9"/>
      <c r="N342" s="9"/>
      <c r="O342" s="9"/>
      <c r="P342" s="9"/>
      <c r="Q342" s="9"/>
      <c r="R342" s="9"/>
      <c r="S342" s="9"/>
      <c r="T342" s="9"/>
      <c r="U342" s="9"/>
      <c r="V342" s="9"/>
      <c r="W342" s="9"/>
      <c r="X342" s="9"/>
      <c r="Y342" s="9"/>
      <c r="Z342" s="9"/>
      <c r="AT342" s="36" t="s">
        <v>1657</v>
      </c>
      <c r="AW342" s="68" t="s">
        <v>1367</v>
      </c>
      <c r="AX342" s="78"/>
      <c r="AY342" s="78"/>
      <c r="AZ342" s="68" t="s">
        <v>5395</v>
      </c>
    </row>
    <row r="343" spans="1:52" ht="15" customHeight="1" x14ac:dyDescent="0.4">
      <c r="A343" s="18"/>
      <c r="B343" s="9"/>
      <c r="C343" s="9"/>
      <c r="D343" s="9"/>
      <c r="E343" s="9"/>
      <c r="F343" s="9"/>
      <c r="G343" s="18"/>
      <c r="H343" s="9"/>
      <c r="I343" s="9"/>
      <c r="J343" s="9"/>
      <c r="K343" s="18"/>
      <c r="L343" s="9"/>
      <c r="M343" s="9"/>
      <c r="N343" s="9"/>
      <c r="O343" s="9"/>
      <c r="P343" s="9"/>
      <c r="Q343" s="9"/>
      <c r="R343" s="9"/>
      <c r="S343" s="9"/>
      <c r="T343" s="9"/>
      <c r="U343" s="9"/>
      <c r="V343" s="9"/>
      <c r="W343" s="9"/>
      <c r="X343" s="9"/>
      <c r="Y343" s="9"/>
      <c r="Z343" s="9"/>
      <c r="AT343" s="36" t="s">
        <v>651</v>
      </c>
      <c r="AW343" s="68" t="s">
        <v>5711</v>
      </c>
      <c r="AX343" s="78"/>
      <c r="AY343" s="78"/>
      <c r="AZ343" s="68" t="s">
        <v>3278</v>
      </c>
    </row>
    <row r="344" spans="1:52" ht="15" customHeight="1" x14ac:dyDescent="0.4">
      <c r="A344" s="18"/>
      <c r="B344" s="9"/>
      <c r="C344" s="9"/>
      <c r="D344" s="9"/>
      <c r="E344" s="9"/>
      <c r="F344" s="9"/>
      <c r="G344" s="18"/>
      <c r="H344" s="9"/>
      <c r="I344" s="9"/>
      <c r="J344" s="9"/>
      <c r="K344" s="18"/>
      <c r="L344" s="9"/>
      <c r="M344" s="9"/>
      <c r="N344" s="9"/>
      <c r="O344" s="9"/>
      <c r="P344" s="9"/>
      <c r="Q344" s="9"/>
      <c r="R344" s="9"/>
      <c r="S344" s="9"/>
      <c r="T344" s="9"/>
      <c r="U344" s="9"/>
      <c r="V344" s="9"/>
      <c r="W344" s="9"/>
      <c r="X344" s="9"/>
      <c r="Y344" s="9"/>
      <c r="Z344" s="9"/>
      <c r="AT344" s="36" t="s">
        <v>6166</v>
      </c>
      <c r="AW344" s="68" t="s">
        <v>5799</v>
      </c>
      <c r="AX344" s="78"/>
      <c r="AY344" s="78"/>
      <c r="AZ344" s="68" t="s">
        <v>3474</v>
      </c>
    </row>
    <row r="345" spans="1:52" ht="15" customHeight="1" x14ac:dyDescent="0.4">
      <c r="A345" s="18"/>
      <c r="B345" s="9"/>
      <c r="C345" s="9"/>
      <c r="D345" s="9"/>
      <c r="E345" s="9"/>
      <c r="F345" s="9"/>
      <c r="G345" s="18"/>
      <c r="H345" s="9"/>
      <c r="I345" s="9"/>
      <c r="J345" s="9"/>
      <c r="K345" s="18"/>
      <c r="L345" s="9"/>
      <c r="M345" s="9"/>
      <c r="N345" s="9"/>
      <c r="O345" s="9"/>
      <c r="P345" s="9"/>
      <c r="Q345" s="9"/>
      <c r="R345" s="9"/>
      <c r="S345" s="9"/>
      <c r="T345" s="9"/>
      <c r="U345" s="9"/>
      <c r="V345" s="9"/>
      <c r="W345" s="9"/>
      <c r="X345" s="9"/>
      <c r="Y345" s="9"/>
      <c r="Z345" s="9"/>
      <c r="AT345" s="36" t="s">
        <v>837</v>
      </c>
      <c r="AW345" s="68" t="s">
        <v>5895</v>
      </c>
      <c r="AX345" s="78"/>
      <c r="AY345" s="78"/>
      <c r="AZ345" s="68" t="s">
        <v>5114</v>
      </c>
    </row>
    <row r="346" spans="1:52" ht="15" customHeight="1" x14ac:dyDescent="0.4">
      <c r="A346" s="18"/>
      <c r="B346" s="9"/>
      <c r="C346" s="9"/>
      <c r="D346" s="9"/>
      <c r="E346" s="9"/>
      <c r="F346" s="9"/>
      <c r="G346" s="18"/>
      <c r="H346" s="9"/>
      <c r="I346" s="9"/>
      <c r="J346" s="9"/>
      <c r="K346" s="18"/>
      <c r="L346" s="9"/>
      <c r="M346" s="9"/>
      <c r="N346" s="9"/>
      <c r="O346" s="9"/>
      <c r="P346" s="9"/>
      <c r="Q346" s="9"/>
      <c r="R346" s="9"/>
      <c r="S346" s="9"/>
      <c r="T346" s="9"/>
      <c r="U346" s="9"/>
      <c r="V346" s="9"/>
      <c r="W346" s="9"/>
      <c r="X346" s="9"/>
      <c r="Y346" s="9"/>
      <c r="Z346" s="9"/>
      <c r="AT346" s="36" t="s">
        <v>6170</v>
      </c>
      <c r="AW346" s="68" t="s">
        <v>5622</v>
      </c>
      <c r="AX346" s="78"/>
      <c r="AY346" s="78"/>
      <c r="AZ346" s="68" t="s">
        <v>2601</v>
      </c>
    </row>
    <row r="347" spans="1:52" ht="15" customHeight="1" x14ac:dyDescent="0.4">
      <c r="A347" s="18"/>
      <c r="B347" s="9"/>
      <c r="C347" s="9"/>
      <c r="D347" s="9"/>
      <c r="E347" s="9"/>
      <c r="F347" s="9"/>
      <c r="G347" s="18"/>
      <c r="H347" s="9"/>
      <c r="I347" s="9"/>
      <c r="J347" s="9"/>
      <c r="K347" s="18"/>
      <c r="L347" s="9"/>
      <c r="M347" s="9"/>
      <c r="N347" s="9"/>
      <c r="O347" s="9"/>
      <c r="P347" s="9"/>
      <c r="Q347" s="9"/>
      <c r="R347" s="9"/>
      <c r="S347" s="9"/>
      <c r="T347" s="9"/>
      <c r="U347" s="9"/>
      <c r="V347" s="9"/>
      <c r="W347" s="9"/>
      <c r="X347" s="9"/>
      <c r="Y347" s="9"/>
      <c r="Z347" s="9"/>
      <c r="AT347" s="36" t="s">
        <v>5463</v>
      </c>
      <c r="AW347" s="68" t="s">
        <v>5906</v>
      </c>
      <c r="AX347" s="78"/>
      <c r="AY347" s="78"/>
      <c r="AZ347" s="68" t="s">
        <v>1085</v>
      </c>
    </row>
    <row r="348" spans="1:52" ht="15" customHeight="1" x14ac:dyDescent="0.4">
      <c r="A348" s="18"/>
      <c r="B348" s="9"/>
      <c r="C348" s="9"/>
      <c r="D348" s="9"/>
      <c r="E348" s="9"/>
      <c r="F348" s="9"/>
      <c r="G348" s="18"/>
      <c r="H348" s="9"/>
      <c r="I348" s="9"/>
      <c r="J348" s="9"/>
      <c r="K348" s="18"/>
      <c r="L348" s="9"/>
      <c r="M348" s="9"/>
      <c r="N348" s="9"/>
      <c r="O348" s="9"/>
      <c r="P348" s="9"/>
      <c r="Q348" s="9"/>
      <c r="R348" s="9"/>
      <c r="S348" s="9"/>
      <c r="T348" s="9"/>
      <c r="U348" s="9"/>
      <c r="V348" s="9"/>
      <c r="W348" s="9"/>
      <c r="X348" s="9"/>
      <c r="Y348" s="9"/>
      <c r="Z348" s="9"/>
      <c r="AT348" s="36" t="s">
        <v>3462</v>
      </c>
      <c r="AW348" s="68" t="s">
        <v>1695</v>
      </c>
      <c r="AX348" s="78"/>
      <c r="AY348" s="78"/>
      <c r="AZ348" s="68" t="s">
        <v>1158</v>
      </c>
    </row>
    <row r="349" spans="1:52" ht="15" customHeight="1" x14ac:dyDescent="0.4">
      <c r="A349" s="18"/>
      <c r="B349" s="9"/>
      <c r="C349" s="9"/>
      <c r="D349" s="9"/>
      <c r="E349" s="9"/>
      <c r="F349" s="9"/>
      <c r="G349" s="18"/>
      <c r="H349" s="9"/>
      <c r="I349" s="9"/>
      <c r="J349" s="9"/>
      <c r="K349" s="18"/>
      <c r="L349" s="9"/>
      <c r="M349" s="9"/>
      <c r="N349" s="9"/>
      <c r="O349" s="9"/>
      <c r="P349" s="9"/>
      <c r="Q349" s="9"/>
      <c r="R349" s="9"/>
      <c r="S349" s="9"/>
      <c r="T349" s="9"/>
      <c r="U349" s="9"/>
      <c r="V349" s="9"/>
      <c r="W349" s="9"/>
      <c r="X349" s="9"/>
      <c r="Y349" s="9"/>
      <c r="Z349" s="9"/>
      <c r="AT349" s="36" t="s">
        <v>6178</v>
      </c>
      <c r="AW349" s="68" t="s">
        <v>2247</v>
      </c>
      <c r="AX349" s="78"/>
      <c r="AY349" s="78"/>
      <c r="AZ349" s="68" t="s">
        <v>2175</v>
      </c>
    </row>
    <row r="350" spans="1:52" ht="15" customHeight="1" x14ac:dyDescent="0.4">
      <c r="A350" s="18"/>
      <c r="B350" s="9"/>
      <c r="C350" s="9"/>
      <c r="D350" s="9"/>
      <c r="E350" s="9"/>
      <c r="F350" s="9"/>
      <c r="G350" s="18"/>
      <c r="H350" s="9"/>
      <c r="I350" s="9"/>
      <c r="J350" s="9"/>
      <c r="K350" s="18"/>
      <c r="L350" s="9"/>
      <c r="M350" s="9"/>
      <c r="N350" s="9"/>
      <c r="O350" s="9"/>
      <c r="P350" s="9"/>
      <c r="Q350" s="9"/>
      <c r="R350" s="9"/>
      <c r="S350" s="9"/>
      <c r="T350" s="9"/>
      <c r="U350" s="9"/>
      <c r="V350" s="9"/>
      <c r="W350" s="9"/>
      <c r="X350" s="9"/>
      <c r="Y350" s="9"/>
      <c r="Z350" s="9"/>
      <c r="AT350" s="36" t="s">
        <v>6180</v>
      </c>
      <c r="AW350" s="68" t="s">
        <v>6181</v>
      </c>
      <c r="AX350" s="78"/>
      <c r="AY350" s="78"/>
      <c r="AZ350" s="68" t="s">
        <v>5077</v>
      </c>
    </row>
    <row r="351" spans="1:52" ht="15" customHeight="1" x14ac:dyDescent="0.4">
      <c r="A351" s="18"/>
      <c r="B351" s="9"/>
      <c r="C351" s="9"/>
      <c r="D351" s="9"/>
      <c r="E351" s="9"/>
      <c r="F351" s="9"/>
      <c r="G351" s="18"/>
      <c r="H351" s="9"/>
      <c r="I351" s="9"/>
      <c r="J351" s="9"/>
      <c r="K351" s="18"/>
      <c r="L351" s="9"/>
      <c r="M351" s="9"/>
      <c r="N351" s="9"/>
      <c r="O351" s="9"/>
      <c r="P351" s="9"/>
      <c r="Q351" s="9"/>
      <c r="R351" s="9"/>
      <c r="S351" s="9"/>
      <c r="T351" s="9"/>
      <c r="U351" s="9"/>
      <c r="V351" s="9"/>
      <c r="W351" s="9"/>
      <c r="X351" s="9"/>
      <c r="Y351" s="9"/>
      <c r="Z351" s="9"/>
      <c r="AT351" s="36" t="s">
        <v>6183</v>
      </c>
      <c r="AW351" s="68" t="s">
        <v>4913</v>
      </c>
      <c r="AX351" s="78"/>
      <c r="AY351" s="78"/>
      <c r="AZ351" s="68" t="s">
        <v>2612</v>
      </c>
    </row>
    <row r="352" spans="1:52" ht="15" customHeight="1" x14ac:dyDescent="0.4">
      <c r="A352" s="18"/>
      <c r="B352" s="9"/>
      <c r="C352" s="9"/>
      <c r="D352" s="9"/>
      <c r="E352" s="9"/>
      <c r="F352" s="9"/>
      <c r="G352" s="18"/>
      <c r="H352" s="9"/>
      <c r="I352" s="9"/>
      <c r="J352" s="9"/>
      <c r="K352" s="18"/>
      <c r="L352" s="9"/>
      <c r="M352" s="9"/>
      <c r="N352" s="9"/>
      <c r="O352" s="9"/>
      <c r="P352" s="9"/>
      <c r="Q352" s="9"/>
      <c r="R352" s="9"/>
      <c r="S352" s="9"/>
      <c r="T352" s="9"/>
      <c r="U352" s="9"/>
      <c r="V352" s="9"/>
      <c r="W352" s="9"/>
      <c r="X352" s="9"/>
      <c r="Y352" s="9"/>
      <c r="Z352" s="9"/>
      <c r="AT352" s="36" t="s">
        <v>5540</v>
      </c>
      <c r="AW352" s="68" t="s">
        <v>5810</v>
      </c>
      <c r="AX352" s="78"/>
      <c r="AY352" s="78"/>
      <c r="AZ352" s="68" t="s">
        <v>1218</v>
      </c>
    </row>
    <row r="353" spans="1:52" ht="15" customHeight="1" x14ac:dyDescent="0.4">
      <c r="A353" s="18"/>
      <c r="B353" s="9"/>
      <c r="C353" s="9"/>
      <c r="D353" s="9"/>
      <c r="E353" s="9"/>
      <c r="F353" s="9"/>
      <c r="G353" s="18"/>
      <c r="H353" s="9"/>
      <c r="I353" s="9"/>
      <c r="J353" s="9"/>
      <c r="K353" s="18"/>
      <c r="L353" s="9"/>
      <c r="M353" s="9"/>
      <c r="N353" s="9"/>
      <c r="O353" s="9"/>
      <c r="P353" s="9"/>
      <c r="Q353" s="9"/>
      <c r="R353" s="9"/>
      <c r="S353" s="9"/>
      <c r="T353" s="9"/>
      <c r="U353" s="9"/>
      <c r="V353" s="9"/>
      <c r="W353" s="9"/>
      <c r="X353" s="9"/>
      <c r="Y353" s="9"/>
      <c r="Z353" s="9"/>
      <c r="AT353" s="36" t="s">
        <v>6186</v>
      </c>
      <c r="AW353" s="68" t="s">
        <v>290</v>
      </c>
      <c r="AX353" s="78"/>
      <c r="AY353" s="78"/>
      <c r="AZ353" s="68" t="s">
        <v>5146</v>
      </c>
    </row>
    <row r="354" spans="1:52" ht="15" customHeight="1" x14ac:dyDescent="0.4">
      <c r="A354" s="18"/>
      <c r="B354" s="9"/>
      <c r="C354" s="9"/>
      <c r="D354" s="9"/>
      <c r="E354" s="9"/>
      <c r="F354" s="9"/>
      <c r="G354" s="18"/>
      <c r="H354" s="9"/>
      <c r="I354" s="9"/>
      <c r="J354" s="9"/>
      <c r="K354" s="18"/>
      <c r="L354" s="9"/>
      <c r="M354" s="9"/>
      <c r="N354" s="9"/>
      <c r="O354" s="9"/>
      <c r="P354" s="9"/>
      <c r="Q354" s="9"/>
      <c r="R354" s="9"/>
      <c r="S354" s="9"/>
      <c r="T354" s="9"/>
      <c r="U354" s="9"/>
      <c r="V354" s="9"/>
      <c r="W354" s="9"/>
      <c r="X354" s="9"/>
      <c r="Y354" s="9"/>
      <c r="Z354" s="9"/>
      <c r="AT354" s="36" t="s">
        <v>6188</v>
      </c>
      <c r="AW354" s="68" t="s">
        <v>3597</v>
      </c>
      <c r="AX354" s="78"/>
      <c r="AY354" s="78"/>
      <c r="AZ354" s="68" t="s">
        <v>3301</v>
      </c>
    </row>
    <row r="355" spans="1:52" ht="15" customHeight="1" x14ac:dyDescent="0.4">
      <c r="A355" s="18"/>
      <c r="B355" s="9"/>
      <c r="C355" s="9"/>
      <c r="D355" s="9"/>
      <c r="E355" s="9"/>
      <c r="F355" s="9"/>
      <c r="G355" s="18"/>
      <c r="H355" s="9"/>
      <c r="I355" s="9"/>
      <c r="J355" s="9"/>
      <c r="K355" s="18"/>
      <c r="L355" s="9"/>
      <c r="M355" s="9"/>
      <c r="N355" s="9"/>
      <c r="O355" s="9"/>
      <c r="P355" s="9"/>
      <c r="Q355" s="9"/>
      <c r="R355" s="9"/>
      <c r="S355" s="9"/>
      <c r="T355" s="9"/>
      <c r="U355" s="9"/>
      <c r="V355" s="9"/>
      <c r="W355" s="9"/>
      <c r="X355" s="9"/>
      <c r="Y355" s="9"/>
      <c r="Z355" s="9"/>
      <c r="AT355" s="36" t="s">
        <v>6190</v>
      </c>
      <c r="AW355" s="68" t="s">
        <v>481</v>
      </c>
      <c r="AX355" s="78"/>
      <c r="AY355" s="78"/>
      <c r="AZ355" s="68" t="s">
        <v>6191</v>
      </c>
    </row>
    <row r="356" spans="1:52" ht="15" customHeight="1" x14ac:dyDescent="0.4">
      <c r="A356" s="18"/>
      <c r="B356" s="9"/>
      <c r="C356" s="9"/>
      <c r="D356" s="9"/>
      <c r="E356" s="9"/>
      <c r="F356" s="9"/>
      <c r="G356" s="18"/>
      <c r="H356" s="9"/>
      <c r="I356" s="9"/>
      <c r="J356" s="9"/>
      <c r="K356" s="18"/>
      <c r="L356" s="9"/>
      <c r="M356" s="9"/>
      <c r="N356" s="9"/>
      <c r="O356" s="9"/>
      <c r="P356" s="9"/>
      <c r="Q356" s="9"/>
      <c r="R356" s="9"/>
      <c r="S356" s="9"/>
      <c r="T356" s="9"/>
      <c r="U356" s="9"/>
      <c r="V356" s="9"/>
      <c r="W356" s="9"/>
      <c r="X356" s="9"/>
      <c r="Y356" s="9"/>
      <c r="Z356" s="9"/>
      <c r="AT356" s="36" t="s">
        <v>880</v>
      </c>
      <c r="AW356" s="68" t="s">
        <v>5829</v>
      </c>
      <c r="AX356" s="78"/>
      <c r="AY356" s="78"/>
      <c r="AZ356" s="68" t="s">
        <v>5548</v>
      </c>
    </row>
    <row r="357" spans="1:52" ht="15" customHeight="1" x14ac:dyDescent="0.4">
      <c r="A357" s="18"/>
      <c r="B357" s="9"/>
      <c r="C357" s="9"/>
      <c r="D357" s="9"/>
      <c r="E357" s="9"/>
      <c r="F357" s="9"/>
      <c r="G357" s="18"/>
      <c r="H357" s="9"/>
      <c r="I357" s="9"/>
      <c r="J357" s="9"/>
      <c r="K357" s="18"/>
      <c r="L357" s="9"/>
      <c r="M357" s="9"/>
      <c r="N357" s="9"/>
      <c r="O357" s="9"/>
      <c r="P357" s="9"/>
      <c r="Q357" s="9"/>
      <c r="R357" s="9"/>
      <c r="S357" s="9"/>
      <c r="T357" s="9"/>
      <c r="U357" s="9"/>
      <c r="V357" s="9"/>
      <c r="W357" s="9"/>
      <c r="X357" s="9"/>
      <c r="Y357" s="9"/>
      <c r="Z357" s="9"/>
      <c r="AT357" s="36" t="s">
        <v>1422</v>
      </c>
      <c r="AW357" s="68" t="s">
        <v>6199</v>
      </c>
      <c r="AX357" s="78"/>
      <c r="AY357" s="78"/>
      <c r="AZ357" s="68" t="s">
        <v>800</v>
      </c>
    </row>
    <row r="358" spans="1:52" ht="15" customHeight="1" x14ac:dyDescent="0.4">
      <c r="A358" s="18"/>
      <c r="B358" s="9"/>
      <c r="C358" s="9"/>
      <c r="D358" s="9"/>
      <c r="E358" s="9"/>
      <c r="F358" s="9"/>
      <c r="G358" s="18"/>
      <c r="H358" s="9"/>
      <c r="I358" s="9"/>
      <c r="J358" s="9"/>
      <c r="K358" s="18"/>
      <c r="L358" s="9"/>
      <c r="M358" s="9"/>
      <c r="N358" s="9"/>
      <c r="O358" s="9"/>
      <c r="P358" s="9"/>
      <c r="Q358" s="9"/>
      <c r="R358" s="9"/>
      <c r="S358" s="9"/>
      <c r="T358" s="9"/>
      <c r="U358" s="9"/>
      <c r="V358" s="9"/>
      <c r="W358" s="9"/>
      <c r="X358" s="9"/>
      <c r="Y358" s="9"/>
      <c r="Z358" s="9"/>
      <c r="AT358" s="36" t="s">
        <v>6202</v>
      </c>
      <c r="AW358" s="68" t="s">
        <v>5949</v>
      </c>
      <c r="AX358" s="78"/>
      <c r="AY358" s="78"/>
      <c r="AZ358" s="68" t="s">
        <v>3816</v>
      </c>
    </row>
    <row r="359" spans="1:52" ht="15" customHeight="1" x14ac:dyDescent="0.4">
      <c r="A359" s="18"/>
      <c r="B359" s="9"/>
      <c r="C359" s="9"/>
      <c r="D359" s="9"/>
      <c r="E359" s="9"/>
      <c r="F359" s="9"/>
      <c r="G359" s="18"/>
      <c r="H359" s="9"/>
      <c r="I359" s="9"/>
      <c r="J359" s="9"/>
      <c r="K359" s="18"/>
      <c r="L359" s="9"/>
      <c r="M359" s="9"/>
      <c r="N359" s="9"/>
      <c r="O359" s="9"/>
      <c r="P359" s="9"/>
      <c r="Q359" s="9"/>
      <c r="R359" s="9"/>
      <c r="S359" s="9"/>
      <c r="T359" s="9"/>
      <c r="U359" s="9"/>
      <c r="V359" s="9"/>
      <c r="W359" s="9"/>
      <c r="X359" s="9"/>
      <c r="Y359" s="9"/>
      <c r="Z359" s="9"/>
      <c r="AT359" s="36" t="s">
        <v>4779</v>
      </c>
      <c r="AW359" s="68" t="s">
        <v>1161</v>
      </c>
      <c r="AX359" s="78"/>
      <c r="AY359" s="78"/>
      <c r="AZ359" s="68" t="s">
        <v>865</v>
      </c>
    </row>
    <row r="360" spans="1:52" ht="15" customHeight="1" x14ac:dyDescent="0.4">
      <c r="A360" s="18"/>
      <c r="B360" s="9"/>
      <c r="C360" s="9"/>
      <c r="D360" s="9"/>
      <c r="E360" s="9"/>
      <c r="F360" s="9"/>
      <c r="G360" s="18"/>
      <c r="H360" s="9"/>
      <c r="I360" s="9"/>
      <c r="J360" s="9"/>
      <c r="K360" s="18"/>
      <c r="L360" s="9"/>
      <c r="M360" s="9"/>
      <c r="N360" s="9"/>
      <c r="O360" s="9"/>
      <c r="P360" s="9"/>
      <c r="Q360" s="9"/>
      <c r="R360" s="9"/>
      <c r="S360" s="9"/>
      <c r="T360" s="9"/>
      <c r="U360" s="9"/>
      <c r="V360" s="9"/>
      <c r="W360" s="9"/>
      <c r="X360" s="9"/>
      <c r="Y360" s="9"/>
      <c r="Z360" s="9"/>
      <c r="AT360" s="36" t="s">
        <v>2628</v>
      </c>
      <c r="AW360" s="68" t="s">
        <v>346</v>
      </c>
      <c r="AX360" s="78"/>
      <c r="AY360" s="78"/>
      <c r="AZ360" s="68" t="s">
        <v>5567</v>
      </c>
    </row>
    <row r="361" spans="1:52" ht="15" customHeight="1" x14ac:dyDescent="0.4">
      <c r="A361" s="18"/>
      <c r="B361" s="9"/>
      <c r="C361" s="9"/>
      <c r="D361" s="9"/>
      <c r="E361" s="9"/>
      <c r="F361" s="9"/>
      <c r="G361" s="18"/>
      <c r="H361" s="9"/>
      <c r="I361" s="9"/>
      <c r="J361" s="9"/>
      <c r="K361" s="18"/>
      <c r="L361" s="9"/>
      <c r="M361" s="9"/>
      <c r="N361" s="9"/>
      <c r="O361" s="9"/>
      <c r="P361" s="9"/>
      <c r="Q361" s="9"/>
      <c r="R361" s="9"/>
      <c r="S361" s="9"/>
      <c r="T361" s="9"/>
      <c r="U361" s="9"/>
      <c r="V361" s="9"/>
      <c r="W361" s="9"/>
      <c r="X361" s="9"/>
      <c r="Y361" s="9"/>
      <c r="Z361" s="9"/>
      <c r="AT361" s="36" t="s">
        <v>6214</v>
      </c>
      <c r="AW361" s="68" t="s">
        <v>6215</v>
      </c>
      <c r="AX361" s="78"/>
      <c r="AY361" s="78"/>
      <c r="AZ361" s="68" t="s">
        <v>2184</v>
      </c>
    </row>
    <row r="362" spans="1:52" ht="15" customHeight="1" x14ac:dyDescent="0.4">
      <c r="A362" s="18"/>
      <c r="B362" s="9"/>
      <c r="C362" s="9"/>
      <c r="D362" s="9"/>
      <c r="E362" s="9"/>
      <c r="F362" s="9"/>
      <c r="G362" s="18"/>
      <c r="H362" s="9"/>
      <c r="I362" s="9"/>
      <c r="J362" s="9"/>
      <c r="K362" s="18"/>
      <c r="L362" s="9"/>
      <c r="M362" s="9"/>
      <c r="N362" s="9"/>
      <c r="O362" s="9"/>
      <c r="P362" s="9"/>
      <c r="Q362" s="9"/>
      <c r="R362" s="9"/>
      <c r="S362" s="9"/>
      <c r="T362" s="9"/>
      <c r="U362" s="9"/>
      <c r="V362" s="9"/>
      <c r="W362" s="9"/>
      <c r="X362" s="9"/>
      <c r="Y362" s="9"/>
      <c r="Z362" s="9"/>
      <c r="AT362" s="36" t="s">
        <v>6225</v>
      </c>
      <c r="AW362" s="68" t="s">
        <v>4045</v>
      </c>
      <c r="AX362" s="78"/>
      <c r="AY362" s="78"/>
      <c r="AZ362" s="68" t="s">
        <v>5290</v>
      </c>
    </row>
    <row r="363" spans="1:52" ht="15" customHeight="1" x14ac:dyDescent="0.4">
      <c r="A363" s="18"/>
      <c r="B363" s="9"/>
      <c r="C363" s="9"/>
      <c r="D363" s="9"/>
      <c r="E363" s="9"/>
      <c r="F363" s="9"/>
      <c r="G363" s="18"/>
      <c r="H363" s="9"/>
      <c r="I363" s="9"/>
      <c r="J363" s="9"/>
      <c r="K363" s="18"/>
      <c r="L363" s="9"/>
      <c r="M363" s="9"/>
      <c r="N363" s="9"/>
      <c r="O363" s="9"/>
      <c r="P363" s="9"/>
      <c r="Q363" s="9"/>
      <c r="R363" s="9"/>
      <c r="S363" s="9"/>
      <c r="T363" s="9"/>
      <c r="U363" s="9"/>
      <c r="V363" s="9"/>
      <c r="W363" s="9"/>
      <c r="X363" s="9"/>
      <c r="Y363" s="9"/>
      <c r="Z363" s="9"/>
      <c r="AT363" s="36" t="s">
        <v>6231</v>
      </c>
      <c r="AW363" s="68" t="s">
        <v>527</v>
      </c>
      <c r="AX363" s="78"/>
      <c r="AY363" s="78"/>
      <c r="AZ363" s="68" t="s">
        <v>1490</v>
      </c>
    </row>
    <row r="364" spans="1:52" ht="15" customHeight="1" x14ac:dyDescent="0.4">
      <c r="A364" s="18"/>
      <c r="B364" s="9"/>
      <c r="C364" s="9"/>
      <c r="D364" s="9"/>
      <c r="E364" s="9"/>
      <c r="F364" s="9"/>
      <c r="G364" s="18"/>
      <c r="H364" s="9"/>
      <c r="I364" s="9"/>
      <c r="J364" s="9"/>
      <c r="K364" s="18"/>
      <c r="L364" s="9"/>
      <c r="M364" s="9"/>
      <c r="N364" s="9"/>
      <c r="O364" s="9"/>
      <c r="P364" s="9"/>
      <c r="Q364" s="9"/>
      <c r="R364" s="9"/>
      <c r="S364" s="9"/>
      <c r="T364" s="9"/>
      <c r="U364" s="9"/>
      <c r="V364" s="9"/>
      <c r="W364" s="9"/>
      <c r="X364" s="9"/>
      <c r="Y364" s="9"/>
      <c r="Z364" s="9"/>
      <c r="AT364" s="36" t="s">
        <v>290</v>
      </c>
      <c r="AW364" s="68" t="s">
        <v>6025</v>
      </c>
      <c r="AX364" s="78"/>
      <c r="AY364" s="78"/>
      <c r="AZ364" s="68" t="s">
        <v>5303</v>
      </c>
    </row>
    <row r="365" spans="1:52" ht="15" customHeight="1" x14ac:dyDescent="0.4">
      <c r="A365" s="18"/>
      <c r="B365" s="9"/>
      <c r="C365" s="9"/>
      <c r="D365" s="9"/>
      <c r="E365" s="9"/>
      <c r="F365" s="9"/>
      <c r="G365" s="18"/>
      <c r="H365" s="9"/>
      <c r="I365" s="9"/>
      <c r="J365" s="9"/>
      <c r="K365" s="18"/>
      <c r="L365" s="9"/>
      <c r="M365" s="9"/>
      <c r="N365" s="9"/>
      <c r="O365" s="9"/>
      <c r="P365" s="9"/>
      <c r="Q365" s="9"/>
      <c r="R365" s="9"/>
      <c r="S365" s="9"/>
      <c r="T365" s="9"/>
      <c r="U365" s="9"/>
      <c r="V365" s="9"/>
      <c r="W365" s="9"/>
      <c r="X365" s="9"/>
      <c r="Y365" s="9"/>
      <c r="Z365" s="9"/>
      <c r="AT365" s="36" t="s">
        <v>720</v>
      </c>
      <c r="AW365" s="68" t="s">
        <v>6239</v>
      </c>
      <c r="AX365" s="78"/>
      <c r="AY365" s="78"/>
      <c r="AZ365" s="68" t="s">
        <v>6240</v>
      </c>
    </row>
    <row r="366" spans="1:52" ht="15" customHeight="1" x14ac:dyDescent="0.4">
      <c r="A366" s="18"/>
      <c r="B366" s="9"/>
      <c r="C366" s="9"/>
      <c r="D366" s="9"/>
      <c r="E366" s="9"/>
      <c r="F366" s="9"/>
      <c r="G366" s="18"/>
      <c r="H366" s="9"/>
      <c r="I366" s="9"/>
      <c r="J366" s="9"/>
      <c r="K366" s="18"/>
      <c r="L366" s="9"/>
      <c r="M366" s="9"/>
      <c r="N366" s="9"/>
      <c r="O366" s="9"/>
      <c r="P366" s="9"/>
      <c r="Q366" s="9"/>
      <c r="R366" s="9"/>
      <c r="S366" s="9"/>
      <c r="T366" s="9"/>
      <c r="U366" s="9"/>
      <c r="V366" s="9"/>
      <c r="W366" s="9"/>
      <c r="X366" s="9"/>
      <c r="Y366" s="9"/>
      <c r="Z366" s="9"/>
      <c r="AT366" s="36" t="s">
        <v>732</v>
      </c>
      <c r="AW366" s="68" t="s">
        <v>1794</v>
      </c>
      <c r="AX366" s="78"/>
      <c r="AY366" s="78"/>
      <c r="AZ366" s="68" t="s">
        <v>6244</v>
      </c>
    </row>
    <row r="367" spans="1:52" ht="15" customHeight="1" x14ac:dyDescent="0.4">
      <c r="A367" s="18"/>
      <c r="B367" s="9"/>
      <c r="C367" s="9"/>
      <c r="D367" s="9"/>
      <c r="E367" s="9"/>
      <c r="F367" s="9"/>
      <c r="G367" s="18"/>
      <c r="H367" s="9"/>
      <c r="I367" s="9"/>
      <c r="J367" s="9"/>
      <c r="K367" s="18"/>
      <c r="L367" s="9"/>
      <c r="M367" s="9"/>
      <c r="N367" s="9"/>
      <c r="O367" s="9"/>
      <c r="P367" s="9"/>
      <c r="Q367" s="9"/>
      <c r="R367" s="9"/>
      <c r="S367" s="9"/>
      <c r="T367" s="9"/>
      <c r="U367" s="9"/>
      <c r="V367" s="9"/>
      <c r="W367" s="9"/>
      <c r="X367" s="9"/>
      <c r="Y367" s="9"/>
      <c r="Z367" s="9"/>
      <c r="AT367" s="36" t="s">
        <v>894</v>
      </c>
      <c r="AW367" s="68" t="s">
        <v>6248</v>
      </c>
      <c r="AX367" s="78"/>
      <c r="AY367" s="78"/>
      <c r="AZ367" s="68" t="s">
        <v>5224</v>
      </c>
    </row>
    <row r="368" spans="1:52" ht="15" customHeight="1" x14ac:dyDescent="0.4">
      <c r="A368" s="18"/>
      <c r="B368" s="9"/>
      <c r="C368" s="9"/>
      <c r="D368" s="9"/>
      <c r="E368" s="9"/>
      <c r="F368" s="9"/>
      <c r="G368" s="18"/>
      <c r="H368" s="9"/>
      <c r="I368" s="9"/>
      <c r="J368" s="9"/>
      <c r="K368" s="18"/>
      <c r="L368" s="9"/>
      <c r="M368" s="9"/>
      <c r="N368" s="9"/>
      <c r="O368" s="9"/>
      <c r="P368" s="9"/>
      <c r="Q368" s="9"/>
      <c r="R368" s="9"/>
      <c r="S368" s="9"/>
      <c r="T368" s="9"/>
      <c r="U368" s="9"/>
      <c r="V368" s="9"/>
      <c r="W368" s="9"/>
      <c r="X368" s="9"/>
      <c r="Y368" s="9"/>
      <c r="Z368" s="9"/>
      <c r="AT368" s="36" t="s">
        <v>6253</v>
      </c>
      <c r="AW368" s="68" t="s">
        <v>5862</v>
      </c>
      <c r="AX368" s="78"/>
      <c r="AY368" s="78"/>
      <c r="AZ368" s="68" t="s">
        <v>5242</v>
      </c>
    </row>
    <row r="369" spans="1:52" ht="15" customHeight="1" x14ac:dyDescent="0.4">
      <c r="A369" s="18"/>
      <c r="B369" s="9"/>
      <c r="C369" s="9"/>
      <c r="D369" s="9"/>
      <c r="E369" s="9"/>
      <c r="F369" s="9"/>
      <c r="G369" s="18"/>
      <c r="H369" s="9"/>
      <c r="I369" s="9"/>
      <c r="J369" s="9"/>
      <c r="K369" s="18"/>
      <c r="L369" s="9"/>
      <c r="M369" s="9"/>
      <c r="N369" s="9"/>
      <c r="O369" s="9"/>
      <c r="P369" s="9"/>
      <c r="Q369" s="9"/>
      <c r="R369" s="9"/>
      <c r="S369" s="9"/>
      <c r="T369" s="9"/>
      <c r="U369" s="9"/>
      <c r="V369" s="9"/>
      <c r="W369" s="9"/>
      <c r="X369" s="9"/>
      <c r="Y369" s="9"/>
      <c r="Z369" s="9"/>
      <c r="AT369" s="36" t="s">
        <v>6260</v>
      </c>
      <c r="AW369" s="68" t="s">
        <v>846</v>
      </c>
      <c r="AX369" s="78"/>
      <c r="AY369" s="78"/>
      <c r="AZ369" s="68" t="s">
        <v>6262</v>
      </c>
    </row>
    <row r="370" spans="1:52" ht="15" customHeight="1" x14ac:dyDescent="0.4">
      <c r="A370" s="18"/>
      <c r="B370" s="9"/>
      <c r="C370" s="9"/>
      <c r="D370" s="9"/>
      <c r="E370" s="9"/>
      <c r="F370" s="9"/>
      <c r="G370" s="18"/>
      <c r="H370" s="9"/>
      <c r="I370" s="9"/>
      <c r="J370" s="9"/>
      <c r="K370" s="18"/>
      <c r="L370" s="9"/>
      <c r="M370" s="9"/>
      <c r="N370" s="9"/>
      <c r="O370" s="9"/>
      <c r="P370" s="9"/>
      <c r="Q370" s="9"/>
      <c r="R370" s="9"/>
      <c r="S370" s="9"/>
      <c r="T370" s="9"/>
      <c r="U370" s="9"/>
      <c r="V370" s="9"/>
      <c r="W370" s="9"/>
      <c r="X370" s="9"/>
      <c r="Y370" s="9"/>
      <c r="Z370" s="9"/>
      <c r="AT370" s="36" t="s">
        <v>6271</v>
      </c>
      <c r="AW370" s="68" t="s">
        <v>3066</v>
      </c>
      <c r="AX370" s="78"/>
      <c r="AY370" s="78"/>
      <c r="AZ370" s="68" t="s">
        <v>3753</v>
      </c>
    </row>
    <row r="371" spans="1:52" ht="15" customHeight="1" x14ac:dyDescent="0.4">
      <c r="A371" s="18"/>
      <c r="B371" s="9"/>
      <c r="C371" s="9"/>
      <c r="D371" s="9"/>
      <c r="E371" s="9"/>
      <c r="F371" s="9"/>
      <c r="G371" s="18"/>
      <c r="H371" s="9"/>
      <c r="I371" s="9"/>
      <c r="J371" s="9"/>
      <c r="K371" s="18"/>
      <c r="L371" s="9"/>
      <c r="M371" s="9"/>
      <c r="N371" s="9"/>
      <c r="O371" s="9"/>
      <c r="P371" s="9"/>
      <c r="Q371" s="9"/>
      <c r="R371" s="9"/>
      <c r="S371" s="9"/>
      <c r="T371" s="9"/>
      <c r="U371" s="9"/>
      <c r="V371" s="9"/>
      <c r="W371" s="9"/>
      <c r="X371" s="9"/>
      <c r="Y371" s="9"/>
      <c r="Z371" s="9"/>
      <c r="AT371" s="36" t="s">
        <v>6276</v>
      </c>
      <c r="AW371" s="68" t="s">
        <v>5869</v>
      </c>
      <c r="AX371" s="78"/>
      <c r="AY371" s="78"/>
      <c r="AZ371" s="68" t="s">
        <v>5253</v>
      </c>
    </row>
    <row r="372" spans="1:52" ht="15" customHeight="1" x14ac:dyDescent="0.4">
      <c r="A372" s="18"/>
      <c r="B372" s="9"/>
      <c r="C372" s="9"/>
      <c r="D372" s="9"/>
      <c r="E372" s="9"/>
      <c r="F372" s="9"/>
      <c r="G372" s="18"/>
      <c r="H372" s="9"/>
      <c r="I372" s="9"/>
      <c r="J372" s="9"/>
      <c r="K372" s="18"/>
      <c r="L372" s="9"/>
      <c r="M372" s="9"/>
      <c r="N372" s="9"/>
      <c r="O372" s="9"/>
      <c r="P372" s="9"/>
      <c r="Q372" s="9"/>
      <c r="R372" s="9"/>
      <c r="S372" s="9"/>
      <c r="T372" s="9"/>
      <c r="U372" s="9"/>
      <c r="V372" s="9"/>
      <c r="W372" s="9"/>
      <c r="X372" s="9"/>
      <c r="Y372" s="9"/>
      <c r="Z372" s="9"/>
      <c r="AT372" s="36" t="s">
        <v>1586</v>
      </c>
      <c r="AW372" s="68" t="s">
        <v>2409</v>
      </c>
      <c r="AX372" s="78"/>
      <c r="AY372" s="78"/>
      <c r="AZ372" s="68" t="s">
        <v>5338</v>
      </c>
    </row>
    <row r="373" spans="1:52" ht="15" customHeight="1" x14ac:dyDescent="0.4">
      <c r="A373" s="18"/>
      <c r="B373" s="9"/>
      <c r="C373" s="9"/>
      <c r="D373" s="9"/>
      <c r="E373" s="9"/>
      <c r="F373" s="9"/>
      <c r="G373" s="18"/>
      <c r="H373" s="9"/>
      <c r="I373" s="9"/>
      <c r="J373" s="9"/>
      <c r="K373" s="18"/>
      <c r="L373" s="9"/>
      <c r="M373" s="9"/>
      <c r="N373" s="9"/>
      <c r="O373" s="9"/>
      <c r="P373" s="9"/>
      <c r="Q373" s="9"/>
      <c r="R373" s="9"/>
      <c r="S373" s="9"/>
      <c r="T373" s="9"/>
      <c r="U373" s="9"/>
      <c r="V373" s="9"/>
      <c r="W373" s="9"/>
      <c r="X373" s="9"/>
      <c r="Y373" s="9"/>
      <c r="Z373" s="9"/>
      <c r="AT373" s="36" t="s">
        <v>4806</v>
      </c>
      <c r="AW373" s="68" t="s">
        <v>2805</v>
      </c>
      <c r="AX373" s="78"/>
      <c r="AY373" s="78"/>
      <c r="AZ373" s="68" t="s">
        <v>6285</v>
      </c>
    </row>
    <row r="374" spans="1:52" ht="15" customHeight="1" x14ac:dyDescent="0.4">
      <c r="A374" s="18"/>
      <c r="B374" s="9"/>
      <c r="C374" s="9"/>
      <c r="D374" s="9"/>
      <c r="E374" s="9"/>
      <c r="F374" s="9"/>
      <c r="G374" s="18"/>
      <c r="H374" s="9"/>
      <c r="I374" s="9"/>
      <c r="J374" s="9"/>
      <c r="K374" s="18"/>
      <c r="L374" s="9"/>
      <c r="M374" s="9"/>
      <c r="N374" s="9"/>
      <c r="O374" s="9"/>
      <c r="P374" s="9"/>
      <c r="Q374" s="9"/>
      <c r="R374" s="9"/>
      <c r="S374" s="9"/>
      <c r="T374" s="9"/>
      <c r="U374" s="9"/>
      <c r="V374" s="9"/>
      <c r="W374" s="9"/>
      <c r="X374" s="9"/>
      <c r="Y374" s="9"/>
      <c r="Z374" s="9"/>
      <c r="AT374" s="36" t="s">
        <v>6294</v>
      </c>
      <c r="AW374" s="68" t="s">
        <v>4346</v>
      </c>
      <c r="AX374" s="78"/>
      <c r="AY374" s="78"/>
      <c r="AZ374" s="68" t="s">
        <v>6214</v>
      </c>
    </row>
    <row r="375" spans="1:52" ht="15" customHeight="1" x14ac:dyDescent="0.4">
      <c r="A375" s="18"/>
      <c r="B375" s="9"/>
      <c r="C375" s="9"/>
      <c r="D375" s="9"/>
      <c r="E375" s="9"/>
      <c r="F375" s="9"/>
      <c r="G375" s="18"/>
      <c r="H375" s="9"/>
      <c r="I375" s="9"/>
      <c r="J375" s="9"/>
      <c r="K375" s="18"/>
      <c r="L375" s="9"/>
      <c r="M375" s="9"/>
      <c r="N375" s="9"/>
      <c r="O375" s="9"/>
      <c r="P375" s="9"/>
      <c r="Q375" s="9"/>
      <c r="R375" s="9"/>
      <c r="S375" s="9"/>
      <c r="T375" s="9"/>
      <c r="U375" s="9"/>
      <c r="V375" s="9"/>
      <c r="W375" s="9"/>
      <c r="X375" s="9"/>
      <c r="Y375" s="9"/>
      <c r="Z375" s="9"/>
      <c r="AT375" s="36" t="s">
        <v>6304</v>
      </c>
      <c r="AW375" s="68" t="s">
        <v>4737</v>
      </c>
      <c r="AX375" s="78"/>
      <c r="AY375" s="78"/>
      <c r="AZ375" s="68" t="s">
        <v>5259</v>
      </c>
    </row>
    <row r="376" spans="1:52" ht="15" customHeight="1" x14ac:dyDescent="0.4">
      <c r="A376" s="18"/>
      <c r="B376" s="9"/>
      <c r="C376" s="9"/>
      <c r="D376" s="9"/>
      <c r="E376" s="9"/>
      <c r="F376" s="9"/>
      <c r="G376" s="18"/>
      <c r="H376" s="9"/>
      <c r="I376" s="9"/>
      <c r="J376" s="9"/>
      <c r="K376" s="18"/>
      <c r="L376" s="9"/>
      <c r="M376" s="9"/>
      <c r="N376" s="9"/>
      <c r="O376" s="9"/>
      <c r="P376" s="9"/>
      <c r="Q376" s="9"/>
      <c r="R376" s="9"/>
      <c r="S376" s="9"/>
      <c r="T376" s="9"/>
      <c r="U376" s="9"/>
      <c r="V376" s="9"/>
      <c r="W376" s="9"/>
      <c r="X376" s="9"/>
      <c r="Y376" s="9"/>
      <c r="Z376" s="9"/>
      <c r="AT376" s="36" t="s">
        <v>1336</v>
      </c>
      <c r="AW376" s="68" t="s">
        <v>1543</v>
      </c>
      <c r="AX376" s="78"/>
      <c r="AY376" s="78"/>
      <c r="AZ376" s="68" t="s">
        <v>6314</v>
      </c>
    </row>
    <row r="377" spans="1:52" ht="15" customHeight="1" x14ac:dyDescent="0.4">
      <c r="A377" s="18"/>
      <c r="B377" s="9"/>
      <c r="C377" s="9"/>
      <c r="D377" s="9"/>
      <c r="E377" s="9"/>
      <c r="F377" s="9"/>
      <c r="G377" s="18"/>
      <c r="H377" s="9"/>
      <c r="I377" s="9"/>
      <c r="J377" s="9"/>
      <c r="K377" s="18"/>
      <c r="L377" s="9"/>
      <c r="M377" s="9"/>
      <c r="N377" s="9"/>
      <c r="O377" s="9"/>
      <c r="P377" s="9"/>
      <c r="Q377" s="9"/>
      <c r="R377" s="9"/>
      <c r="S377" s="9"/>
      <c r="T377" s="9"/>
      <c r="U377" s="9"/>
      <c r="V377" s="9"/>
      <c r="W377" s="9"/>
      <c r="X377" s="9"/>
      <c r="Y377" s="9"/>
      <c r="Z377" s="9"/>
      <c r="AT377" s="36" t="s">
        <v>4056</v>
      </c>
      <c r="AW377" s="68" t="s">
        <v>4623</v>
      </c>
      <c r="AX377" s="78"/>
      <c r="AY377" s="78"/>
      <c r="AZ377" s="68" t="s">
        <v>6321</v>
      </c>
    </row>
    <row r="378" spans="1:52" ht="15" customHeight="1" x14ac:dyDescent="0.4">
      <c r="A378" s="18"/>
      <c r="B378" s="9"/>
      <c r="C378" s="9"/>
      <c r="D378" s="9"/>
      <c r="E378" s="9"/>
      <c r="F378" s="9"/>
      <c r="G378" s="18"/>
      <c r="H378" s="9"/>
      <c r="I378" s="9"/>
      <c r="J378" s="9"/>
      <c r="K378" s="18"/>
      <c r="L378" s="9"/>
      <c r="M378" s="9"/>
      <c r="N378" s="9"/>
      <c r="O378" s="9"/>
      <c r="P378" s="9"/>
      <c r="Q378" s="9"/>
      <c r="R378" s="9"/>
      <c r="S378" s="9"/>
      <c r="T378" s="9"/>
      <c r="U378" s="9"/>
      <c r="V378" s="9"/>
      <c r="W378" s="9"/>
      <c r="X378" s="9"/>
      <c r="Y378" s="9"/>
      <c r="Z378" s="9"/>
      <c r="AT378" s="36" t="s">
        <v>6326</v>
      </c>
      <c r="AW378" s="68" t="s">
        <v>6001</v>
      </c>
      <c r="AX378" s="78"/>
      <c r="AY378" s="78"/>
      <c r="AZ378" s="68" t="s">
        <v>6328</v>
      </c>
    </row>
    <row r="379" spans="1:52" ht="15" customHeight="1" x14ac:dyDescent="0.4">
      <c r="A379" s="18"/>
      <c r="B379" s="9"/>
      <c r="C379" s="9"/>
      <c r="D379" s="9"/>
      <c r="E379" s="9"/>
      <c r="F379" s="9"/>
      <c r="G379" s="18"/>
      <c r="H379" s="9"/>
      <c r="I379" s="9"/>
      <c r="J379" s="9"/>
      <c r="K379" s="18"/>
      <c r="L379" s="9"/>
      <c r="M379" s="9"/>
      <c r="N379" s="9"/>
      <c r="O379" s="9"/>
      <c r="P379" s="9"/>
      <c r="Q379" s="9"/>
      <c r="R379" s="9"/>
      <c r="S379" s="9"/>
      <c r="T379" s="9"/>
      <c r="U379" s="9"/>
      <c r="V379" s="9"/>
      <c r="W379" s="9"/>
      <c r="X379" s="9"/>
      <c r="Y379" s="9"/>
      <c r="Z379" s="9"/>
      <c r="AT379" s="36" t="s">
        <v>1127</v>
      </c>
      <c r="AW379" s="68" t="s">
        <v>6334</v>
      </c>
      <c r="AX379" s="78"/>
      <c r="AY379" s="78"/>
      <c r="AZ379" s="68" t="s">
        <v>6336</v>
      </c>
    </row>
    <row r="380" spans="1:52" ht="15" customHeight="1" x14ac:dyDescent="0.4">
      <c r="A380" s="18"/>
      <c r="B380" s="9"/>
      <c r="C380" s="9"/>
      <c r="D380" s="9"/>
      <c r="E380" s="9"/>
      <c r="F380" s="9"/>
      <c r="G380" s="18"/>
      <c r="H380" s="9"/>
      <c r="I380" s="9"/>
      <c r="J380" s="9"/>
      <c r="K380" s="18"/>
      <c r="L380" s="9"/>
      <c r="M380" s="9"/>
      <c r="N380" s="9"/>
      <c r="O380" s="9"/>
      <c r="P380" s="9"/>
      <c r="Q380" s="9"/>
      <c r="R380" s="9"/>
      <c r="S380" s="9"/>
      <c r="T380" s="9"/>
      <c r="U380" s="9"/>
      <c r="V380" s="9"/>
      <c r="W380" s="9"/>
      <c r="X380" s="9"/>
      <c r="Y380" s="9"/>
      <c r="Z380" s="9"/>
      <c r="AT380" s="36" t="s">
        <v>2146</v>
      </c>
      <c r="AW380" s="68" t="s">
        <v>4512</v>
      </c>
      <c r="AX380" s="78"/>
      <c r="AY380" s="78"/>
      <c r="AZ380" s="68" t="s">
        <v>171</v>
      </c>
    </row>
    <row r="381" spans="1:52" ht="15" customHeight="1" x14ac:dyDescent="0.4">
      <c r="A381" s="18"/>
      <c r="B381" s="9"/>
      <c r="C381" s="9"/>
      <c r="D381" s="9"/>
      <c r="E381" s="9"/>
      <c r="F381" s="9"/>
      <c r="G381" s="18"/>
      <c r="H381" s="9"/>
      <c r="I381" s="9"/>
      <c r="J381" s="9"/>
      <c r="K381" s="18"/>
      <c r="L381" s="9"/>
      <c r="M381" s="9"/>
      <c r="N381" s="9"/>
      <c r="O381" s="9"/>
      <c r="P381" s="9"/>
      <c r="Q381" s="9"/>
      <c r="R381" s="9"/>
      <c r="S381" s="9"/>
      <c r="T381" s="9"/>
      <c r="U381" s="9"/>
      <c r="V381" s="9"/>
      <c r="W381" s="9"/>
      <c r="X381" s="9"/>
      <c r="Y381" s="9"/>
      <c r="Z381" s="9"/>
      <c r="AT381" s="36" t="s">
        <v>1500</v>
      </c>
      <c r="AW381" s="68" t="s">
        <v>1867</v>
      </c>
      <c r="AX381" s="78"/>
      <c r="AY381" s="78"/>
      <c r="AZ381" s="68" t="s">
        <v>913</v>
      </c>
    </row>
    <row r="382" spans="1:52" ht="15" customHeight="1" x14ac:dyDescent="0.4">
      <c r="A382" s="18"/>
      <c r="B382" s="9"/>
      <c r="C382" s="9"/>
      <c r="D382" s="9"/>
      <c r="E382" s="9"/>
      <c r="F382" s="9"/>
      <c r="G382" s="18"/>
      <c r="H382" s="9"/>
      <c r="I382" s="9"/>
      <c r="J382" s="9"/>
      <c r="K382" s="18"/>
      <c r="L382" s="9"/>
      <c r="M382" s="9"/>
      <c r="N382" s="9"/>
      <c r="O382" s="9"/>
      <c r="P382" s="9"/>
      <c r="Q382" s="9"/>
      <c r="R382" s="9"/>
      <c r="S382" s="9"/>
      <c r="T382" s="9"/>
      <c r="U382" s="9"/>
      <c r="V382" s="9"/>
      <c r="W382" s="9"/>
      <c r="X382" s="9"/>
      <c r="Y382" s="9"/>
      <c r="Z382" s="9"/>
      <c r="AT382" s="36" t="s">
        <v>3414</v>
      </c>
      <c r="AW382" s="68" t="s">
        <v>5929</v>
      </c>
      <c r="AX382" s="78"/>
      <c r="AY382" s="78"/>
      <c r="AZ382" s="68" t="s">
        <v>5283</v>
      </c>
    </row>
    <row r="383" spans="1:52" ht="15" customHeight="1" x14ac:dyDescent="0.4">
      <c r="A383" s="18"/>
      <c r="B383" s="9"/>
      <c r="C383" s="9"/>
      <c r="D383" s="9"/>
      <c r="E383" s="9"/>
      <c r="F383" s="9"/>
      <c r="G383" s="18"/>
      <c r="H383" s="9"/>
      <c r="I383" s="9"/>
      <c r="J383" s="9"/>
      <c r="K383" s="18"/>
      <c r="L383" s="9"/>
      <c r="M383" s="9"/>
      <c r="N383" s="9"/>
      <c r="O383" s="9"/>
      <c r="P383" s="9"/>
      <c r="Q383" s="9"/>
      <c r="R383" s="9"/>
      <c r="S383" s="9"/>
      <c r="T383" s="9"/>
      <c r="U383" s="9"/>
      <c r="V383" s="9"/>
      <c r="W383" s="9"/>
      <c r="X383" s="9"/>
      <c r="Y383" s="9"/>
      <c r="Z383" s="9"/>
      <c r="AT383" s="36" t="s">
        <v>6358</v>
      </c>
      <c r="AW383" s="68" t="s">
        <v>4827</v>
      </c>
      <c r="AX383" s="78"/>
      <c r="AY383" s="78"/>
      <c r="AZ383" s="68" t="s">
        <v>5291</v>
      </c>
    </row>
    <row r="384" spans="1:52" ht="15" customHeight="1" x14ac:dyDescent="0.4">
      <c r="A384" s="18"/>
      <c r="B384" s="9"/>
      <c r="C384" s="9"/>
      <c r="D384" s="9"/>
      <c r="E384" s="9"/>
      <c r="F384" s="9"/>
      <c r="G384" s="18"/>
      <c r="H384" s="9"/>
      <c r="I384" s="9"/>
      <c r="J384" s="9"/>
      <c r="K384" s="18"/>
      <c r="L384" s="9"/>
      <c r="M384" s="9"/>
      <c r="N384" s="9"/>
      <c r="O384" s="9"/>
      <c r="P384" s="9"/>
      <c r="Q384" s="9"/>
      <c r="R384" s="9"/>
      <c r="S384" s="9"/>
      <c r="T384" s="9"/>
      <c r="U384" s="9"/>
      <c r="V384" s="9"/>
      <c r="W384" s="9"/>
      <c r="X384" s="9"/>
      <c r="Y384" s="9"/>
      <c r="Z384" s="9"/>
      <c r="AT384" s="36" t="s">
        <v>3906</v>
      </c>
      <c r="AW384" s="68" t="s">
        <v>1245</v>
      </c>
      <c r="AX384" s="78"/>
      <c r="AY384" s="78"/>
      <c r="AZ384" s="68" t="s">
        <v>5298</v>
      </c>
    </row>
    <row r="385" spans="1:52" ht="15" customHeight="1" x14ac:dyDescent="0.4">
      <c r="A385" s="18"/>
      <c r="B385" s="9"/>
      <c r="C385" s="9"/>
      <c r="D385" s="9"/>
      <c r="E385" s="9"/>
      <c r="F385" s="9"/>
      <c r="G385" s="18"/>
      <c r="H385" s="9"/>
      <c r="I385" s="9"/>
      <c r="J385" s="9"/>
      <c r="K385" s="18"/>
      <c r="L385" s="9"/>
      <c r="M385" s="9"/>
      <c r="N385" s="9"/>
      <c r="O385" s="9"/>
      <c r="P385" s="9"/>
      <c r="Q385" s="9"/>
      <c r="R385" s="9"/>
      <c r="S385" s="9"/>
      <c r="T385" s="9"/>
      <c r="U385" s="9"/>
      <c r="V385" s="9"/>
      <c r="W385" s="9"/>
      <c r="X385" s="9"/>
      <c r="Y385" s="9"/>
      <c r="Z385" s="9"/>
      <c r="AT385" s="36" t="s">
        <v>6365</v>
      </c>
      <c r="AW385" s="68" t="s">
        <v>3175</v>
      </c>
      <c r="AX385" s="78"/>
      <c r="AY385" s="78"/>
      <c r="AZ385" s="68" t="s">
        <v>3409</v>
      </c>
    </row>
    <row r="386" spans="1:52" ht="15" customHeight="1" x14ac:dyDescent="0.4">
      <c r="A386" s="18"/>
      <c r="B386" s="9"/>
      <c r="C386" s="9"/>
      <c r="D386" s="9"/>
      <c r="E386" s="9"/>
      <c r="F386" s="9"/>
      <c r="G386" s="18"/>
      <c r="H386" s="9"/>
      <c r="I386" s="9"/>
      <c r="J386" s="9"/>
      <c r="K386" s="18"/>
      <c r="L386" s="9"/>
      <c r="M386" s="9"/>
      <c r="N386" s="9"/>
      <c r="O386" s="9"/>
      <c r="P386" s="9"/>
      <c r="Q386" s="9"/>
      <c r="R386" s="9"/>
      <c r="S386" s="9"/>
      <c r="T386" s="9"/>
      <c r="U386" s="9"/>
      <c r="V386" s="9"/>
      <c r="W386" s="9"/>
      <c r="X386" s="9"/>
      <c r="Y386" s="9"/>
      <c r="Z386" s="9"/>
      <c r="AT386" s="36" t="s">
        <v>6376</v>
      </c>
      <c r="AW386" s="68" t="s">
        <v>1062</v>
      </c>
      <c r="AX386" s="78"/>
      <c r="AY386" s="78"/>
      <c r="AZ386" s="68" t="s">
        <v>5311</v>
      </c>
    </row>
    <row r="387" spans="1:52" ht="15" customHeight="1" x14ac:dyDescent="0.4">
      <c r="A387" s="18"/>
      <c r="B387" s="9"/>
      <c r="C387" s="9"/>
      <c r="D387" s="9"/>
      <c r="E387" s="9"/>
      <c r="F387" s="9"/>
      <c r="G387" s="18"/>
      <c r="H387" s="9"/>
      <c r="I387" s="9"/>
      <c r="J387" s="9"/>
      <c r="K387" s="18"/>
      <c r="L387" s="9"/>
      <c r="M387" s="9"/>
      <c r="N387" s="9"/>
      <c r="O387" s="9"/>
      <c r="P387" s="9"/>
      <c r="Q387" s="9"/>
      <c r="R387" s="9"/>
      <c r="S387" s="9"/>
      <c r="T387" s="9"/>
      <c r="U387" s="9"/>
      <c r="V387" s="9"/>
      <c r="W387" s="9"/>
      <c r="X387" s="9"/>
      <c r="Y387" s="9"/>
      <c r="Z387" s="9"/>
      <c r="AT387" s="36" t="s">
        <v>6385</v>
      </c>
      <c r="AW387" s="68" t="s">
        <v>5897</v>
      </c>
      <c r="AX387" s="78"/>
      <c r="AY387" s="78"/>
      <c r="AZ387" s="68" t="s">
        <v>5318</v>
      </c>
    </row>
    <row r="388" spans="1:52" ht="15" customHeight="1" x14ac:dyDescent="0.4">
      <c r="A388" s="18"/>
      <c r="B388" s="9"/>
      <c r="C388" s="9"/>
      <c r="D388" s="9"/>
      <c r="E388" s="9"/>
      <c r="F388" s="9"/>
      <c r="G388" s="18"/>
      <c r="H388" s="9"/>
      <c r="I388" s="9"/>
      <c r="J388" s="9"/>
      <c r="K388" s="18"/>
      <c r="L388" s="9"/>
      <c r="M388" s="9"/>
      <c r="N388" s="9"/>
      <c r="O388" s="9"/>
      <c r="P388" s="9"/>
      <c r="Q388" s="9"/>
      <c r="R388" s="9"/>
      <c r="S388" s="9"/>
      <c r="T388" s="9"/>
      <c r="U388" s="9"/>
      <c r="V388" s="9"/>
      <c r="W388" s="9"/>
      <c r="X388" s="9"/>
      <c r="Y388" s="9"/>
      <c r="Z388" s="9"/>
      <c r="AT388" s="36" t="s">
        <v>3283</v>
      </c>
      <c r="AW388" s="68" t="s">
        <v>1226</v>
      </c>
      <c r="AX388" s="78"/>
      <c r="AY388" s="78"/>
      <c r="AZ388" s="68" t="s">
        <v>3149</v>
      </c>
    </row>
    <row r="389" spans="1:52" ht="15" customHeight="1" x14ac:dyDescent="0.4">
      <c r="A389" s="18"/>
      <c r="B389" s="9"/>
      <c r="C389" s="9"/>
      <c r="D389" s="9"/>
      <c r="E389" s="9"/>
      <c r="F389" s="9"/>
      <c r="G389" s="18"/>
      <c r="H389" s="9"/>
      <c r="I389" s="9"/>
      <c r="J389" s="9"/>
      <c r="K389" s="18"/>
      <c r="L389" s="9"/>
      <c r="M389" s="9"/>
      <c r="N389" s="9"/>
      <c r="O389" s="9"/>
      <c r="P389" s="9"/>
      <c r="Q389" s="9"/>
      <c r="R389" s="9"/>
      <c r="S389" s="9"/>
      <c r="T389" s="9"/>
      <c r="U389" s="9"/>
      <c r="V389" s="9"/>
      <c r="W389" s="9"/>
      <c r="X389" s="9"/>
      <c r="Y389" s="9"/>
      <c r="Z389" s="9"/>
      <c r="AT389" s="36" t="s">
        <v>1279</v>
      </c>
      <c r="AW389" s="68" t="s">
        <v>4463</v>
      </c>
      <c r="AX389" s="78"/>
      <c r="AY389" s="78"/>
      <c r="AZ389" s="68" t="s">
        <v>5332</v>
      </c>
    </row>
    <row r="390" spans="1:52" ht="15" customHeight="1" x14ac:dyDescent="0.4">
      <c r="A390" s="18"/>
      <c r="B390" s="9"/>
      <c r="C390" s="9"/>
      <c r="D390" s="9"/>
      <c r="E390" s="9"/>
      <c r="F390" s="9"/>
      <c r="G390" s="18"/>
      <c r="H390" s="9"/>
      <c r="I390" s="9"/>
      <c r="J390" s="9"/>
      <c r="K390" s="18"/>
      <c r="L390" s="9"/>
      <c r="M390" s="9"/>
      <c r="N390" s="9"/>
      <c r="O390" s="9"/>
      <c r="P390" s="9"/>
      <c r="Q390" s="9"/>
      <c r="R390" s="9"/>
      <c r="S390" s="9"/>
      <c r="T390" s="9"/>
      <c r="U390" s="9"/>
      <c r="V390" s="9"/>
      <c r="W390" s="9"/>
      <c r="X390" s="9"/>
      <c r="Y390" s="9"/>
      <c r="Z390" s="9"/>
      <c r="AT390" s="36" t="s">
        <v>4725</v>
      </c>
      <c r="AW390" s="68" t="s">
        <v>6408</v>
      </c>
      <c r="AX390" s="78"/>
      <c r="AY390" s="78"/>
      <c r="AZ390" s="68" t="s">
        <v>5339</v>
      </c>
    </row>
    <row r="391" spans="1:52" ht="15" customHeight="1" x14ac:dyDescent="0.4">
      <c r="A391" s="18"/>
      <c r="B391" s="9"/>
      <c r="C391" s="9"/>
      <c r="D391" s="9"/>
      <c r="E391" s="9"/>
      <c r="F391" s="9"/>
      <c r="G391" s="18"/>
      <c r="H391" s="9"/>
      <c r="I391" s="9"/>
      <c r="J391" s="9"/>
      <c r="K391" s="18"/>
      <c r="L391" s="9"/>
      <c r="M391" s="9"/>
      <c r="N391" s="9"/>
      <c r="O391" s="9"/>
      <c r="P391" s="9"/>
      <c r="Q391" s="9"/>
      <c r="R391" s="9"/>
      <c r="S391" s="9"/>
      <c r="T391" s="9"/>
      <c r="U391" s="9"/>
      <c r="V391" s="9"/>
      <c r="W391" s="9"/>
      <c r="X391" s="9"/>
      <c r="Y391" s="9"/>
      <c r="Z391" s="9"/>
      <c r="AT391" s="36" t="s">
        <v>6415</v>
      </c>
      <c r="AW391" s="78"/>
      <c r="AX391" s="78"/>
      <c r="AY391" s="78"/>
      <c r="AZ391" s="68" t="s">
        <v>2536</v>
      </c>
    </row>
    <row r="392" spans="1:52" ht="15" customHeight="1" x14ac:dyDescent="0.4">
      <c r="A392" s="18"/>
      <c r="B392" s="9"/>
      <c r="C392" s="9"/>
      <c r="D392" s="9"/>
      <c r="E392" s="9"/>
      <c r="F392" s="9"/>
      <c r="G392" s="18"/>
      <c r="H392" s="9"/>
      <c r="I392" s="9"/>
      <c r="J392" s="9"/>
      <c r="K392" s="18"/>
      <c r="L392" s="9"/>
      <c r="M392" s="9"/>
      <c r="N392" s="9"/>
      <c r="O392" s="9"/>
      <c r="P392" s="9"/>
      <c r="Q392" s="9"/>
      <c r="R392" s="9"/>
      <c r="S392" s="9"/>
      <c r="T392" s="9"/>
      <c r="U392" s="9"/>
      <c r="V392" s="9"/>
      <c r="W392" s="9"/>
      <c r="X392" s="9"/>
      <c r="Y392" s="9"/>
      <c r="Z392" s="9"/>
      <c r="AT392" s="36" t="s">
        <v>1439</v>
      </c>
      <c r="AW392" s="78"/>
      <c r="AX392" s="78"/>
      <c r="AY392" s="78"/>
      <c r="AZ392" s="68" t="s">
        <v>5349</v>
      </c>
    </row>
    <row r="393" spans="1:52" ht="15" customHeight="1" x14ac:dyDescent="0.4">
      <c r="A393" s="18"/>
      <c r="B393" s="9"/>
      <c r="C393" s="9"/>
      <c r="D393" s="9"/>
      <c r="E393" s="9"/>
      <c r="F393" s="9"/>
      <c r="G393" s="18"/>
      <c r="H393" s="9"/>
      <c r="I393" s="9"/>
      <c r="J393" s="9"/>
      <c r="K393" s="18"/>
      <c r="L393" s="9"/>
      <c r="M393" s="9"/>
      <c r="N393" s="9"/>
      <c r="O393" s="9"/>
      <c r="P393" s="9"/>
      <c r="Q393" s="9"/>
      <c r="R393" s="9"/>
      <c r="S393" s="9"/>
      <c r="T393" s="9"/>
      <c r="U393" s="9"/>
      <c r="V393" s="9"/>
      <c r="W393" s="9"/>
      <c r="X393" s="9"/>
      <c r="Y393" s="9"/>
      <c r="Z393" s="9"/>
      <c r="AT393" s="36" t="s">
        <v>3612</v>
      </c>
      <c r="AW393" s="78"/>
      <c r="AX393" s="78"/>
      <c r="AY393" s="78"/>
      <c r="AZ393" s="68" t="s">
        <v>5363</v>
      </c>
    </row>
    <row r="394" spans="1:52" ht="15" customHeight="1" x14ac:dyDescent="0.4">
      <c r="A394" s="18"/>
      <c r="B394" s="9"/>
      <c r="C394" s="9"/>
      <c r="D394" s="9"/>
      <c r="E394" s="9"/>
      <c r="F394" s="9"/>
      <c r="G394" s="18"/>
      <c r="H394" s="9"/>
      <c r="I394" s="9"/>
      <c r="J394" s="9"/>
      <c r="K394" s="18"/>
      <c r="L394" s="9"/>
      <c r="M394" s="9"/>
      <c r="N394" s="9"/>
      <c r="O394" s="9"/>
      <c r="P394" s="9"/>
      <c r="Q394" s="9"/>
      <c r="R394" s="9"/>
      <c r="S394" s="9"/>
      <c r="T394" s="9"/>
      <c r="U394" s="9"/>
      <c r="V394" s="9"/>
      <c r="W394" s="9"/>
      <c r="X394" s="9"/>
      <c r="Y394" s="9"/>
      <c r="Z394" s="9"/>
      <c r="AT394" s="36" t="s">
        <v>4605</v>
      </c>
      <c r="AW394" s="78"/>
      <c r="AX394" s="78"/>
      <c r="AY394" s="78"/>
      <c r="AZ394" s="68" t="s">
        <v>4065</v>
      </c>
    </row>
    <row r="395" spans="1:52" ht="15" customHeight="1" x14ac:dyDescent="0.4">
      <c r="A395" s="18"/>
      <c r="B395" s="9"/>
      <c r="C395" s="9"/>
      <c r="D395" s="9"/>
      <c r="E395" s="9"/>
      <c r="F395" s="9"/>
      <c r="G395" s="18"/>
      <c r="H395" s="9"/>
      <c r="I395" s="9"/>
      <c r="J395" s="9"/>
      <c r="K395" s="18"/>
      <c r="L395" s="9"/>
      <c r="M395" s="9"/>
      <c r="N395" s="9"/>
      <c r="O395" s="9"/>
      <c r="P395" s="9"/>
      <c r="Q395" s="9"/>
      <c r="R395" s="9"/>
      <c r="S395" s="9"/>
      <c r="T395" s="9"/>
      <c r="U395" s="9"/>
      <c r="V395" s="9"/>
      <c r="W395" s="9"/>
      <c r="X395" s="9"/>
      <c r="Y395" s="9"/>
      <c r="Z395" s="9"/>
      <c r="AT395" s="36" t="s">
        <v>6443</v>
      </c>
      <c r="AW395" s="78"/>
      <c r="AX395" s="78"/>
      <c r="AY395" s="78"/>
      <c r="AZ395" s="68" t="s">
        <v>5376</v>
      </c>
    </row>
    <row r="396" spans="1:52" ht="15" customHeight="1" x14ac:dyDescent="0.4">
      <c r="A396" s="18"/>
      <c r="B396" s="9"/>
      <c r="C396" s="9"/>
      <c r="D396" s="9"/>
      <c r="E396" s="9"/>
      <c r="F396" s="9"/>
      <c r="G396" s="18"/>
      <c r="H396" s="9"/>
      <c r="I396" s="9"/>
      <c r="J396" s="9"/>
      <c r="K396" s="18"/>
      <c r="L396" s="9"/>
      <c r="M396" s="9"/>
      <c r="N396" s="9"/>
      <c r="O396" s="9"/>
      <c r="P396" s="9"/>
      <c r="Q396" s="9"/>
      <c r="R396" s="9"/>
      <c r="S396" s="9"/>
      <c r="T396" s="9"/>
      <c r="U396" s="9"/>
      <c r="V396" s="9"/>
      <c r="W396" s="9"/>
      <c r="X396" s="9"/>
      <c r="Y396" s="9"/>
      <c r="Z396" s="9"/>
      <c r="AT396" s="36" t="s">
        <v>3472</v>
      </c>
      <c r="AW396" s="78"/>
      <c r="AX396" s="78"/>
      <c r="AY396" s="78"/>
      <c r="AZ396" s="68" t="s">
        <v>3617</v>
      </c>
    </row>
    <row r="397" spans="1:52" ht="15" customHeight="1" x14ac:dyDescent="0.4">
      <c r="A397" s="18"/>
      <c r="B397" s="9"/>
      <c r="C397" s="9"/>
      <c r="D397" s="9"/>
      <c r="E397" s="9"/>
      <c r="F397" s="9"/>
      <c r="G397" s="18"/>
      <c r="H397" s="9"/>
      <c r="I397" s="9"/>
      <c r="J397" s="9"/>
      <c r="K397" s="18"/>
      <c r="L397" s="9"/>
      <c r="M397" s="9"/>
      <c r="N397" s="9"/>
      <c r="O397" s="9"/>
      <c r="P397" s="9"/>
      <c r="Q397" s="9"/>
      <c r="R397" s="9"/>
      <c r="S397" s="9"/>
      <c r="T397" s="9"/>
      <c r="U397" s="9"/>
      <c r="V397" s="9"/>
      <c r="W397" s="9"/>
      <c r="X397" s="9"/>
      <c r="Y397" s="9"/>
      <c r="Z397" s="9"/>
      <c r="AT397" s="36" t="s">
        <v>6462</v>
      </c>
      <c r="AW397" s="78"/>
      <c r="AX397" s="78"/>
      <c r="AY397" s="78"/>
      <c r="AZ397" s="68" t="s">
        <v>2769</v>
      </c>
    </row>
    <row r="398" spans="1:52" ht="15" customHeight="1" x14ac:dyDescent="0.4">
      <c r="A398" s="18"/>
      <c r="B398" s="9"/>
      <c r="C398" s="9"/>
      <c r="D398" s="9"/>
      <c r="E398" s="9"/>
      <c r="F398" s="9"/>
      <c r="G398" s="18"/>
      <c r="H398" s="9"/>
      <c r="I398" s="9"/>
      <c r="J398" s="9"/>
      <c r="K398" s="18"/>
      <c r="L398" s="9"/>
      <c r="M398" s="9"/>
      <c r="N398" s="9"/>
      <c r="O398" s="9"/>
      <c r="P398" s="9"/>
      <c r="Q398" s="9"/>
      <c r="R398" s="9"/>
      <c r="S398" s="9"/>
      <c r="T398" s="9"/>
      <c r="U398" s="9"/>
      <c r="V398" s="9"/>
      <c r="W398" s="9"/>
      <c r="X398" s="9"/>
      <c r="Y398" s="9"/>
      <c r="Z398" s="9"/>
      <c r="AT398" s="36" t="s">
        <v>6468</v>
      </c>
      <c r="AW398" s="78"/>
      <c r="AX398" s="78"/>
      <c r="AY398" s="78"/>
      <c r="AZ398" s="68" t="s">
        <v>5389</v>
      </c>
    </row>
    <row r="399" spans="1:52" ht="15" customHeight="1" x14ac:dyDescent="0.4">
      <c r="A399" s="18"/>
      <c r="B399" s="9"/>
      <c r="C399" s="9"/>
      <c r="D399" s="9"/>
      <c r="E399" s="9"/>
      <c r="F399" s="9"/>
      <c r="G399" s="18"/>
      <c r="H399" s="9"/>
      <c r="I399" s="9"/>
      <c r="J399" s="9"/>
      <c r="K399" s="18"/>
      <c r="L399" s="9"/>
      <c r="M399" s="9"/>
      <c r="N399" s="9"/>
      <c r="O399" s="9"/>
      <c r="P399" s="9"/>
      <c r="Q399" s="9"/>
      <c r="R399" s="9"/>
      <c r="S399" s="9"/>
      <c r="T399" s="9"/>
      <c r="U399" s="9"/>
      <c r="V399" s="9"/>
      <c r="W399" s="9"/>
      <c r="X399" s="9"/>
      <c r="Y399" s="9"/>
      <c r="Z399" s="9"/>
      <c r="AT399" s="36" t="s">
        <v>6473</v>
      </c>
      <c r="AW399" s="78"/>
      <c r="AX399" s="78"/>
      <c r="AY399" s="78"/>
      <c r="AZ399" s="68" t="s">
        <v>2796</v>
      </c>
    </row>
    <row r="400" spans="1:52" ht="15" customHeight="1" x14ac:dyDescent="0.4">
      <c r="A400" s="18"/>
      <c r="B400" s="9"/>
      <c r="C400" s="9"/>
      <c r="D400" s="9"/>
      <c r="E400" s="9"/>
      <c r="F400" s="9"/>
      <c r="G400" s="18"/>
      <c r="H400" s="9"/>
      <c r="I400" s="9"/>
      <c r="J400" s="9"/>
      <c r="K400" s="18"/>
      <c r="L400" s="9"/>
      <c r="M400" s="9"/>
      <c r="N400" s="9"/>
      <c r="O400" s="9"/>
      <c r="P400" s="9"/>
      <c r="Q400" s="9"/>
      <c r="R400" s="9"/>
      <c r="S400" s="9"/>
      <c r="T400" s="9"/>
      <c r="U400" s="9"/>
      <c r="V400" s="9"/>
      <c r="W400" s="9"/>
      <c r="X400" s="9"/>
      <c r="Y400" s="9"/>
      <c r="Z400" s="9"/>
      <c r="AT400" s="36" t="s">
        <v>6476</v>
      </c>
      <c r="AW400" s="78"/>
      <c r="AX400" s="78"/>
      <c r="AY400" s="78"/>
      <c r="AZ400" s="68" t="s">
        <v>5405</v>
      </c>
    </row>
    <row r="401" spans="1:52" ht="15" customHeight="1" x14ac:dyDescent="0.4">
      <c r="A401" s="18"/>
      <c r="B401" s="9"/>
      <c r="C401" s="9"/>
      <c r="D401" s="9"/>
      <c r="E401" s="9"/>
      <c r="F401" s="9"/>
      <c r="G401" s="18"/>
      <c r="H401" s="9"/>
      <c r="I401" s="9"/>
      <c r="J401" s="9"/>
      <c r="K401" s="18"/>
      <c r="L401" s="9"/>
      <c r="M401" s="9"/>
      <c r="N401" s="9"/>
      <c r="O401" s="9"/>
      <c r="P401" s="9"/>
      <c r="Q401" s="9"/>
      <c r="R401" s="9"/>
      <c r="S401" s="9"/>
      <c r="T401" s="9"/>
      <c r="U401" s="9"/>
      <c r="V401" s="9"/>
      <c r="W401" s="9"/>
      <c r="X401" s="9"/>
      <c r="Y401" s="9"/>
      <c r="Z401" s="9"/>
      <c r="AT401" s="36" t="s">
        <v>6477</v>
      </c>
      <c r="AW401" s="78"/>
      <c r="AX401" s="78"/>
      <c r="AY401" s="78"/>
      <c r="AZ401" s="68" t="s">
        <v>5417</v>
      </c>
    </row>
    <row r="402" spans="1:52" ht="15" customHeight="1" x14ac:dyDescent="0.4">
      <c r="A402" s="18"/>
      <c r="B402" s="9"/>
      <c r="C402" s="9"/>
      <c r="D402" s="9"/>
      <c r="E402" s="9"/>
      <c r="F402" s="9"/>
      <c r="G402" s="18"/>
      <c r="H402" s="9"/>
      <c r="I402" s="9"/>
      <c r="J402" s="9"/>
      <c r="K402" s="18"/>
      <c r="L402" s="9"/>
      <c r="M402" s="9"/>
      <c r="N402" s="9"/>
      <c r="O402" s="9"/>
      <c r="P402" s="9"/>
      <c r="Q402" s="9"/>
      <c r="R402" s="9"/>
      <c r="S402" s="9"/>
      <c r="T402" s="9"/>
      <c r="U402" s="9"/>
      <c r="V402" s="9"/>
      <c r="W402" s="9"/>
      <c r="X402" s="9"/>
      <c r="Y402" s="9"/>
      <c r="Z402" s="9"/>
      <c r="AT402" s="36" t="s">
        <v>2631</v>
      </c>
      <c r="AW402" s="78"/>
      <c r="AX402" s="78"/>
      <c r="AY402" s="78"/>
      <c r="AZ402" s="68" t="s">
        <v>5505</v>
      </c>
    </row>
    <row r="403" spans="1:52" ht="15" customHeight="1" x14ac:dyDescent="0.4">
      <c r="A403" s="18"/>
      <c r="B403" s="9"/>
      <c r="C403" s="9"/>
      <c r="D403" s="9"/>
      <c r="E403" s="9"/>
      <c r="F403" s="9"/>
      <c r="G403" s="18"/>
      <c r="H403" s="9"/>
      <c r="I403" s="9"/>
      <c r="J403" s="9"/>
      <c r="K403" s="18"/>
      <c r="L403" s="9"/>
      <c r="M403" s="9"/>
      <c r="N403" s="9"/>
      <c r="O403" s="9"/>
      <c r="P403" s="9"/>
      <c r="Q403" s="9"/>
      <c r="R403" s="9"/>
      <c r="S403" s="9"/>
      <c r="T403" s="9"/>
      <c r="U403" s="9"/>
      <c r="V403" s="9"/>
      <c r="W403" s="9"/>
      <c r="X403" s="9"/>
      <c r="Y403" s="9"/>
      <c r="Z403" s="9"/>
      <c r="AT403" s="36" t="s">
        <v>2401</v>
      </c>
      <c r="AW403" s="78"/>
      <c r="AX403" s="78"/>
      <c r="AY403" s="78"/>
      <c r="AZ403" s="68" t="s">
        <v>4720</v>
      </c>
    </row>
    <row r="404" spans="1:52" ht="15" customHeight="1" x14ac:dyDescent="0.4">
      <c r="A404" s="18"/>
      <c r="B404" s="9"/>
      <c r="C404" s="9"/>
      <c r="D404" s="9"/>
      <c r="E404" s="9"/>
      <c r="F404" s="9"/>
      <c r="G404" s="18"/>
      <c r="H404" s="9"/>
      <c r="I404" s="9"/>
      <c r="J404" s="9"/>
      <c r="K404" s="18"/>
      <c r="L404" s="9"/>
      <c r="M404" s="9"/>
      <c r="N404" s="9"/>
      <c r="O404" s="9"/>
      <c r="P404" s="9"/>
      <c r="Q404" s="9"/>
      <c r="R404" s="9"/>
      <c r="S404" s="9"/>
      <c r="T404" s="9"/>
      <c r="U404" s="9"/>
      <c r="V404" s="9"/>
      <c r="W404" s="9"/>
      <c r="X404" s="9"/>
      <c r="Y404" s="9"/>
      <c r="Z404" s="9"/>
      <c r="AT404" s="36" t="s">
        <v>2573</v>
      </c>
      <c r="AW404" s="78"/>
      <c r="AX404" s="78"/>
      <c r="AY404" s="78"/>
      <c r="AZ404" s="68" t="s">
        <v>5515</v>
      </c>
    </row>
    <row r="405" spans="1:52" ht="15" customHeight="1" x14ac:dyDescent="0.4">
      <c r="A405" s="18"/>
      <c r="B405" s="9"/>
      <c r="C405" s="9"/>
      <c r="D405" s="9"/>
      <c r="E405" s="9"/>
      <c r="F405" s="9"/>
      <c r="G405" s="18"/>
      <c r="H405" s="9"/>
      <c r="I405" s="9"/>
      <c r="J405" s="9"/>
      <c r="K405" s="18"/>
      <c r="L405" s="9"/>
      <c r="M405" s="9"/>
      <c r="N405" s="9"/>
      <c r="O405" s="9"/>
      <c r="P405" s="9"/>
      <c r="Q405" s="9"/>
      <c r="R405" s="9"/>
      <c r="S405" s="9"/>
      <c r="T405" s="9"/>
      <c r="U405" s="9"/>
      <c r="V405" s="9"/>
      <c r="W405" s="9"/>
      <c r="X405" s="9"/>
      <c r="Y405" s="9"/>
      <c r="Z405" s="9"/>
      <c r="AT405" s="36" t="s">
        <v>6495</v>
      </c>
      <c r="AW405" s="78"/>
      <c r="AX405" s="78"/>
      <c r="AY405" s="78"/>
      <c r="AZ405" s="68" t="s">
        <v>977</v>
      </c>
    </row>
    <row r="406" spans="1:52" ht="15" customHeight="1" x14ac:dyDescent="0.4">
      <c r="A406" s="18"/>
      <c r="B406" s="9"/>
      <c r="C406" s="9"/>
      <c r="D406" s="9"/>
      <c r="E406" s="9"/>
      <c r="F406" s="9"/>
      <c r="G406" s="18"/>
      <c r="H406" s="9"/>
      <c r="I406" s="9"/>
      <c r="J406" s="9"/>
      <c r="K406" s="18"/>
      <c r="L406" s="9"/>
      <c r="M406" s="9"/>
      <c r="N406" s="9"/>
      <c r="O406" s="9"/>
      <c r="P406" s="9"/>
      <c r="Q406" s="9"/>
      <c r="R406" s="9"/>
      <c r="S406" s="9"/>
      <c r="T406" s="9"/>
      <c r="U406" s="9"/>
      <c r="V406" s="9"/>
      <c r="W406" s="9"/>
      <c r="X406" s="9"/>
      <c r="Y406" s="9"/>
      <c r="Z406" s="9"/>
      <c r="AT406" s="36" t="s">
        <v>6510</v>
      </c>
      <c r="AW406" s="78"/>
      <c r="AX406" s="78"/>
      <c r="AY406" s="78"/>
      <c r="AZ406" s="68" t="s">
        <v>5435</v>
      </c>
    </row>
    <row r="407" spans="1:52" ht="15" customHeight="1" x14ac:dyDescent="0.4">
      <c r="A407" s="18"/>
      <c r="B407" s="9"/>
      <c r="C407" s="9"/>
      <c r="D407" s="9"/>
      <c r="E407" s="9"/>
      <c r="F407" s="9"/>
      <c r="G407" s="18"/>
      <c r="H407" s="9"/>
      <c r="I407" s="9"/>
      <c r="J407" s="9"/>
      <c r="K407" s="18"/>
      <c r="L407" s="9"/>
      <c r="M407" s="9"/>
      <c r="N407" s="9"/>
      <c r="O407" s="9"/>
      <c r="P407" s="9"/>
      <c r="Q407" s="9"/>
      <c r="R407" s="9"/>
      <c r="S407" s="9"/>
      <c r="T407" s="9"/>
      <c r="U407" s="9"/>
      <c r="V407" s="9"/>
      <c r="W407" s="9"/>
      <c r="X407" s="9"/>
      <c r="Y407" s="9"/>
      <c r="Z407" s="9"/>
      <c r="AT407" s="36" t="s">
        <v>6520</v>
      </c>
      <c r="AW407" s="78"/>
      <c r="AX407" s="78"/>
      <c r="AY407" s="78"/>
      <c r="AZ407" s="68" t="s">
        <v>480</v>
      </c>
    </row>
    <row r="408" spans="1:52" ht="15" customHeight="1" x14ac:dyDescent="0.4">
      <c r="A408" s="18"/>
      <c r="B408" s="9"/>
      <c r="C408" s="9"/>
      <c r="D408" s="9"/>
      <c r="E408" s="9"/>
      <c r="F408" s="9"/>
      <c r="G408" s="18"/>
      <c r="H408" s="9"/>
      <c r="I408" s="9"/>
      <c r="J408" s="9"/>
      <c r="K408" s="18"/>
      <c r="L408" s="9"/>
      <c r="M408" s="9"/>
      <c r="N408" s="9"/>
      <c r="O408" s="9"/>
      <c r="P408" s="9"/>
      <c r="Q408" s="9"/>
      <c r="R408" s="9"/>
      <c r="S408" s="9"/>
      <c r="T408" s="9"/>
      <c r="U408" s="9"/>
      <c r="V408" s="9"/>
      <c r="W408" s="9"/>
      <c r="X408" s="9"/>
      <c r="Y408" s="9"/>
      <c r="Z408" s="9"/>
      <c r="AT408" s="36" t="s">
        <v>4826</v>
      </c>
      <c r="AW408" s="78"/>
      <c r="AX408" s="78"/>
      <c r="AY408" s="78"/>
      <c r="AZ408" s="68" t="s">
        <v>3621</v>
      </c>
    </row>
    <row r="409" spans="1:52" ht="15" customHeight="1" x14ac:dyDescent="0.4">
      <c r="A409" s="18"/>
      <c r="B409" s="9"/>
      <c r="C409" s="9"/>
      <c r="D409" s="9"/>
      <c r="E409" s="9"/>
      <c r="F409" s="9"/>
      <c r="G409" s="18"/>
      <c r="H409" s="9"/>
      <c r="I409" s="9"/>
      <c r="J409" s="9"/>
      <c r="K409" s="18"/>
      <c r="L409" s="9"/>
      <c r="M409" s="9"/>
      <c r="N409" s="9"/>
      <c r="O409" s="9"/>
      <c r="P409" s="9"/>
      <c r="Q409" s="9"/>
      <c r="R409" s="9"/>
      <c r="S409" s="9"/>
      <c r="T409" s="9"/>
      <c r="U409" s="9"/>
      <c r="V409" s="9"/>
      <c r="W409" s="9"/>
      <c r="X409" s="9"/>
      <c r="Y409" s="9"/>
      <c r="Z409" s="9"/>
      <c r="AT409" s="36" t="s">
        <v>6536</v>
      </c>
      <c r="AW409" s="78"/>
      <c r="AX409" s="78"/>
      <c r="AY409" s="78"/>
      <c r="AZ409" s="68" t="s">
        <v>5544</v>
      </c>
    </row>
    <row r="410" spans="1:52" ht="15" customHeight="1" x14ac:dyDescent="0.4">
      <c r="A410" s="18"/>
      <c r="B410" s="9"/>
      <c r="C410" s="9"/>
      <c r="D410" s="9"/>
      <c r="E410" s="9"/>
      <c r="F410" s="9"/>
      <c r="G410" s="18"/>
      <c r="H410" s="9"/>
      <c r="I410" s="9"/>
      <c r="J410" s="9"/>
      <c r="K410" s="18"/>
      <c r="L410" s="9"/>
      <c r="M410" s="9"/>
      <c r="N410" s="9"/>
      <c r="O410" s="9"/>
      <c r="P410" s="9"/>
      <c r="Q410" s="9"/>
      <c r="R410" s="9"/>
      <c r="S410" s="9"/>
      <c r="T410" s="9"/>
      <c r="U410" s="9"/>
      <c r="V410" s="9"/>
      <c r="W410" s="9"/>
      <c r="X410" s="9"/>
      <c r="Y410" s="9"/>
      <c r="Z410" s="9"/>
      <c r="AT410" s="36" t="s">
        <v>6544</v>
      </c>
      <c r="AW410" s="78"/>
      <c r="AX410" s="78"/>
      <c r="AY410" s="78"/>
      <c r="AZ410" s="68" t="s">
        <v>5549</v>
      </c>
    </row>
    <row r="411" spans="1:52" ht="15" customHeight="1" x14ac:dyDescent="0.4">
      <c r="A411" s="18"/>
      <c r="B411" s="9"/>
      <c r="C411" s="9"/>
      <c r="D411" s="9"/>
      <c r="E411" s="9"/>
      <c r="F411" s="9"/>
      <c r="G411" s="18"/>
      <c r="H411" s="9"/>
      <c r="I411" s="9"/>
      <c r="J411" s="9"/>
      <c r="K411" s="18"/>
      <c r="L411" s="9"/>
      <c r="M411" s="9"/>
      <c r="N411" s="9"/>
      <c r="O411" s="9"/>
      <c r="P411" s="9"/>
      <c r="Q411" s="9"/>
      <c r="R411" s="9"/>
      <c r="S411" s="9"/>
      <c r="T411" s="9"/>
      <c r="U411" s="9"/>
      <c r="V411" s="9"/>
      <c r="W411" s="9"/>
      <c r="X411" s="9"/>
      <c r="Y411" s="9"/>
      <c r="Z411" s="9"/>
      <c r="AT411" s="36" t="s">
        <v>3110</v>
      </c>
      <c r="AW411" s="78"/>
      <c r="AX411" s="78"/>
      <c r="AY411" s="78"/>
      <c r="AZ411" s="68" t="s">
        <v>5447</v>
      </c>
    </row>
    <row r="412" spans="1:52" ht="15" customHeight="1" x14ac:dyDescent="0.4">
      <c r="A412" s="18"/>
      <c r="B412" s="9"/>
      <c r="C412" s="9"/>
      <c r="D412" s="9"/>
      <c r="E412" s="9"/>
      <c r="F412" s="9"/>
      <c r="G412" s="18"/>
      <c r="H412" s="9"/>
      <c r="I412" s="9"/>
      <c r="J412" s="9"/>
      <c r="K412" s="18"/>
      <c r="L412" s="9"/>
      <c r="M412" s="9"/>
      <c r="N412" s="9"/>
      <c r="O412" s="9"/>
      <c r="P412" s="9"/>
      <c r="Q412" s="9"/>
      <c r="R412" s="9"/>
      <c r="S412" s="9"/>
      <c r="T412" s="9"/>
      <c r="U412" s="9"/>
      <c r="V412" s="9"/>
      <c r="W412" s="9"/>
      <c r="X412" s="9"/>
      <c r="Y412" s="9"/>
      <c r="Z412" s="9"/>
      <c r="AT412" s="36" t="s">
        <v>2962</v>
      </c>
      <c r="AW412" s="78"/>
      <c r="AX412" s="78"/>
      <c r="AY412" s="78"/>
      <c r="AZ412" s="68" t="s">
        <v>2996</v>
      </c>
    </row>
    <row r="413" spans="1:52" ht="15" customHeight="1" x14ac:dyDescent="0.4">
      <c r="A413" s="18"/>
      <c r="B413" s="9"/>
      <c r="C413" s="9"/>
      <c r="D413" s="9"/>
      <c r="E413" s="9"/>
      <c r="F413" s="9"/>
      <c r="G413" s="18"/>
      <c r="H413" s="9"/>
      <c r="I413" s="9"/>
      <c r="J413" s="9"/>
      <c r="K413" s="18"/>
      <c r="L413" s="9"/>
      <c r="M413" s="9"/>
      <c r="N413" s="9"/>
      <c r="O413" s="9"/>
      <c r="P413" s="9"/>
      <c r="Q413" s="9"/>
      <c r="R413" s="9"/>
      <c r="S413" s="9"/>
      <c r="T413" s="9"/>
      <c r="U413" s="9"/>
      <c r="V413" s="9"/>
      <c r="W413" s="9"/>
      <c r="X413" s="9"/>
      <c r="Y413" s="9"/>
      <c r="Z413" s="9"/>
      <c r="AT413" s="36" t="s">
        <v>6563</v>
      </c>
      <c r="AW413" s="78"/>
      <c r="AX413" s="78"/>
      <c r="AY413" s="78"/>
      <c r="AZ413" s="68" t="s">
        <v>2007</v>
      </c>
    </row>
    <row r="414" spans="1:52" ht="15" customHeight="1" x14ac:dyDescent="0.4">
      <c r="A414" s="18"/>
      <c r="B414" s="9"/>
      <c r="C414" s="9"/>
      <c r="D414" s="9"/>
      <c r="E414" s="9"/>
      <c r="F414" s="9"/>
      <c r="G414" s="18"/>
      <c r="H414" s="9"/>
      <c r="I414" s="9"/>
      <c r="J414" s="9"/>
      <c r="K414" s="18"/>
      <c r="L414" s="9"/>
      <c r="M414" s="9"/>
      <c r="N414" s="9"/>
      <c r="O414" s="9"/>
      <c r="P414" s="9"/>
      <c r="Q414" s="9"/>
      <c r="R414" s="9"/>
      <c r="S414" s="9"/>
      <c r="T414" s="9"/>
      <c r="U414" s="9"/>
      <c r="V414" s="9"/>
      <c r="W414" s="9"/>
      <c r="X414" s="9"/>
      <c r="Y414" s="9"/>
      <c r="Z414" s="9"/>
      <c r="AT414" s="36" t="s">
        <v>6569</v>
      </c>
      <c r="AW414" s="78"/>
      <c r="AX414" s="78"/>
      <c r="AY414" s="78"/>
      <c r="AZ414" s="68" t="s">
        <v>5460</v>
      </c>
    </row>
    <row r="415" spans="1:52" ht="15" customHeight="1" x14ac:dyDescent="0.4">
      <c r="A415" s="18"/>
      <c r="B415" s="9"/>
      <c r="C415" s="9"/>
      <c r="D415" s="9"/>
      <c r="E415" s="9"/>
      <c r="F415" s="9"/>
      <c r="G415" s="18"/>
      <c r="H415" s="9"/>
      <c r="I415" s="9"/>
      <c r="J415" s="9"/>
      <c r="K415" s="18"/>
      <c r="L415" s="9"/>
      <c r="M415" s="9"/>
      <c r="N415" s="9"/>
      <c r="O415" s="9"/>
      <c r="P415" s="9"/>
      <c r="Q415" s="9"/>
      <c r="R415" s="9"/>
      <c r="S415" s="9"/>
      <c r="T415" s="9"/>
      <c r="U415" s="9"/>
      <c r="V415" s="9"/>
      <c r="W415" s="9"/>
      <c r="X415" s="9"/>
      <c r="Y415" s="9"/>
      <c r="Z415" s="9"/>
      <c r="AT415" s="36" t="s">
        <v>2422</v>
      </c>
      <c r="AW415" s="78"/>
      <c r="AX415" s="78"/>
      <c r="AY415" s="78"/>
      <c r="AZ415" s="68" t="s">
        <v>5463</v>
      </c>
    </row>
    <row r="416" spans="1:52" ht="15" customHeight="1" x14ac:dyDescent="0.4">
      <c r="A416" s="18"/>
      <c r="B416" s="9"/>
      <c r="C416" s="9"/>
      <c r="D416" s="9"/>
      <c r="E416" s="9"/>
      <c r="F416" s="9"/>
      <c r="G416" s="18"/>
      <c r="H416" s="9"/>
      <c r="I416" s="9"/>
      <c r="J416" s="9"/>
      <c r="K416" s="18"/>
      <c r="L416" s="9"/>
      <c r="M416" s="9"/>
      <c r="N416" s="9"/>
      <c r="O416" s="9"/>
      <c r="P416" s="9"/>
      <c r="Q416" s="9"/>
      <c r="R416" s="9"/>
      <c r="S416" s="9"/>
      <c r="T416" s="9"/>
      <c r="U416" s="9"/>
      <c r="V416" s="9"/>
      <c r="W416" s="9"/>
      <c r="X416" s="9"/>
      <c r="Y416" s="9"/>
      <c r="Z416" s="9"/>
      <c r="AT416" s="36" t="s">
        <v>5256</v>
      </c>
      <c r="AW416" s="78"/>
      <c r="AX416" s="78"/>
      <c r="AY416" s="78"/>
      <c r="AZ416" s="68" t="s">
        <v>5468</v>
      </c>
    </row>
    <row r="417" spans="1:52" ht="15" customHeight="1" x14ac:dyDescent="0.4">
      <c r="A417" s="18"/>
      <c r="B417" s="9"/>
      <c r="C417" s="9"/>
      <c r="D417" s="9"/>
      <c r="E417" s="9"/>
      <c r="F417" s="9"/>
      <c r="G417" s="18"/>
      <c r="H417" s="9"/>
      <c r="I417" s="9"/>
      <c r="J417" s="9"/>
      <c r="K417" s="18"/>
      <c r="L417" s="9"/>
      <c r="M417" s="9"/>
      <c r="N417" s="9"/>
      <c r="O417" s="9"/>
      <c r="P417" s="9"/>
      <c r="Q417" s="9"/>
      <c r="R417" s="9"/>
      <c r="S417" s="9"/>
      <c r="T417" s="9"/>
      <c r="U417" s="9"/>
      <c r="V417" s="9"/>
      <c r="W417" s="9"/>
      <c r="X417" s="9"/>
      <c r="Y417" s="9"/>
      <c r="Z417" s="9"/>
      <c r="AT417" s="36" t="s">
        <v>5253</v>
      </c>
      <c r="AW417" s="78"/>
      <c r="AX417" s="78"/>
      <c r="AY417" s="78"/>
      <c r="AZ417" s="68" t="s">
        <v>5471</v>
      </c>
    </row>
    <row r="418" spans="1:52" ht="15" customHeight="1" x14ac:dyDescent="0.4">
      <c r="A418" s="18"/>
      <c r="B418" s="9"/>
      <c r="C418" s="9"/>
      <c r="D418" s="9"/>
      <c r="E418" s="9"/>
      <c r="F418" s="9"/>
      <c r="G418" s="18"/>
      <c r="H418" s="9"/>
      <c r="I418" s="9"/>
      <c r="J418" s="9"/>
      <c r="K418" s="18"/>
      <c r="L418" s="9"/>
      <c r="M418" s="9"/>
      <c r="N418" s="9"/>
      <c r="O418" s="9"/>
      <c r="P418" s="9"/>
      <c r="Q418" s="9"/>
      <c r="R418" s="9"/>
      <c r="S418" s="9"/>
      <c r="T418" s="9"/>
      <c r="U418" s="9"/>
      <c r="V418" s="9"/>
      <c r="W418" s="9"/>
      <c r="X418" s="9"/>
      <c r="Y418" s="9"/>
      <c r="Z418" s="9"/>
      <c r="AT418" s="36" t="s">
        <v>1490</v>
      </c>
      <c r="AW418" s="78"/>
      <c r="AX418" s="78"/>
      <c r="AY418" s="78"/>
      <c r="AZ418" s="68" t="s">
        <v>2172</v>
      </c>
    </row>
    <row r="419" spans="1:52" ht="15" customHeight="1" x14ac:dyDescent="0.4">
      <c r="A419" s="18"/>
      <c r="B419" s="9"/>
      <c r="C419" s="9"/>
      <c r="D419" s="9"/>
      <c r="E419" s="9"/>
      <c r="F419" s="9"/>
      <c r="G419" s="18"/>
      <c r="H419" s="9"/>
      <c r="I419" s="9"/>
      <c r="J419" s="9"/>
      <c r="K419" s="18"/>
      <c r="L419" s="9"/>
      <c r="M419" s="9"/>
      <c r="N419" s="9"/>
      <c r="O419" s="9"/>
      <c r="P419" s="9"/>
      <c r="Q419" s="9"/>
      <c r="R419" s="9"/>
      <c r="S419" s="9"/>
      <c r="T419" s="9"/>
      <c r="U419" s="9"/>
      <c r="V419" s="9"/>
      <c r="W419" s="9"/>
      <c r="X419" s="9"/>
      <c r="Y419" s="9"/>
      <c r="Z419" s="9"/>
      <c r="AT419" s="36"/>
      <c r="AW419" s="78"/>
      <c r="AX419" s="78"/>
      <c r="AY419" s="78"/>
      <c r="AZ419" s="68" t="s">
        <v>2053</v>
      </c>
    </row>
    <row r="420" spans="1:52" ht="15" customHeight="1" x14ac:dyDescent="0.4">
      <c r="A420" s="18"/>
      <c r="B420" s="9"/>
      <c r="C420" s="9"/>
      <c r="D420" s="9"/>
      <c r="E420" s="9"/>
      <c r="F420" s="9"/>
      <c r="G420" s="18"/>
      <c r="H420" s="9"/>
      <c r="I420" s="9"/>
      <c r="J420" s="9"/>
      <c r="K420" s="18"/>
      <c r="L420" s="9"/>
      <c r="M420" s="9"/>
      <c r="N420" s="9"/>
      <c r="O420" s="9"/>
      <c r="P420" s="9"/>
      <c r="Q420" s="9"/>
      <c r="R420" s="9"/>
      <c r="S420" s="9"/>
      <c r="T420" s="9"/>
      <c r="U420" s="9"/>
      <c r="V420" s="9"/>
      <c r="W420" s="9"/>
      <c r="X420" s="9"/>
      <c r="Y420" s="9"/>
      <c r="Z420" s="9"/>
      <c r="AT420" s="36"/>
      <c r="AW420" s="78"/>
      <c r="AX420" s="78"/>
      <c r="AY420" s="78"/>
      <c r="AZ420" s="68" t="s">
        <v>5491</v>
      </c>
    </row>
    <row r="421" spans="1:52" ht="15" customHeight="1" x14ac:dyDescent="0.4">
      <c r="A421" s="18"/>
      <c r="B421" s="9"/>
      <c r="C421" s="9"/>
      <c r="D421" s="9"/>
      <c r="E421" s="9"/>
      <c r="F421" s="9"/>
      <c r="G421" s="18"/>
      <c r="H421" s="9"/>
      <c r="I421" s="9"/>
      <c r="J421" s="9"/>
      <c r="K421" s="18"/>
      <c r="L421" s="9"/>
      <c r="M421" s="9"/>
      <c r="N421" s="9"/>
      <c r="O421" s="9"/>
      <c r="P421" s="9"/>
      <c r="Q421" s="9"/>
      <c r="R421" s="9"/>
      <c r="S421" s="9"/>
      <c r="T421" s="9"/>
      <c r="U421" s="9"/>
      <c r="V421" s="9"/>
      <c r="W421" s="9"/>
      <c r="X421" s="9"/>
      <c r="Y421" s="9"/>
      <c r="Z421" s="9"/>
      <c r="AT421" s="36"/>
      <c r="AW421" s="78"/>
      <c r="AX421" s="78"/>
      <c r="AY421" s="78"/>
      <c r="AZ421" s="68" t="s">
        <v>2263</v>
      </c>
    </row>
    <row r="422" spans="1:52" ht="15" customHeight="1" x14ac:dyDescent="0.4">
      <c r="A422" s="18"/>
      <c r="B422" s="9"/>
      <c r="C422" s="9"/>
      <c r="D422" s="9"/>
      <c r="E422" s="9"/>
      <c r="F422" s="9"/>
      <c r="G422" s="18"/>
      <c r="H422" s="9"/>
      <c r="I422" s="9"/>
      <c r="J422" s="9"/>
      <c r="K422" s="18"/>
      <c r="L422" s="9"/>
      <c r="M422" s="9"/>
      <c r="N422" s="9"/>
      <c r="O422" s="9"/>
      <c r="P422" s="9"/>
      <c r="Q422" s="9"/>
      <c r="R422" s="9"/>
      <c r="S422" s="9"/>
      <c r="T422" s="9"/>
      <c r="U422" s="9"/>
      <c r="V422" s="9"/>
      <c r="W422" s="9"/>
      <c r="X422" s="9"/>
      <c r="Y422" s="9"/>
      <c r="Z422" s="9"/>
      <c r="AT422" s="36"/>
      <c r="AW422" s="78"/>
      <c r="AX422" s="78"/>
      <c r="AY422" s="78"/>
      <c r="AZ422" s="68" t="s">
        <v>2271</v>
      </c>
    </row>
    <row r="423" spans="1:52" ht="15" customHeight="1" x14ac:dyDescent="0.4">
      <c r="A423" s="18"/>
      <c r="B423" s="9"/>
      <c r="C423" s="9"/>
      <c r="D423" s="9"/>
      <c r="E423" s="9"/>
      <c r="F423" s="9"/>
      <c r="G423" s="18"/>
      <c r="H423" s="9"/>
      <c r="I423" s="9"/>
      <c r="J423" s="9"/>
      <c r="K423" s="18"/>
      <c r="L423" s="9"/>
      <c r="M423" s="9"/>
      <c r="N423" s="9"/>
      <c r="O423" s="9"/>
      <c r="P423" s="9"/>
      <c r="Q423" s="9"/>
      <c r="R423" s="9"/>
      <c r="S423" s="9"/>
      <c r="T423" s="9"/>
      <c r="U423" s="9"/>
      <c r="V423" s="9"/>
      <c r="W423" s="9"/>
      <c r="X423" s="9"/>
      <c r="Y423" s="9"/>
      <c r="Z423" s="9"/>
      <c r="AT423" s="36"/>
      <c r="AW423" s="78"/>
      <c r="AX423" s="78"/>
      <c r="AY423" s="78"/>
      <c r="AZ423" s="68" t="s">
        <v>293</v>
      </c>
    </row>
    <row r="424" spans="1:52" ht="15" customHeight="1" x14ac:dyDescent="0.4">
      <c r="A424" s="18"/>
      <c r="B424" s="9"/>
      <c r="C424" s="9"/>
      <c r="D424" s="9"/>
      <c r="E424" s="9"/>
      <c r="F424" s="9"/>
      <c r="G424" s="18"/>
      <c r="H424" s="9"/>
      <c r="I424" s="9"/>
      <c r="J424" s="9"/>
      <c r="K424" s="18"/>
      <c r="L424" s="9"/>
      <c r="M424" s="9"/>
      <c r="N424" s="9"/>
      <c r="O424" s="9"/>
      <c r="P424" s="9"/>
      <c r="Q424" s="9"/>
      <c r="R424" s="9"/>
      <c r="S424" s="9"/>
      <c r="T424" s="9"/>
      <c r="U424" s="9"/>
      <c r="V424" s="9"/>
      <c r="W424" s="9"/>
      <c r="X424" s="9"/>
      <c r="Y424" s="9"/>
      <c r="Z424" s="9"/>
      <c r="AT424" s="36"/>
      <c r="AW424" s="78"/>
      <c r="AX424" s="78"/>
      <c r="AY424" s="78"/>
      <c r="AZ424" s="68" t="s">
        <v>5516</v>
      </c>
    </row>
    <row r="425" spans="1:52" ht="15" customHeight="1" x14ac:dyDescent="0.4">
      <c r="A425" s="18"/>
      <c r="B425" s="9"/>
      <c r="C425" s="9"/>
      <c r="D425" s="9"/>
      <c r="E425" s="9"/>
      <c r="F425" s="9"/>
      <c r="G425" s="18"/>
      <c r="H425" s="9"/>
      <c r="I425" s="9"/>
      <c r="J425" s="9"/>
      <c r="K425" s="18"/>
      <c r="L425" s="9"/>
      <c r="M425" s="9"/>
      <c r="N425" s="9"/>
      <c r="O425" s="9"/>
      <c r="P425" s="9"/>
      <c r="Q425" s="9"/>
      <c r="R425" s="9"/>
      <c r="S425" s="9"/>
      <c r="T425" s="9"/>
      <c r="U425" s="9"/>
      <c r="V425" s="9"/>
      <c r="W425" s="9"/>
      <c r="X425" s="9"/>
      <c r="Y425" s="9"/>
      <c r="Z425" s="9"/>
      <c r="AT425" s="36"/>
      <c r="AW425" s="78"/>
      <c r="AX425" s="78"/>
      <c r="AY425" s="78"/>
      <c r="AZ425" s="68" t="s">
        <v>2283</v>
      </c>
    </row>
    <row r="426" spans="1:52" ht="15" customHeight="1" x14ac:dyDescent="0.4">
      <c r="A426" s="18"/>
      <c r="B426" s="9"/>
      <c r="C426" s="9"/>
      <c r="D426" s="9"/>
      <c r="E426" s="9"/>
      <c r="F426" s="9"/>
      <c r="G426" s="18"/>
      <c r="H426" s="9"/>
      <c r="I426" s="9"/>
      <c r="J426" s="9"/>
      <c r="K426" s="18"/>
      <c r="L426" s="9"/>
      <c r="M426" s="9"/>
      <c r="N426" s="9"/>
      <c r="O426" s="9"/>
      <c r="P426" s="9"/>
      <c r="Q426" s="9"/>
      <c r="R426" s="9"/>
      <c r="S426" s="9"/>
      <c r="T426" s="9"/>
      <c r="U426" s="9"/>
      <c r="V426" s="9"/>
      <c r="W426" s="9"/>
      <c r="X426" s="9"/>
      <c r="Y426" s="9"/>
      <c r="Z426" s="9"/>
      <c r="AT426" s="36"/>
      <c r="AW426" s="78"/>
      <c r="AX426" s="78"/>
      <c r="AY426" s="78"/>
      <c r="AZ426" s="68" t="s">
        <v>5529</v>
      </c>
    </row>
    <row r="427" spans="1:52" ht="15" customHeight="1" x14ac:dyDescent="0.4">
      <c r="A427" s="18"/>
      <c r="B427" s="9"/>
      <c r="C427" s="9"/>
      <c r="D427" s="9"/>
      <c r="E427" s="9"/>
      <c r="F427" s="9"/>
      <c r="G427" s="18"/>
      <c r="H427" s="9"/>
      <c r="I427" s="9"/>
      <c r="J427" s="9"/>
      <c r="K427" s="18"/>
      <c r="L427" s="9"/>
      <c r="M427" s="9"/>
      <c r="N427" s="9"/>
      <c r="O427" s="9"/>
      <c r="P427" s="9"/>
      <c r="Q427" s="9"/>
      <c r="R427" s="9"/>
      <c r="S427" s="9"/>
      <c r="T427" s="9"/>
      <c r="U427" s="9"/>
      <c r="V427" s="9"/>
      <c r="W427" s="9"/>
      <c r="X427" s="9"/>
      <c r="Y427" s="9"/>
      <c r="Z427" s="9"/>
      <c r="AT427" s="36"/>
      <c r="AW427" s="78"/>
      <c r="AX427" s="78"/>
      <c r="AY427" s="78"/>
      <c r="AZ427" s="68" t="s">
        <v>2296</v>
      </c>
    </row>
    <row r="428" spans="1:52" ht="15" customHeight="1" x14ac:dyDescent="0.4">
      <c r="A428" s="18"/>
      <c r="B428" s="9"/>
      <c r="C428" s="9"/>
      <c r="D428" s="9"/>
      <c r="E428" s="9"/>
      <c r="F428" s="9"/>
      <c r="G428" s="18"/>
      <c r="H428" s="9"/>
      <c r="I428" s="9"/>
      <c r="J428" s="9"/>
      <c r="K428" s="18"/>
      <c r="L428" s="9"/>
      <c r="M428" s="9"/>
      <c r="N428" s="9"/>
      <c r="O428" s="9"/>
      <c r="P428" s="9"/>
      <c r="Q428" s="9"/>
      <c r="R428" s="9"/>
      <c r="S428" s="9"/>
      <c r="T428" s="9"/>
      <c r="U428" s="9"/>
      <c r="V428" s="9"/>
      <c r="W428" s="9"/>
      <c r="X428" s="9"/>
      <c r="Y428" s="9"/>
      <c r="Z428" s="9"/>
      <c r="AT428" s="36"/>
      <c r="AW428" s="78"/>
      <c r="AX428" s="78"/>
      <c r="AY428" s="78"/>
      <c r="AZ428" s="68" t="s">
        <v>2314</v>
      </c>
    </row>
    <row r="429" spans="1:52" ht="15" customHeight="1" x14ac:dyDescent="0.4">
      <c r="A429" s="18"/>
      <c r="B429" s="9"/>
      <c r="C429" s="9"/>
      <c r="D429" s="9"/>
      <c r="E429" s="9"/>
      <c r="F429" s="9"/>
      <c r="G429" s="18"/>
      <c r="H429" s="9"/>
      <c r="I429" s="9"/>
      <c r="J429" s="9"/>
      <c r="K429" s="18"/>
      <c r="L429" s="9"/>
      <c r="M429" s="9"/>
      <c r="N429" s="9"/>
      <c r="O429" s="9"/>
      <c r="P429" s="9"/>
      <c r="Q429" s="9"/>
      <c r="R429" s="9"/>
      <c r="S429" s="9"/>
      <c r="T429" s="9"/>
      <c r="U429" s="9"/>
      <c r="V429" s="9"/>
      <c r="W429" s="9"/>
      <c r="X429" s="9"/>
      <c r="Y429" s="9"/>
      <c r="Z429" s="9"/>
      <c r="AT429" s="36"/>
      <c r="AW429" s="78"/>
      <c r="AX429" s="78"/>
      <c r="AY429" s="78"/>
      <c r="AZ429" s="68" t="s">
        <v>5113</v>
      </c>
    </row>
    <row r="430" spans="1:52" ht="15" customHeight="1" x14ac:dyDescent="0.4">
      <c r="A430" s="18"/>
      <c r="B430" s="9"/>
      <c r="C430" s="9"/>
      <c r="D430" s="9"/>
      <c r="E430" s="9"/>
      <c r="F430" s="9"/>
      <c r="G430" s="18"/>
      <c r="H430" s="9"/>
      <c r="I430" s="9"/>
      <c r="J430" s="9"/>
      <c r="K430" s="18"/>
      <c r="L430" s="9"/>
      <c r="M430" s="9"/>
      <c r="N430" s="9"/>
      <c r="O430" s="9"/>
      <c r="P430" s="9"/>
      <c r="Q430" s="9"/>
      <c r="R430" s="9"/>
      <c r="S430" s="9"/>
      <c r="T430" s="9"/>
      <c r="U430" s="9"/>
      <c r="V430" s="9"/>
      <c r="W430" s="9"/>
      <c r="X430" s="9"/>
      <c r="Y430" s="9"/>
      <c r="Z430" s="9"/>
      <c r="AT430" s="36"/>
      <c r="AW430" s="78"/>
      <c r="AX430" s="78"/>
      <c r="AY430" s="78"/>
      <c r="AZ430" s="68" t="s">
        <v>2322</v>
      </c>
    </row>
    <row r="431" spans="1:52" ht="15" customHeight="1" x14ac:dyDescent="0.4">
      <c r="A431" s="18"/>
      <c r="B431" s="9"/>
      <c r="C431" s="9"/>
      <c r="D431" s="9"/>
      <c r="E431" s="9"/>
      <c r="F431" s="9"/>
      <c r="G431" s="18"/>
      <c r="H431" s="9"/>
      <c r="I431" s="9"/>
      <c r="J431" s="9"/>
      <c r="K431" s="18"/>
      <c r="L431" s="9"/>
      <c r="M431" s="9"/>
      <c r="N431" s="9"/>
      <c r="O431" s="9"/>
      <c r="P431" s="9"/>
      <c r="Q431" s="9"/>
      <c r="R431" s="9"/>
      <c r="S431" s="9"/>
      <c r="T431" s="9"/>
      <c r="U431" s="9"/>
      <c r="V431" s="9"/>
      <c r="W431" s="9"/>
      <c r="X431" s="9"/>
      <c r="Y431" s="9"/>
      <c r="Z431" s="9"/>
      <c r="AT431" s="36"/>
      <c r="AW431" s="78"/>
      <c r="AX431" s="78"/>
      <c r="AY431" s="78"/>
      <c r="AZ431" s="68" t="s">
        <v>4434</v>
      </c>
    </row>
    <row r="432" spans="1:52" ht="15" customHeight="1" x14ac:dyDescent="0.4">
      <c r="A432" s="18"/>
      <c r="B432" s="9"/>
      <c r="C432" s="9"/>
      <c r="D432" s="9"/>
      <c r="E432" s="9"/>
      <c r="F432" s="9"/>
      <c r="G432" s="18"/>
      <c r="H432" s="9"/>
      <c r="I432" s="9"/>
      <c r="J432" s="9"/>
      <c r="K432" s="18"/>
      <c r="L432" s="9"/>
      <c r="M432" s="9"/>
      <c r="N432" s="9"/>
      <c r="O432" s="9"/>
      <c r="P432" s="9"/>
      <c r="Q432" s="9"/>
      <c r="R432" s="9"/>
      <c r="S432" s="9"/>
      <c r="T432" s="9"/>
      <c r="U432" s="9"/>
      <c r="V432" s="9"/>
      <c r="W432" s="9"/>
      <c r="X432" s="9"/>
      <c r="Y432" s="9"/>
      <c r="Z432" s="9"/>
      <c r="AT432" s="36"/>
      <c r="AW432" s="78"/>
      <c r="AX432" s="78"/>
      <c r="AY432" s="78"/>
      <c r="AZ432" s="68" t="s">
        <v>2333</v>
      </c>
    </row>
    <row r="433" spans="1:52" ht="15" customHeight="1" x14ac:dyDescent="0.4">
      <c r="A433" s="18"/>
      <c r="B433" s="9"/>
      <c r="C433" s="9"/>
      <c r="D433" s="9"/>
      <c r="E433" s="9"/>
      <c r="F433" s="9"/>
      <c r="G433" s="18"/>
      <c r="H433" s="9"/>
      <c r="I433" s="9"/>
      <c r="J433" s="9"/>
      <c r="K433" s="18"/>
      <c r="L433" s="9"/>
      <c r="M433" s="9"/>
      <c r="N433" s="9"/>
      <c r="O433" s="9"/>
      <c r="P433" s="9"/>
      <c r="Q433" s="9"/>
      <c r="R433" s="9"/>
      <c r="S433" s="9"/>
      <c r="T433" s="9"/>
      <c r="U433" s="9"/>
      <c r="V433" s="9"/>
      <c r="W433" s="9"/>
      <c r="X433" s="9"/>
      <c r="Y433" s="9"/>
      <c r="Z433" s="9"/>
      <c r="AT433" s="36"/>
      <c r="AW433" s="78"/>
      <c r="AX433" s="78"/>
      <c r="AY433" s="78"/>
      <c r="AZ433" s="68" t="s">
        <v>5891</v>
      </c>
    </row>
    <row r="434" spans="1:52" ht="15" customHeight="1" x14ac:dyDescent="0.4">
      <c r="A434" s="18"/>
      <c r="B434" s="9"/>
      <c r="C434" s="9"/>
      <c r="D434" s="9"/>
      <c r="E434" s="9"/>
      <c r="F434" s="9"/>
      <c r="G434" s="18"/>
      <c r="H434" s="9"/>
      <c r="I434" s="9"/>
      <c r="J434" s="9"/>
      <c r="K434" s="18"/>
      <c r="L434" s="9"/>
      <c r="M434" s="9"/>
      <c r="N434" s="9"/>
      <c r="O434" s="9"/>
      <c r="P434" s="9"/>
      <c r="Q434" s="9"/>
      <c r="R434" s="9"/>
      <c r="S434" s="9"/>
      <c r="T434" s="9"/>
      <c r="U434" s="9"/>
      <c r="V434" s="9"/>
      <c r="W434" s="9"/>
      <c r="X434" s="9"/>
      <c r="Y434" s="9"/>
      <c r="Z434" s="9"/>
      <c r="AT434" s="36"/>
      <c r="AW434" s="78"/>
      <c r="AX434" s="78"/>
      <c r="AY434" s="78"/>
      <c r="AZ434" s="68" t="s">
        <v>5568</v>
      </c>
    </row>
    <row r="435" spans="1:52" ht="15" customHeight="1" x14ac:dyDescent="0.4">
      <c r="A435" s="18"/>
      <c r="B435" s="9"/>
      <c r="C435" s="9"/>
      <c r="D435" s="9"/>
      <c r="E435" s="9"/>
      <c r="F435" s="9"/>
      <c r="G435" s="18"/>
      <c r="H435" s="9"/>
      <c r="I435" s="9"/>
      <c r="J435" s="9"/>
      <c r="K435" s="18"/>
      <c r="L435" s="9"/>
      <c r="M435" s="9"/>
      <c r="N435" s="9"/>
      <c r="O435" s="9"/>
      <c r="P435" s="9"/>
      <c r="Q435" s="9"/>
      <c r="R435" s="9"/>
      <c r="S435" s="9"/>
      <c r="T435" s="9"/>
      <c r="U435" s="9"/>
      <c r="V435" s="9"/>
      <c r="W435" s="9"/>
      <c r="X435" s="9"/>
      <c r="Y435" s="9"/>
      <c r="Z435" s="9"/>
      <c r="AT435" s="36"/>
      <c r="AW435" s="78"/>
      <c r="AX435" s="78"/>
      <c r="AY435" s="78"/>
      <c r="AZ435" s="68" t="s">
        <v>3797</v>
      </c>
    </row>
    <row r="436" spans="1:52" ht="15" customHeight="1" x14ac:dyDescent="0.4">
      <c r="A436" s="18"/>
      <c r="B436" s="9"/>
      <c r="C436" s="9"/>
      <c r="D436" s="9"/>
      <c r="E436" s="9"/>
      <c r="F436" s="9"/>
      <c r="G436" s="18"/>
      <c r="H436" s="9"/>
      <c r="I436" s="9"/>
      <c r="J436" s="9"/>
      <c r="K436" s="18"/>
      <c r="L436" s="9"/>
      <c r="M436" s="9"/>
      <c r="N436" s="9"/>
      <c r="O436" s="9"/>
      <c r="P436" s="9"/>
      <c r="Q436" s="9"/>
      <c r="R436" s="9"/>
      <c r="S436" s="9"/>
      <c r="T436" s="9"/>
      <c r="U436" s="9"/>
      <c r="V436" s="9"/>
      <c r="W436" s="9"/>
      <c r="X436" s="9"/>
      <c r="Y436" s="9"/>
      <c r="Z436" s="9"/>
      <c r="AT436" s="36"/>
      <c r="AW436" s="78"/>
      <c r="AX436" s="78"/>
      <c r="AY436" s="78"/>
      <c r="AZ436" s="68" t="s">
        <v>4090</v>
      </c>
    </row>
    <row r="437" spans="1:52" ht="15" customHeight="1" x14ac:dyDescent="0.4">
      <c r="A437" s="18"/>
      <c r="B437" s="9"/>
      <c r="C437" s="9"/>
      <c r="D437" s="9"/>
      <c r="E437" s="9"/>
      <c r="F437" s="9"/>
      <c r="G437" s="18"/>
      <c r="H437" s="9"/>
      <c r="I437" s="9"/>
      <c r="J437" s="9"/>
      <c r="K437" s="18"/>
      <c r="L437" s="9"/>
      <c r="M437" s="9"/>
      <c r="N437" s="9"/>
      <c r="O437" s="9"/>
      <c r="P437" s="9"/>
      <c r="Q437" s="9"/>
      <c r="R437" s="9"/>
      <c r="S437" s="9"/>
      <c r="T437" s="9"/>
      <c r="U437" s="9"/>
      <c r="V437" s="9"/>
      <c r="W437" s="9"/>
      <c r="X437" s="9"/>
      <c r="Y437" s="9"/>
      <c r="Z437" s="9"/>
      <c r="AT437" s="36"/>
      <c r="AW437" s="78"/>
      <c r="AX437" s="78"/>
      <c r="AY437" s="78"/>
      <c r="AZ437" s="68" t="s">
        <v>4455</v>
      </c>
    </row>
    <row r="438" spans="1:52" ht="15" customHeight="1" x14ac:dyDescent="0.4">
      <c r="A438" s="18"/>
      <c r="B438" s="9"/>
      <c r="C438" s="9"/>
      <c r="D438" s="9"/>
      <c r="E438" s="9"/>
      <c r="F438" s="9"/>
      <c r="G438" s="18"/>
      <c r="H438" s="9"/>
      <c r="I438" s="9"/>
      <c r="J438" s="9"/>
      <c r="K438" s="18"/>
      <c r="L438" s="9"/>
      <c r="M438" s="9"/>
      <c r="N438" s="9"/>
      <c r="O438" s="9"/>
      <c r="P438" s="9"/>
      <c r="Q438" s="9"/>
      <c r="R438" s="9"/>
      <c r="S438" s="9"/>
      <c r="T438" s="9"/>
      <c r="U438" s="9"/>
      <c r="V438" s="9"/>
      <c r="W438" s="9"/>
      <c r="X438" s="9"/>
      <c r="Y438" s="9"/>
      <c r="Z438" s="9"/>
      <c r="AT438" s="36"/>
      <c r="AW438" s="78"/>
      <c r="AX438" s="78"/>
      <c r="AY438" s="78"/>
      <c r="AZ438" s="68" t="s">
        <v>5587</v>
      </c>
    </row>
    <row r="439" spans="1:52" ht="15" customHeight="1" x14ac:dyDescent="0.4">
      <c r="A439" s="18"/>
      <c r="B439" s="9"/>
      <c r="C439" s="9"/>
      <c r="D439" s="9"/>
      <c r="E439" s="9"/>
      <c r="F439" s="9"/>
      <c r="G439" s="18"/>
      <c r="H439" s="9"/>
      <c r="I439" s="9"/>
      <c r="J439" s="9"/>
      <c r="K439" s="18"/>
      <c r="L439" s="9"/>
      <c r="M439" s="9"/>
      <c r="N439" s="9"/>
      <c r="O439" s="9"/>
      <c r="P439" s="9"/>
      <c r="Q439" s="9"/>
      <c r="R439" s="9"/>
      <c r="S439" s="9"/>
      <c r="T439" s="9"/>
      <c r="U439" s="9"/>
      <c r="V439" s="9"/>
      <c r="W439" s="9"/>
      <c r="X439" s="9"/>
      <c r="Y439" s="9"/>
      <c r="Z439" s="9"/>
      <c r="AT439" s="36"/>
      <c r="AW439" s="78"/>
      <c r="AX439" s="78"/>
      <c r="AY439" s="78"/>
      <c r="AZ439" s="68" t="s">
        <v>2165</v>
      </c>
    </row>
    <row r="440" spans="1:52" ht="15" customHeight="1" x14ac:dyDescent="0.4">
      <c r="A440" s="18"/>
      <c r="B440" s="9"/>
      <c r="C440" s="9"/>
      <c r="D440" s="9"/>
      <c r="E440" s="9"/>
      <c r="F440" s="9"/>
      <c r="G440" s="18"/>
      <c r="H440" s="9"/>
      <c r="I440" s="9"/>
      <c r="J440" s="9"/>
      <c r="K440" s="18"/>
      <c r="L440" s="9"/>
      <c r="M440" s="9"/>
      <c r="N440" s="9"/>
      <c r="O440" s="9"/>
      <c r="P440" s="9"/>
      <c r="Q440" s="9"/>
      <c r="R440" s="9"/>
      <c r="S440" s="9"/>
      <c r="T440" s="9"/>
      <c r="U440" s="9"/>
      <c r="V440" s="9"/>
      <c r="W440" s="9"/>
      <c r="X440" s="9"/>
      <c r="Y440" s="9"/>
      <c r="Z440" s="9"/>
      <c r="AT440" s="36"/>
      <c r="AW440" s="78"/>
      <c r="AX440" s="78"/>
      <c r="AY440" s="78"/>
      <c r="AZ440" s="68" t="s">
        <v>5937</v>
      </c>
    </row>
    <row r="441" spans="1:52" ht="15" customHeight="1" x14ac:dyDescent="0.4">
      <c r="A441" s="18"/>
      <c r="B441" s="9"/>
      <c r="C441" s="9"/>
      <c r="D441" s="9"/>
      <c r="E441" s="9"/>
      <c r="F441" s="9"/>
      <c r="G441" s="18"/>
      <c r="H441" s="9"/>
      <c r="I441" s="9"/>
      <c r="J441" s="9"/>
      <c r="K441" s="18"/>
      <c r="L441" s="9"/>
      <c r="M441" s="9"/>
      <c r="N441" s="9"/>
      <c r="O441" s="9"/>
      <c r="P441" s="9"/>
      <c r="Q441" s="9"/>
      <c r="R441" s="9"/>
      <c r="S441" s="9"/>
      <c r="T441" s="9"/>
      <c r="U441" s="9"/>
      <c r="V441" s="9"/>
      <c r="W441" s="9"/>
      <c r="X441" s="9"/>
      <c r="Y441" s="9"/>
      <c r="Z441" s="9"/>
      <c r="AT441" s="36"/>
      <c r="AW441" s="78"/>
      <c r="AX441" s="78"/>
      <c r="AY441" s="78"/>
      <c r="AZ441" s="68" t="s">
        <v>3822</v>
      </c>
    </row>
    <row r="442" spans="1:52" ht="15" customHeight="1" x14ac:dyDescent="0.4">
      <c r="A442" s="18"/>
      <c r="B442" s="9"/>
      <c r="C442" s="9"/>
      <c r="D442" s="9"/>
      <c r="E442" s="9"/>
      <c r="F442" s="9"/>
      <c r="G442" s="18"/>
      <c r="H442" s="9"/>
      <c r="I442" s="9"/>
      <c r="J442" s="9"/>
      <c r="K442" s="18"/>
      <c r="L442" s="9"/>
      <c r="M442" s="9"/>
      <c r="N442" s="9"/>
      <c r="O442" s="9"/>
      <c r="P442" s="9"/>
      <c r="Q442" s="9"/>
      <c r="R442" s="9"/>
      <c r="S442" s="9"/>
      <c r="T442" s="9"/>
      <c r="U442" s="9"/>
      <c r="V442" s="9"/>
      <c r="W442" s="9"/>
      <c r="X442" s="9"/>
      <c r="Y442" s="9"/>
      <c r="Z442" s="9"/>
      <c r="AT442" s="36"/>
      <c r="AW442" s="78"/>
      <c r="AX442" s="78"/>
      <c r="AY442" s="78"/>
      <c r="AZ442" s="68" t="s">
        <v>572</v>
      </c>
    </row>
    <row r="443" spans="1:52" ht="15" customHeight="1" x14ac:dyDescent="0.4">
      <c r="A443" s="18"/>
      <c r="B443" s="9"/>
      <c r="C443" s="9"/>
      <c r="D443" s="9"/>
      <c r="E443" s="9"/>
      <c r="F443" s="9"/>
      <c r="G443" s="18"/>
      <c r="H443" s="9"/>
      <c r="I443" s="9"/>
      <c r="J443" s="9"/>
      <c r="K443" s="18"/>
      <c r="L443" s="9"/>
      <c r="M443" s="9"/>
      <c r="N443" s="9"/>
      <c r="O443" s="9"/>
      <c r="P443" s="9"/>
      <c r="Q443" s="9"/>
      <c r="R443" s="9"/>
      <c r="S443" s="9"/>
      <c r="T443" s="9"/>
      <c r="U443" s="9"/>
      <c r="V443" s="9"/>
      <c r="W443" s="9"/>
      <c r="X443" s="9"/>
      <c r="Y443" s="9"/>
      <c r="Z443" s="9"/>
      <c r="AT443" s="36"/>
      <c r="AW443" s="78"/>
      <c r="AX443" s="78"/>
      <c r="AY443" s="78"/>
      <c r="AZ443" s="68" t="s">
        <v>2340</v>
      </c>
    </row>
    <row r="444" spans="1:52" ht="15" customHeight="1" x14ac:dyDescent="0.4">
      <c r="A444" s="18"/>
      <c r="B444" s="9"/>
      <c r="C444" s="9"/>
      <c r="D444" s="9"/>
      <c r="E444" s="9"/>
      <c r="F444" s="9"/>
      <c r="G444" s="18"/>
      <c r="H444" s="9"/>
      <c r="I444" s="9"/>
      <c r="J444" s="9"/>
      <c r="K444" s="18"/>
      <c r="L444" s="9"/>
      <c r="M444" s="9"/>
      <c r="N444" s="9"/>
      <c r="O444" s="9"/>
      <c r="P444" s="9"/>
      <c r="Q444" s="9"/>
      <c r="R444" s="9"/>
      <c r="S444" s="9"/>
      <c r="T444" s="9"/>
      <c r="U444" s="9"/>
      <c r="V444" s="9"/>
      <c r="W444" s="9"/>
      <c r="X444" s="9"/>
      <c r="Y444" s="9"/>
      <c r="Z444" s="9"/>
      <c r="AT444" s="36"/>
      <c r="AW444" s="78"/>
      <c r="AX444" s="78"/>
      <c r="AY444" s="78"/>
      <c r="AZ444" s="68" t="s">
        <v>2238</v>
      </c>
    </row>
    <row r="445" spans="1:52" ht="15" customHeight="1" x14ac:dyDescent="0.4">
      <c r="A445" s="18"/>
      <c r="B445" s="9"/>
      <c r="C445" s="9"/>
      <c r="D445" s="9"/>
      <c r="E445" s="9"/>
      <c r="F445" s="9"/>
      <c r="G445" s="18"/>
      <c r="H445" s="9"/>
      <c r="I445" s="9"/>
      <c r="J445" s="9"/>
      <c r="K445" s="18"/>
      <c r="L445" s="9"/>
      <c r="M445" s="9"/>
      <c r="N445" s="9"/>
      <c r="O445" s="9"/>
      <c r="P445" s="9"/>
      <c r="Q445" s="9"/>
      <c r="R445" s="9"/>
      <c r="S445" s="9"/>
      <c r="T445" s="9"/>
      <c r="U445" s="9"/>
      <c r="V445" s="9"/>
      <c r="W445" s="9"/>
      <c r="X445" s="9"/>
      <c r="Y445" s="9"/>
      <c r="Z445" s="9"/>
      <c r="AT445" s="36"/>
      <c r="AW445" s="78"/>
      <c r="AX445" s="78"/>
      <c r="AY445" s="78"/>
      <c r="AZ445" s="68" t="s">
        <v>2026</v>
      </c>
    </row>
    <row r="446" spans="1:52" ht="15" customHeight="1" x14ac:dyDescent="0.4">
      <c r="A446" s="18"/>
      <c r="B446" s="9"/>
      <c r="C446" s="9"/>
      <c r="D446" s="9"/>
      <c r="E446" s="9"/>
      <c r="F446" s="9"/>
      <c r="G446" s="18"/>
      <c r="H446" s="9"/>
      <c r="I446" s="9"/>
      <c r="J446" s="9"/>
      <c r="K446" s="18"/>
      <c r="L446" s="9"/>
      <c r="M446" s="9"/>
      <c r="N446" s="9"/>
      <c r="O446" s="9"/>
      <c r="P446" s="9"/>
      <c r="Q446" s="9"/>
      <c r="R446" s="9"/>
      <c r="S446" s="9"/>
      <c r="T446" s="9"/>
      <c r="U446" s="9"/>
      <c r="V446" s="9"/>
      <c r="W446" s="9"/>
      <c r="X446" s="9"/>
      <c r="Y446" s="9"/>
      <c r="Z446" s="9"/>
      <c r="AT446" s="36"/>
      <c r="AW446" s="78"/>
      <c r="AX446" s="78"/>
      <c r="AY446" s="78"/>
      <c r="AZ446" s="68" t="s">
        <v>5611</v>
      </c>
    </row>
    <row r="447" spans="1:52" ht="15" customHeight="1" x14ac:dyDescent="0.4">
      <c r="A447" s="18"/>
      <c r="B447" s="9"/>
      <c r="C447" s="9"/>
      <c r="D447" s="9"/>
      <c r="E447" s="9"/>
      <c r="F447" s="9"/>
      <c r="G447" s="18"/>
      <c r="H447" s="9"/>
      <c r="I447" s="9"/>
      <c r="J447" s="9"/>
      <c r="K447" s="18"/>
      <c r="L447" s="9"/>
      <c r="M447" s="9"/>
      <c r="N447" s="9"/>
      <c r="O447" s="9"/>
      <c r="P447" s="9"/>
      <c r="Q447" s="9"/>
      <c r="R447" s="9"/>
      <c r="S447" s="9"/>
      <c r="T447" s="9"/>
      <c r="U447" s="9"/>
      <c r="V447" s="9"/>
      <c r="W447" s="9"/>
      <c r="X447" s="9"/>
      <c r="Y447" s="9"/>
      <c r="Z447" s="9"/>
      <c r="AT447" s="36"/>
      <c r="AW447" s="78"/>
      <c r="AX447" s="78"/>
      <c r="AY447" s="78"/>
      <c r="AZ447" s="68" t="s">
        <v>2354</v>
      </c>
    </row>
    <row r="448" spans="1:52" ht="15" customHeight="1" x14ac:dyDescent="0.4">
      <c r="A448" s="18"/>
      <c r="B448" s="9"/>
      <c r="C448" s="9"/>
      <c r="D448" s="9"/>
      <c r="E448" s="9"/>
      <c r="F448" s="9"/>
      <c r="G448" s="18"/>
      <c r="H448" s="9"/>
      <c r="I448" s="9"/>
      <c r="J448" s="9"/>
      <c r="K448" s="18"/>
      <c r="L448" s="9"/>
      <c r="M448" s="9"/>
      <c r="N448" s="9"/>
      <c r="O448" s="9"/>
      <c r="P448" s="9"/>
      <c r="Q448" s="9"/>
      <c r="R448" s="9"/>
      <c r="S448" s="9"/>
      <c r="T448" s="9"/>
      <c r="U448" s="9"/>
      <c r="V448" s="9"/>
      <c r="W448" s="9"/>
      <c r="X448" s="9"/>
      <c r="Y448" s="9"/>
      <c r="Z448" s="9"/>
      <c r="AT448" s="36"/>
      <c r="AW448" s="78"/>
      <c r="AX448" s="78"/>
      <c r="AY448" s="78"/>
      <c r="AZ448" s="68" t="s">
        <v>5623</v>
      </c>
    </row>
    <row r="449" spans="1:52" ht="15" customHeight="1" x14ac:dyDescent="0.4">
      <c r="A449" s="18"/>
      <c r="B449" s="9"/>
      <c r="C449" s="9"/>
      <c r="D449" s="9"/>
      <c r="E449" s="9"/>
      <c r="F449" s="9"/>
      <c r="G449" s="18"/>
      <c r="H449" s="9"/>
      <c r="I449" s="9"/>
      <c r="J449" s="9"/>
      <c r="K449" s="18"/>
      <c r="L449" s="9"/>
      <c r="M449" s="9"/>
      <c r="N449" s="9"/>
      <c r="O449" s="9"/>
      <c r="P449" s="9"/>
      <c r="Q449" s="9"/>
      <c r="R449" s="9"/>
      <c r="S449" s="9"/>
      <c r="T449" s="9"/>
      <c r="U449" s="9"/>
      <c r="V449" s="9"/>
      <c r="W449" s="9"/>
      <c r="X449" s="9"/>
      <c r="Y449" s="9"/>
      <c r="Z449" s="9"/>
      <c r="AT449" s="36"/>
      <c r="AW449" s="78"/>
      <c r="AX449" s="78"/>
      <c r="AY449" s="78"/>
      <c r="AZ449" s="68" t="s">
        <v>5287</v>
      </c>
    </row>
    <row r="450" spans="1:52" ht="15" customHeight="1" x14ac:dyDescent="0.4">
      <c r="A450" s="18"/>
      <c r="B450" s="9"/>
      <c r="C450" s="9"/>
      <c r="D450" s="9"/>
      <c r="E450" s="9"/>
      <c r="F450" s="9"/>
      <c r="G450" s="18"/>
      <c r="H450" s="9"/>
      <c r="I450" s="9"/>
      <c r="J450" s="9"/>
      <c r="K450" s="18"/>
      <c r="L450" s="9"/>
      <c r="M450" s="9"/>
      <c r="N450" s="9"/>
      <c r="O450" s="9"/>
      <c r="P450" s="9"/>
      <c r="Q450" s="9"/>
      <c r="R450" s="9"/>
      <c r="S450" s="9"/>
      <c r="T450" s="9"/>
      <c r="U450" s="9"/>
      <c r="V450" s="9"/>
      <c r="W450" s="9"/>
      <c r="X450" s="9"/>
      <c r="Y450" s="9"/>
      <c r="Z450" s="9"/>
      <c r="AT450" s="36"/>
      <c r="AW450" s="78"/>
      <c r="AX450" s="78"/>
      <c r="AY450" s="78"/>
      <c r="AZ450" s="68" t="s">
        <v>640</v>
      </c>
    </row>
    <row r="451" spans="1:52" ht="15" customHeight="1" x14ac:dyDescent="0.4">
      <c r="A451" s="18"/>
      <c r="B451" s="9"/>
      <c r="C451" s="9"/>
      <c r="D451" s="9"/>
      <c r="E451" s="9"/>
      <c r="F451" s="9"/>
      <c r="G451" s="18"/>
      <c r="H451" s="9"/>
      <c r="I451" s="9"/>
      <c r="J451" s="9"/>
      <c r="K451" s="18"/>
      <c r="L451" s="9"/>
      <c r="M451" s="9"/>
      <c r="N451" s="9"/>
      <c r="O451" s="9"/>
      <c r="P451" s="9"/>
      <c r="Q451" s="9"/>
      <c r="R451" s="9"/>
      <c r="S451" s="9"/>
      <c r="T451" s="9"/>
      <c r="U451" s="9"/>
      <c r="V451" s="9"/>
      <c r="W451" s="9"/>
      <c r="X451" s="9"/>
      <c r="Y451" s="9"/>
      <c r="Z451" s="9"/>
      <c r="AT451" s="36"/>
      <c r="AW451" s="78"/>
      <c r="AX451" s="78"/>
      <c r="AY451" s="78"/>
      <c r="AZ451" s="68" t="s">
        <v>4755</v>
      </c>
    </row>
    <row r="452" spans="1:52" ht="15" customHeight="1" x14ac:dyDescent="0.4">
      <c r="A452" s="18"/>
      <c r="B452" s="9"/>
      <c r="C452" s="9"/>
      <c r="D452" s="9"/>
      <c r="E452" s="9"/>
      <c r="F452" s="9"/>
      <c r="G452" s="18"/>
      <c r="H452" s="9"/>
      <c r="I452" s="9"/>
      <c r="J452" s="9"/>
      <c r="K452" s="18"/>
      <c r="L452" s="9"/>
      <c r="M452" s="9"/>
      <c r="N452" s="9"/>
      <c r="O452" s="9"/>
      <c r="P452" s="9"/>
      <c r="Q452" s="9"/>
      <c r="R452" s="9"/>
      <c r="S452" s="9"/>
      <c r="T452" s="9"/>
      <c r="U452" s="9"/>
      <c r="V452" s="9"/>
      <c r="W452" s="9"/>
      <c r="X452" s="9"/>
      <c r="Y452" s="9"/>
      <c r="Z452" s="9"/>
      <c r="AT452" s="36"/>
      <c r="AW452" s="78"/>
      <c r="AX452" s="78"/>
      <c r="AY452" s="78"/>
      <c r="AZ452" s="68" t="s">
        <v>4769</v>
      </c>
    </row>
    <row r="453" spans="1:52" ht="15" customHeight="1" x14ac:dyDescent="0.4">
      <c r="A453" s="18"/>
      <c r="B453" s="9"/>
      <c r="C453" s="9"/>
      <c r="D453" s="9"/>
      <c r="E453" s="9"/>
      <c r="F453" s="9"/>
      <c r="G453" s="18"/>
      <c r="H453" s="9"/>
      <c r="I453" s="9"/>
      <c r="J453" s="9"/>
      <c r="K453" s="18"/>
      <c r="L453" s="9"/>
      <c r="M453" s="9"/>
      <c r="N453" s="9"/>
      <c r="O453" s="9"/>
      <c r="P453" s="9"/>
      <c r="Q453" s="9"/>
      <c r="R453" s="9"/>
      <c r="S453" s="9"/>
      <c r="T453" s="9"/>
      <c r="U453" s="9"/>
      <c r="V453" s="9"/>
      <c r="W453" s="9"/>
      <c r="X453" s="9"/>
      <c r="Y453" s="9"/>
      <c r="Z453" s="9"/>
      <c r="AT453" s="36"/>
      <c r="AW453" s="78"/>
      <c r="AX453" s="78"/>
      <c r="AY453" s="78"/>
      <c r="AZ453" s="68" t="s">
        <v>2188</v>
      </c>
    </row>
    <row r="454" spans="1:52" ht="15" customHeight="1" x14ac:dyDescent="0.4">
      <c r="A454" s="18"/>
      <c r="B454" s="9"/>
      <c r="C454" s="9"/>
      <c r="D454" s="9"/>
      <c r="E454" s="9"/>
      <c r="F454" s="9"/>
      <c r="G454" s="18"/>
      <c r="H454" s="9"/>
      <c r="I454" s="9"/>
      <c r="J454" s="9"/>
      <c r="K454" s="18"/>
      <c r="L454" s="9"/>
      <c r="M454" s="9"/>
      <c r="N454" s="9"/>
      <c r="O454" s="9"/>
      <c r="P454" s="9"/>
      <c r="Q454" s="9"/>
      <c r="R454" s="9"/>
      <c r="S454" s="9"/>
      <c r="T454" s="9"/>
      <c r="U454" s="9"/>
      <c r="V454" s="9"/>
      <c r="W454" s="9"/>
      <c r="X454" s="9"/>
      <c r="Y454" s="9"/>
      <c r="Z454" s="9"/>
      <c r="AT454" s="36"/>
      <c r="AW454" s="78"/>
      <c r="AX454" s="78"/>
      <c r="AY454" s="78"/>
      <c r="AZ454" s="68" t="s">
        <v>758</v>
      </c>
    </row>
    <row r="455" spans="1:52" ht="15" customHeight="1" x14ac:dyDescent="0.4">
      <c r="A455" s="18"/>
      <c r="B455" s="9"/>
      <c r="C455" s="9"/>
      <c r="D455" s="9"/>
      <c r="E455" s="9"/>
      <c r="F455" s="9"/>
      <c r="G455" s="18"/>
      <c r="H455" s="9"/>
      <c r="I455" s="9"/>
      <c r="J455" s="9"/>
      <c r="K455" s="18"/>
      <c r="L455" s="9"/>
      <c r="M455" s="9"/>
      <c r="N455" s="9"/>
      <c r="O455" s="9"/>
      <c r="P455" s="9"/>
      <c r="Q455" s="9"/>
      <c r="R455" s="9"/>
      <c r="S455" s="9"/>
      <c r="T455" s="9"/>
      <c r="U455" s="9"/>
      <c r="V455" s="9"/>
      <c r="W455" s="9"/>
      <c r="X455" s="9"/>
      <c r="Y455" s="9"/>
      <c r="Z455" s="9"/>
      <c r="AT455" s="36"/>
      <c r="AW455" s="78"/>
      <c r="AX455" s="78"/>
      <c r="AY455" s="78"/>
      <c r="AZ455" s="68" t="s">
        <v>3836</v>
      </c>
    </row>
    <row r="456" spans="1:52" ht="15" customHeight="1" x14ac:dyDescent="0.4">
      <c r="A456" s="18"/>
      <c r="B456" s="9"/>
      <c r="C456" s="9"/>
      <c r="D456" s="9"/>
      <c r="E456" s="9"/>
      <c r="F456" s="9"/>
      <c r="G456" s="18"/>
      <c r="H456" s="9"/>
      <c r="I456" s="9"/>
      <c r="J456" s="9"/>
      <c r="K456" s="18"/>
      <c r="L456" s="9"/>
      <c r="M456" s="9"/>
      <c r="N456" s="9"/>
      <c r="O456" s="9"/>
      <c r="P456" s="9"/>
      <c r="Q456" s="9"/>
      <c r="R456" s="9"/>
      <c r="S456" s="9"/>
      <c r="T456" s="9"/>
      <c r="U456" s="9"/>
      <c r="V456" s="9"/>
      <c r="W456" s="9"/>
      <c r="X456" s="9"/>
      <c r="Y456" s="9"/>
      <c r="Z456" s="9"/>
      <c r="AT456" s="36"/>
      <c r="AW456" s="78"/>
      <c r="AX456" s="78"/>
      <c r="AY456" s="78"/>
      <c r="AZ456" s="68" t="s">
        <v>2856</v>
      </c>
    </row>
    <row r="457" spans="1:52" ht="15" customHeight="1" x14ac:dyDescent="0.4">
      <c r="A457" s="18"/>
      <c r="B457" s="9"/>
      <c r="C457" s="9"/>
      <c r="D457" s="9"/>
      <c r="E457" s="9"/>
      <c r="F457" s="9"/>
      <c r="G457" s="18"/>
      <c r="H457" s="9"/>
      <c r="I457" s="9"/>
      <c r="J457" s="9"/>
      <c r="K457" s="18"/>
      <c r="L457" s="9"/>
      <c r="M457" s="9"/>
      <c r="N457" s="9"/>
      <c r="O457" s="9"/>
      <c r="P457" s="9"/>
      <c r="Q457" s="9"/>
      <c r="R457" s="9"/>
      <c r="S457" s="9"/>
      <c r="T457" s="9"/>
      <c r="U457" s="9"/>
      <c r="V457" s="9"/>
      <c r="W457" s="9"/>
      <c r="X457" s="9"/>
      <c r="Y457" s="9"/>
      <c r="Z457" s="9"/>
      <c r="AT457" s="36"/>
      <c r="AW457" s="78"/>
      <c r="AX457" s="78"/>
      <c r="AY457" s="78"/>
      <c r="AZ457" s="68" t="s">
        <v>4313</v>
      </c>
    </row>
    <row r="458" spans="1:52" ht="15" customHeight="1" x14ac:dyDescent="0.4">
      <c r="A458" s="18"/>
      <c r="B458" s="9"/>
      <c r="C458" s="9"/>
      <c r="D458" s="9"/>
      <c r="E458" s="9"/>
      <c r="F458" s="9"/>
      <c r="G458" s="18"/>
      <c r="H458" s="9"/>
      <c r="I458" s="9"/>
      <c r="J458" s="9"/>
      <c r="K458" s="18"/>
      <c r="L458" s="9"/>
      <c r="M458" s="9"/>
      <c r="N458" s="9"/>
      <c r="O458" s="9"/>
      <c r="P458" s="9"/>
      <c r="Q458" s="9"/>
      <c r="R458" s="9"/>
      <c r="S458" s="9"/>
      <c r="T458" s="9"/>
      <c r="U458" s="9"/>
      <c r="V458" s="9"/>
      <c r="W458" s="9"/>
      <c r="X458" s="9"/>
      <c r="Y458" s="9"/>
      <c r="Z458" s="9"/>
      <c r="AT458" s="36"/>
      <c r="AW458" s="78"/>
      <c r="AX458" s="78"/>
      <c r="AY458" s="78"/>
      <c r="AZ458" s="68" t="s">
        <v>6801</v>
      </c>
    </row>
    <row r="459" spans="1:52" ht="15" customHeight="1" x14ac:dyDescent="0.4">
      <c r="A459" s="18"/>
      <c r="B459" s="9"/>
      <c r="C459" s="9"/>
      <c r="D459" s="9"/>
      <c r="E459" s="9"/>
      <c r="F459" s="9"/>
      <c r="G459" s="18"/>
      <c r="H459" s="9"/>
      <c r="I459" s="9"/>
      <c r="J459" s="9"/>
      <c r="K459" s="18"/>
      <c r="L459" s="9"/>
      <c r="M459" s="9"/>
      <c r="N459" s="9"/>
      <c r="O459" s="9"/>
      <c r="P459" s="9"/>
      <c r="Q459" s="9"/>
      <c r="R459" s="9"/>
      <c r="S459" s="9"/>
      <c r="T459" s="9"/>
      <c r="U459" s="9"/>
      <c r="V459" s="9"/>
      <c r="W459" s="9"/>
      <c r="X459" s="9"/>
      <c r="Y459" s="9"/>
      <c r="Z459" s="9"/>
      <c r="AT459" s="36"/>
      <c r="AW459" s="78"/>
      <c r="AX459" s="78"/>
      <c r="AY459" s="78"/>
      <c r="AZ459" s="68" t="s">
        <v>5771</v>
      </c>
    </row>
    <row r="460" spans="1:52" ht="15" customHeight="1" x14ac:dyDescent="0.4">
      <c r="A460" s="18"/>
      <c r="B460" s="9"/>
      <c r="C460" s="9"/>
      <c r="D460" s="9"/>
      <c r="E460" s="9"/>
      <c r="F460" s="9"/>
      <c r="G460" s="18"/>
      <c r="H460" s="9"/>
      <c r="I460" s="9"/>
      <c r="J460" s="9"/>
      <c r="K460" s="18"/>
      <c r="L460" s="9"/>
      <c r="M460" s="9"/>
      <c r="N460" s="9"/>
      <c r="O460" s="9"/>
      <c r="P460" s="9"/>
      <c r="Q460" s="9"/>
      <c r="R460" s="9"/>
      <c r="S460" s="9"/>
      <c r="T460" s="9"/>
      <c r="U460" s="9"/>
      <c r="V460" s="9"/>
      <c r="W460" s="9"/>
      <c r="X460" s="9"/>
      <c r="Y460" s="9"/>
      <c r="Z460" s="9"/>
      <c r="AT460" s="36"/>
      <c r="AW460" s="78"/>
      <c r="AX460" s="78"/>
      <c r="AY460" s="78"/>
      <c r="AZ460" s="68" t="s">
        <v>5604</v>
      </c>
    </row>
    <row r="461" spans="1:52" ht="15" customHeight="1" x14ac:dyDescent="0.4">
      <c r="A461" s="18"/>
      <c r="B461" s="9"/>
      <c r="C461" s="9"/>
      <c r="D461" s="9"/>
      <c r="E461" s="9"/>
      <c r="F461" s="9"/>
      <c r="G461" s="18"/>
      <c r="H461" s="9"/>
      <c r="I461" s="9"/>
      <c r="J461" s="9"/>
      <c r="K461" s="18"/>
      <c r="L461" s="9"/>
      <c r="M461" s="9"/>
      <c r="N461" s="9"/>
      <c r="O461" s="9"/>
      <c r="P461" s="9"/>
      <c r="Q461" s="9"/>
      <c r="R461" s="9"/>
      <c r="S461" s="9"/>
      <c r="T461" s="9"/>
      <c r="U461" s="9"/>
      <c r="V461" s="9"/>
      <c r="W461" s="9"/>
      <c r="X461" s="9"/>
      <c r="Y461" s="9"/>
      <c r="Z461" s="9"/>
      <c r="AT461" s="36"/>
      <c r="AW461" s="78"/>
      <c r="AX461" s="78"/>
      <c r="AY461" s="78"/>
      <c r="AZ461" s="68" t="s">
        <v>6828</v>
      </c>
    </row>
    <row r="462" spans="1:52" ht="15" customHeight="1" x14ac:dyDescent="0.4">
      <c r="A462" s="18"/>
      <c r="B462" s="9"/>
      <c r="C462" s="9"/>
      <c r="D462" s="9"/>
      <c r="E462" s="9"/>
      <c r="F462" s="9"/>
      <c r="G462" s="18"/>
      <c r="H462" s="9"/>
      <c r="I462" s="9"/>
      <c r="J462" s="9"/>
      <c r="K462" s="18"/>
      <c r="L462" s="9"/>
      <c r="M462" s="9"/>
      <c r="N462" s="9"/>
      <c r="O462" s="9"/>
      <c r="P462" s="9"/>
      <c r="Q462" s="9"/>
      <c r="R462" s="9"/>
      <c r="S462" s="9"/>
      <c r="T462" s="9"/>
      <c r="U462" s="9"/>
      <c r="V462" s="9"/>
      <c r="W462" s="9"/>
      <c r="X462" s="9"/>
      <c r="Y462" s="9"/>
      <c r="Z462" s="9"/>
      <c r="AT462" s="36"/>
      <c r="AW462" s="78"/>
      <c r="AX462" s="78"/>
      <c r="AY462" s="78"/>
      <c r="AZ462" s="68" t="s">
        <v>225</v>
      </c>
    </row>
    <row r="463" spans="1:52" ht="15" customHeight="1" x14ac:dyDescent="0.4">
      <c r="A463" s="18"/>
      <c r="B463" s="9"/>
      <c r="C463" s="9"/>
      <c r="D463" s="9"/>
      <c r="E463" s="9"/>
      <c r="F463" s="9"/>
      <c r="G463" s="18"/>
      <c r="H463" s="9"/>
      <c r="I463" s="9"/>
      <c r="J463" s="9"/>
      <c r="K463" s="18"/>
      <c r="L463" s="9"/>
      <c r="M463" s="9"/>
      <c r="N463" s="9"/>
      <c r="O463" s="9"/>
      <c r="P463" s="9"/>
      <c r="Q463" s="9"/>
      <c r="R463" s="9"/>
      <c r="S463" s="9"/>
      <c r="T463" s="9"/>
      <c r="U463" s="9"/>
      <c r="V463" s="9"/>
      <c r="W463" s="9"/>
      <c r="X463" s="9"/>
      <c r="Y463" s="9"/>
      <c r="Z463" s="9"/>
      <c r="AT463" s="36"/>
      <c r="AW463" s="78"/>
      <c r="AX463" s="78"/>
      <c r="AY463" s="78"/>
      <c r="AZ463" s="68" t="s">
        <v>2905</v>
      </c>
    </row>
    <row r="464" spans="1:52" ht="15" customHeight="1" x14ac:dyDescent="0.4">
      <c r="A464" s="18"/>
      <c r="B464" s="9"/>
      <c r="C464" s="9"/>
      <c r="D464" s="9"/>
      <c r="E464" s="9"/>
      <c r="F464" s="9"/>
      <c r="G464" s="18"/>
      <c r="H464" s="9"/>
      <c r="I464" s="9"/>
      <c r="J464" s="9"/>
      <c r="K464" s="18"/>
      <c r="L464" s="9"/>
      <c r="M464" s="9"/>
      <c r="N464" s="9"/>
      <c r="O464" s="9"/>
      <c r="P464" s="9"/>
      <c r="Q464" s="9"/>
      <c r="R464" s="9"/>
      <c r="S464" s="9"/>
      <c r="T464" s="9"/>
      <c r="U464" s="9"/>
      <c r="V464" s="9"/>
      <c r="W464" s="9"/>
      <c r="X464" s="9"/>
      <c r="Y464" s="9"/>
      <c r="Z464" s="9"/>
      <c r="AT464" s="36"/>
      <c r="AW464" s="78"/>
      <c r="AX464" s="78"/>
      <c r="AY464" s="78"/>
      <c r="AZ464" s="68" t="s">
        <v>5543</v>
      </c>
    </row>
    <row r="465" spans="1:52" ht="15" customHeight="1" x14ac:dyDescent="0.4">
      <c r="A465" s="18"/>
      <c r="B465" s="9"/>
      <c r="C465" s="9"/>
      <c r="D465" s="9"/>
      <c r="E465" s="9"/>
      <c r="F465" s="9"/>
      <c r="G465" s="18"/>
      <c r="H465" s="9"/>
      <c r="I465" s="9"/>
      <c r="J465" s="9"/>
      <c r="K465" s="18"/>
      <c r="L465" s="9"/>
      <c r="M465" s="9"/>
      <c r="N465" s="9"/>
      <c r="O465" s="9"/>
      <c r="P465" s="9"/>
      <c r="Q465" s="9"/>
      <c r="R465" s="9"/>
      <c r="S465" s="9"/>
      <c r="T465" s="9"/>
      <c r="U465" s="9"/>
      <c r="V465" s="9"/>
      <c r="W465" s="9"/>
      <c r="X465" s="9"/>
      <c r="Y465" s="9"/>
      <c r="Z465" s="9"/>
      <c r="AT465" s="36"/>
      <c r="AW465" s="78"/>
      <c r="AX465" s="78"/>
      <c r="AY465" s="78"/>
      <c r="AZ465" s="68" t="s">
        <v>3483</v>
      </c>
    </row>
    <row r="466" spans="1:52" ht="15" customHeight="1" x14ac:dyDescent="0.4">
      <c r="A466" s="18"/>
      <c r="B466" s="9"/>
      <c r="C466" s="9"/>
      <c r="D466" s="9"/>
      <c r="E466" s="9"/>
      <c r="F466" s="9"/>
      <c r="G466" s="18"/>
      <c r="H466" s="9"/>
      <c r="I466" s="9"/>
      <c r="J466" s="9"/>
      <c r="K466" s="18"/>
      <c r="L466" s="9"/>
      <c r="M466" s="9"/>
      <c r="N466" s="9"/>
      <c r="O466" s="9"/>
      <c r="P466" s="9"/>
      <c r="Q466" s="9"/>
      <c r="R466" s="9"/>
      <c r="S466" s="9"/>
      <c r="T466" s="9"/>
      <c r="U466" s="9"/>
      <c r="V466" s="9"/>
      <c r="W466" s="9"/>
      <c r="X466" s="9"/>
      <c r="Y466" s="9"/>
      <c r="Z466" s="9"/>
      <c r="AT466" s="36"/>
      <c r="AW466" s="78"/>
      <c r="AX466" s="78"/>
      <c r="AY466" s="78"/>
      <c r="AZ466" s="68" t="s">
        <v>3893</v>
      </c>
    </row>
    <row r="467" spans="1:52" ht="15" customHeight="1" x14ac:dyDescent="0.4">
      <c r="A467" s="18"/>
      <c r="B467" s="9"/>
      <c r="C467" s="9"/>
      <c r="D467" s="9"/>
      <c r="E467" s="9"/>
      <c r="F467" s="9"/>
      <c r="G467" s="18"/>
      <c r="H467" s="9"/>
      <c r="I467" s="9"/>
      <c r="J467" s="9"/>
      <c r="K467" s="18"/>
      <c r="L467" s="9"/>
      <c r="M467" s="9"/>
      <c r="N467" s="9"/>
      <c r="O467" s="9"/>
      <c r="P467" s="9"/>
      <c r="Q467" s="9"/>
      <c r="R467" s="9"/>
      <c r="S467" s="9"/>
      <c r="T467" s="9"/>
      <c r="U467" s="9"/>
      <c r="V467" s="9"/>
      <c r="W467" s="9"/>
      <c r="X467" s="9"/>
      <c r="Y467" s="9"/>
      <c r="Z467" s="9"/>
      <c r="AT467" s="36"/>
      <c r="AW467" s="78"/>
      <c r="AX467" s="78"/>
      <c r="AY467" s="78"/>
      <c r="AZ467" s="68" t="s">
        <v>3132</v>
      </c>
    </row>
    <row r="468" spans="1:52" ht="15" customHeight="1" x14ac:dyDescent="0.4">
      <c r="A468" s="18"/>
      <c r="B468" s="9"/>
      <c r="C468" s="9"/>
      <c r="D468" s="9"/>
      <c r="E468" s="9"/>
      <c r="F468" s="9"/>
      <c r="G468" s="18"/>
      <c r="H468" s="9"/>
      <c r="I468" s="9"/>
      <c r="J468" s="9"/>
      <c r="K468" s="18"/>
      <c r="L468" s="9"/>
      <c r="M468" s="9"/>
      <c r="N468" s="9"/>
      <c r="O468" s="9"/>
      <c r="P468" s="9"/>
      <c r="Q468" s="9"/>
      <c r="R468" s="9"/>
      <c r="S468" s="9"/>
      <c r="T468" s="9"/>
      <c r="U468" s="9"/>
      <c r="V468" s="9"/>
      <c r="W468" s="9"/>
      <c r="X468" s="9"/>
      <c r="Y468" s="9"/>
      <c r="Z468" s="9"/>
      <c r="AT468" s="36"/>
      <c r="AW468" s="78"/>
      <c r="AX468" s="78"/>
      <c r="AY468" s="78"/>
      <c r="AZ468" s="68" t="s">
        <v>3497</v>
      </c>
    </row>
    <row r="469" spans="1:52" ht="15" customHeight="1" x14ac:dyDescent="0.4">
      <c r="A469" s="18"/>
      <c r="B469" s="9"/>
      <c r="C469" s="9"/>
      <c r="D469" s="9"/>
      <c r="E469" s="9"/>
      <c r="F469" s="9"/>
      <c r="G469" s="18"/>
      <c r="H469" s="9"/>
      <c r="I469" s="9"/>
      <c r="J469" s="9"/>
      <c r="K469" s="18"/>
      <c r="L469" s="9"/>
      <c r="M469" s="9"/>
      <c r="N469" s="9"/>
      <c r="O469" s="9"/>
      <c r="P469" s="9"/>
      <c r="Q469" s="9"/>
      <c r="R469" s="9"/>
      <c r="S469" s="9"/>
      <c r="T469" s="9"/>
      <c r="U469" s="9"/>
      <c r="V469" s="9"/>
      <c r="W469" s="9"/>
      <c r="X469" s="9"/>
      <c r="Y469" s="9"/>
      <c r="Z469" s="9"/>
      <c r="AT469" s="36"/>
      <c r="AW469" s="78"/>
      <c r="AX469" s="78"/>
      <c r="AY469" s="78"/>
      <c r="AZ469" s="68" t="s">
        <v>5547</v>
      </c>
    </row>
    <row r="470" spans="1:52" ht="15" customHeight="1" x14ac:dyDescent="0.4">
      <c r="A470" s="18"/>
      <c r="B470" s="9"/>
      <c r="C470" s="9"/>
      <c r="D470" s="9"/>
      <c r="E470" s="9"/>
      <c r="F470" s="9"/>
      <c r="G470" s="18"/>
      <c r="H470" s="9"/>
      <c r="I470" s="9"/>
      <c r="J470" s="9"/>
      <c r="K470" s="18"/>
      <c r="L470" s="9"/>
      <c r="M470" s="9"/>
      <c r="N470" s="9"/>
      <c r="O470" s="9"/>
      <c r="P470" s="9"/>
      <c r="Q470" s="9"/>
      <c r="R470" s="9"/>
      <c r="S470" s="9"/>
      <c r="T470" s="9"/>
      <c r="U470" s="9"/>
      <c r="V470" s="9"/>
      <c r="W470" s="9"/>
      <c r="X470" s="9"/>
      <c r="Y470" s="9"/>
      <c r="Z470" s="9"/>
      <c r="AT470" s="36"/>
      <c r="AW470" s="78"/>
      <c r="AX470" s="78"/>
      <c r="AY470" s="78"/>
      <c r="AZ470" s="68" t="s">
        <v>205</v>
      </c>
    </row>
    <row r="471" spans="1:52" ht="15" customHeight="1" x14ac:dyDescent="0.4">
      <c r="A471" s="18"/>
      <c r="B471" s="9"/>
      <c r="C471" s="9"/>
      <c r="D471" s="9"/>
      <c r="E471" s="9"/>
      <c r="F471" s="9"/>
      <c r="G471" s="18"/>
      <c r="H471" s="9"/>
      <c r="I471" s="9"/>
      <c r="J471" s="9"/>
      <c r="K471" s="18"/>
      <c r="L471" s="9"/>
      <c r="M471" s="9"/>
      <c r="N471" s="9"/>
      <c r="O471" s="9"/>
      <c r="P471" s="9"/>
      <c r="Q471" s="9"/>
      <c r="R471" s="9"/>
      <c r="S471" s="9"/>
      <c r="T471" s="9"/>
      <c r="U471" s="9"/>
      <c r="V471" s="9"/>
      <c r="W471" s="9"/>
      <c r="X471" s="9"/>
      <c r="Y471" s="9"/>
      <c r="Z471" s="9"/>
      <c r="AT471" s="36"/>
      <c r="AW471" s="78"/>
      <c r="AX471" s="78"/>
      <c r="AY471" s="78"/>
      <c r="AZ471" s="68" t="s">
        <v>918</v>
      </c>
    </row>
    <row r="472" spans="1:52" ht="15" customHeight="1" x14ac:dyDescent="0.4">
      <c r="A472" s="18"/>
      <c r="B472" s="9"/>
      <c r="C472" s="9"/>
      <c r="D472" s="9"/>
      <c r="E472" s="9"/>
      <c r="F472" s="9"/>
      <c r="G472" s="18"/>
      <c r="H472" s="9"/>
      <c r="I472" s="9"/>
      <c r="J472" s="9"/>
      <c r="K472" s="18"/>
      <c r="L472" s="9"/>
      <c r="M472" s="9"/>
      <c r="N472" s="9"/>
      <c r="O472" s="9"/>
      <c r="P472" s="9"/>
      <c r="Q472" s="9"/>
      <c r="R472" s="9"/>
      <c r="S472" s="9"/>
      <c r="T472" s="9"/>
      <c r="U472" s="9"/>
      <c r="V472" s="9"/>
      <c r="W472" s="9"/>
      <c r="X472" s="9"/>
      <c r="Y472" s="9"/>
      <c r="Z472" s="9"/>
      <c r="AT472" s="36"/>
      <c r="AW472" s="78"/>
      <c r="AX472" s="78"/>
      <c r="AY472" s="78"/>
      <c r="AZ472" s="68" t="s">
        <v>5705</v>
      </c>
    </row>
    <row r="473" spans="1:52" ht="15" customHeight="1" x14ac:dyDescent="0.4">
      <c r="A473" s="18"/>
      <c r="B473" s="9"/>
      <c r="C473" s="9"/>
      <c r="D473" s="9"/>
      <c r="E473" s="9"/>
      <c r="F473" s="9"/>
      <c r="G473" s="18"/>
      <c r="H473" s="9"/>
      <c r="I473" s="9"/>
      <c r="J473" s="9"/>
      <c r="K473" s="18"/>
      <c r="L473" s="9"/>
      <c r="M473" s="9"/>
      <c r="N473" s="9"/>
      <c r="O473" s="9"/>
      <c r="P473" s="9"/>
      <c r="Q473" s="9"/>
      <c r="R473" s="9"/>
      <c r="S473" s="9"/>
      <c r="T473" s="9"/>
      <c r="U473" s="9"/>
      <c r="V473" s="9"/>
      <c r="W473" s="9"/>
      <c r="X473" s="9"/>
      <c r="Y473" s="9"/>
      <c r="Z473" s="9"/>
      <c r="AT473" s="36"/>
      <c r="AW473" s="78"/>
      <c r="AX473" s="78"/>
      <c r="AY473" s="78"/>
      <c r="AZ473" s="68" t="s">
        <v>6888</v>
      </c>
    </row>
    <row r="474" spans="1:52" ht="15" customHeight="1" x14ac:dyDescent="0.4">
      <c r="A474" s="18"/>
      <c r="B474" s="9"/>
      <c r="C474" s="9"/>
      <c r="D474" s="9"/>
      <c r="E474" s="9"/>
      <c r="F474" s="9"/>
      <c r="G474" s="18"/>
      <c r="H474" s="9"/>
      <c r="I474" s="9"/>
      <c r="J474" s="9"/>
      <c r="K474" s="18"/>
      <c r="L474" s="9"/>
      <c r="M474" s="9"/>
      <c r="N474" s="9"/>
      <c r="O474" s="9"/>
      <c r="P474" s="9"/>
      <c r="Q474" s="9"/>
      <c r="R474" s="9"/>
      <c r="S474" s="9"/>
      <c r="T474" s="9"/>
      <c r="U474" s="9"/>
      <c r="V474" s="9"/>
      <c r="W474" s="9"/>
      <c r="X474" s="9"/>
      <c r="Y474" s="9"/>
      <c r="Z474" s="9"/>
      <c r="AT474" s="36"/>
      <c r="AW474" s="78"/>
      <c r="AX474" s="78"/>
      <c r="AY474" s="78"/>
      <c r="AZ474" s="68" t="s">
        <v>6891</v>
      </c>
    </row>
    <row r="475" spans="1:52" ht="15" customHeight="1" x14ac:dyDescent="0.4">
      <c r="A475" s="18"/>
      <c r="B475" s="9"/>
      <c r="C475" s="9"/>
      <c r="D475" s="9"/>
      <c r="E475" s="9"/>
      <c r="F475" s="9"/>
      <c r="G475" s="18"/>
      <c r="H475" s="9"/>
      <c r="I475" s="9"/>
      <c r="J475" s="9"/>
      <c r="K475" s="18"/>
      <c r="L475" s="9"/>
      <c r="M475" s="9"/>
      <c r="N475" s="9"/>
      <c r="O475" s="9"/>
      <c r="P475" s="9"/>
      <c r="Q475" s="9"/>
      <c r="R475" s="9"/>
      <c r="S475" s="9"/>
      <c r="T475" s="9"/>
      <c r="U475" s="9"/>
      <c r="V475" s="9"/>
      <c r="W475" s="9"/>
      <c r="X475" s="9"/>
      <c r="Y475" s="9"/>
      <c r="Z475" s="9"/>
      <c r="AT475" s="36"/>
      <c r="AW475" s="78"/>
      <c r="AX475" s="78"/>
      <c r="AY475" s="78"/>
      <c r="AZ475" s="68" t="s">
        <v>5805</v>
      </c>
    </row>
    <row r="476" spans="1:52" ht="15" customHeight="1" x14ac:dyDescent="0.4">
      <c r="A476" s="18"/>
      <c r="B476" s="9"/>
      <c r="C476" s="9"/>
      <c r="D476" s="9"/>
      <c r="E476" s="9"/>
      <c r="F476" s="9"/>
      <c r="G476" s="18"/>
      <c r="H476" s="9"/>
      <c r="I476" s="9"/>
      <c r="J476" s="9"/>
      <c r="K476" s="18"/>
      <c r="L476" s="9"/>
      <c r="M476" s="9"/>
      <c r="N476" s="9"/>
      <c r="O476" s="9"/>
      <c r="P476" s="9"/>
      <c r="Q476" s="9"/>
      <c r="R476" s="9"/>
      <c r="S476" s="9"/>
      <c r="T476" s="9"/>
      <c r="U476" s="9"/>
      <c r="V476" s="9"/>
      <c r="W476" s="9"/>
      <c r="X476" s="9"/>
      <c r="Y476" s="9"/>
      <c r="Z476" s="9"/>
      <c r="AT476" s="36"/>
      <c r="AW476" s="78"/>
      <c r="AX476" s="78"/>
      <c r="AY476" s="78"/>
      <c r="AZ476" s="68" t="s">
        <v>5708</v>
      </c>
    </row>
    <row r="477" spans="1:52" ht="15" customHeight="1" x14ac:dyDescent="0.4">
      <c r="A477" s="18"/>
      <c r="B477" s="9"/>
      <c r="C477" s="9"/>
      <c r="D477" s="9"/>
      <c r="E477" s="9"/>
      <c r="F477" s="9"/>
      <c r="G477" s="18"/>
      <c r="H477" s="9"/>
      <c r="I477" s="9"/>
      <c r="J477" s="9"/>
      <c r="K477" s="18"/>
      <c r="L477" s="9"/>
      <c r="M477" s="9"/>
      <c r="N477" s="9"/>
      <c r="O477" s="9"/>
      <c r="P477" s="9"/>
      <c r="Q477" s="9"/>
      <c r="R477" s="9"/>
      <c r="S477" s="9"/>
      <c r="T477" s="9"/>
      <c r="U477" s="9"/>
      <c r="V477" s="9"/>
      <c r="W477" s="9"/>
      <c r="X477" s="9"/>
      <c r="Y477" s="9"/>
      <c r="Z477" s="9"/>
      <c r="AT477" s="36"/>
      <c r="AW477" s="78"/>
      <c r="AX477" s="78"/>
      <c r="AY477" s="78"/>
      <c r="AZ477" s="68" t="s">
        <v>6900</v>
      </c>
    </row>
    <row r="478" spans="1:52" ht="15" customHeight="1" x14ac:dyDescent="0.4">
      <c r="A478" s="18"/>
      <c r="B478" s="9"/>
      <c r="C478" s="9"/>
      <c r="D478" s="9"/>
      <c r="E478" s="9"/>
      <c r="F478" s="9"/>
      <c r="G478" s="18"/>
      <c r="H478" s="9"/>
      <c r="I478" s="9"/>
      <c r="J478" s="9"/>
      <c r="K478" s="18"/>
      <c r="L478" s="9"/>
      <c r="M478" s="9"/>
      <c r="N478" s="9"/>
      <c r="O478" s="9"/>
      <c r="P478" s="9"/>
      <c r="Q478" s="9"/>
      <c r="R478" s="9"/>
      <c r="S478" s="9"/>
      <c r="T478" s="9"/>
      <c r="U478" s="9"/>
      <c r="V478" s="9"/>
      <c r="W478" s="9"/>
      <c r="X478" s="9"/>
      <c r="Y478" s="9"/>
      <c r="Z478" s="9"/>
      <c r="AT478" s="36"/>
      <c r="AW478" s="78"/>
      <c r="AX478" s="78"/>
      <c r="AY478" s="78"/>
      <c r="AZ478" s="68" t="s">
        <v>4809</v>
      </c>
    </row>
    <row r="479" spans="1:52" ht="15" customHeight="1" x14ac:dyDescent="0.4">
      <c r="A479" s="18"/>
      <c r="B479" s="9"/>
      <c r="C479" s="9"/>
      <c r="D479" s="9"/>
      <c r="E479" s="9"/>
      <c r="F479" s="9"/>
      <c r="G479" s="18"/>
      <c r="H479" s="9"/>
      <c r="I479" s="9"/>
      <c r="J479" s="9"/>
      <c r="K479" s="18"/>
      <c r="L479" s="9"/>
      <c r="M479" s="9"/>
      <c r="N479" s="9"/>
      <c r="O479" s="9"/>
      <c r="P479" s="9"/>
      <c r="Q479" s="9"/>
      <c r="R479" s="9"/>
      <c r="S479" s="9"/>
      <c r="T479" s="9"/>
      <c r="U479" s="9"/>
      <c r="V479" s="9"/>
      <c r="W479" s="9"/>
      <c r="X479" s="9"/>
      <c r="Y479" s="9"/>
      <c r="Z479" s="9"/>
      <c r="AT479" s="36"/>
      <c r="AW479" s="78"/>
      <c r="AX479" s="78"/>
      <c r="AY479" s="78"/>
      <c r="AZ479" s="68" t="s">
        <v>4815</v>
      </c>
    </row>
    <row r="480" spans="1:52" ht="15" customHeight="1" x14ac:dyDescent="0.4">
      <c r="A480" s="18"/>
      <c r="B480" s="9"/>
      <c r="C480" s="9"/>
      <c r="D480" s="9"/>
      <c r="E480" s="9"/>
      <c r="F480" s="9"/>
      <c r="G480" s="18"/>
      <c r="H480" s="9"/>
      <c r="I480" s="9"/>
      <c r="J480" s="9"/>
      <c r="K480" s="18"/>
      <c r="L480" s="9"/>
      <c r="M480" s="9"/>
      <c r="N480" s="9"/>
      <c r="O480" s="9"/>
      <c r="P480" s="9"/>
      <c r="Q480" s="9"/>
      <c r="R480" s="9"/>
      <c r="S480" s="9"/>
      <c r="T480" s="9"/>
      <c r="U480" s="9"/>
      <c r="V480" s="9"/>
      <c r="W480" s="9"/>
      <c r="X480" s="9"/>
      <c r="Y480" s="9"/>
      <c r="Z480" s="9"/>
      <c r="AT480" s="36"/>
      <c r="AW480" s="78"/>
      <c r="AX480" s="78"/>
      <c r="AY480" s="78"/>
      <c r="AZ480" s="68" t="s">
        <v>4819</v>
      </c>
    </row>
    <row r="481" spans="1:52" ht="15" customHeight="1" x14ac:dyDescent="0.4">
      <c r="A481" s="18"/>
      <c r="B481" s="9"/>
      <c r="C481" s="9"/>
      <c r="D481" s="9"/>
      <c r="E481" s="9"/>
      <c r="F481" s="9"/>
      <c r="G481" s="18"/>
      <c r="H481" s="9"/>
      <c r="I481" s="9"/>
      <c r="J481" s="9"/>
      <c r="K481" s="18"/>
      <c r="L481" s="9"/>
      <c r="M481" s="9"/>
      <c r="N481" s="9"/>
      <c r="O481" s="9"/>
      <c r="P481" s="9"/>
      <c r="Q481" s="9"/>
      <c r="R481" s="9"/>
      <c r="S481" s="9"/>
      <c r="T481" s="9"/>
      <c r="U481" s="9"/>
      <c r="V481" s="9"/>
      <c r="W481" s="9"/>
      <c r="X481" s="9"/>
      <c r="Y481" s="9"/>
      <c r="Z481" s="9"/>
      <c r="AT481" s="36"/>
      <c r="AW481" s="78"/>
      <c r="AX481" s="78"/>
      <c r="AY481" s="78"/>
      <c r="AZ481" s="68" t="s">
        <v>5562</v>
      </c>
    </row>
    <row r="482" spans="1:52" ht="15" customHeight="1" x14ac:dyDescent="0.4">
      <c r="A482" s="18"/>
      <c r="B482" s="9"/>
      <c r="C482" s="9"/>
      <c r="D482" s="9"/>
      <c r="E482" s="9"/>
      <c r="F482" s="9"/>
      <c r="G482" s="18"/>
      <c r="H482" s="9"/>
      <c r="I482" s="9"/>
      <c r="J482" s="9"/>
      <c r="K482" s="18"/>
      <c r="L482" s="9"/>
      <c r="M482" s="9"/>
      <c r="N482" s="9"/>
      <c r="O482" s="9"/>
      <c r="P482" s="9"/>
      <c r="Q482" s="9"/>
      <c r="R482" s="9"/>
      <c r="S482" s="9"/>
      <c r="T482" s="9"/>
      <c r="U482" s="9"/>
      <c r="V482" s="9"/>
      <c r="W482" s="9"/>
      <c r="X482" s="9"/>
      <c r="Y482" s="9"/>
      <c r="Z482" s="9"/>
      <c r="AT482" s="36"/>
      <c r="AW482" s="78"/>
      <c r="AX482" s="78"/>
      <c r="AY482" s="78"/>
      <c r="AZ482" s="68" t="s">
        <v>5570</v>
      </c>
    </row>
    <row r="483" spans="1:52" ht="15" customHeight="1" x14ac:dyDescent="0.4">
      <c r="A483" s="18"/>
      <c r="B483" s="9"/>
      <c r="C483" s="9"/>
      <c r="D483" s="9"/>
      <c r="E483" s="9"/>
      <c r="F483" s="9"/>
      <c r="G483" s="18"/>
      <c r="H483" s="9"/>
      <c r="I483" s="9"/>
      <c r="J483" s="9"/>
      <c r="K483" s="18"/>
      <c r="L483" s="9"/>
      <c r="M483" s="9"/>
      <c r="N483" s="9"/>
      <c r="O483" s="9"/>
      <c r="P483" s="9"/>
      <c r="Q483" s="9"/>
      <c r="R483" s="9"/>
      <c r="S483" s="9"/>
      <c r="T483" s="9"/>
      <c r="U483" s="9"/>
      <c r="V483" s="9"/>
      <c r="W483" s="9"/>
      <c r="X483" s="9"/>
      <c r="Y483" s="9"/>
      <c r="Z483" s="9"/>
      <c r="AT483" s="36"/>
      <c r="AW483" s="78"/>
      <c r="AX483" s="78"/>
      <c r="AY483" s="78"/>
      <c r="AZ483" s="68" t="s">
        <v>6936</v>
      </c>
    </row>
    <row r="484" spans="1:52" ht="15" customHeight="1" x14ac:dyDescent="0.4">
      <c r="A484" s="18"/>
      <c r="B484" s="9"/>
      <c r="C484" s="9"/>
      <c r="D484" s="9"/>
      <c r="E484" s="9"/>
      <c r="F484" s="9"/>
      <c r="G484" s="18"/>
      <c r="H484" s="9"/>
      <c r="I484" s="9"/>
      <c r="J484" s="9"/>
      <c r="K484" s="18"/>
      <c r="L484" s="9"/>
      <c r="M484" s="9"/>
      <c r="N484" s="9"/>
      <c r="O484" s="9"/>
      <c r="P484" s="9"/>
      <c r="Q484" s="9"/>
      <c r="R484" s="9"/>
      <c r="S484" s="9"/>
      <c r="T484" s="9"/>
      <c r="U484" s="9"/>
      <c r="V484" s="9"/>
      <c r="W484" s="9"/>
      <c r="X484" s="9"/>
      <c r="Y484" s="9"/>
      <c r="Z484" s="9"/>
      <c r="AT484" s="36"/>
      <c r="AW484" s="78"/>
      <c r="AX484" s="78"/>
      <c r="AY484" s="78"/>
      <c r="AZ484" s="68" t="s">
        <v>5295</v>
      </c>
    </row>
    <row r="485" spans="1:52" ht="15" customHeight="1" x14ac:dyDescent="0.4">
      <c r="A485" s="18"/>
      <c r="B485" s="9"/>
      <c r="C485" s="9"/>
      <c r="D485" s="9"/>
      <c r="E485" s="9"/>
      <c r="F485" s="9"/>
      <c r="G485" s="18"/>
      <c r="H485" s="9"/>
      <c r="I485" s="9"/>
      <c r="J485" s="9"/>
      <c r="K485" s="18"/>
      <c r="L485" s="9"/>
      <c r="M485" s="9"/>
      <c r="N485" s="9"/>
      <c r="O485" s="9"/>
      <c r="P485" s="9"/>
      <c r="Q485" s="9"/>
      <c r="R485" s="9"/>
      <c r="S485" s="9"/>
      <c r="T485" s="9"/>
      <c r="U485" s="9"/>
      <c r="V485" s="9"/>
      <c r="W485" s="9"/>
      <c r="X485" s="9"/>
      <c r="Y485" s="9"/>
      <c r="Z485" s="9"/>
      <c r="AT485" s="36"/>
      <c r="AW485" s="78"/>
      <c r="AX485" s="78"/>
      <c r="AY485" s="78"/>
      <c r="AZ485" s="68" t="s">
        <v>2327</v>
      </c>
    </row>
    <row r="486" spans="1:52" ht="15" customHeight="1" x14ac:dyDescent="0.4">
      <c r="A486" s="18"/>
      <c r="B486" s="9"/>
      <c r="C486" s="9"/>
      <c r="D486" s="9"/>
      <c r="E486" s="9"/>
      <c r="F486" s="9"/>
      <c r="G486" s="18"/>
      <c r="H486" s="9"/>
      <c r="I486" s="9"/>
      <c r="J486" s="9"/>
      <c r="K486" s="18"/>
      <c r="L486" s="9"/>
      <c r="M486" s="9"/>
      <c r="N486" s="9"/>
      <c r="O486" s="9"/>
      <c r="P486" s="9"/>
      <c r="Q486" s="9"/>
      <c r="R486" s="9"/>
      <c r="S486" s="9"/>
      <c r="T486" s="9"/>
      <c r="U486" s="9"/>
      <c r="V486" s="9"/>
      <c r="W486" s="9"/>
      <c r="X486" s="9"/>
      <c r="Y486" s="9"/>
      <c r="Z486" s="9"/>
      <c r="AT486" s="36"/>
      <c r="AW486" s="78"/>
      <c r="AX486" s="78"/>
      <c r="AY486" s="78"/>
      <c r="AZ486" s="68" t="s">
        <v>2932</v>
      </c>
    </row>
    <row r="487" spans="1:52" ht="15" customHeight="1" x14ac:dyDescent="0.4">
      <c r="A487" s="18"/>
      <c r="B487" s="9"/>
      <c r="C487" s="9"/>
      <c r="D487" s="9"/>
      <c r="E487" s="9"/>
      <c r="F487" s="9"/>
      <c r="G487" s="18"/>
      <c r="H487" s="9"/>
      <c r="I487" s="9"/>
      <c r="J487" s="9"/>
      <c r="K487" s="18"/>
      <c r="L487" s="9"/>
      <c r="M487" s="9"/>
      <c r="N487" s="9"/>
      <c r="O487" s="9"/>
      <c r="P487" s="9"/>
      <c r="Q487" s="9"/>
      <c r="R487" s="9"/>
      <c r="S487" s="9"/>
      <c r="T487" s="9"/>
      <c r="U487" s="9"/>
      <c r="V487" s="9"/>
      <c r="W487" s="9"/>
      <c r="X487" s="9"/>
      <c r="Y487" s="9"/>
      <c r="Z487" s="9"/>
      <c r="AT487" s="36"/>
      <c r="AW487" s="78"/>
      <c r="AX487" s="78"/>
      <c r="AY487" s="78"/>
      <c r="AZ487" s="68" t="s">
        <v>621</v>
      </c>
    </row>
    <row r="488" spans="1:52" ht="15" customHeight="1" x14ac:dyDescent="0.4">
      <c r="A488" s="18"/>
      <c r="B488" s="9"/>
      <c r="C488" s="9"/>
      <c r="D488" s="9"/>
      <c r="E488" s="9"/>
      <c r="F488" s="9"/>
      <c r="G488" s="18"/>
      <c r="H488" s="9"/>
      <c r="I488" s="9"/>
      <c r="J488" s="9"/>
      <c r="K488" s="18"/>
      <c r="L488" s="9"/>
      <c r="M488" s="9"/>
      <c r="N488" s="9"/>
      <c r="O488" s="9"/>
      <c r="P488" s="9"/>
      <c r="Q488" s="9"/>
      <c r="R488" s="9"/>
      <c r="S488" s="9"/>
      <c r="T488" s="9"/>
      <c r="U488" s="9"/>
      <c r="V488" s="9"/>
      <c r="W488" s="9"/>
      <c r="X488" s="9"/>
      <c r="Y488" s="9"/>
      <c r="Z488" s="9"/>
      <c r="AT488" s="36"/>
      <c r="AW488" s="78"/>
      <c r="AX488" s="78"/>
      <c r="AY488" s="78"/>
      <c r="AZ488" s="68" t="s">
        <v>6719</v>
      </c>
    </row>
    <row r="489" spans="1:52" ht="15" customHeight="1" x14ac:dyDescent="0.4">
      <c r="A489" s="18"/>
      <c r="B489" s="9"/>
      <c r="C489" s="9"/>
      <c r="D489" s="9"/>
      <c r="E489" s="9"/>
      <c r="F489" s="9"/>
      <c r="G489" s="18"/>
      <c r="H489" s="9"/>
      <c r="I489" s="9"/>
      <c r="J489" s="9"/>
      <c r="K489" s="18"/>
      <c r="L489" s="9"/>
      <c r="M489" s="9"/>
      <c r="N489" s="9"/>
      <c r="O489" s="9"/>
      <c r="P489" s="9"/>
      <c r="Q489" s="9"/>
      <c r="R489" s="9"/>
      <c r="S489" s="9"/>
      <c r="T489" s="9"/>
      <c r="U489" s="9"/>
      <c r="V489" s="9"/>
      <c r="W489" s="9"/>
      <c r="X489" s="9"/>
      <c r="Y489" s="9"/>
      <c r="Z489" s="9"/>
      <c r="AT489" s="36"/>
      <c r="AW489" s="78"/>
      <c r="AX489" s="78"/>
      <c r="AY489" s="78"/>
      <c r="AZ489" s="68" t="s">
        <v>4862</v>
      </c>
    </row>
    <row r="490" spans="1:52" ht="15" customHeight="1" x14ac:dyDescent="0.4">
      <c r="A490" s="18"/>
      <c r="B490" s="9"/>
      <c r="C490" s="9"/>
      <c r="D490" s="9"/>
      <c r="E490" s="9"/>
      <c r="F490" s="9"/>
      <c r="G490" s="18"/>
      <c r="H490" s="9"/>
      <c r="I490" s="9"/>
      <c r="J490" s="9"/>
      <c r="K490" s="18"/>
      <c r="L490" s="9"/>
      <c r="M490" s="9"/>
      <c r="N490" s="9"/>
      <c r="O490" s="9"/>
      <c r="P490" s="9"/>
      <c r="Q490" s="9"/>
      <c r="R490" s="9"/>
      <c r="S490" s="9"/>
      <c r="T490" s="9"/>
      <c r="U490" s="9"/>
      <c r="V490" s="9"/>
      <c r="W490" s="9"/>
      <c r="X490" s="9"/>
      <c r="Y490" s="9"/>
      <c r="Z490" s="9"/>
      <c r="AT490" s="36"/>
      <c r="AW490" s="78"/>
      <c r="AX490" s="78"/>
      <c r="AY490" s="78"/>
      <c r="AZ490" s="68" t="s">
        <v>813</v>
      </c>
    </row>
    <row r="491" spans="1:52" ht="15" customHeight="1" x14ac:dyDescent="0.4">
      <c r="A491" s="18"/>
      <c r="B491" s="9"/>
      <c r="C491" s="9"/>
      <c r="D491" s="9"/>
      <c r="E491" s="9"/>
      <c r="F491" s="9"/>
      <c r="G491" s="18"/>
      <c r="H491" s="9"/>
      <c r="I491" s="9"/>
      <c r="J491" s="9"/>
      <c r="K491" s="18"/>
      <c r="L491" s="9"/>
      <c r="M491" s="9"/>
      <c r="N491" s="9"/>
      <c r="O491" s="9"/>
      <c r="P491" s="9"/>
      <c r="Q491" s="9"/>
      <c r="R491" s="9"/>
      <c r="S491" s="9"/>
      <c r="T491" s="9"/>
      <c r="U491" s="9"/>
      <c r="V491" s="9"/>
      <c r="W491" s="9"/>
      <c r="X491" s="9"/>
      <c r="Y491" s="9"/>
      <c r="Z491" s="9"/>
      <c r="AT491" s="36"/>
      <c r="AW491" s="78"/>
      <c r="AX491" s="78"/>
      <c r="AY491" s="78"/>
      <c r="AZ491" s="68" t="s">
        <v>6955</v>
      </c>
    </row>
    <row r="492" spans="1:52" ht="15" customHeight="1" x14ac:dyDescent="0.4">
      <c r="A492" s="18"/>
      <c r="B492" s="9"/>
      <c r="C492" s="9"/>
      <c r="D492" s="9"/>
      <c r="E492" s="9"/>
      <c r="F492" s="9"/>
      <c r="G492" s="18"/>
      <c r="H492" s="9"/>
      <c r="I492" s="9"/>
      <c r="J492" s="9"/>
      <c r="K492" s="18"/>
      <c r="L492" s="9"/>
      <c r="M492" s="9"/>
      <c r="N492" s="9"/>
      <c r="O492" s="9"/>
      <c r="P492" s="9"/>
      <c r="Q492" s="9"/>
      <c r="R492" s="9"/>
      <c r="S492" s="9"/>
      <c r="T492" s="9"/>
      <c r="U492" s="9"/>
      <c r="V492" s="9"/>
      <c r="W492" s="9"/>
      <c r="X492" s="9"/>
      <c r="Y492" s="9"/>
      <c r="Z492" s="9"/>
      <c r="AT492" s="36"/>
      <c r="AW492" s="78"/>
      <c r="AX492" s="78"/>
      <c r="AY492" s="78"/>
      <c r="AZ492" s="68" t="s">
        <v>3950</v>
      </c>
    </row>
    <row r="493" spans="1:52" ht="15" customHeight="1" x14ac:dyDescent="0.4">
      <c r="A493" s="18"/>
      <c r="B493" s="9"/>
      <c r="C493" s="9"/>
      <c r="D493" s="9"/>
      <c r="E493" s="9"/>
      <c r="F493" s="9"/>
      <c r="G493" s="18"/>
      <c r="H493" s="9"/>
      <c r="I493" s="9"/>
      <c r="J493" s="9"/>
      <c r="K493" s="18"/>
      <c r="L493" s="9"/>
      <c r="M493" s="9"/>
      <c r="N493" s="9"/>
      <c r="O493" s="9"/>
      <c r="P493" s="9"/>
      <c r="Q493" s="9"/>
      <c r="R493" s="9"/>
      <c r="S493" s="9"/>
      <c r="T493" s="9"/>
      <c r="U493" s="9"/>
      <c r="V493" s="9"/>
      <c r="W493" s="9"/>
      <c r="X493" s="9"/>
      <c r="Y493" s="9"/>
      <c r="Z493" s="9"/>
      <c r="AT493" s="36"/>
      <c r="AW493" s="78"/>
      <c r="AX493" s="78"/>
      <c r="AY493" s="78"/>
      <c r="AZ493" s="68" t="s">
        <v>5600</v>
      </c>
    </row>
    <row r="494" spans="1:52" ht="15" customHeight="1" x14ac:dyDescent="0.4">
      <c r="A494" s="18"/>
      <c r="B494" s="9"/>
      <c r="C494" s="9"/>
      <c r="D494" s="9"/>
      <c r="E494" s="9"/>
      <c r="F494" s="9"/>
      <c r="G494" s="18"/>
      <c r="H494" s="9"/>
      <c r="I494" s="9"/>
      <c r="J494" s="9"/>
      <c r="K494" s="18"/>
      <c r="L494" s="9"/>
      <c r="M494" s="9"/>
      <c r="N494" s="9"/>
      <c r="O494" s="9"/>
      <c r="P494" s="9"/>
      <c r="Q494" s="9"/>
      <c r="R494" s="9"/>
      <c r="S494" s="9"/>
      <c r="T494" s="9"/>
      <c r="U494" s="9"/>
      <c r="V494" s="9"/>
      <c r="W494" s="9"/>
      <c r="X494" s="9"/>
      <c r="Y494" s="9"/>
      <c r="Z494" s="9"/>
      <c r="AT494" s="36"/>
      <c r="AW494" s="78"/>
      <c r="AX494" s="78"/>
      <c r="AY494" s="78"/>
      <c r="AZ494" s="68" t="s">
        <v>4007</v>
      </c>
    </row>
    <row r="495" spans="1:52" ht="15" customHeight="1" x14ac:dyDescent="0.4">
      <c r="A495" s="18"/>
      <c r="B495" s="9"/>
      <c r="C495" s="9"/>
      <c r="D495" s="9"/>
      <c r="E495" s="9"/>
      <c r="F495" s="9"/>
      <c r="G495" s="18"/>
      <c r="H495" s="9"/>
      <c r="I495" s="9"/>
      <c r="J495" s="9"/>
      <c r="K495" s="18"/>
      <c r="L495" s="9"/>
      <c r="M495" s="9"/>
      <c r="N495" s="9"/>
      <c r="O495" s="9"/>
      <c r="P495" s="9"/>
      <c r="Q495" s="9"/>
      <c r="R495" s="9"/>
      <c r="S495" s="9"/>
      <c r="T495" s="9"/>
      <c r="U495" s="9"/>
      <c r="V495" s="9"/>
      <c r="W495" s="9"/>
      <c r="X495" s="9"/>
      <c r="Y495" s="9"/>
      <c r="Z495" s="9"/>
      <c r="AT495" s="36"/>
      <c r="AW495" s="78"/>
      <c r="AX495" s="78"/>
      <c r="AY495" s="78"/>
      <c r="AZ495" s="68" t="s">
        <v>3662</v>
      </c>
    </row>
    <row r="496" spans="1:52" ht="15" customHeight="1" x14ac:dyDescent="0.4">
      <c r="A496" s="18"/>
      <c r="B496" s="9"/>
      <c r="C496" s="9"/>
      <c r="D496" s="9"/>
      <c r="E496" s="9"/>
      <c r="F496" s="9"/>
      <c r="G496" s="18"/>
      <c r="H496" s="9"/>
      <c r="I496" s="9"/>
      <c r="J496" s="9"/>
      <c r="K496" s="18"/>
      <c r="L496" s="9"/>
      <c r="M496" s="9"/>
      <c r="N496" s="9"/>
      <c r="O496" s="9"/>
      <c r="P496" s="9"/>
      <c r="Q496" s="9"/>
      <c r="R496" s="9"/>
      <c r="S496" s="9"/>
      <c r="T496" s="9"/>
      <c r="U496" s="9"/>
      <c r="V496" s="9"/>
      <c r="W496" s="9"/>
      <c r="X496" s="9"/>
      <c r="Y496" s="9"/>
      <c r="Z496" s="9"/>
      <c r="AT496" s="36"/>
      <c r="AW496" s="78"/>
      <c r="AX496" s="78"/>
      <c r="AY496" s="78"/>
      <c r="AZ496" s="68" t="s">
        <v>5769</v>
      </c>
    </row>
    <row r="497" spans="1:52" ht="15" customHeight="1" x14ac:dyDescent="0.4">
      <c r="A497" s="18"/>
      <c r="B497" s="9"/>
      <c r="C497" s="9"/>
      <c r="D497" s="9"/>
      <c r="E497" s="9"/>
      <c r="F497" s="9"/>
      <c r="G497" s="18"/>
      <c r="H497" s="9"/>
      <c r="I497" s="9"/>
      <c r="J497" s="9"/>
      <c r="K497" s="18"/>
      <c r="L497" s="9"/>
      <c r="M497" s="9"/>
      <c r="N497" s="9"/>
      <c r="O497" s="9"/>
      <c r="P497" s="9"/>
      <c r="Q497" s="9"/>
      <c r="R497" s="9"/>
      <c r="S497" s="9"/>
      <c r="T497" s="9"/>
      <c r="U497" s="9"/>
      <c r="V497" s="9"/>
      <c r="W497" s="9"/>
      <c r="X497" s="9"/>
      <c r="Y497" s="9"/>
      <c r="Z497" s="9"/>
      <c r="AT497" s="36"/>
      <c r="AW497" s="78"/>
      <c r="AX497" s="78"/>
      <c r="AY497" s="78"/>
      <c r="AZ497" s="68" t="s">
        <v>2398</v>
      </c>
    </row>
    <row r="498" spans="1:52" ht="15" customHeight="1" x14ac:dyDescent="0.4">
      <c r="A498" s="18"/>
      <c r="B498" s="9"/>
      <c r="C498" s="9"/>
      <c r="D498" s="9"/>
      <c r="E498" s="9"/>
      <c r="F498" s="9"/>
      <c r="G498" s="18"/>
      <c r="H498" s="9"/>
      <c r="I498" s="9"/>
      <c r="J498" s="9"/>
      <c r="K498" s="18"/>
      <c r="L498" s="9"/>
      <c r="M498" s="9"/>
      <c r="N498" s="9"/>
      <c r="O498" s="9"/>
      <c r="P498" s="9"/>
      <c r="Q498" s="9"/>
      <c r="R498" s="9"/>
      <c r="S498" s="9"/>
      <c r="T498" s="9"/>
      <c r="U498" s="9"/>
      <c r="V498" s="9"/>
      <c r="W498" s="9"/>
      <c r="X498" s="9"/>
      <c r="Y498" s="9"/>
      <c r="Z498" s="9"/>
      <c r="AT498" s="36"/>
      <c r="AW498" s="78"/>
      <c r="AX498" s="78"/>
      <c r="AY498" s="78"/>
      <c r="AZ498" s="68" t="s">
        <v>2402</v>
      </c>
    </row>
    <row r="499" spans="1:52" ht="15" customHeight="1" x14ac:dyDescent="0.4">
      <c r="A499" s="18"/>
      <c r="B499" s="9"/>
      <c r="C499" s="9"/>
      <c r="D499" s="9"/>
      <c r="E499" s="9"/>
      <c r="F499" s="9"/>
      <c r="G499" s="18"/>
      <c r="H499" s="9"/>
      <c r="I499" s="9"/>
      <c r="J499" s="9"/>
      <c r="K499" s="18"/>
      <c r="L499" s="9"/>
      <c r="M499" s="9"/>
      <c r="N499" s="9"/>
      <c r="O499" s="9"/>
      <c r="P499" s="9"/>
      <c r="Q499" s="9"/>
      <c r="R499" s="9"/>
      <c r="S499" s="9"/>
      <c r="T499" s="9"/>
      <c r="U499" s="9"/>
      <c r="V499" s="9"/>
      <c r="W499" s="9"/>
      <c r="X499" s="9"/>
      <c r="Y499" s="9"/>
      <c r="Z499" s="9"/>
      <c r="AT499" s="36"/>
      <c r="AW499" s="78"/>
      <c r="AX499" s="78"/>
      <c r="AY499" s="78"/>
      <c r="AZ499" s="68" t="s">
        <v>3669</v>
      </c>
    </row>
    <row r="500" spans="1:52" ht="15" customHeight="1" x14ac:dyDescent="0.4">
      <c r="A500" s="18"/>
      <c r="B500" s="9"/>
      <c r="C500" s="9"/>
      <c r="D500" s="9"/>
      <c r="E500" s="9"/>
      <c r="F500" s="9"/>
      <c r="G500" s="18"/>
      <c r="H500" s="9"/>
      <c r="I500" s="9"/>
      <c r="J500" s="9"/>
      <c r="K500" s="18"/>
      <c r="L500" s="9"/>
      <c r="M500" s="9"/>
      <c r="N500" s="9"/>
      <c r="O500" s="9"/>
      <c r="P500" s="9"/>
      <c r="Q500" s="9"/>
      <c r="R500" s="9"/>
      <c r="S500" s="9"/>
      <c r="T500" s="9"/>
      <c r="U500" s="9"/>
      <c r="V500" s="9"/>
      <c r="W500" s="9"/>
      <c r="X500" s="9"/>
      <c r="Y500" s="9"/>
      <c r="Z500" s="9"/>
      <c r="AT500" s="36"/>
      <c r="AW500" s="78"/>
      <c r="AX500" s="78"/>
      <c r="AY500" s="78"/>
      <c r="AZ500" s="68" t="s">
        <v>3679</v>
      </c>
    </row>
    <row r="501" spans="1:52" ht="15" customHeight="1" x14ac:dyDescent="0.4">
      <c r="A501" s="18"/>
      <c r="B501" s="9"/>
      <c r="C501" s="9"/>
      <c r="D501" s="9"/>
      <c r="E501" s="9"/>
      <c r="F501" s="9"/>
      <c r="G501" s="18"/>
      <c r="H501" s="9"/>
      <c r="I501" s="9"/>
      <c r="J501" s="9"/>
      <c r="K501" s="18"/>
      <c r="L501" s="9"/>
      <c r="M501" s="9"/>
      <c r="N501" s="9"/>
      <c r="O501" s="9"/>
      <c r="P501" s="9"/>
      <c r="Q501" s="9"/>
      <c r="R501" s="9"/>
      <c r="S501" s="9"/>
      <c r="T501" s="9"/>
      <c r="U501" s="9"/>
      <c r="V501" s="9"/>
      <c r="W501" s="9"/>
      <c r="X501" s="9"/>
      <c r="Y501" s="9"/>
      <c r="Z501" s="9"/>
      <c r="AT501" s="36"/>
      <c r="AW501" s="78"/>
      <c r="AX501" s="78"/>
      <c r="AY501" s="78"/>
      <c r="AZ501" s="68" t="s">
        <v>6993</v>
      </c>
    </row>
    <row r="502" spans="1:52" ht="15" customHeight="1" x14ac:dyDescent="0.4">
      <c r="A502" s="18"/>
      <c r="B502" s="9"/>
      <c r="C502" s="9"/>
      <c r="D502" s="9"/>
      <c r="E502" s="9"/>
      <c r="F502" s="9"/>
      <c r="G502" s="18"/>
      <c r="H502" s="9"/>
      <c r="I502" s="9"/>
      <c r="J502" s="9"/>
      <c r="K502" s="18"/>
      <c r="L502" s="9"/>
      <c r="M502" s="9"/>
      <c r="N502" s="9"/>
      <c r="O502" s="9"/>
      <c r="P502" s="9"/>
      <c r="Q502" s="9"/>
      <c r="R502" s="9"/>
      <c r="S502" s="9"/>
      <c r="T502" s="9"/>
      <c r="U502" s="9"/>
      <c r="V502" s="9"/>
      <c r="W502" s="9"/>
      <c r="X502" s="9"/>
      <c r="Y502" s="9"/>
      <c r="Z502" s="9"/>
      <c r="AT502" s="36"/>
      <c r="AW502" s="78"/>
      <c r="AX502" s="78"/>
      <c r="AY502" s="78"/>
      <c r="AZ502" s="68" t="s">
        <v>2410</v>
      </c>
    </row>
    <row r="503" spans="1:52" ht="15" customHeight="1" x14ac:dyDescent="0.4">
      <c r="A503" s="18"/>
      <c r="B503" s="9"/>
      <c r="C503" s="9"/>
      <c r="D503" s="9"/>
      <c r="E503" s="9"/>
      <c r="F503" s="9"/>
      <c r="G503" s="18"/>
      <c r="H503" s="9"/>
      <c r="I503" s="9"/>
      <c r="J503" s="9"/>
      <c r="K503" s="18"/>
      <c r="L503" s="9"/>
      <c r="M503" s="9"/>
      <c r="N503" s="9"/>
      <c r="O503" s="9"/>
      <c r="P503" s="9"/>
      <c r="Q503" s="9"/>
      <c r="R503" s="9"/>
      <c r="S503" s="9"/>
      <c r="T503" s="9"/>
      <c r="U503" s="9"/>
      <c r="V503" s="9"/>
      <c r="W503" s="9"/>
      <c r="X503" s="9"/>
      <c r="Y503" s="9"/>
      <c r="Z503" s="9"/>
      <c r="AT503" s="36"/>
      <c r="AW503" s="78"/>
      <c r="AX503" s="78"/>
      <c r="AY503" s="78"/>
      <c r="AZ503" s="68" t="s">
        <v>3267</v>
      </c>
    </row>
    <row r="504" spans="1:52" ht="15" customHeight="1" x14ac:dyDescent="0.4">
      <c r="A504" s="18"/>
      <c r="B504" s="9"/>
      <c r="C504" s="9"/>
      <c r="D504" s="9"/>
      <c r="E504" s="9"/>
      <c r="F504" s="9"/>
      <c r="G504" s="18"/>
      <c r="H504" s="9"/>
      <c r="I504" s="9"/>
      <c r="J504" s="9"/>
      <c r="K504" s="18"/>
      <c r="L504" s="9"/>
      <c r="M504" s="9"/>
      <c r="N504" s="9"/>
      <c r="O504" s="9"/>
      <c r="P504" s="9"/>
      <c r="Q504" s="9"/>
      <c r="R504" s="9"/>
      <c r="S504" s="9"/>
      <c r="T504" s="9"/>
      <c r="U504" s="9"/>
      <c r="V504" s="9"/>
      <c r="W504" s="9"/>
      <c r="X504" s="9"/>
      <c r="Y504" s="9"/>
      <c r="Z504" s="9"/>
      <c r="AT504" s="36"/>
      <c r="AW504" s="78"/>
      <c r="AX504" s="78"/>
      <c r="AY504" s="78"/>
      <c r="AZ504" s="68" t="s">
        <v>5783</v>
      </c>
    </row>
    <row r="505" spans="1:52" ht="15" customHeight="1" x14ac:dyDescent="0.4">
      <c r="A505" s="18"/>
      <c r="B505" s="9"/>
      <c r="C505" s="9"/>
      <c r="D505" s="9"/>
      <c r="E505" s="9"/>
      <c r="F505" s="9"/>
      <c r="G505" s="18"/>
      <c r="H505" s="9"/>
      <c r="I505" s="9"/>
      <c r="J505" s="9"/>
      <c r="K505" s="18"/>
      <c r="L505" s="9"/>
      <c r="M505" s="9"/>
      <c r="N505" s="9"/>
      <c r="O505" s="9"/>
      <c r="P505" s="9"/>
      <c r="Q505" s="9"/>
      <c r="R505" s="9"/>
      <c r="S505" s="9"/>
      <c r="T505" s="9"/>
      <c r="U505" s="9"/>
      <c r="V505" s="9"/>
      <c r="W505" s="9"/>
      <c r="X505" s="9"/>
      <c r="Y505" s="9"/>
      <c r="Z505" s="9"/>
      <c r="AT505" s="36"/>
      <c r="AW505" s="78"/>
      <c r="AX505" s="78"/>
      <c r="AY505" s="78"/>
      <c r="AZ505" s="68" t="s">
        <v>5792</v>
      </c>
    </row>
    <row r="506" spans="1:52" ht="15" customHeight="1" x14ac:dyDescent="0.4">
      <c r="A506" s="18"/>
      <c r="B506" s="9"/>
      <c r="C506" s="9"/>
      <c r="D506" s="9"/>
      <c r="E506" s="9"/>
      <c r="F506" s="9"/>
      <c r="G506" s="18"/>
      <c r="H506" s="9"/>
      <c r="I506" s="9"/>
      <c r="J506" s="9"/>
      <c r="K506" s="18"/>
      <c r="L506" s="9"/>
      <c r="M506" s="9"/>
      <c r="N506" s="9"/>
      <c r="O506" s="9"/>
      <c r="P506" s="9"/>
      <c r="Q506" s="9"/>
      <c r="R506" s="9"/>
      <c r="S506" s="9"/>
      <c r="T506" s="9"/>
      <c r="U506" s="9"/>
      <c r="V506" s="9"/>
      <c r="W506" s="9"/>
      <c r="X506" s="9"/>
      <c r="Y506" s="9"/>
      <c r="Z506" s="9"/>
      <c r="AT506" s="36"/>
      <c r="AW506" s="78"/>
      <c r="AX506" s="78"/>
      <c r="AY506" s="78"/>
      <c r="AZ506" s="68" t="s">
        <v>5711</v>
      </c>
    </row>
    <row r="507" spans="1:52" ht="15" customHeight="1" x14ac:dyDescent="0.4">
      <c r="A507" s="18"/>
      <c r="B507" s="9"/>
      <c r="C507" s="9"/>
      <c r="D507" s="9"/>
      <c r="E507" s="9"/>
      <c r="F507" s="9"/>
      <c r="G507" s="18"/>
      <c r="H507" s="9"/>
      <c r="I507" s="9"/>
      <c r="J507" s="9"/>
      <c r="K507" s="18"/>
      <c r="L507" s="9"/>
      <c r="M507" s="9"/>
      <c r="N507" s="9"/>
      <c r="O507" s="9"/>
      <c r="P507" s="9"/>
      <c r="Q507" s="9"/>
      <c r="R507" s="9"/>
      <c r="S507" s="9"/>
      <c r="T507" s="9"/>
      <c r="U507" s="9"/>
      <c r="V507" s="9"/>
      <c r="W507" s="9"/>
      <c r="X507" s="9"/>
      <c r="Y507" s="9"/>
      <c r="Z507" s="9"/>
      <c r="AT507" s="36"/>
      <c r="AW507" s="78"/>
      <c r="AX507" s="78"/>
      <c r="AY507" s="78"/>
      <c r="AZ507" s="68" t="s">
        <v>5799</v>
      </c>
    </row>
    <row r="508" spans="1:52" ht="15" customHeight="1" x14ac:dyDescent="0.4">
      <c r="A508" s="18"/>
      <c r="B508" s="9"/>
      <c r="C508" s="9"/>
      <c r="D508" s="9"/>
      <c r="E508" s="9"/>
      <c r="F508" s="9"/>
      <c r="G508" s="18"/>
      <c r="H508" s="9"/>
      <c r="I508" s="9"/>
      <c r="J508" s="9"/>
      <c r="K508" s="18"/>
      <c r="L508" s="9"/>
      <c r="M508" s="9"/>
      <c r="N508" s="9"/>
      <c r="O508" s="9"/>
      <c r="P508" s="9"/>
      <c r="Q508" s="9"/>
      <c r="R508" s="9"/>
      <c r="S508" s="9"/>
      <c r="T508" s="9"/>
      <c r="U508" s="9"/>
      <c r="V508" s="9"/>
      <c r="W508" s="9"/>
      <c r="X508" s="9"/>
      <c r="Y508" s="9"/>
      <c r="Z508" s="9"/>
      <c r="AT508" s="36"/>
      <c r="AW508" s="78"/>
      <c r="AX508" s="78"/>
      <c r="AY508" s="78"/>
      <c r="AZ508" s="68" t="s">
        <v>7014</v>
      </c>
    </row>
    <row r="509" spans="1:52" ht="15" customHeight="1" x14ac:dyDescent="0.4">
      <c r="A509" s="18"/>
      <c r="B509" s="9"/>
      <c r="C509" s="9"/>
      <c r="D509" s="9"/>
      <c r="E509" s="9"/>
      <c r="F509" s="9"/>
      <c r="G509" s="18"/>
      <c r="H509" s="9"/>
      <c r="I509" s="9"/>
      <c r="J509" s="9"/>
      <c r="K509" s="18"/>
      <c r="L509" s="9"/>
      <c r="M509" s="9"/>
      <c r="N509" s="9"/>
      <c r="O509" s="9"/>
      <c r="P509" s="9"/>
      <c r="Q509" s="9"/>
      <c r="R509" s="9"/>
      <c r="S509" s="9"/>
      <c r="T509" s="9"/>
      <c r="U509" s="9"/>
      <c r="V509" s="9"/>
      <c r="W509" s="9"/>
      <c r="X509" s="9"/>
      <c r="Y509" s="9"/>
      <c r="Z509" s="9"/>
      <c r="AT509" s="36"/>
      <c r="AW509" s="78"/>
      <c r="AX509" s="78"/>
      <c r="AY509" s="78"/>
      <c r="AZ509" s="68" t="s">
        <v>5895</v>
      </c>
    </row>
    <row r="510" spans="1:52" ht="15" customHeight="1" x14ac:dyDescent="0.4">
      <c r="A510" s="18"/>
      <c r="B510" s="9"/>
      <c r="C510" s="9"/>
      <c r="D510" s="9"/>
      <c r="E510" s="9"/>
      <c r="F510" s="9"/>
      <c r="G510" s="18"/>
      <c r="H510" s="9"/>
      <c r="I510" s="9"/>
      <c r="J510" s="9"/>
      <c r="K510" s="18"/>
      <c r="L510" s="9"/>
      <c r="M510" s="9"/>
      <c r="N510" s="9"/>
      <c r="O510" s="9"/>
      <c r="P510" s="9"/>
      <c r="Q510" s="9"/>
      <c r="R510" s="9"/>
      <c r="S510" s="9"/>
      <c r="T510" s="9"/>
      <c r="U510" s="9"/>
      <c r="V510" s="9"/>
      <c r="W510" s="9"/>
      <c r="X510" s="9"/>
      <c r="Y510" s="9"/>
      <c r="Z510" s="9"/>
      <c r="AT510" s="36"/>
      <c r="AW510" s="78"/>
      <c r="AX510" s="78"/>
      <c r="AY510" s="78"/>
      <c r="AZ510" s="68" t="s">
        <v>5899</v>
      </c>
    </row>
    <row r="511" spans="1:52" ht="15" customHeight="1" x14ac:dyDescent="0.4">
      <c r="A511" s="18"/>
      <c r="B511" s="9"/>
      <c r="C511" s="9"/>
      <c r="D511" s="9"/>
      <c r="E511" s="9"/>
      <c r="F511" s="9"/>
      <c r="G511" s="18"/>
      <c r="H511" s="9"/>
      <c r="I511" s="9"/>
      <c r="J511" s="9"/>
      <c r="K511" s="18"/>
      <c r="L511" s="9"/>
      <c r="M511" s="9"/>
      <c r="N511" s="9"/>
      <c r="O511" s="9"/>
      <c r="P511" s="9"/>
      <c r="Q511" s="9"/>
      <c r="R511" s="9"/>
      <c r="S511" s="9"/>
      <c r="T511" s="9"/>
      <c r="U511" s="9"/>
      <c r="V511" s="9"/>
      <c r="W511" s="9"/>
      <c r="X511" s="9"/>
      <c r="Y511" s="9"/>
      <c r="Z511" s="9"/>
      <c r="AT511" s="36"/>
      <c r="AW511" s="78"/>
      <c r="AX511" s="78"/>
      <c r="AY511" s="78"/>
      <c r="AZ511" s="68" t="s">
        <v>5622</v>
      </c>
    </row>
    <row r="512" spans="1:52" ht="15" customHeight="1" x14ac:dyDescent="0.4">
      <c r="A512" s="18"/>
      <c r="B512" s="9"/>
      <c r="C512" s="9"/>
      <c r="D512" s="9"/>
      <c r="E512" s="9"/>
      <c r="F512" s="9"/>
      <c r="G512" s="18"/>
      <c r="H512" s="9"/>
      <c r="I512" s="9"/>
      <c r="J512" s="9"/>
      <c r="K512" s="18"/>
      <c r="L512" s="9"/>
      <c r="M512" s="9"/>
      <c r="N512" s="9"/>
      <c r="O512" s="9"/>
      <c r="P512" s="9"/>
      <c r="Q512" s="9"/>
      <c r="R512" s="9"/>
      <c r="S512" s="9"/>
      <c r="T512" s="9"/>
      <c r="U512" s="9"/>
      <c r="V512" s="9"/>
      <c r="W512" s="9"/>
      <c r="X512" s="9"/>
      <c r="Y512" s="9"/>
      <c r="Z512" s="9"/>
      <c r="AT512" s="36"/>
      <c r="AW512" s="78"/>
      <c r="AX512" s="78"/>
      <c r="AY512" s="78"/>
      <c r="AZ512" s="68" t="s">
        <v>5906</v>
      </c>
    </row>
    <row r="513" spans="1:52" ht="15" customHeight="1" x14ac:dyDescent="0.4">
      <c r="A513" s="18"/>
      <c r="B513" s="9"/>
      <c r="C513" s="9"/>
      <c r="D513" s="9"/>
      <c r="E513" s="9"/>
      <c r="F513" s="9"/>
      <c r="G513" s="18"/>
      <c r="H513" s="9"/>
      <c r="I513" s="9"/>
      <c r="J513" s="9"/>
      <c r="K513" s="18"/>
      <c r="L513" s="9"/>
      <c r="M513" s="9"/>
      <c r="N513" s="9"/>
      <c r="O513" s="9"/>
      <c r="P513" s="9"/>
      <c r="Q513" s="9"/>
      <c r="R513" s="9"/>
      <c r="S513" s="9"/>
      <c r="T513" s="9"/>
      <c r="U513" s="9"/>
      <c r="V513" s="9"/>
      <c r="W513" s="9"/>
      <c r="X513" s="9"/>
      <c r="Y513" s="9"/>
      <c r="Z513" s="9"/>
      <c r="AT513" s="36"/>
      <c r="AW513" s="78"/>
      <c r="AX513" s="78"/>
      <c r="AY513" s="78"/>
      <c r="AZ513" s="68" t="s">
        <v>3975</v>
      </c>
    </row>
    <row r="514" spans="1:52" ht="15" customHeight="1" x14ac:dyDescent="0.4">
      <c r="A514" s="18"/>
      <c r="B514" s="9"/>
      <c r="C514" s="9"/>
      <c r="D514" s="9"/>
      <c r="E514" s="9"/>
      <c r="F514" s="9"/>
      <c r="G514" s="18"/>
      <c r="H514" s="9"/>
      <c r="I514" s="9"/>
      <c r="J514" s="9"/>
      <c r="K514" s="18"/>
      <c r="L514" s="9"/>
      <c r="M514" s="9"/>
      <c r="N514" s="9"/>
      <c r="O514" s="9"/>
      <c r="P514" s="9"/>
      <c r="Q514" s="9"/>
      <c r="R514" s="9"/>
      <c r="S514" s="9"/>
      <c r="T514" s="9"/>
      <c r="U514" s="9"/>
      <c r="V514" s="9"/>
      <c r="W514" s="9"/>
      <c r="X514" s="9"/>
      <c r="Y514" s="9"/>
      <c r="Z514" s="9"/>
      <c r="AT514" s="36"/>
      <c r="AW514" s="78"/>
      <c r="AX514" s="78"/>
      <c r="AY514" s="78"/>
      <c r="AZ514" s="68" t="s">
        <v>1695</v>
      </c>
    </row>
    <row r="515" spans="1:52" ht="15" customHeight="1" x14ac:dyDescent="0.4">
      <c r="A515" s="18"/>
      <c r="B515" s="9"/>
      <c r="C515" s="9"/>
      <c r="D515" s="9"/>
      <c r="E515" s="9"/>
      <c r="F515" s="9"/>
      <c r="G515" s="18"/>
      <c r="H515" s="9"/>
      <c r="I515" s="9"/>
      <c r="J515" s="9"/>
      <c r="K515" s="18"/>
      <c r="L515" s="9"/>
      <c r="M515" s="9"/>
      <c r="N515" s="9"/>
      <c r="O515" s="9"/>
      <c r="P515" s="9"/>
      <c r="Q515" s="9"/>
      <c r="R515" s="9"/>
      <c r="S515" s="9"/>
      <c r="T515" s="9"/>
      <c r="U515" s="9"/>
      <c r="V515" s="9"/>
      <c r="W515" s="9"/>
      <c r="X515" s="9"/>
      <c r="Y515" s="9"/>
      <c r="Z515" s="9"/>
      <c r="AT515" s="36"/>
      <c r="AW515" s="78"/>
      <c r="AX515" s="78"/>
      <c r="AY515" s="78"/>
      <c r="AZ515" s="68" t="s">
        <v>2247</v>
      </c>
    </row>
    <row r="516" spans="1:52" ht="15" customHeight="1" x14ac:dyDescent="0.4">
      <c r="A516" s="18"/>
      <c r="B516" s="9"/>
      <c r="C516" s="9"/>
      <c r="D516" s="9"/>
      <c r="E516" s="9"/>
      <c r="F516" s="9"/>
      <c r="G516" s="18"/>
      <c r="H516" s="9"/>
      <c r="I516" s="9"/>
      <c r="J516" s="9"/>
      <c r="K516" s="18"/>
      <c r="L516" s="9"/>
      <c r="M516" s="9"/>
      <c r="N516" s="9"/>
      <c r="O516" s="9"/>
      <c r="P516" s="9"/>
      <c r="Q516" s="9"/>
      <c r="R516" s="9"/>
      <c r="S516" s="9"/>
      <c r="T516" s="9"/>
      <c r="U516" s="9"/>
      <c r="V516" s="9"/>
      <c r="W516" s="9"/>
      <c r="X516" s="9"/>
      <c r="Y516" s="9"/>
      <c r="Z516" s="9"/>
      <c r="AT516" s="36"/>
      <c r="AW516" s="78"/>
      <c r="AX516" s="78"/>
      <c r="AY516" s="78"/>
      <c r="AZ516" s="68" t="s">
        <v>6181</v>
      </c>
    </row>
    <row r="517" spans="1:52" ht="15" customHeight="1" x14ac:dyDescent="0.4">
      <c r="A517" s="18"/>
      <c r="B517" s="9"/>
      <c r="C517" s="9"/>
      <c r="D517" s="9"/>
      <c r="E517" s="9"/>
      <c r="F517" s="9"/>
      <c r="G517" s="18"/>
      <c r="H517" s="9"/>
      <c r="I517" s="9"/>
      <c r="J517" s="9"/>
      <c r="K517" s="18"/>
      <c r="L517" s="9"/>
      <c r="M517" s="9"/>
      <c r="N517" s="9"/>
      <c r="O517" s="9"/>
      <c r="P517" s="9"/>
      <c r="Q517" s="9"/>
      <c r="R517" s="9"/>
      <c r="S517" s="9"/>
      <c r="T517" s="9"/>
      <c r="U517" s="9"/>
      <c r="V517" s="9"/>
      <c r="W517" s="9"/>
      <c r="X517" s="9"/>
      <c r="Y517" s="9"/>
      <c r="Z517" s="9"/>
      <c r="AT517" s="36"/>
      <c r="AW517" s="78"/>
      <c r="AX517" s="78"/>
      <c r="AY517" s="78"/>
      <c r="AZ517" s="68" t="s">
        <v>4913</v>
      </c>
    </row>
    <row r="518" spans="1:52" ht="15" customHeight="1" x14ac:dyDescent="0.4">
      <c r="A518" s="18"/>
      <c r="B518" s="9"/>
      <c r="C518" s="9"/>
      <c r="D518" s="9"/>
      <c r="E518" s="9"/>
      <c r="F518" s="9"/>
      <c r="G518" s="18"/>
      <c r="H518" s="9"/>
      <c r="I518" s="9"/>
      <c r="J518" s="9"/>
      <c r="K518" s="18"/>
      <c r="L518" s="9"/>
      <c r="M518" s="9"/>
      <c r="N518" s="9"/>
      <c r="O518" s="9"/>
      <c r="P518" s="9"/>
      <c r="Q518" s="9"/>
      <c r="R518" s="9"/>
      <c r="S518" s="9"/>
      <c r="T518" s="9"/>
      <c r="U518" s="9"/>
      <c r="V518" s="9"/>
      <c r="W518" s="9"/>
      <c r="X518" s="9"/>
      <c r="Y518" s="9"/>
      <c r="Z518" s="9"/>
      <c r="AT518" s="36"/>
      <c r="AW518" s="78"/>
      <c r="AX518" s="78"/>
      <c r="AY518" s="78"/>
      <c r="AZ518" s="68" t="s">
        <v>7063</v>
      </c>
    </row>
    <row r="519" spans="1:52" ht="15" customHeight="1" x14ac:dyDescent="0.4">
      <c r="A519" s="18"/>
      <c r="B519" s="9"/>
      <c r="C519" s="9"/>
      <c r="D519" s="9"/>
      <c r="E519" s="9"/>
      <c r="F519" s="9"/>
      <c r="G519" s="18"/>
      <c r="H519" s="9"/>
      <c r="I519" s="9"/>
      <c r="J519" s="9"/>
      <c r="K519" s="18"/>
      <c r="L519" s="9"/>
      <c r="M519" s="9"/>
      <c r="N519" s="9"/>
      <c r="O519" s="9"/>
      <c r="P519" s="9"/>
      <c r="Q519" s="9"/>
      <c r="R519" s="9"/>
      <c r="S519" s="9"/>
      <c r="T519" s="9"/>
      <c r="U519" s="9"/>
      <c r="V519" s="9"/>
      <c r="W519" s="9"/>
      <c r="X519" s="9"/>
      <c r="Y519" s="9"/>
      <c r="Z519" s="9"/>
      <c r="AT519" s="36"/>
      <c r="AW519" s="78"/>
      <c r="AX519" s="78"/>
      <c r="AY519" s="78"/>
      <c r="AZ519" s="68" t="s">
        <v>7068</v>
      </c>
    </row>
    <row r="520" spans="1:52" ht="15" customHeight="1" x14ac:dyDescent="0.4">
      <c r="A520" s="18"/>
      <c r="B520" s="9"/>
      <c r="C520" s="9"/>
      <c r="D520" s="9"/>
      <c r="E520" s="9"/>
      <c r="F520" s="9"/>
      <c r="G520" s="18"/>
      <c r="H520" s="9"/>
      <c r="I520" s="9"/>
      <c r="J520" s="9"/>
      <c r="K520" s="18"/>
      <c r="L520" s="9"/>
      <c r="M520" s="9"/>
      <c r="N520" s="9"/>
      <c r="O520" s="9"/>
      <c r="P520" s="9"/>
      <c r="Q520" s="9"/>
      <c r="R520" s="9"/>
      <c r="S520" s="9"/>
      <c r="T520" s="9"/>
      <c r="U520" s="9"/>
      <c r="V520" s="9"/>
      <c r="W520" s="9"/>
      <c r="X520" s="9"/>
      <c r="Y520" s="9"/>
      <c r="Z520" s="9"/>
      <c r="AT520" s="36"/>
      <c r="AW520" s="78"/>
      <c r="AX520" s="78"/>
      <c r="AY520" s="78"/>
      <c r="AZ520" s="68" t="s">
        <v>290</v>
      </c>
    </row>
    <row r="521" spans="1:52" ht="15" customHeight="1" x14ac:dyDescent="0.4">
      <c r="A521" s="18"/>
      <c r="B521" s="9"/>
      <c r="C521" s="9"/>
      <c r="D521" s="9"/>
      <c r="E521" s="9"/>
      <c r="F521" s="9"/>
      <c r="G521" s="18"/>
      <c r="H521" s="9"/>
      <c r="I521" s="9"/>
      <c r="J521" s="9"/>
      <c r="K521" s="18"/>
      <c r="L521" s="9"/>
      <c r="M521" s="9"/>
      <c r="N521" s="9"/>
      <c r="O521" s="9"/>
      <c r="P521" s="9"/>
      <c r="Q521" s="9"/>
      <c r="R521" s="9"/>
      <c r="S521" s="9"/>
      <c r="T521" s="9"/>
      <c r="U521" s="9"/>
      <c r="V521" s="9"/>
      <c r="W521" s="9"/>
      <c r="X521" s="9"/>
      <c r="Y521" s="9"/>
      <c r="Z521" s="9"/>
      <c r="AT521" s="36"/>
      <c r="AW521" s="78"/>
      <c r="AX521" s="78"/>
      <c r="AY521" s="78"/>
      <c r="AZ521" s="68" t="s">
        <v>4652</v>
      </c>
    </row>
    <row r="522" spans="1:52" ht="15" customHeight="1" x14ac:dyDescent="0.4">
      <c r="A522" s="18"/>
      <c r="B522" s="9"/>
      <c r="C522" s="9"/>
      <c r="D522" s="9"/>
      <c r="E522" s="9"/>
      <c r="F522" s="9"/>
      <c r="G522" s="18"/>
      <c r="H522" s="9"/>
      <c r="I522" s="9"/>
      <c r="J522" s="9"/>
      <c r="K522" s="18"/>
      <c r="L522" s="9"/>
      <c r="M522" s="9"/>
      <c r="N522" s="9"/>
      <c r="O522" s="9"/>
      <c r="P522" s="9"/>
      <c r="Q522" s="9"/>
      <c r="R522" s="9"/>
      <c r="S522" s="9"/>
      <c r="T522" s="9"/>
      <c r="U522" s="9"/>
      <c r="V522" s="9"/>
      <c r="W522" s="9"/>
      <c r="X522" s="9"/>
      <c r="Y522" s="9"/>
      <c r="Z522" s="9"/>
      <c r="AT522" s="36"/>
      <c r="AW522" s="78"/>
      <c r="AX522" s="78"/>
      <c r="AY522" s="78"/>
      <c r="AZ522" s="68" t="s">
        <v>7076</v>
      </c>
    </row>
    <row r="523" spans="1:52" ht="15" customHeight="1" x14ac:dyDescent="0.4">
      <c r="A523" s="18"/>
      <c r="B523" s="9"/>
      <c r="C523" s="9"/>
      <c r="D523" s="9"/>
      <c r="E523" s="9"/>
      <c r="F523" s="9"/>
      <c r="G523" s="18"/>
      <c r="H523" s="9"/>
      <c r="I523" s="9"/>
      <c r="J523" s="9"/>
      <c r="K523" s="18"/>
      <c r="L523" s="9"/>
      <c r="M523" s="9"/>
      <c r="N523" s="9"/>
      <c r="O523" s="9"/>
      <c r="P523" s="9"/>
      <c r="Q523" s="9"/>
      <c r="R523" s="9"/>
      <c r="S523" s="9"/>
      <c r="T523" s="9"/>
      <c r="U523" s="9"/>
      <c r="V523" s="9"/>
      <c r="W523" s="9"/>
      <c r="X523" s="9"/>
      <c r="Y523" s="9"/>
      <c r="Z523" s="9"/>
      <c r="AT523" s="36"/>
      <c r="AW523" s="78"/>
      <c r="AX523" s="78"/>
      <c r="AY523" s="78"/>
      <c r="AZ523" s="68" t="s">
        <v>481</v>
      </c>
    </row>
    <row r="524" spans="1:52" ht="15" customHeight="1" x14ac:dyDescent="0.4">
      <c r="A524" s="18"/>
      <c r="B524" s="9"/>
      <c r="C524" s="9"/>
      <c r="D524" s="9"/>
      <c r="E524" s="9"/>
      <c r="F524" s="9"/>
      <c r="G524" s="18"/>
      <c r="H524" s="9"/>
      <c r="I524" s="9"/>
      <c r="J524" s="9"/>
      <c r="K524" s="18"/>
      <c r="L524" s="9"/>
      <c r="M524" s="9"/>
      <c r="N524" s="9"/>
      <c r="O524" s="9"/>
      <c r="P524" s="9"/>
      <c r="Q524" s="9"/>
      <c r="R524" s="9"/>
      <c r="S524" s="9"/>
      <c r="T524" s="9"/>
      <c r="U524" s="9"/>
      <c r="V524" s="9"/>
      <c r="W524" s="9"/>
      <c r="X524" s="9"/>
      <c r="Y524" s="9"/>
      <c r="Z524" s="9"/>
      <c r="AT524" s="36"/>
      <c r="AW524" s="78"/>
      <c r="AX524" s="78"/>
      <c r="AY524" s="78"/>
      <c r="AZ524" s="68" t="s">
        <v>5641</v>
      </c>
    </row>
    <row r="525" spans="1:52" ht="15" customHeight="1" x14ac:dyDescent="0.4">
      <c r="A525" s="18"/>
      <c r="B525" s="9"/>
      <c r="C525" s="9"/>
      <c r="D525" s="9"/>
      <c r="E525" s="9"/>
      <c r="F525" s="9"/>
      <c r="G525" s="18"/>
      <c r="H525" s="9"/>
      <c r="I525" s="9"/>
      <c r="J525" s="9"/>
      <c r="K525" s="18"/>
      <c r="L525" s="9"/>
      <c r="M525" s="9"/>
      <c r="N525" s="9"/>
      <c r="O525" s="9"/>
      <c r="P525" s="9"/>
      <c r="Q525" s="9"/>
      <c r="R525" s="9"/>
      <c r="S525" s="9"/>
      <c r="T525" s="9"/>
      <c r="U525" s="9"/>
      <c r="V525" s="9"/>
      <c r="W525" s="9"/>
      <c r="X525" s="9"/>
      <c r="Y525" s="9"/>
      <c r="Z525" s="9"/>
      <c r="AT525" s="36"/>
      <c r="AW525" s="78"/>
      <c r="AX525" s="78"/>
      <c r="AY525" s="78"/>
      <c r="AZ525" s="68" t="s">
        <v>6177</v>
      </c>
    </row>
    <row r="526" spans="1:52" ht="15" customHeight="1" x14ac:dyDescent="0.4">
      <c r="A526" s="18"/>
      <c r="B526" s="9"/>
      <c r="C526" s="9"/>
      <c r="D526" s="9"/>
      <c r="E526" s="9"/>
      <c r="F526" s="9"/>
      <c r="G526" s="18"/>
      <c r="H526" s="9"/>
      <c r="I526" s="9"/>
      <c r="J526" s="9"/>
      <c r="K526" s="18"/>
      <c r="L526" s="9"/>
      <c r="M526" s="9"/>
      <c r="N526" s="9"/>
      <c r="O526" s="9"/>
      <c r="P526" s="9"/>
      <c r="Q526" s="9"/>
      <c r="R526" s="9"/>
      <c r="S526" s="9"/>
      <c r="T526" s="9"/>
      <c r="U526" s="9"/>
      <c r="V526" s="9"/>
      <c r="W526" s="9"/>
      <c r="X526" s="9"/>
      <c r="Y526" s="9"/>
      <c r="Z526" s="9"/>
      <c r="AT526" s="36"/>
      <c r="AW526" s="78"/>
      <c r="AX526" s="78"/>
      <c r="AY526" s="78"/>
      <c r="AZ526" s="68" t="s">
        <v>5645</v>
      </c>
    </row>
    <row r="527" spans="1:52" ht="15" customHeight="1" x14ac:dyDescent="0.4">
      <c r="A527" s="18"/>
      <c r="B527" s="9"/>
      <c r="C527" s="9"/>
      <c r="D527" s="9"/>
      <c r="E527" s="9"/>
      <c r="F527" s="9"/>
      <c r="G527" s="18"/>
      <c r="H527" s="9"/>
      <c r="I527" s="9"/>
      <c r="J527" s="9"/>
      <c r="K527" s="18"/>
      <c r="L527" s="9"/>
      <c r="M527" s="9"/>
      <c r="N527" s="9"/>
      <c r="O527" s="9"/>
      <c r="P527" s="9"/>
      <c r="Q527" s="9"/>
      <c r="R527" s="9"/>
      <c r="S527" s="9"/>
      <c r="T527" s="9"/>
      <c r="U527" s="9"/>
      <c r="V527" s="9"/>
      <c r="W527" s="9"/>
      <c r="X527" s="9"/>
      <c r="Y527" s="9"/>
      <c r="Z527" s="9"/>
      <c r="AT527" s="36"/>
      <c r="AW527" s="78"/>
      <c r="AX527" s="78"/>
      <c r="AY527" s="78"/>
      <c r="AZ527" s="68" t="s">
        <v>5829</v>
      </c>
    </row>
    <row r="528" spans="1:52" ht="15" customHeight="1" x14ac:dyDescent="0.4">
      <c r="A528" s="18"/>
      <c r="B528" s="9"/>
      <c r="C528" s="9"/>
      <c r="D528" s="9"/>
      <c r="E528" s="9"/>
      <c r="F528" s="9"/>
      <c r="G528" s="18"/>
      <c r="H528" s="9"/>
      <c r="I528" s="9"/>
      <c r="J528" s="9"/>
      <c r="K528" s="18"/>
      <c r="L528" s="9"/>
      <c r="M528" s="9"/>
      <c r="N528" s="9"/>
      <c r="O528" s="9"/>
      <c r="P528" s="9"/>
      <c r="Q528" s="9"/>
      <c r="R528" s="9"/>
      <c r="S528" s="9"/>
      <c r="T528" s="9"/>
      <c r="U528" s="9"/>
      <c r="V528" s="9"/>
      <c r="W528" s="9"/>
      <c r="X528" s="9"/>
      <c r="Y528" s="9"/>
      <c r="Z528" s="9"/>
      <c r="AT528" s="36"/>
      <c r="AW528" s="78"/>
      <c r="AX528" s="78"/>
      <c r="AY528" s="78"/>
      <c r="AZ528" s="68" t="s">
        <v>5834</v>
      </c>
    </row>
    <row r="529" spans="1:52" ht="15" customHeight="1" x14ac:dyDescent="0.4">
      <c r="A529" s="18"/>
      <c r="B529" s="9"/>
      <c r="C529" s="9"/>
      <c r="D529" s="9"/>
      <c r="E529" s="9"/>
      <c r="F529" s="9"/>
      <c r="G529" s="18"/>
      <c r="H529" s="9"/>
      <c r="I529" s="9"/>
      <c r="J529" s="9"/>
      <c r="K529" s="18"/>
      <c r="L529" s="9"/>
      <c r="M529" s="9"/>
      <c r="N529" s="9"/>
      <c r="O529" s="9"/>
      <c r="P529" s="9"/>
      <c r="Q529" s="9"/>
      <c r="R529" s="9"/>
      <c r="S529" s="9"/>
      <c r="T529" s="9"/>
      <c r="U529" s="9"/>
      <c r="V529" s="9"/>
      <c r="W529" s="9"/>
      <c r="X529" s="9"/>
      <c r="Y529" s="9"/>
      <c r="Z529" s="9"/>
      <c r="AT529" s="36"/>
      <c r="AW529" s="78"/>
      <c r="AX529" s="78"/>
      <c r="AY529" s="78"/>
      <c r="AZ529" s="68" t="s">
        <v>1776</v>
      </c>
    </row>
    <row r="530" spans="1:52" ht="15" customHeight="1" x14ac:dyDescent="0.4">
      <c r="A530" s="18"/>
      <c r="B530" s="9"/>
      <c r="C530" s="9"/>
      <c r="D530" s="9"/>
      <c r="E530" s="9"/>
      <c r="F530" s="9"/>
      <c r="G530" s="18"/>
      <c r="H530" s="9"/>
      <c r="I530" s="9"/>
      <c r="J530" s="9"/>
      <c r="K530" s="18"/>
      <c r="L530" s="9"/>
      <c r="M530" s="9"/>
      <c r="N530" s="9"/>
      <c r="O530" s="9"/>
      <c r="P530" s="9"/>
      <c r="Q530" s="9"/>
      <c r="R530" s="9"/>
      <c r="S530" s="9"/>
      <c r="T530" s="9"/>
      <c r="U530" s="9"/>
      <c r="V530" s="9"/>
      <c r="W530" s="9"/>
      <c r="X530" s="9"/>
      <c r="Y530" s="9"/>
      <c r="Z530" s="9"/>
      <c r="AT530" s="36"/>
      <c r="AW530" s="78"/>
      <c r="AX530" s="78"/>
      <c r="AY530" s="78"/>
      <c r="AZ530" s="68" t="s">
        <v>7115</v>
      </c>
    </row>
    <row r="531" spans="1:52" ht="15" customHeight="1" x14ac:dyDescent="0.4">
      <c r="A531" s="18"/>
      <c r="B531" s="9"/>
      <c r="C531" s="9"/>
      <c r="D531" s="9"/>
      <c r="E531" s="9"/>
      <c r="F531" s="9"/>
      <c r="G531" s="18"/>
      <c r="H531" s="9"/>
      <c r="I531" s="9"/>
      <c r="J531" s="9"/>
      <c r="K531" s="18"/>
      <c r="L531" s="9"/>
      <c r="M531" s="9"/>
      <c r="N531" s="9"/>
      <c r="O531" s="9"/>
      <c r="P531" s="9"/>
      <c r="Q531" s="9"/>
      <c r="R531" s="9"/>
      <c r="S531" s="9"/>
      <c r="T531" s="9"/>
      <c r="U531" s="9"/>
      <c r="V531" s="9"/>
      <c r="W531" s="9"/>
      <c r="X531" s="9"/>
      <c r="Y531" s="9"/>
      <c r="Z531" s="9"/>
      <c r="AT531" s="36"/>
      <c r="AW531" s="78"/>
      <c r="AX531" s="78"/>
      <c r="AY531" s="78"/>
      <c r="AZ531" s="68" t="s">
        <v>7122</v>
      </c>
    </row>
    <row r="532" spans="1:52" ht="15" customHeight="1" x14ac:dyDescent="0.4">
      <c r="A532" s="18"/>
      <c r="B532" s="9"/>
      <c r="C532" s="9"/>
      <c r="D532" s="9"/>
      <c r="E532" s="9"/>
      <c r="F532" s="9"/>
      <c r="G532" s="18"/>
      <c r="H532" s="9"/>
      <c r="I532" s="9"/>
      <c r="J532" s="9"/>
      <c r="K532" s="18"/>
      <c r="L532" s="9"/>
      <c r="M532" s="9"/>
      <c r="N532" s="9"/>
      <c r="O532" s="9"/>
      <c r="P532" s="9"/>
      <c r="Q532" s="9"/>
      <c r="R532" s="9"/>
      <c r="S532" s="9"/>
      <c r="T532" s="9"/>
      <c r="U532" s="9"/>
      <c r="V532" s="9"/>
      <c r="W532" s="9"/>
      <c r="X532" s="9"/>
      <c r="Y532" s="9"/>
      <c r="Z532" s="9"/>
      <c r="AT532" s="36"/>
      <c r="AW532" s="78"/>
      <c r="AX532" s="78"/>
      <c r="AY532" s="78"/>
      <c r="AZ532" s="68" t="s">
        <v>5949</v>
      </c>
    </row>
    <row r="533" spans="1:52" ht="15" customHeight="1" x14ac:dyDescent="0.4">
      <c r="A533" s="18"/>
      <c r="B533" s="9"/>
      <c r="C533" s="9"/>
      <c r="D533" s="9"/>
      <c r="E533" s="9"/>
      <c r="F533" s="9"/>
      <c r="G533" s="18"/>
      <c r="H533" s="9"/>
      <c r="I533" s="9"/>
      <c r="J533" s="9"/>
      <c r="K533" s="18"/>
      <c r="L533" s="9"/>
      <c r="M533" s="9"/>
      <c r="N533" s="9"/>
      <c r="O533" s="9"/>
      <c r="P533" s="9"/>
      <c r="Q533" s="9"/>
      <c r="R533" s="9"/>
      <c r="S533" s="9"/>
      <c r="T533" s="9"/>
      <c r="U533" s="9"/>
      <c r="V533" s="9"/>
      <c r="W533" s="9"/>
      <c r="X533" s="9"/>
      <c r="Y533" s="9"/>
      <c r="Z533" s="9"/>
      <c r="AT533" s="36"/>
      <c r="AW533" s="78"/>
      <c r="AX533" s="78"/>
      <c r="AY533" s="78"/>
      <c r="AZ533" s="68" t="s">
        <v>1161</v>
      </c>
    </row>
    <row r="534" spans="1:52" ht="15" customHeight="1" x14ac:dyDescent="0.4">
      <c r="A534" s="18"/>
      <c r="B534" s="9"/>
      <c r="C534" s="9"/>
      <c r="D534" s="9"/>
      <c r="E534" s="9"/>
      <c r="F534" s="9"/>
      <c r="G534" s="18"/>
      <c r="H534" s="9"/>
      <c r="I534" s="9"/>
      <c r="J534" s="9"/>
      <c r="K534" s="18"/>
      <c r="L534" s="9"/>
      <c r="M534" s="9"/>
      <c r="N534" s="9"/>
      <c r="O534" s="9"/>
      <c r="P534" s="9"/>
      <c r="Q534" s="9"/>
      <c r="R534" s="9"/>
      <c r="S534" s="9"/>
      <c r="T534" s="9"/>
      <c r="U534" s="9"/>
      <c r="V534" s="9"/>
      <c r="W534" s="9"/>
      <c r="X534" s="9"/>
      <c r="Y534" s="9"/>
      <c r="Z534" s="9"/>
      <c r="AT534" s="36"/>
      <c r="AW534" s="78"/>
      <c r="AX534" s="78"/>
      <c r="AY534" s="78"/>
      <c r="AZ534" s="68" t="s">
        <v>1220</v>
      </c>
    </row>
    <row r="535" spans="1:52" ht="15" customHeight="1" x14ac:dyDescent="0.4">
      <c r="A535" s="18"/>
      <c r="B535" s="9"/>
      <c r="C535" s="9"/>
      <c r="D535" s="9"/>
      <c r="E535" s="9"/>
      <c r="F535" s="9"/>
      <c r="G535" s="18"/>
      <c r="H535" s="9"/>
      <c r="I535" s="9"/>
      <c r="J535" s="9"/>
      <c r="K535" s="18"/>
      <c r="L535" s="9"/>
      <c r="M535" s="9"/>
      <c r="N535" s="9"/>
      <c r="O535" s="9"/>
      <c r="P535" s="9"/>
      <c r="Q535" s="9"/>
      <c r="R535" s="9"/>
      <c r="S535" s="9"/>
      <c r="T535" s="9"/>
      <c r="U535" s="9"/>
      <c r="V535" s="9"/>
      <c r="W535" s="9"/>
      <c r="X535" s="9"/>
      <c r="Y535" s="9"/>
      <c r="Z535" s="9"/>
      <c r="AT535" s="36"/>
      <c r="AW535" s="78"/>
      <c r="AX535" s="78"/>
      <c r="AY535" s="78"/>
      <c r="AZ535" s="68" t="s">
        <v>346</v>
      </c>
    </row>
    <row r="536" spans="1:52" ht="15" customHeight="1" x14ac:dyDescent="0.4">
      <c r="A536" s="18"/>
      <c r="B536" s="9"/>
      <c r="C536" s="9"/>
      <c r="D536" s="9"/>
      <c r="E536" s="9"/>
      <c r="F536" s="9"/>
      <c r="G536" s="18"/>
      <c r="H536" s="9"/>
      <c r="I536" s="9"/>
      <c r="J536" s="9"/>
      <c r="K536" s="18"/>
      <c r="L536" s="9"/>
      <c r="M536" s="9"/>
      <c r="N536" s="9"/>
      <c r="O536" s="9"/>
      <c r="P536" s="9"/>
      <c r="Q536" s="9"/>
      <c r="R536" s="9"/>
      <c r="S536" s="9"/>
      <c r="T536" s="9"/>
      <c r="U536" s="9"/>
      <c r="V536" s="9"/>
      <c r="W536" s="9"/>
      <c r="X536" s="9"/>
      <c r="Y536" s="9"/>
      <c r="Z536" s="9"/>
      <c r="AT536" s="36"/>
      <c r="AW536" s="78"/>
      <c r="AX536" s="78"/>
      <c r="AY536" s="78"/>
      <c r="AZ536" s="68" t="s">
        <v>5666</v>
      </c>
    </row>
    <row r="537" spans="1:52" ht="15" customHeight="1" x14ac:dyDescent="0.4">
      <c r="A537" s="18"/>
      <c r="B537" s="9"/>
      <c r="C537" s="9"/>
      <c r="D537" s="9"/>
      <c r="E537" s="9"/>
      <c r="F537" s="9"/>
      <c r="G537" s="18"/>
      <c r="H537" s="9"/>
      <c r="I537" s="9"/>
      <c r="J537" s="9"/>
      <c r="K537" s="18"/>
      <c r="L537" s="9"/>
      <c r="M537" s="9"/>
      <c r="N537" s="9"/>
      <c r="O537" s="9"/>
      <c r="P537" s="9"/>
      <c r="Q537" s="9"/>
      <c r="R537" s="9"/>
      <c r="S537" s="9"/>
      <c r="T537" s="9"/>
      <c r="U537" s="9"/>
      <c r="V537" s="9"/>
      <c r="W537" s="9"/>
      <c r="X537" s="9"/>
      <c r="Y537" s="9"/>
      <c r="Z537" s="9"/>
      <c r="AT537" s="36"/>
      <c r="AW537" s="78"/>
      <c r="AX537" s="78"/>
      <c r="AY537" s="78"/>
      <c r="AZ537" s="68" t="s">
        <v>1008</v>
      </c>
    </row>
    <row r="538" spans="1:52" ht="15" customHeight="1" x14ac:dyDescent="0.4">
      <c r="A538" s="18"/>
      <c r="B538" s="9"/>
      <c r="C538" s="9"/>
      <c r="D538" s="9"/>
      <c r="E538" s="9"/>
      <c r="F538" s="9"/>
      <c r="G538" s="18"/>
      <c r="H538" s="9"/>
      <c r="I538" s="9"/>
      <c r="J538" s="9"/>
      <c r="K538" s="18"/>
      <c r="L538" s="9"/>
      <c r="M538" s="9"/>
      <c r="N538" s="9"/>
      <c r="O538" s="9"/>
      <c r="P538" s="9"/>
      <c r="Q538" s="9"/>
      <c r="R538" s="9"/>
      <c r="S538" s="9"/>
      <c r="T538" s="9"/>
      <c r="U538" s="9"/>
      <c r="V538" s="9"/>
      <c r="W538" s="9"/>
      <c r="X538" s="9"/>
      <c r="Y538" s="9"/>
      <c r="Z538" s="9"/>
      <c r="AT538" s="36"/>
      <c r="AW538" s="78"/>
      <c r="AX538" s="78"/>
      <c r="AY538" s="78"/>
      <c r="AZ538" s="68" t="s">
        <v>7165</v>
      </c>
    </row>
    <row r="539" spans="1:52" ht="15" customHeight="1" x14ac:dyDescent="0.4">
      <c r="A539" s="18"/>
      <c r="B539" s="9"/>
      <c r="C539" s="9"/>
      <c r="D539" s="9"/>
      <c r="E539" s="9"/>
      <c r="F539" s="9"/>
      <c r="G539" s="18"/>
      <c r="H539" s="9"/>
      <c r="I539" s="9"/>
      <c r="J539" s="9"/>
      <c r="K539" s="18"/>
      <c r="L539" s="9"/>
      <c r="M539" s="9"/>
      <c r="N539" s="9"/>
      <c r="O539" s="9"/>
      <c r="P539" s="9"/>
      <c r="Q539" s="9"/>
      <c r="R539" s="9"/>
      <c r="S539" s="9"/>
      <c r="T539" s="9"/>
      <c r="U539" s="9"/>
      <c r="V539" s="9"/>
      <c r="W539" s="9"/>
      <c r="X539" s="9"/>
      <c r="Y539" s="9"/>
      <c r="Z539" s="9"/>
      <c r="AT539" s="36"/>
      <c r="AW539" s="78"/>
      <c r="AX539" s="78"/>
      <c r="AY539" s="78"/>
      <c r="AZ539" s="68" t="s">
        <v>1127</v>
      </c>
    </row>
    <row r="540" spans="1:52" ht="15" customHeight="1" x14ac:dyDescent="0.4">
      <c r="A540" s="18"/>
      <c r="B540" s="9"/>
      <c r="C540" s="9"/>
      <c r="D540" s="9"/>
      <c r="E540" s="9"/>
      <c r="F540" s="9"/>
      <c r="G540" s="18"/>
      <c r="H540" s="9"/>
      <c r="I540" s="9"/>
      <c r="J540" s="9"/>
      <c r="K540" s="18"/>
      <c r="L540" s="9"/>
      <c r="M540" s="9"/>
      <c r="N540" s="9"/>
      <c r="O540" s="9"/>
      <c r="P540" s="9"/>
      <c r="Q540" s="9"/>
      <c r="R540" s="9"/>
      <c r="S540" s="9"/>
      <c r="T540" s="9"/>
      <c r="U540" s="9"/>
      <c r="V540" s="9"/>
      <c r="W540" s="9"/>
      <c r="X540" s="9"/>
      <c r="Y540" s="9"/>
      <c r="Z540" s="9"/>
      <c r="AT540" s="36"/>
      <c r="AW540" s="78"/>
      <c r="AX540" s="78"/>
      <c r="AY540" s="78"/>
      <c r="AZ540" s="68" t="s">
        <v>2174</v>
      </c>
    </row>
    <row r="541" spans="1:52" ht="15" customHeight="1" x14ac:dyDescent="0.4">
      <c r="A541" s="18"/>
      <c r="B541" s="9"/>
      <c r="C541" s="9"/>
      <c r="D541" s="9"/>
      <c r="E541" s="9"/>
      <c r="F541" s="9"/>
      <c r="G541" s="18"/>
      <c r="H541" s="9"/>
      <c r="I541" s="9"/>
      <c r="J541" s="9"/>
      <c r="K541" s="18"/>
      <c r="L541" s="9"/>
      <c r="M541" s="9"/>
      <c r="N541" s="9"/>
      <c r="O541" s="9"/>
      <c r="P541" s="9"/>
      <c r="Q541" s="9"/>
      <c r="R541" s="9"/>
      <c r="S541" s="9"/>
      <c r="T541" s="9"/>
      <c r="U541" s="9"/>
      <c r="V541" s="9"/>
      <c r="W541" s="9"/>
      <c r="X541" s="9"/>
      <c r="Y541" s="9"/>
      <c r="Z541" s="9"/>
      <c r="AT541" s="36"/>
      <c r="AW541" s="78"/>
      <c r="AX541" s="78"/>
      <c r="AY541" s="78"/>
      <c r="AZ541" s="68" t="s">
        <v>6215</v>
      </c>
    </row>
    <row r="542" spans="1:52" ht="15" customHeight="1" x14ac:dyDescent="0.4">
      <c r="A542" s="18"/>
      <c r="B542" s="9"/>
      <c r="C542" s="9"/>
      <c r="D542" s="9"/>
      <c r="E542" s="9"/>
      <c r="F542" s="9"/>
      <c r="G542" s="18"/>
      <c r="H542" s="9"/>
      <c r="I542" s="9"/>
      <c r="J542" s="9"/>
      <c r="K542" s="18"/>
      <c r="L542" s="9"/>
      <c r="M542" s="9"/>
      <c r="N542" s="9"/>
      <c r="O542" s="9"/>
      <c r="P542" s="9"/>
      <c r="Q542" s="9"/>
      <c r="R542" s="9"/>
      <c r="S542" s="9"/>
      <c r="T542" s="9"/>
      <c r="U542" s="9"/>
      <c r="V542" s="9"/>
      <c r="W542" s="9"/>
      <c r="X542" s="9"/>
      <c r="Y542" s="9"/>
      <c r="Z542" s="9"/>
      <c r="AT542" s="36"/>
      <c r="AW542" s="78"/>
      <c r="AX542" s="78"/>
      <c r="AY542" s="78"/>
      <c r="AZ542" s="68" t="s">
        <v>7189</v>
      </c>
    </row>
    <row r="543" spans="1:52" ht="15" customHeight="1" x14ac:dyDescent="0.4">
      <c r="A543" s="18"/>
      <c r="B543" s="9"/>
      <c r="C543" s="9"/>
      <c r="D543" s="9"/>
      <c r="E543" s="9"/>
      <c r="F543" s="9"/>
      <c r="G543" s="18"/>
      <c r="H543" s="9"/>
      <c r="I543" s="9"/>
      <c r="J543" s="9"/>
      <c r="K543" s="18"/>
      <c r="L543" s="9"/>
      <c r="M543" s="9"/>
      <c r="N543" s="9"/>
      <c r="O543" s="9"/>
      <c r="P543" s="9"/>
      <c r="Q543" s="9"/>
      <c r="R543" s="9"/>
      <c r="S543" s="9"/>
      <c r="T543" s="9"/>
      <c r="U543" s="9"/>
      <c r="V543" s="9"/>
      <c r="W543" s="9"/>
      <c r="X543" s="9"/>
      <c r="Y543" s="9"/>
      <c r="Z543" s="9"/>
      <c r="AT543" s="36"/>
      <c r="AW543" s="78"/>
      <c r="AX543" s="78"/>
      <c r="AY543" s="78"/>
      <c r="AZ543" s="68" t="s">
        <v>5057</v>
      </c>
    </row>
    <row r="544" spans="1:52" ht="15" customHeight="1" x14ac:dyDescent="0.4">
      <c r="A544" s="18"/>
      <c r="B544" s="9"/>
      <c r="C544" s="9"/>
      <c r="D544" s="9"/>
      <c r="E544" s="9"/>
      <c r="F544" s="9"/>
      <c r="G544" s="18"/>
      <c r="H544" s="9"/>
      <c r="I544" s="9"/>
      <c r="J544" s="9"/>
      <c r="K544" s="18"/>
      <c r="L544" s="9"/>
      <c r="M544" s="9"/>
      <c r="N544" s="9"/>
      <c r="O544" s="9"/>
      <c r="P544" s="9"/>
      <c r="Q544" s="9"/>
      <c r="R544" s="9"/>
      <c r="S544" s="9"/>
      <c r="T544" s="9"/>
      <c r="U544" s="9"/>
      <c r="V544" s="9"/>
      <c r="W544" s="9"/>
      <c r="X544" s="9"/>
      <c r="Y544" s="9"/>
      <c r="Z544" s="9"/>
      <c r="AT544" s="36"/>
      <c r="AW544" s="78"/>
      <c r="AX544" s="78"/>
      <c r="AY544" s="78"/>
      <c r="AZ544" s="68" t="s">
        <v>527</v>
      </c>
    </row>
    <row r="545" spans="1:52" ht="15" customHeight="1" x14ac:dyDescent="0.4">
      <c r="A545" s="18"/>
      <c r="B545" s="9"/>
      <c r="C545" s="9"/>
      <c r="D545" s="9"/>
      <c r="E545" s="9"/>
      <c r="F545" s="9"/>
      <c r="G545" s="18"/>
      <c r="H545" s="9"/>
      <c r="I545" s="9"/>
      <c r="J545" s="9"/>
      <c r="K545" s="18"/>
      <c r="L545" s="9"/>
      <c r="M545" s="9"/>
      <c r="N545" s="9"/>
      <c r="O545" s="9"/>
      <c r="P545" s="9"/>
      <c r="Q545" s="9"/>
      <c r="R545" s="9"/>
      <c r="S545" s="9"/>
      <c r="T545" s="9"/>
      <c r="U545" s="9"/>
      <c r="V545" s="9"/>
      <c r="W545" s="9"/>
      <c r="X545" s="9"/>
      <c r="Y545" s="9"/>
      <c r="Z545" s="9"/>
      <c r="AT545" s="36"/>
      <c r="AW545" s="78"/>
      <c r="AX545" s="78"/>
      <c r="AY545" s="78"/>
      <c r="AZ545" s="68" t="s">
        <v>3876</v>
      </c>
    </row>
    <row r="546" spans="1:52" ht="15" customHeight="1" x14ac:dyDescent="0.4">
      <c r="A546" s="18"/>
      <c r="B546" s="9"/>
      <c r="C546" s="9"/>
      <c r="D546" s="9"/>
      <c r="E546" s="9"/>
      <c r="F546" s="9"/>
      <c r="G546" s="18"/>
      <c r="H546" s="9"/>
      <c r="I546" s="9"/>
      <c r="J546" s="9"/>
      <c r="K546" s="18"/>
      <c r="L546" s="9"/>
      <c r="M546" s="9"/>
      <c r="N546" s="9"/>
      <c r="O546" s="9"/>
      <c r="P546" s="9"/>
      <c r="Q546" s="9"/>
      <c r="R546" s="9"/>
      <c r="S546" s="9"/>
      <c r="T546" s="9"/>
      <c r="U546" s="9"/>
      <c r="V546" s="9"/>
      <c r="W546" s="9"/>
      <c r="X546" s="9"/>
      <c r="Y546" s="9"/>
      <c r="Z546" s="9"/>
      <c r="AT546" s="36"/>
      <c r="AW546" s="78"/>
      <c r="AX546" s="78"/>
      <c r="AY546" s="78"/>
      <c r="AZ546" s="68" t="s">
        <v>846</v>
      </c>
    </row>
    <row r="547" spans="1:52" ht="15" customHeight="1" x14ac:dyDescent="0.4">
      <c r="A547" s="18"/>
      <c r="B547" s="9"/>
      <c r="C547" s="9"/>
      <c r="D547" s="9"/>
      <c r="E547" s="9"/>
      <c r="F547" s="9"/>
      <c r="G547" s="18"/>
      <c r="H547" s="9"/>
      <c r="I547" s="9"/>
      <c r="J547" s="9"/>
      <c r="K547" s="18"/>
      <c r="L547" s="9"/>
      <c r="M547" s="9"/>
      <c r="N547" s="9"/>
      <c r="O547" s="9"/>
      <c r="P547" s="9"/>
      <c r="Q547" s="9"/>
      <c r="R547" s="9"/>
      <c r="S547" s="9"/>
      <c r="T547" s="9"/>
      <c r="U547" s="9"/>
      <c r="V547" s="9"/>
      <c r="W547" s="9"/>
      <c r="X547" s="9"/>
      <c r="Y547" s="9"/>
      <c r="Z547" s="9"/>
      <c r="AT547" s="36"/>
      <c r="AW547" s="78"/>
      <c r="AX547" s="78"/>
      <c r="AY547" s="78"/>
      <c r="AZ547" s="68" t="s">
        <v>5869</v>
      </c>
    </row>
    <row r="548" spans="1:52" ht="15" customHeight="1" x14ac:dyDescent="0.4">
      <c r="A548" s="18"/>
      <c r="B548" s="9"/>
      <c r="C548" s="9"/>
      <c r="D548" s="9"/>
      <c r="E548" s="9"/>
      <c r="F548" s="9"/>
      <c r="G548" s="18"/>
      <c r="H548" s="9"/>
      <c r="I548" s="9"/>
      <c r="J548" s="9"/>
      <c r="K548" s="18"/>
      <c r="L548" s="9"/>
      <c r="M548" s="9"/>
      <c r="N548" s="9"/>
      <c r="O548" s="9"/>
      <c r="P548" s="9"/>
      <c r="Q548" s="9"/>
      <c r="R548" s="9"/>
      <c r="S548" s="9"/>
      <c r="T548" s="9"/>
      <c r="U548" s="9"/>
      <c r="V548" s="9"/>
      <c r="W548" s="9"/>
      <c r="X548" s="9"/>
      <c r="Y548" s="9"/>
      <c r="Z548" s="9"/>
      <c r="AT548" s="36"/>
      <c r="AW548" s="78"/>
      <c r="AX548" s="78"/>
      <c r="AY548" s="78"/>
      <c r="AZ548" s="68" t="s">
        <v>4136</v>
      </c>
    </row>
    <row r="549" spans="1:52" ht="15" customHeight="1" x14ac:dyDescent="0.4">
      <c r="A549" s="18"/>
      <c r="B549" s="9"/>
      <c r="C549" s="9"/>
      <c r="D549" s="9"/>
      <c r="E549" s="9"/>
      <c r="F549" s="9"/>
      <c r="G549" s="18"/>
      <c r="H549" s="9"/>
      <c r="I549" s="9"/>
      <c r="J549" s="9"/>
      <c r="K549" s="18"/>
      <c r="L549" s="9"/>
      <c r="M549" s="9"/>
      <c r="N549" s="9"/>
      <c r="O549" s="9"/>
      <c r="P549" s="9"/>
      <c r="Q549" s="9"/>
      <c r="R549" s="9"/>
      <c r="S549" s="9"/>
      <c r="T549" s="9"/>
      <c r="U549" s="9"/>
      <c r="V549" s="9"/>
      <c r="W549" s="9"/>
      <c r="X549" s="9"/>
      <c r="Y549" s="9"/>
      <c r="Z549" s="9"/>
      <c r="AT549" s="36"/>
      <c r="AW549" s="78"/>
      <c r="AX549" s="78"/>
      <c r="AY549" s="78"/>
      <c r="AZ549" s="68" t="s">
        <v>5881</v>
      </c>
    </row>
    <row r="550" spans="1:52" ht="15" customHeight="1" x14ac:dyDescent="0.4">
      <c r="A550" s="18"/>
      <c r="B550" s="9"/>
      <c r="C550" s="9"/>
      <c r="D550" s="9"/>
      <c r="E550" s="9"/>
      <c r="F550" s="9"/>
      <c r="G550" s="18"/>
      <c r="H550" s="9"/>
      <c r="I550" s="9"/>
      <c r="J550" s="9"/>
      <c r="K550" s="18"/>
      <c r="L550" s="9"/>
      <c r="M550" s="9"/>
      <c r="N550" s="9"/>
      <c r="O550" s="9"/>
      <c r="P550" s="9"/>
      <c r="Q550" s="9"/>
      <c r="R550" s="9"/>
      <c r="S550" s="9"/>
      <c r="T550" s="9"/>
      <c r="U550" s="9"/>
      <c r="V550" s="9"/>
      <c r="W550" s="9"/>
      <c r="X550" s="9"/>
      <c r="Y550" s="9"/>
      <c r="Z550" s="9"/>
      <c r="AT550" s="36"/>
      <c r="AW550" s="78"/>
      <c r="AX550" s="78"/>
      <c r="AY550" s="78"/>
      <c r="AZ550" s="68" t="s">
        <v>4346</v>
      </c>
    </row>
    <row r="551" spans="1:52" ht="15" customHeight="1" x14ac:dyDescent="0.4">
      <c r="A551" s="18"/>
      <c r="B551" s="9"/>
      <c r="C551" s="9"/>
      <c r="D551" s="9"/>
      <c r="E551" s="9"/>
      <c r="F551" s="9"/>
      <c r="G551" s="18"/>
      <c r="H551" s="9"/>
      <c r="I551" s="9"/>
      <c r="J551" s="9"/>
      <c r="K551" s="18"/>
      <c r="L551" s="9"/>
      <c r="M551" s="9"/>
      <c r="N551" s="9"/>
      <c r="O551" s="9"/>
      <c r="P551" s="9"/>
      <c r="Q551" s="9"/>
      <c r="R551" s="9"/>
      <c r="S551" s="9"/>
      <c r="T551" s="9"/>
      <c r="U551" s="9"/>
      <c r="V551" s="9"/>
      <c r="W551" s="9"/>
      <c r="X551" s="9"/>
      <c r="Y551" s="9"/>
      <c r="Z551" s="9"/>
      <c r="AT551" s="36"/>
      <c r="AW551" s="78"/>
      <c r="AX551" s="78"/>
      <c r="AY551" s="78"/>
      <c r="AZ551" s="68" t="s">
        <v>4737</v>
      </c>
    </row>
    <row r="552" spans="1:52" ht="15" customHeight="1" x14ac:dyDescent="0.4">
      <c r="A552" s="18"/>
      <c r="B552" s="9"/>
      <c r="C552" s="9"/>
      <c r="D552" s="9"/>
      <c r="E552" s="9"/>
      <c r="F552" s="9"/>
      <c r="G552" s="18"/>
      <c r="H552" s="9"/>
      <c r="I552" s="9"/>
      <c r="J552" s="9"/>
      <c r="K552" s="18"/>
      <c r="L552" s="9"/>
      <c r="M552" s="9"/>
      <c r="N552" s="9"/>
      <c r="O552" s="9"/>
      <c r="P552" s="9"/>
      <c r="Q552" s="9"/>
      <c r="R552" s="9"/>
      <c r="S552" s="9"/>
      <c r="T552" s="9"/>
      <c r="U552" s="9"/>
      <c r="V552" s="9"/>
      <c r="W552" s="9"/>
      <c r="X552" s="9"/>
      <c r="Y552" s="9"/>
      <c r="Z552" s="9"/>
      <c r="AT552" s="36"/>
      <c r="AW552" s="78"/>
      <c r="AX552" s="78"/>
      <c r="AY552" s="78"/>
      <c r="AZ552" s="68" t="s">
        <v>1543</v>
      </c>
    </row>
    <row r="553" spans="1:52" ht="15" customHeight="1" x14ac:dyDescent="0.4">
      <c r="A553" s="18"/>
      <c r="B553" s="9"/>
      <c r="C553" s="9"/>
      <c r="D553" s="9"/>
      <c r="E553" s="9"/>
      <c r="F553" s="9"/>
      <c r="G553" s="18"/>
      <c r="H553" s="9"/>
      <c r="I553" s="9"/>
      <c r="J553" s="9"/>
      <c r="K553" s="18"/>
      <c r="L553" s="9"/>
      <c r="M553" s="9"/>
      <c r="N553" s="9"/>
      <c r="O553" s="9"/>
      <c r="P553" s="9"/>
      <c r="Q553" s="9"/>
      <c r="R553" s="9"/>
      <c r="S553" s="9"/>
      <c r="T553" s="9"/>
      <c r="U553" s="9"/>
      <c r="V553" s="9"/>
      <c r="W553" s="9"/>
      <c r="X553" s="9"/>
      <c r="Y553" s="9"/>
      <c r="Z553" s="9"/>
      <c r="AT553" s="36"/>
      <c r="AW553" s="78"/>
      <c r="AX553" s="78"/>
      <c r="AY553" s="78"/>
      <c r="AZ553" s="68" t="s">
        <v>4554</v>
      </c>
    </row>
    <row r="554" spans="1:52" ht="15" customHeight="1" x14ac:dyDescent="0.4">
      <c r="A554" s="18"/>
      <c r="B554" s="9"/>
      <c r="C554" s="9"/>
      <c r="D554" s="9"/>
      <c r="E554" s="9"/>
      <c r="F554" s="9"/>
      <c r="G554" s="18"/>
      <c r="H554" s="9"/>
      <c r="I554" s="9"/>
      <c r="J554" s="9"/>
      <c r="K554" s="18"/>
      <c r="L554" s="9"/>
      <c r="M554" s="9"/>
      <c r="N554" s="9"/>
      <c r="O554" s="9"/>
      <c r="P554" s="9"/>
      <c r="Q554" s="9"/>
      <c r="R554" s="9"/>
      <c r="S554" s="9"/>
      <c r="T554" s="9"/>
      <c r="U554" s="9"/>
      <c r="V554" s="9"/>
      <c r="W554" s="9"/>
      <c r="X554" s="9"/>
      <c r="Y554" s="9"/>
      <c r="Z554" s="9"/>
      <c r="AT554" s="36"/>
      <c r="AW554" s="78"/>
      <c r="AX554" s="78"/>
      <c r="AY554" s="78"/>
      <c r="AZ554" s="68" t="s">
        <v>7265</v>
      </c>
    </row>
    <row r="555" spans="1:52" ht="15" customHeight="1" x14ac:dyDescent="0.4">
      <c r="A555" s="18"/>
      <c r="B555" s="9"/>
      <c r="C555" s="9"/>
      <c r="D555" s="9"/>
      <c r="E555" s="9"/>
      <c r="F555" s="9"/>
      <c r="G555" s="18"/>
      <c r="H555" s="9"/>
      <c r="I555" s="9"/>
      <c r="J555" s="9"/>
      <c r="K555" s="18"/>
      <c r="L555" s="9"/>
      <c r="M555" s="9"/>
      <c r="N555" s="9"/>
      <c r="O555" s="9"/>
      <c r="P555" s="9"/>
      <c r="Q555" s="9"/>
      <c r="R555" s="9"/>
      <c r="S555" s="9"/>
      <c r="T555" s="9"/>
      <c r="U555" s="9"/>
      <c r="V555" s="9"/>
      <c r="W555" s="9"/>
      <c r="X555" s="9"/>
      <c r="Y555" s="9"/>
      <c r="Z555" s="9"/>
      <c r="AT555" s="36"/>
      <c r="AW555" s="78"/>
      <c r="AX555" s="78"/>
      <c r="AY555" s="78"/>
      <c r="AZ555" s="68" t="s">
        <v>5712</v>
      </c>
    </row>
    <row r="556" spans="1:52" ht="15" customHeight="1" x14ac:dyDescent="0.4">
      <c r="A556" s="18"/>
      <c r="B556" s="9"/>
      <c r="C556" s="9"/>
      <c r="D556" s="9"/>
      <c r="E556" s="9"/>
      <c r="F556" s="9"/>
      <c r="G556" s="18"/>
      <c r="H556" s="9"/>
      <c r="I556" s="9"/>
      <c r="J556" s="9"/>
      <c r="K556" s="18"/>
      <c r="L556" s="9"/>
      <c r="M556" s="9"/>
      <c r="N556" s="9"/>
      <c r="O556" s="9"/>
      <c r="P556" s="9"/>
      <c r="Q556" s="9"/>
      <c r="R556" s="9"/>
      <c r="S556" s="9"/>
      <c r="T556" s="9"/>
      <c r="U556" s="9"/>
      <c r="V556" s="9"/>
      <c r="W556" s="9"/>
      <c r="X556" s="9"/>
      <c r="Y556" s="9"/>
      <c r="Z556" s="9"/>
      <c r="AT556" s="36"/>
      <c r="AW556" s="78"/>
      <c r="AX556" s="78"/>
      <c r="AY556" s="78"/>
      <c r="AZ556" s="68" t="s">
        <v>6001</v>
      </c>
    </row>
    <row r="557" spans="1:52" ht="15" customHeight="1" x14ac:dyDescent="0.4">
      <c r="A557" s="18"/>
      <c r="B557" s="9"/>
      <c r="C557" s="9"/>
      <c r="D557" s="9"/>
      <c r="E557" s="9"/>
      <c r="F557" s="9"/>
      <c r="G557" s="18"/>
      <c r="H557" s="9"/>
      <c r="I557" s="9"/>
      <c r="J557" s="9"/>
      <c r="K557" s="18"/>
      <c r="L557" s="9"/>
      <c r="M557" s="9"/>
      <c r="N557" s="9"/>
      <c r="O557" s="9"/>
      <c r="P557" s="9"/>
      <c r="Q557" s="9"/>
      <c r="R557" s="9"/>
      <c r="S557" s="9"/>
      <c r="T557" s="9"/>
      <c r="U557" s="9"/>
      <c r="V557" s="9"/>
      <c r="W557" s="9"/>
      <c r="X557" s="9"/>
      <c r="Y557" s="9"/>
      <c r="Z557" s="9"/>
      <c r="AT557" s="36"/>
      <c r="AW557" s="78"/>
      <c r="AX557" s="78"/>
      <c r="AY557" s="78"/>
      <c r="AZ557" s="68" t="s">
        <v>744</v>
      </c>
    </row>
    <row r="558" spans="1:52" ht="15" customHeight="1" x14ac:dyDescent="0.4">
      <c r="A558" s="18"/>
      <c r="B558" s="9"/>
      <c r="C558" s="9"/>
      <c r="D558" s="9"/>
      <c r="E558" s="9"/>
      <c r="F558" s="9"/>
      <c r="G558" s="18"/>
      <c r="H558" s="9"/>
      <c r="I558" s="9"/>
      <c r="J558" s="9"/>
      <c r="K558" s="18"/>
      <c r="L558" s="9"/>
      <c r="M558" s="9"/>
      <c r="N558" s="9"/>
      <c r="O558" s="9"/>
      <c r="P558" s="9"/>
      <c r="Q558" s="9"/>
      <c r="R558" s="9"/>
      <c r="S558" s="9"/>
      <c r="T558" s="9"/>
      <c r="U558" s="9"/>
      <c r="V558" s="9"/>
      <c r="W558" s="9"/>
      <c r="X558" s="9"/>
      <c r="Y558" s="9"/>
      <c r="Z558" s="9"/>
      <c r="AT558" s="36"/>
      <c r="AW558" s="78"/>
      <c r="AX558" s="78"/>
      <c r="AY558" s="78"/>
      <c r="AZ558" s="68" t="s">
        <v>7283</v>
      </c>
    </row>
    <row r="559" spans="1:52" ht="15" customHeight="1" x14ac:dyDescent="0.4">
      <c r="A559" s="18"/>
      <c r="B559" s="9"/>
      <c r="C559" s="9"/>
      <c r="D559" s="9"/>
      <c r="E559" s="9"/>
      <c r="F559" s="9"/>
      <c r="G559" s="18"/>
      <c r="H559" s="9"/>
      <c r="I559" s="9"/>
      <c r="J559" s="9"/>
      <c r="K559" s="18"/>
      <c r="L559" s="9"/>
      <c r="M559" s="9"/>
      <c r="N559" s="9"/>
      <c r="O559" s="9"/>
      <c r="P559" s="9"/>
      <c r="Q559" s="9"/>
      <c r="R559" s="9"/>
      <c r="S559" s="9"/>
      <c r="T559" s="9"/>
      <c r="U559" s="9"/>
      <c r="V559" s="9"/>
      <c r="W559" s="9"/>
      <c r="X559" s="9"/>
      <c r="Y559" s="9"/>
      <c r="Z559" s="9"/>
      <c r="AT559" s="36"/>
      <c r="AW559" s="78"/>
      <c r="AX559" s="78"/>
      <c r="AY559" s="78"/>
      <c r="AZ559" s="68" t="s">
        <v>864</v>
      </c>
    </row>
    <row r="560" spans="1:52" ht="15" customHeight="1" x14ac:dyDescent="0.4">
      <c r="A560" s="18"/>
      <c r="B560" s="9"/>
      <c r="C560" s="9"/>
      <c r="D560" s="9"/>
      <c r="E560" s="9"/>
      <c r="F560" s="9"/>
      <c r="G560" s="18"/>
      <c r="H560" s="9"/>
      <c r="I560" s="9"/>
      <c r="J560" s="9"/>
      <c r="K560" s="18"/>
      <c r="L560" s="9"/>
      <c r="M560" s="9"/>
      <c r="N560" s="9"/>
      <c r="O560" s="9"/>
      <c r="P560" s="9"/>
      <c r="Q560" s="9"/>
      <c r="R560" s="9"/>
      <c r="S560" s="9"/>
      <c r="T560" s="9"/>
      <c r="U560" s="9"/>
      <c r="V560" s="9"/>
      <c r="W560" s="9"/>
      <c r="X560" s="9"/>
      <c r="Y560" s="9"/>
      <c r="Z560" s="9"/>
      <c r="AT560" s="36"/>
      <c r="AW560" s="78"/>
      <c r="AX560" s="78"/>
      <c r="AY560" s="78"/>
      <c r="AZ560" s="68" t="s">
        <v>777</v>
      </c>
    </row>
    <row r="561" spans="1:52" ht="15" customHeight="1" x14ac:dyDescent="0.4">
      <c r="A561" s="18"/>
      <c r="B561" s="9"/>
      <c r="C561" s="9"/>
      <c r="D561" s="9"/>
      <c r="E561" s="9"/>
      <c r="F561" s="9"/>
      <c r="G561" s="18"/>
      <c r="H561" s="9"/>
      <c r="I561" s="9"/>
      <c r="J561" s="9"/>
      <c r="K561" s="18"/>
      <c r="L561" s="9"/>
      <c r="M561" s="9"/>
      <c r="N561" s="9"/>
      <c r="O561" s="9"/>
      <c r="P561" s="9"/>
      <c r="Q561" s="9"/>
      <c r="R561" s="9"/>
      <c r="S561" s="9"/>
      <c r="T561" s="9"/>
      <c r="U561" s="9"/>
      <c r="V561" s="9"/>
      <c r="W561" s="9"/>
      <c r="X561" s="9"/>
      <c r="Y561" s="9"/>
      <c r="Z561" s="9"/>
      <c r="AT561" s="36"/>
      <c r="AW561" s="78"/>
      <c r="AX561" s="78"/>
      <c r="AY561" s="78"/>
      <c r="AZ561" s="68" t="s">
        <v>7302</v>
      </c>
    </row>
    <row r="562" spans="1:52" ht="15" customHeight="1" x14ac:dyDescent="0.4">
      <c r="A562" s="18"/>
      <c r="B562" s="9"/>
      <c r="C562" s="9"/>
      <c r="D562" s="9"/>
      <c r="E562" s="9"/>
      <c r="F562" s="9"/>
      <c r="G562" s="18"/>
      <c r="H562" s="9"/>
      <c r="I562" s="9"/>
      <c r="J562" s="9"/>
      <c r="K562" s="18"/>
      <c r="L562" s="9"/>
      <c r="M562" s="9"/>
      <c r="N562" s="9"/>
      <c r="O562" s="9"/>
      <c r="P562" s="9"/>
      <c r="Q562" s="9"/>
      <c r="R562" s="9"/>
      <c r="S562" s="9"/>
      <c r="T562" s="9"/>
      <c r="U562" s="9"/>
      <c r="V562" s="9"/>
      <c r="W562" s="9"/>
      <c r="X562" s="9"/>
      <c r="Y562" s="9"/>
      <c r="Z562" s="9"/>
      <c r="AT562" s="36"/>
      <c r="AW562" s="78"/>
      <c r="AX562" s="78"/>
      <c r="AY562" s="78"/>
      <c r="AZ562" s="68" t="s">
        <v>1867</v>
      </c>
    </row>
    <row r="563" spans="1:52" ht="15" customHeight="1" x14ac:dyDescent="0.4">
      <c r="A563" s="18"/>
      <c r="B563" s="9"/>
      <c r="C563" s="9"/>
      <c r="D563" s="9"/>
      <c r="E563" s="9"/>
      <c r="F563" s="9"/>
      <c r="G563" s="18"/>
      <c r="H563" s="9"/>
      <c r="I563" s="9"/>
      <c r="J563" s="9"/>
      <c r="K563" s="18"/>
      <c r="L563" s="9"/>
      <c r="M563" s="9"/>
      <c r="N563" s="9"/>
      <c r="O563" s="9"/>
      <c r="P563" s="9"/>
      <c r="Q563" s="9"/>
      <c r="R563" s="9"/>
      <c r="S563" s="9"/>
      <c r="T563" s="9"/>
      <c r="U563" s="9"/>
      <c r="V563" s="9"/>
      <c r="W563" s="9"/>
      <c r="X563" s="9"/>
      <c r="Y563" s="9"/>
      <c r="Z563" s="9"/>
      <c r="AT563" s="36"/>
      <c r="AW563" s="78"/>
      <c r="AX563" s="78"/>
      <c r="AY563" s="78"/>
      <c r="AZ563" s="68" t="s">
        <v>5929</v>
      </c>
    </row>
    <row r="564" spans="1:52" ht="15" customHeight="1" x14ac:dyDescent="0.4">
      <c r="A564" s="18"/>
      <c r="B564" s="9"/>
      <c r="C564" s="9"/>
      <c r="D564" s="9"/>
      <c r="E564" s="9"/>
      <c r="F564" s="9"/>
      <c r="G564" s="18"/>
      <c r="H564" s="9"/>
      <c r="I564" s="9"/>
      <c r="J564" s="9"/>
      <c r="K564" s="18"/>
      <c r="L564" s="9"/>
      <c r="M564" s="9"/>
      <c r="N564" s="9"/>
      <c r="O564" s="9"/>
      <c r="P564" s="9"/>
      <c r="Q564" s="9"/>
      <c r="R564" s="9"/>
      <c r="S564" s="9"/>
      <c r="T564" s="9"/>
      <c r="U564" s="9"/>
      <c r="V564" s="9"/>
      <c r="W564" s="9"/>
      <c r="X564" s="9"/>
      <c r="Y564" s="9"/>
      <c r="Z564" s="9"/>
      <c r="AT564" s="36"/>
      <c r="AW564" s="78"/>
      <c r="AX564" s="78"/>
      <c r="AY564" s="78"/>
      <c r="AZ564" s="68" t="s">
        <v>7322</v>
      </c>
    </row>
    <row r="565" spans="1:52" ht="15" customHeight="1" x14ac:dyDescent="0.4">
      <c r="A565" s="18"/>
      <c r="B565" s="9"/>
      <c r="C565" s="9"/>
      <c r="D565" s="9"/>
      <c r="E565" s="9"/>
      <c r="F565" s="9"/>
      <c r="G565" s="18"/>
      <c r="H565" s="9"/>
      <c r="I565" s="9"/>
      <c r="J565" s="9"/>
      <c r="K565" s="18"/>
      <c r="L565" s="9"/>
      <c r="M565" s="9"/>
      <c r="N565" s="9"/>
      <c r="O565" s="9"/>
      <c r="P565" s="9"/>
      <c r="Q565" s="9"/>
      <c r="R565" s="9"/>
      <c r="S565" s="9"/>
      <c r="T565" s="9"/>
      <c r="U565" s="9"/>
      <c r="V565" s="9"/>
      <c r="W565" s="9"/>
      <c r="X565" s="9"/>
      <c r="Y565" s="9"/>
      <c r="Z565" s="9"/>
      <c r="AT565" s="36"/>
      <c r="AW565" s="78"/>
      <c r="AX565" s="78"/>
      <c r="AY565" s="78"/>
      <c r="AZ565" s="68" t="s">
        <v>4827</v>
      </c>
    </row>
    <row r="566" spans="1:52" ht="15" customHeight="1" x14ac:dyDescent="0.4">
      <c r="A566" s="18"/>
      <c r="B566" s="9"/>
      <c r="C566" s="9"/>
      <c r="D566" s="9"/>
      <c r="E566" s="9"/>
      <c r="F566" s="9"/>
      <c r="G566" s="18"/>
      <c r="H566" s="9"/>
      <c r="I566" s="9"/>
      <c r="J566" s="9"/>
      <c r="K566" s="18"/>
      <c r="L566" s="9"/>
      <c r="M566" s="9"/>
      <c r="N566" s="9"/>
      <c r="O566" s="9"/>
      <c r="P566" s="9"/>
      <c r="Q566" s="9"/>
      <c r="R566" s="9"/>
      <c r="S566" s="9"/>
      <c r="T566" s="9"/>
      <c r="U566" s="9"/>
      <c r="V566" s="9"/>
      <c r="W566" s="9"/>
      <c r="X566" s="9"/>
      <c r="Y566" s="9"/>
      <c r="Z566" s="9"/>
      <c r="AT566" s="36"/>
      <c r="AW566" s="78"/>
      <c r="AX566" s="78"/>
      <c r="AY566" s="78"/>
      <c r="AZ566" s="68" t="s">
        <v>1245</v>
      </c>
    </row>
    <row r="567" spans="1:52" ht="15" customHeight="1" x14ac:dyDescent="0.4">
      <c r="A567" s="18"/>
      <c r="B567" s="9"/>
      <c r="C567" s="9"/>
      <c r="D567" s="9"/>
      <c r="E567" s="9"/>
      <c r="F567" s="9"/>
      <c r="G567" s="18"/>
      <c r="H567" s="9"/>
      <c r="I567" s="9"/>
      <c r="J567" s="9"/>
      <c r="K567" s="18"/>
      <c r="L567" s="9"/>
      <c r="M567" s="9"/>
      <c r="N567" s="9"/>
      <c r="O567" s="9"/>
      <c r="P567" s="9"/>
      <c r="Q567" s="9"/>
      <c r="R567" s="9"/>
      <c r="S567" s="9"/>
      <c r="T567" s="9"/>
      <c r="U567" s="9"/>
      <c r="V567" s="9"/>
      <c r="W567" s="9"/>
      <c r="X567" s="9"/>
      <c r="Y567" s="9"/>
      <c r="Z567" s="9"/>
      <c r="AT567" s="36"/>
      <c r="AW567" s="78"/>
      <c r="AX567" s="78"/>
      <c r="AY567" s="78"/>
      <c r="AZ567" s="68" t="s">
        <v>3175</v>
      </c>
    </row>
    <row r="568" spans="1:52" ht="15" customHeight="1" x14ac:dyDescent="0.4">
      <c r="A568" s="18"/>
      <c r="B568" s="9"/>
      <c r="C568" s="9"/>
      <c r="D568" s="9"/>
      <c r="E568" s="9"/>
      <c r="F568" s="9"/>
      <c r="G568" s="18"/>
      <c r="H568" s="9"/>
      <c r="I568" s="9"/>
      <c r="J568" s="9"/>
      <c r="K568" s="18"/>
      <c r="L568" s="9"/>
      <c r="M568" s="9"/>
      <c r="N568" s="9"/>
      <c r="O568" s="9"/>
      <c r="P568" s="9"/>
      <c r="Q568" s="9"/>
      <c r="R568" s="9"/>
      <c r="S568" s="9"/>
      <c r="T568" s="9"/>
      <c r="U568" s="9"/>
      <c r="V568" s="9"/>
      <c r="W568" s="9"/>
      <c r="X568" s="9"/>
      <c r="Y568" s="9"/>
      <c r="Z568" s="9"/>
      <c r="AT568" s="36"/>
      <c r="AW568" s="78"/>
      <c r="AX568" s="78"/>
      <c r="AY568" s="78"/>
      <c r="AZ568" s="68" t="s">
        <v>7359</v>
      </c>
    </row>
    <row r="569" spans="1:52" ht="15" customHeight="1" x14ac:dyDescent="0.4">
      <c r="A569" s="18"/>
      <c r="B569" s="9"/>
      <c r="C569" s="9"/>
      <c r="D569" s="9"/>
      <c r="E569" s="9"/>
      <c r="F569" s="9"/>
      <c r="G569" s="18"/>
      <c r="H569" s="9"/>
      <c r="I569" s="9"/>
      <c r="J569" s="9"/>
      <c r="K569" s="18"/>
      <c r="L569" s="9"/>
      <c r="M569" s="9"/>
      <c r="N569" s="9"/>
      <c r="O569" s="9"/>
      <c r="P569" s="9"/>
      <c r="Q569" s="9"/>
      <c r="R569" s="9"/>
      <c r="S569" s="9"/>
      <c r="T569" s="9"/>
      <c r="U569" s="9"/>
      <c r="V569" s="9"/>
      <c r="W569" s="9"/>
      <c r="X569" s="9"/>
      <c r="Y569" s="9"/>
      <c r="Z569" s="9"/>
      <c r="AT569" s="36"/>
      <c r="AW569" s="78"/>
      <c r="AX569" s="78"/>
      <c r="AY569" s="78"/>
      <c r="AZ569" s="68" t="s">
        <v>1062</v>
      </c>
    </row>
    <row r="570" spans="1:52" ht="15" customHeight="1" x14ac:dyDescent="0.4">
      <c r="A570" s="18"/>
      <c r="B570" s="9"/>
      <c r="C570" s="9"/>
      <c r="D570" s="9"/>
      <c r="E570" s="9"/>
      <c r="F570" s="9"/>
      <c r="G570" s="18"/>
      <c r="H570" s="9"/>
      <c r="I570" s="9"/>
      <c r="J570" s="9"/>
      <c r="K570" s="18"/>
      <c r="L570" s="9"/>
      <c r="M570" s="9"/>
      <c r="N570" s="9"/>
      <c r="O570" s="9"/>
      <c r="P570" s="9"/>
      <c r="Q570" s="9"/>
      <c r="R570" s="9"/>
      <c r="S570" s="9"/>
      <c r="T570" s="9"/>
      <c r="U570" s="9"/>
      <c r="V570" s="9"/>
      <c r="W570" s="9"/>
      <c r="X570" s="9"/>
      <c r="Y570" s="9"/>
      <c r="Z570" s="9"/>
      <c r="AT570" s="36"/>
      <c r="AW570" s="78"/>
      <c r="AX570" s="78"/>
      <c r="AY570" s="78"/>
      <c r="AZ570" s="68" t="s">
        <v>5897</v>
      </c>
    </row>
    <row r="571" spans="1:52" ht="15" customHeight="1" x14ac:dyDescent="0.4">
      <c r="A571" s="18"/>
      <c r="B571" s="9"/>
      <c r="C571" s="9"/>
      <c r="D571" s="9"/>
      <c r="E571" s="9"/>
      <c r="F571" s="9"/>
      <c r="G571" s="18"/>
      <c r="H571" s="9"/>
      <c r="I571" s="9"/>
      <c r="J571" s="9"/>
      <c r="K571" s="18"/>
      <c r="L571" s="9"/>
      <c r="M571" s="9"/>
      <c r="N571" s="9"/>
      <c r="O571" s="9"/>
      <c r="P571" s="9"/>
      <c r="Q571" s="9"/>
      <c r="R571" s="9"/>
      <c r="S571" s="9"/>
      <c r="T571" s="9"/>
      <c r="U571" s="9"/>
      <c r="V571" s="9"/>
      <c r="W571" s="9"/>
      <c r="X571" s="9"/>
      <c r="Y571" s="9"/>
      <c r="Z571" s="9"/>
      <c r="AT571" s="36"/>
      <c r="AW571" s="78"/>
      <c r="AX571" s="78"/>
      <c r="AY571" s="78"/>
      <c r="AZ571" s="68" t="s">
        <v>1226</v>
      </c>
    </row>
    <row r="572" spans="1:52" ht="15" customHeight="1" x14ac:dyDescent="0.4">
      <c r="A572" s="18"/>
      <c r="B572" s="9"/>
      <c r="C572" s="9"/>
      <c r="D572" s="9"/>
      <c r="E572" s="9"/>
      <c r="F572" s="9"/>
      <c r="G572" s="18"/>
      <c r="H572" s="9"/>
      <c r="I572" s="9"/>
      <c r="J572" s="9"/>
      <c r="K572" s="18"/>
      <c r="L572" s="9"/>
      <c r="M572" s="9"/>
      <c r="N572" s="9"/>
      <c r="O572" s="9"/>
      <c r="P572" s="9"/>
      <c r="Q572" s="9"/>
      <c r="R572" s="9"/>
      <c r="S572" s="9"/>
      <c r="T572" s="9"/>
      <c r="U572" s="9"/>
      <c r="V572" s="9"/>
      <c r="W572" s="9"/>
      <c r="X572" s="9"/>
      <c r="Y572" s="9"/>
      <c r="Z572" s="9"/>
      <c r="AT572" s="36"/>
      <c r="AW572" s="78"/>
      <c r="AX572" s="78"/>
      <c r="AY572" s="78"/>
      <c r="AZ572" s="68" t="s">
        <v>4463</v>
      </c>
    </row>
    <row r="573" spans="1:52" ht="15" customHeight="1" x14ac:dyDescent="0.4">
      <c r="A573" s="18"/>
      <c r="B573" s="9"/>
      <c r="C573" s="9"/>
      <c r="D573" s="9"/>
      <c r="E573" s="9"/>
      <c r="F573" s="9"/>
      <c r="G573" s="18"/>
      <c r="H573" s="9"/>
      <c r="I573" s="9"/>
      <c r="J573" s="9"/>
      <c r="K573" s="18"/>
      <c r="L573" s="9"/>
      <c r="M573" s="9"/>
      <c r="N573" s="9"/>
      <c r="O573" s="9"/>
      <c r="P573" s="9"/>
      <c r="Q573" s="9"/>
      <c r="R573" s="9"/>
      <c r="S573" s="9"/>
      <c r="T573" s="9"/>
      <c r="U573" s="9"/>
      <c r="V573" s="9"/>
      <c r="W573" s="9"/>
      <c r="X573" s="9"/>
      <c r="Y573" s="9"/>
      <c r="Z573" s="9"/>
      <c r="AT573" s="36"/>
      <c r="AW573" s="78"/>
      <c r="AX573" s="78"/>
      <c r="AY573" s="78"/>
      <c r="AZ573" s="68" t="s">
        <v>3220</v>
      </c>
    </row>
    <row r="574" spans="1:52" ht="15" customHeight="1" x14ac:dyDescent="0.4">
      <c r="A574" s="18"/>
      <c r="B574" s="9"/>
      <c r="C574" s="9"/>
      <c r="D574" s="9"/>
      <c r="E574" s="9"/>
      <c r="F574" s="9"/>
      <c r="G574" s="18"/>
      <c r="H574" s="9"/>
      <c r="I574" s="9"/>
      <c r="J574" s="9"/>
      <c r="K574" s="18"/>
      <c r="L574" s="9"/>
      <c r="M574" s="9"/>
      <c r="N574" s="9"/>
      <c r="O574" s="9"/>
      <c r="P574" s="9"/>
      <c r="Q574" s="9"/>
      <c r="R574" s="9"/>
      <c r="S574" s="9"/>
      <c r="T574" s="9"/>
      <c r="U574" s="9"/>
      <c r="V574" s="9"/>
      <c r="W574" s="9"/>
      <c r="X574" s="9"/>
      <c r="Y574" s="9"/>
      <c r="Z574" s="9"/>
      <c r="AT574" s="36"/>
      <c r="AW574" s="78"/>
      <c r="AX574" s="78"/>
      <c r="AY574" s="78"/>
      <c r="AZ574" s="68" t="s">
        <v>5520</v>
      </c>
    </row>
    <row r="575" spans="1:52" ht="15" customHeight="1" x14ac:dyDescent="0.4">
      <c r="A575" s="18"/>
      <c r="B575" s="9"/>
      <c r="C575" s="9"/>
      <c r="D575" s="9"/>
      <c r="E575" s="9"/>
      <c r="F575" s="9"/>
      <c r="G575" s="18"/>
      <c r="H575" s="9"/>
      <c r="I575" s="9"/>
      <c r="J575" s="9"/>
      <c r="K575" s="18"/>
      <c r="L575" s="9"/>
      <c r="M575" s="9"/>
      <c r="N575" s="9"/>
      <c r="O575" s="9"/>
      <c r="P575" s="9"/>
      <c r="Q575" s="9"/>
      <c r="R575" s="9"/>
      <c r="S575" s="9"/>
      <c r="T575" s="9"/>
      <c r="U575" s="9"/>
      <c r="V575" s="9"/>
      <c r="W575" s="9"/>
      <c r="X575" s="9"/>
      <c r="Y575" s="9"/>
      <c r="Z575" s="9"/>
      <c r="AT575" s="36"/>
      <c r="AW575" s="78"/>
      <c r="AX575" s="78"/>
      <c r="AY575" s="78"/>
      <c r="AZ575" s="68" t="s">
        <v>6408</v>
      </c>
    </row>
    <row r="576" spans="1:52" ht="15" customHeight="1" x14ac:dyDescent="0.4">
      <c r="A576" s="18"/>
      <c r="B576" s="9"/>
      <c r="C576" s="9"/>
      <c r="D576" s="9"/>
      <c r="E576" s="9"/>
      <c r="F576" s="9"/>
      <c r="G576" s="18"/>
      <c r="H576" s="9"/>
      <c r="I576" s="9"/>
      <c r="J576" s="9"/>
      <c r="K576" s="18"/>
      <c r="L576" s="9"/>
      <c r="M576" s="9"/>
      <c r="N576" s="9"/>
      <c r="O576" s="9"/>
      <c r="P576" s="9"/>
      <c r="Q576" s="9"/>
      <c r="R576" s="9"/>
      <c r="S576" s="9"/>
      <c r="T576" s="9"/>
      <c r="U576" s="9"/>
      <c r="V576" s="9"/>
      <c r="W576" s="9"/>
      <c r="X576" s="9"/>
      <c r="Y576" s="9"/>
      <c r="Z576" s="9"/>
      <c r="AT576" s="36"/>
      <c r="AW576" s="78"/>
      <c r="AX576" s="78"/>
      <c r="AY576" s="78"/>
      <c r="AZ576" s="68" t="s">
        <v>4385</v>
      </c>
    </row>
    <row r="577" spans="1:52" ht="15" customHeight="1" x14ac:dyDescent="0.4">
      <c r="A577" s="18"/>
      <c r="B577" s="9"/>
      <c r="C577" s="9"/>
      <c r="D577" s="9"/>
      <c r="E577" s="9"/>
      <c r="F577" s="9"/>
      <c r="G577" s="18"/>
      <c r="H577" s="9"/>
      <c r="I577" s="9"/>
      <c r="J577" s="9"/>
      <c r="K577" s="18"/>
      <c r="L577" s="9"/>
      <c r="M577" s="9"/>
      <c r="N577" s="9"/>
      <c r="O577" s="9"/>
      <c r="P577" s="9"/>
      <c r="Q577" s="9"/>
      <c r="R577" s="9"/>
      <c r="S577" s="9"/>
      <c r="T577" s="9"/>
      <c r="U577" s="9"/>
      <c r="V577" s="9"/>
      <c r="W577" s="9"/>
      <c r="X577" s="9"/>
      <c r="Y577" s="9"/>
      <c r="Z577" s="9"/>
      <c r="AT577" s="36"/>
      <c r="AW577" s="78"/>
      <c r="AX577" s="78"/>
      <c r="AY577" s="78"/>
      <c r="AZ577" s="78"/>
    </row>
    <row r="578" spans="1:52" ht="15" customHeight="1" x14ac:dyDescent="0.4">
      <c r="A578" s="18"/>
      <c r="B578" s="9"/>
      <c r="C578" s="9"/>
      <c r="D578" s="9"/>
      <c r="E578" s="9"/>
      <c r="F578" s="9"/>
      <c r="G578" s="18"/>
      <c r="H578" s="9"/>
      <c r="I578" s="9"/>
      <c r="J578" s="9"/>
      <c r="K578" s="18"/>
      <c r="L578" s="9"/>
      <c r="M578" s="9"/>
      <c r="N578" s="9"/>
      <c r="O578" s="9"/>
      <c r="P578" s="9"/>
      <c r="Q578" s="9"/>
      <c r="R578" s="9"/>
      <c r="S578" s="9"/>
      <c r="T578" s="9"/>
      <c r="U578" s="9"/>
      <c r="V578" s="9"/>
      <c r="W578" s="9"/>
      <c r="X578" s="9"/>
      <c r="Y578" s="9"/>
      <c r="Z578" s="9"/>
      <c r="AT578" s="36"/>
      <c r="AW578" s="78"/>
      <c r="AX578" s="78"/>
      <c r="AY578" s="78"/>
      <c r="AZ578" s="78"/>
    </row>
    <row r="579" spans="1:52" ht="15" customHeight="1" x14ac:dyDescent="0.4">
      <c r="A579" s="18"/>
      <c r="B579" s="9"/>
      <c r="C579" s="9"/>
      <c r="D579" s="9"/>
      <c r="E579" s="9"/>
      <c r="F579" s="9"/>
      <c r="G579" s="18"/>
      <c r="H579" s="9"/>
      <c r="I579" s="9"/>
      <c r="J579" s="9"/>
      <c r="K579" s="18"/>
      <c r="L579" s="9"/>
      <c r="M579" s="9"/>
      <c r="N579" s="9"/>
      <c r="O579" s="9"/>
      <c r="P579" s="9"/>
      <c r="Q579" s="9"/>
      <c r="R579" s="9"/>
      <c r="S579" s="9"/>
      <c r="T579" s="9"/>
      <c r="U579" s="9"/>
      <c r="V579" s="9"/>
      <c r="W579" s="9"/>
      <c r="X579" s="9"/>
      <c r="Y579" s="9"/>
      <c r="Z579" s="9"/>
      <c r="AT579" s="36"/>
      <c r="AW579" s="78"/>
      <c r="AX579" s="78"/>
      <c r="AY579" s="78"/>
      <c r="AZ579" s="78"/>
    </row>
    <row r="580" spans="1:52" ht="15" customHeight="1" x14ac:dyDescent="0.4">
      <c r="A580" s="18"/>
      <c r="B580" s="9"/>
      <c r="C580" s="9"/>
      <c r="D580" s="9"/>
      <c r="E580" s="9"/>
      <c r="F580" s="9"/>
      <c r="G580" s="18"/>
      <c r="H580" s="9"/>
      <c r="I580" s="9"/>
      <c r="J580" s="9"/>
      <c r="K580" s="18"/>
      <c r="L580" s="9"/>
      <c r="M580" s="9"/>
      <c r="N580" s="9"/>
      <c r="O580" s="9"/>
      <c r="P580" s="9"/>
      <c r="Q580" s="9"/>
      <c r="R580" s="9"/>
      <c r="S580" s="9"/>
      <c r="T580" s="9"/>
      <c r="U580" s="9"/>
      <c r="V580" s="9"/>
      <c r="W580" s="9"/>
      <c r="X580" s="9"/>
      <c r="Y580" s="9"/>
      <c r="Z580" s="9"/>
      <c r="AT580" s="36"/>
      <c r="AW580" s="78"/>
      <c r="AX580" s="78"/>
      <c r="AY580" s="78"/>
      <c r="AZ580" s="78"/>
    </row>
    <row r="581" spans="1:52" ht="15" customHeight="1" x14ac:dyDescent="0.4">
      <c r="A581" s="18"/>
      <c r="B581" s="9"/>
      <c r="C581" s="9"/>
      <c r="D581" s="9"/>
      <c r="E581" s="9"/>
      <c r="F581" s="9"/>
      <c r="G581" s="18"/>
      <c r="H581" s="9"/>
      <c r="I581" s="9"/>
      <c r="J581" s="9"/>
      <c r="K581" s="18"/>
      <c r="L581" s="9"/>
      <c r="M581" s="9"/>
      <c r="N581" s="9"/>
      <c r="O581" s="9"/>
      <c r="P581" s="9"/>
      <c r="Q581" s="9"/>
      <c r="R581" s="9"/>
      <c r="S581" s="9"/>
      <c r="T581" s="9"/>
      <c r="U581" s="9"/>
      <c r="V581" s="9"/>
      <c r="W581" s="9"/>
      <c r="X581" s="9"/>
      <c r="Y581" s="9"/>
      <c r="Z581" s="9"/>
      <c r="AT581" s="36"/>
      <c r="AW581" s="78"/>
      <c r="AX581" s="78"/>
      <c r="AY581" s="78"/>
      <c r="AZ581" s="78"/>
    </row>
    <row r="582" spans="1:52" ht="15" customHeight="1" x14ac:dyDescent="0.4">
      <c r="A582" s="18"/>
      <c r="B582" s="9"/>
      <c r="C582" s="9"/>
      <c r="D582" s="9"/>
      <c r="E582" s="9"/>
      <c r="F582" s="9"/>
      <c r="G582" s="18"/>
      <c r="H582" s="9"/>
      <c r="I582" s="9"/>
      <c r="J582" s="9"/>
      <c r="K582" s="18"/>
      <c r="L582" s="9"/>
      <c r="M582" s="9"/>
      <c r="N582" s="9"/>
      <c r="O582" s="9"/>
      <c r="P582" s="9"/>
      <c r="Q582" s="9"/>
      <c r="R582" s="9"/>
      <c r="S582" s="9"/>
      <c r="T582" s="9"/>
      <c r="U582" s="9"/>
      <c r="V582" s="9"/>
      <c r="W582" s="9"/>
      <c r="X582" s="9"/>
      <c r="Y582" s="9"/>
      <c r="Z582" s="9"/>
      <c r="AT582" s="36"/>
      <c r="AW582" s="78"/>
      <c r="AX582" s="78"/>
      <c r="AY582" s="78"/>
      <c r="AZ582" s="78"/>
    </row>
    <row r="583" spans="1:52" ht="15" customHeight="1" x14ac:dyDescent="0.4">
      <c r="A583" s="18"/>
      <c r="B583" s="9"/>
      <c r="C583" s="9"/>
      <c r="D583" s="9"/>
      <c r="E583" s="9"/>
      <c r="F583" s="9"/>
      <c r="G583" s="18"/>
      <c r="H583" s="9"/>
      <c r="I583" s="9"/>
      <c r="J583" s="9"/>
      <c r="K583" s="18"/>
      <c r="L583" s="9"/>
      <c r="M583" s="9"/>
      <c r="N583" s="9"/>
      <c r="O583" s="9"/>
      <c r="P583" s="9"/>
      <c r="Q583" s="9"/>
      <c r="R583" s="9"/>
      <c r="S583" s="9"/>
      <c r="T583" s="9"/>
      <c r="U583" s="9"/>
      <c r="V583" s="9"/>
      <c r="W583" s="9"/>
      <c r="X583" s="9"/>
      <c r="Y583" s="9"/>
      <c r="Z583" s="9"/>
      <c r="AT583" s="36"/>
      <c r="AW583" s="78"/>
      <c r="AX583" s="78"/>
      <c r="AY583" s="78"/>
      <c r="AZ583" s="78"/>
    </row>
    <row r="584" spans="1:52" ht="15" customHeight="1" x14ac:dyDescent="0.4">
      <c r="A584" s="18"/>
      <c r="B584" s="9"/>
      <c r="C584" s="9"/>
      <c r="D584" s="9"/>
      <c r="E584" s="9"/>
      <c r="F584" s="9"/>
      <c r="G584" s="18"/>
      <c r="H584" s="9"/>
      <c r="I584" s="9"/>
      <c r="J584" s="9"/>
      <c r="K584" s="18"/>
      <c r="L584" s="9"/>
      <c r="M584" s="9"/>
      <c r="N584" s="9"/>
      <c r="O584" s="9"/>
      <c r="P584" s="9"/>
      <c r="Q584" s="9"/>
      <c r="R584" s="9"/>
      <c r="S584" s="9"/>
      <c r="T584" s="9"/>
      <c r="U584" s="9"/>
      <c r="V584" s="9"/>
      <c r="W584" s="9"/>
      <c r="X584" s="9"/>
      <c r="Y584" s="9"/>
      <c r="Z584" s="9"/>
      <c r="AT584" s="36"/>
      <c r="AW584" s="78"/>
      <c r="AX584" s="78"/>
      <c r="AY584" s="78"/>
      <c r="AZ584" s="78"/>
    </row>
    <row r="585" spans="1:52" ht="15" customHeight="1" x14ac:dyDescent="0.4">
      <c r="A585" s="18"/>
      <c r="B585" s="9"/>
      <c r="C585" s="9"/>
      <c r="D585" s="9"/>
      <c r="E585" s="9"/>
      <c r="F585" s="9"/>
      <c r="G585" s="18"/>
      <c r="H585" s="9"/>
      <c r="I585" s="9"/>
      <c r="J585" s="9"/>
      <c r="K585" s="18"/>
      <c r="L585" s="9"/>
      <c r="M585" s="9"/>
      <c r="N585" s="9"/>
      <c r="O585" s="9"/>
      <c r="P585" s="9"/>
      <c r="Q585" s="9"/>
      <c r="R585" s="9"/>
      <c r="S585" s="9"/>
      <c r="T585" s="9"/>
      <c r="U585" s="9"/>
      <c r="V585" s="9"/>
      <c r="W585" s="9"/>
      <c r="X585" s="9"/>
      <c r="Y585" s="9"/>
      <c r="Z585" s="9"/>
      <c r="AT585" s="36"/>
      <c r="AW585" s="78"/>
      <c r="AX585" s="78"/>
      <c r="AY585" s="78"/>
      <c r="AZ585" s="78"/>
    </row>
    <row r="586" spans="1:52" ht="15" customHeight="1" x14ac:dyDescent="0.4">
      <c r="A586" s="18"/>
      <c r="B586" s="9"/>
      <c r="C586" s="9"/>
      <c r="D586" s="9"/>
      <c r="E586" s="9"/>
      <c r="F586" s="9"/>
      <c r="G586" s="18"/>
      <c r="H586" s="9"/>
      <c r="I586" s="9"/>
      <c r="J586" s="9"/>
      <c r="K586" s="18"/>
      <c r="L586" s="9"/>
      <c r="M586" s="9"/>
      <c r="N586" s="9"/>
      <c r="O586" s="9"/>
      <c r="P586" s="9"/>
      <c r="Q586" s="9"/>
      <c r="R586" s="9"/>
      <c r="S586" s="9"/>
      <c r="T586" s="9"/>
      <c r="U586" s="9"/>
      <c r="V586" s="9"/>
      <c r="W586" s="9"/>
      <c r="X586" s="9"/>
      <c r="Y586" s="9"/>
      <c r="Z586" s="9"/>
      <c r="AT586" s="36"/>
      <c r="AW586" s="78"/>
      <c r="AX586" s="78"/>
      <c r="AY586" s="78"/>
      <c r="AZ586" s="78"/>
    </row>
    <row r="587" spans="1:52" ht="15" customHeight="1" x14ac:dyDescent="0.4">
      <c r="A587" s="18"/>
      <c r="B587" s="9"/>
      <c r="C587" s="9"/>
      <c r="D587" s="9"/>
      <c r="E587" s="9"/>
      <c r="F587" s="9"/>
      <c r="G587" s="18"/>
      <c r="H587" s="9"/>
      <c r="I587" s="9"/>
      <c r="J587" s="9"/>
      <c r="K587" s="18"/>
      <c r="L587" s="9"/>
      <c r="M587" s="9"/>
      <c r="N587" s="9"/>
      <c r="O587" s="9"/>
      <c r="P587" s="9"/>
      <c r="Q587" s="9"/>
      <c r="R587" s="9"/>
      <c r="S587" s="9"/>
      <c r="T587" s="9"/>
      <c r="U587" s="9"/>
      <c r="V587" s="9"/>
      <c r="W587" s="9"/>
      <c r="X587" s="9"/>
      <c r="Y587" s="9"/>
      <c r="Z587" s="9"/>
      <c r="AT587" s="36"/>
      <c r="AW587" s="78"/>
      <c r="AX587" s="78"/>
      <c r="AY587" s="78"/>
      <c r="AZ587" s="78"/>
    </row>
    <row r="588" spans="1:52" ht="15" customHeight="1" x14ac:dyDescent="0.4">
      <c r="A588" s="18"/>
      <c r="B588" s="9"/>
      <c r="C588" s="9"/>
      <c r="D588" s="9"/>
      <c r="E588" s="9"/>
      <c r="F588" s="9"/>
      <c r="G588" s="18"/>
      <c r="H588" s="9"/>
      <c r="I588" s="9"/>
      <c r="J588" s="9"/>
      <c r="K588" s="18"/>
      <c r="L588" s="9"/>
      <c r="M588" s="9"/>
      <c r="N588" s="9"/>
      <c r="O588" s="9"/>
      <c r="P588" s="9"/>
      <c r="Q588" s="9"/>
      <c r="R588" s="9"/>
      <c r="S588" s="9"/>
      <c r="T588" s="9"/>
      <c r="U588" s="9"/>
      <c r="V588" s="9"/>
      <c r="W588" s="9"/>
      <c r="X588" s="9"/>
      <c r="Y588" s="9"/>
      <c r="Z588" s="9"/>
      <c r="AT588" s="36"/>
      <c r="AW588" s="78"/>
      <c r="AX588" s="78"/>
      <c r="AY588" s="78"/>
      <c r="AZ588" s="78"/>
    </row>
    <row r="589" spans="1:52" ht="15" customHeight="1" x14ac:dyDescent="0.4">
      <c r="A589" s="18"/>
      <c r="B589" s="9"/>
      <c r="C589" s="9"/>
      <c r="D589" s="9"/>
      <c r="E589" s="9"/>
      <c r="F589" s="9"/>
      <c r="G589" s="18"/>
      <c r="H589" s="9"/>
      <c r="I589" s="9"/>
      <c r="J589" s="9"/>
      <c r="K589" s="18"/>
      <c r="L589" s="9"/>
      <c r="M589" s="9"/>
      <c r="N589" s="9"/>
      <c r="O589" s="9"/>
      <c r="P589" s="9"/>
      <c r="Q589" s="9"/>
      <c r="R589" s="9"/>
      <c r="S589" s="9"/>
      <c r="T589" s="9"/>
      <c r="U589" s="9"/>
      <c r="V589" s="9"/>
      <c r="W589" s="9"/>
      <c r="X589" s="9"/>
      <c r="Y589" s="9"/>
      <c r="Z589" s="9"/>
      <c r="AT589" s="36"/>
      <c r="AW589" s="78"/>
      <c r="AX589" s="78"/>
      <c r="AY589" s="78"/>
      <c r="AZ589" s="78"/>
    </row>
    <row r="590" spans="1:52" ht="15" customHeight="1" x14ac:dyDescent="0.4">
      <c r="A590" s="18"/>
      <c r="B590" s="9"/>
      <c r="C590" s="9"/>
      <c r="D590" s="9"/>
      <c r="E590" s="9"/>
      <c r="F590" s="9"/>
      <c r="G590" s="18"/>
      <c r="H590" s="9"/>
      <c r="I590" s="9"/>
      <c r="J590" s="9"/>
      <c r="K590" s="18"/>
      <c r="L590" s="9"/>
      <c r="M590" s="9"/>
      <c r="N590" s="9"/>
      <c r="O590" s="9"/>
      <c r="P590" s="9"/>
      <c r="Q590" s="9"/>
      <c r="R590" s="9"/>
      <c r="S590" s="9"/>
      <c r="T590" s="9"/>
      <c r="U590" s="9"/>
      <c r="V590" s="9"/>
      <c r="W590" s="9"/>
      <c r="X590" s="9"/>
      <c r="Y590" s="9"/>
      <c r="Z590" s="9"/>
      <c r="AT590" s="36"/>
      <c r="AW590" s="78"/>
      <c r="AX590" s="78"/>
      <c r="AY590" s="78"/>
      <c r="AZ590" s="78"/>
    </row>
    <row r="591" spans="1:52" ht="15" customHeight="1" x14ac:dyDescent="0.4">
      <c r="A591" s="18"/>
      <c r="B591" s="9"/>
      <c r="C591" s="9"/>
      <c r="D591" s="9"/>
      <c r="E591" s="9"/>
      <c r="F591" s="9"/>
      <c r="G591" s="18"/>
      <c r="H591" s="9"/>
      <c r="I591" s="9"/>
      <c r="J591" s="9"/>
      <c r="K591" s="18"/>
      <c r="L591" s="9"/>
      <c r="M591" s="9"/>
      <c r="N591" s="9"/>
      <c r="O591" s="9"/>
      <c r="P591" s="9"/>
      <c r="Q591" s="9"/>
      <c r="R591" s="9"/>
      <c r="S591" s="9"/>
      <c r="T591" s="9"/>
      <c r="U591" s="9"/>
      <c r="V591" s="9"/>
      <c r="W591" s="9"/>
      <c r="X591" s="9"/>
      <c r="Y591" s="9"/>
      <c r="Z591" s="9"/>
      <c r="AT591" s="36"/>
      <c r="AW591" s="78"/>
      <c r="AX591" s="78"/>
      <c r="AY591" s="78"/>
      <c r="AZ591" s="78"/>
    </row>
    <row r="592" spans="1:52" ht="15" customHeight="1" x14ac:dyDescent="0.4">
      <c r="A592" s="18"/>
      <c r="B592" s="9"/>
      <c r="C592" s="9"/>
      <c r="D592" s="9"/>
      <c r="E592" s="9"/>
      <c r="F592" s="9"/>
      <c r="G592" s="18"/>
      <c r="H592" s="9"/>
      <c r="I592" s="9"/>
      <c r="J592" s="9"/>
      <c r="K592" s="18"/>
      <c r="L592" s="9"/>
      <c r="M592" s="9"/>
      <c r="N592" s="9"/>
      <c r="O592" s="9"/>
      <c r="P592" s="9"/>
      <c r="Q592" s="9"/>
      <c r="R592" s="9"/>
      <c r="S592" s="9"/>
      <c r="T592" s="9"/>
      <c r="U592" s="9"/>
      <c r="V592" s="9"/>
      <c r="W592" s="9"/>
      <c r="X592" s="9"/>
      <c r="Y592" s="9"/>
      <c r="Z592" s="9"/>
      <c r="AT592" s="36"/>
      <c r="AW592" s="78"/>
      <c r="AX592" s="78"/>
      <c r="AY592" s="78"/>
      <c r="AZ592" s="78"/>
    </row>
    <row r="593" spans="1:52" ht="15" customHeight="1" x14ac:dyDescent="0.4">
      <c r="A593" s="18"/>
      <c r="B593" s="9"/>
      <c r="C593" s="9"/>
      <c r="D593" s="9"/>
      <c r="E593" s="9"/>
      <c r="F593" s="9"/>
      <c r="G593" s="18"/>
      <c r="H593" s="9"/>
      <c r="I593" s="9"/>
      <c r="J593" s="9"/>
      <c r="K593" s="18"/>
      <c r="L593" s="9"/>
      <c r="M593" s="9"/>
      <c r="N593" s="9"/>
      <c r="O593" s="9"/>
      <c r="P593" s="9"/>
      <c r="Q593" s="9"/>
      <c r="R593" s="9"/>
      <c r="S593" s="9"/>
      <c r="T593" s="9"/>
      <c r="U593" s="9"/>
      <c r="V593" s="9"/>
      <c r="W593" s="9"/>
      <c r="X593" s="9"/>
      <c r="Y593" s="9"/>
      <c r="Z593" s="9"/>
      <c r="AT593" s="36"/>
      <c r="AW593" s="78"/>
      <c r="AX593" s="78"/>
      <c r="AY593" s="78"/>
      <c r="AZ593" s="78"/>
    </row>
    <row r="594" spans="1:52" ht="15" customHeight="1" x14ac:dyDescent="0.4">
      <c r="A594" s="18"/>
      <c r="B594" s="9"/>
      <c r="C594" s="9"/>
      <c r="D594" s="9"/>
      <c r="E594" s="9"/>
      <c r="F594" s="9"/>
      <c r="G594" s="18"/>
      <c r="H594" s="9"/>
      <c r="I594" s="9"/>
      <c r="J594" s="9"/>
      <c r="K594" s="18"/>
      <c r="L594" s="9"/>
      <c r="M594" s="9"/>
      <c r="N594" s="9"/>
      <c r="O594" s="9"/>
      <c r="P594" s="9"/>
      <c r="Q594" s="9"/>
      <c r="R594" s="9"/>
      <c r="S594" s="9"/>
      <c r="T594" s="9"/>
      <c r="U594" s="9"/>
      <c r="V594" s="9"/>
      <c r="W594" s="9"/>
      <c r="X594" s="9"/>
      <c r="Y594" s="9"/>
      <c r="Z594" s="9"/>
      <c r="AT594" s="36"/>
      <c r="AW594" s="78"/>
      <c r="AX594" s="78"/>
      <c r="AY594" s="78"/>
      <c r="AZ594" s="78"/>
    </row>
    <row r="595" spans="1:52" ht="15" customHeight="1" x14ac:dyDescent="0.4">
      <c r="A595" s="18"/>
      <c r="B595" s="9"/>
      <c r="C595" s="9"/>
      <c r="D595" s="9"/>
      <c r="E595" s="9"/>
      <c r="F595" s="9"/>
      <c r="G595" s="18"/>
      <c r="H595" s="9"/>
      <c r="I595" s="9"/>
      <c r="J595" s="9"/>
      <c r="K595" s="18"/>
      <c r="L595" s="9"/>
      <c r="M595" s="9"/>
      <c r="N595" s="9"/>
      <c r="O595" s="9"/>
      <c r="P595" s="9"/>
      <c r="Q595" s="9"/>
      <c r="R595" s="9"/>
      <c r="S595" s="9"/>
      <c r="T595" s="9"/>
      <c r="U595" s="9"/>
      <c r="V595" s="9"/>
      <c r="W595" s="9"/>
      <c r="X595" s="9"/>
      <c r="Y595" s="9"/>
      <c r="Z595" s="9"/>
      <c r="AT595" s="36"/>
      <c r="AW595" s="78"/>
      <c r="AX595" s="78"/>
      <c r="AY595" s="78"/>
      <c r="AZ595" s="78"/>
    </row>
    <row r="596" spans="1:52" ht="15" customHeight="1" x14ac:dyDescent="0.4">
      <c r="A596" s="18"/>
      <c r="B596" s="9"/>
      <c r="C596" s="9"/>
      <c r="D596" s="9"/>
      <c r="E596" s="9"/>
      <c r="F596" s="9"/>
      <c r="G596" s="18"/>
      <c r="H596" s="9"/>
      <c r="I596" s="9"/>
      <c r="J596" s="9"/>
      <c r="K596" s="18"/>
      <c r="L596" s="9"/>
      <c r="M596" s="9"/>
      <c r="N596" s="9"/>
      <c r="O596" s="9"/>
      <c r="P596" s="9"/>
      <c r="Q596" s="9"/>
      <c r="R596" s="9"/>
      <c r="S596" s="9"/>
      <c r="T596" s="9"/>
      <c r="U596" s="9"/>
      <c r="V596" s="9"/>
      <c r="W596" s="9"/>
      <c r="X596" s="9"/>
      <c r="Y596" s="9"/>
      <c r="Z596" s="9"/>
      <c r="AT596" s="36"/>
      <c r="AW596" s="78"/>
      <c r="AX596" s="78"/>
      <c r="AY596" s="78"/>
      <c r="AZ596" s="78"/>
    </row>
    <row r="597" spans="1:52" ht="15" customHeight="1" x14ac:dyDescent="0.4">
      <c r="A597" s="18"/>
      <c r="B597" s="9"/>
      <c r="C597" s="9"/>
      <c r="D597" s="9"/>
      <c r="E597" s="9"/>
      <c r="F597" s="9"/>
      <c r="G597" s="18"/>
      <c r="H597" s="9"/>
      <c r="I597" s="9"/>
      <c r="J597" s="9"/>
      <c r="K597" s="18"/>
      <c r="L597" s="9"/>
      <c r="M597" s="9"/>
      <c r="N597" s="9"/>
      <c r="O597" s="9"/>
      <c r="P597" s="9"/>
      <c r="Q597" s="9"/>
      <c r="R597" s="9"/>
      <c r="S597" s="9"/>
      <c r="T597" s="9"/>
      <c r="U597" s="9"/>
      <c r="V597" s="9"/>
      <c r="W597" s="9"/>
      <c r="X597" s="9"/>
      <c r="Y597" s="9"/>
      <c r="Z597" s="9"/>
      <c r="AT597" s="36"/>
      <c r="AW597" s="78"/>
      <c r="AX597" s="78"/>
      <c r="AY597" s="78"/>
      <c r="AZ597" s="78"/>
    </row>
    <row r="598" spans="1:52" ht="15" customHeight="1" x14ac:dyDescent="0.4">
      <c r="A598" s="18"/>
      <c r="B598" s="9"/>
      <c r="C598" s="9"/>
      <c r="D598" s="9"/>
      <c r="E598" s="9"/>
      <c r="F598" s="9"/>
      <c r="G598" s="18"/>
      <c r="H598" s="9"/>
      <c r="I598" s="9"/>
      <c r="J598" s="9"/>
      <c r="K598" s="18"/>
      <c r="L598" s="9"/>
      <c r="M598" s="9"/>
      <c r="N598" s="9"/>
      <c r="O598" s="9"/>
      <c r="P598" s="9"/>
      <c r="Q598" s="9"/>
      <c r="R598" s="9"/>
      <c r="S598" s="9"/>
      <c r="T598" s="9"/>
      <c r="U598" s="9"/>
      <c r="V598" s="9"/>
      <c r="W598" s="9"/>
      <c r="X598" s="9"/>
      <c r="Y598" s="9"/>
      <c r="Z598" s="9"/>
      <c r="AT598" s="36"/>
      <c r="AW598" s="78"/>
      <c r="AX598" s="78"/>
      <c r="AY598" s="78"/>
      <c r="AZ598" s="78"/>
    </row>
    <row r="599" spans="1:52" ht="15" customHeight="1" x14ac:dyDescent="0.4">
      <c r="A599" s="18"/>
      <c r="B599" s="9"/>
      <c r="C599" s="9"/>
      <c r="D599" s="9"/>
      <c r="E599" s="9"/>
      <c r="F599" s="9"/>
      <c r="G599" s="18"/>
      <c r="H599" s="9"/>
      <c r="I599" s="9"/>
      <c r="J599" s="9"/>
      <c r="K599" s="18"/>
      <c r="L599" s="9"/>
      <c r="M599" s="9"/>
      <c r="N599" s="9"/>
      <c r="O599" s="9"/>
      <c r="P599" s="9"/>
      <c r="Q599" s="9"/>
      <c r="R599" s="9"/>
      <c r="S599" s="9"/>
      <c r="T599" s="9"/>
      <c r="U599" s="9"/>
      <c r="V599" s="9"/>
      <c r="W599" s="9"/>
      <c r="X599" s="9"/>
      <c r="Y599" s="9"/>
      <c r="Z599" s="9"/>
      <c r="AT599" s="36"/>
      <c r="AW599" s="78"/>
      <c r="AX599" s="78"/>
      <c r="AY599" s="78"/>
      <c r="AZ599" s="78"/>
    </row>
    <row r="600" spans="1:52" ht="15" customHeight="1" x14ac:dyDescent="0.4">
      <c r="A600" s="18"/>
      <c r="B600" s="9"/>
      <c r="C600" s="9"/>
      <c r="D600" s="9"/>
      <c r="E600" s="9"/>
      <c r="F600" s="9"/>
      <c r="G600" s="18"/>
      <c r="H600" s="9"/>
      <c r="I600" s="9"/>
      <c r="J600" s="9"/>
      <c r="K600" s="18"/>
      <c r="L600" s="9"/>
      <c r="M600" s="9"/>
      <c r="N600" s="9"/>
      <c r="O600" s="9"/>
      <c r="P600" s="9"/>
      <c r="Q600" s="9"/>
      <c r="R600" s="9"/>
      <c r="S600" s="9"/>
      <c r="T600" s="9"/>
      <c r="U600" s="9"/>
      <c r="V600" s="9"/>
      <c r="W600" s="9"/>
      <c r="X600" s="9"/>
      <c r="Y600" s="9"/>
      <c r="Z600" s="9"/>
      <c r="AT600" s="36"/>
      <c r="AW600" s="78"/>
      <c r="AX600" s="78"/>
      <c r="AY600" s="78"/>
      <c r="AZ600" s="78"/>
    </row>
    <row r="601" spans="1:52" ht="15" customHeight="1" x14ac:dyDescent="0.4">
      <c r="A601" s="18"/>
      <c r="B601" s="9"/>
      <c r="C601" s="9"/>
      <c r="D601" s="9"/>
      <c r="E601" s="9"/>
      <c r="F601" s="9"/>
      <c r="G601" s="18"/>
      <c r="H601" s="9"/>
      <c r="I601" s="9"/>
      <c r="J601" s="9"/>
      <c r="K601" s="18"/>
      <c r="L601" s="9"/>
      <c r="M601" s="9"/>
      <c r="N601" s="9"/>
      <c r="O601" s="9"/>
      <c r="P601" s="9"/>
      <c r="Q601" s="9"/>
      <c r="R601" s="9"/>
      <c r="S601" s="9"/>
      <c r="T601" s="9"/>
      <c r="U601" s="9"/>
      <c r="V601" s="9"/>
      <c r="W601" s="9"/>
      <c r="X601" s="9"/>
      <c r="Y601" s="9"/>
      <c r="Z601" s="9"/>
      <c r="AT601" s="36"/>
      <c r="AW601" s="78"/>
      <c r="AX601" s="78"/>
      <c r="AY601" s="78"/>
      <c r="AZ601" s="78"/>
    </row>
    <row r="602" spans="1:52" ht="15" customHeight="1" x14ac:dyDescent="0.4">
      <c r="A602" s="18"/>
      <c r="B602" s="9"/>
      <c r="C602" s="9"/>
      <c r="D602" s="9"/>
      <c r="E602" s="9"/>
      <c r="F602" s="9"/>
      <c r="G602" s="18"/>
      <c r="H602" s="9"/>
      <c r="I602" s="9"/>
      <c r="J602" s="9"/>
      <c r="K602" s="18"/>
      <c r="L602" s="9"/>
      <c r="M602" s="9"/>
      <c r="N602" s="9"/>
      <c r="O602" s="9"/>
      <c r="P602" s="9"/>
      <c r="Q602" s="9"/>
      <c r="R602" s="9"/>
      <c r="S602" s="9"/>
      <c r="T602" s="9"/>
      <c r="U602" s="9"/>
      <c r="V602" s="9"/>
      <c r="W602" s="9"/>
      <c r="X602" s="9"/>
      <c r="Y602" s="9"/>
      <c r="Z602" s="9"/>
      <c r="AT602" s="36"/>
      <c r="AW602" s="78"/>
      <c r="AX602" s="78"/>
      <c r="AY602" s="78"/>
      <c r="AZ602" s="78"/>
    </row>
    <row r="603" spans="1:52" ht="15" customHeight="1" x14ac:dyDescent="0.4">
      <c r="A603" s="18"/>
      <c r="B603" s="9"/>
      <c r="C603" s="9"/>
      <c r="D603" s="9"/>
      <c r="E603" s="9"/>
      <c r="F603" s="9"/>
      <c r="G603" s="18"/>
      <c r="H603" s="9"/>
      <c r="I603" s="9"/>
      <c r="J603" s="9"/>
      <c r="K603" s="18"/>
      <c r="L603" s="9"/>
      <c r="M603" s="9"/>
      <c r="N603" s="9"/>
      <c r="O603" s="9"/>
      <c r="P603" s="9"/>
      <c r="Q603" s="9"/>
      <c r="R603" s="9"/>
      <c r="S603" s="9"/>
      <c r="T603" s="9"/>
      <c r="U603" s="9"/>
      <c r="V603" s="9"/>
      <c r="W603" s="9"/>
      <c r="X603" s="9"/>
      <c r="Y603" s="9"/>
      <c r="Z603" s="9"/>
      <c r="AT603" s="36"/>
      <c r="AW603" s="78"/>
      <c r="AX603" s="78"/>
      <c r="AY603" s="78"/>
      <c r="AZ603" s="78"/>
    </row>
    <row r="604" spans="1:52" ht="15" customHeight="1" x14ac:dyDescent="0.4">
      <c r="A604" s="18"/>
      <c r="B604" s="9"/>
      <c r="C604" s="9"/>
      <c r="D604" s="9"/>
      <c r="E604" s="9"/>
      <c r="F604" s="9"/>
      <c r="G604" s="18"/>
      <c r="H604" s="9"/>
      <c r="I604" s="9"/>
      <c r="J604" s="9"/>
      <c r="K604" s="18"/>
      <c r="L604" s="9"/>
      <c r="M604" s="9"/>
      <c r="N604" s="9"/>
      <c r="O604" s="9"/>
      <c r="P604" s="9"/>
      <c r="Q604" s="9"/>
      <c r="R604" s="9"/>
      <c r="S604" s="9"/>
      <c r="T604" s="9"/>
      <c r="U604" s="9"/>
      <c r="V604" s="9"/>
      <c r="W604" s="9"/>
      <c r="X604" s="9"/>
      <c r="Y604" s="9"/>
      <c r="Z604" s="9"/>
      <c r="AT604" s="36"/>
      <c r="AW604" s="78"/>
      <c r="AX604" s="78"/>
      <c r="AY604" s="78"/>
      <c r="AZ604" s="78"/>
    </row>
    <row r="605" spans="1:52" ht="15" customHeight="1" x14ac:dyDescent="0.4">
      <c r="A605" s="18"/>
      <c r="B605" s="9"/>
      <c r="C605" s="9"/>
      <c r="D605" s="9"/>
      <c r="E605" s="9"/>
      <c r="F605" s="9"/>
      <c r="G605" s="18"/>
      <c r="H605" s="9"/>
      <c r="I605" s="9"/>
      <c r="J605" s="9"/>
      <c r="K605" s="18"/>
      <c r="L605" s="9"/>
      <c r="M605" s="9"/>
      <c r="N605" s="9"/>
      <c r="O605" s="9"/>
      <c r="P605" s="9"/>
      <c r="Q605" s="9"/>
      <c r="R605" s="9"/>
      <c r="S605" s="9"/>
      <c r="T605" s="9"/>
      <c r="U605" s="9"/>
      <c r="V605" s="9"/>
      <c r="W605" s="9"/>
      <c r="X605" s="9"/>
      <c r="Y605" s="9"/>
      <c r="Z605" s="9"/>
      <c r="AT605" s="36"/>
      <c r="AW605" s="78"/>
      <c r="AX605" s="78"/>
      <c r="AY605" s="78"/>
      <c r="AZ605" s="78"/>
    </row>
    <row r="606" spans="1:52" ht="15" customHeight="1" x14ac:dyDescent="0.4">
      <c r="A606" s="18"/>
      <c r="B606" s="9"/>
      <c r="C606" s="9"/>
      <c r="D606" s="9"/>
      <c r="E606" s="9"/>
      <c r="F606" s="9"/>
      <c r="G606" s="18"/>
      <c r="H606" s="9"/>
      <c r="I606" s="9"/>
      <c r="J606" s="9"/>
      <c r="K606" s="18"/>
      <c r="L606" s="9"/>
      <c r="M606" s="9"/>
      <c r="N606" s="9"/>
      <c r="O606" s="9"/>
      <c r="P606" s="9"/>
      <c r="Q606" s="9"/>
      <c r="R606" s="9"/>
      <c r="S606" s="9"/>
      <c r="T606" s="9"/>
      <c r="U606" s="9"/>
      <c r="V606" s="9"/>
      <c r="W606" s="9"/>
      <c r="X606" s="9"/>
      <c r="Y606" s="9"/>
      <c r="Z606" s="9"/>
      <c r="AT606" s="36"/>
      <c r="AW606" s="78"/>
      <c r="AX606" s="78"/>
      <c r="AY606" s="78"/>
      <c r="AZ606" s="78"/>
    </row>
    <row r="607" spans="1:52" ht="15" customHeight="1" x14ac:dyDescent="0.4">
      <c r="A607" s="18"/>
      <c r="B607" s="9"/>
      <c r="C607" s="9"/>
      <c r="D607" s="9"/>
      <c r="E607" s="9"/>
      <c r="F607" s="9"/>
      <c r="G607" s="18"/>
      <c r="H607" s="9"/>
      <c r="I607" s="9"/>
      <c r="J607" s="9"/>
      <c r="K607" s="18"/>
      <c r="L607" s="9"/>
      <c r="M607" s="9"/>
      <c r="N607" s="9"/>
      <c r="O607" s="9"/>
      <c r="P607" s="9"/>
      <c r="Q607" s="9"/>
      <c r="R607" s="9"/>
      <c r="S607" s="9"/>
      <c r="T607" s="9"/>
      <c r="U607" s="9"/>
      <c r="V607" s="9"/>
      <c r="W607" s="9"/>
      <c r="X607" s="9"/>
      <c r="Y607" s="9"/>
      <c r="Z607" s="9"/>
      <c r="AT607" s="36"/>
      <c r="AW607" s="78"/>
      <c r="AX607" s="78"/>
      <c r="AY607" s="78"/>
      <c r="AZ607" s="78"/>
    </row>
    <row r="608" spans="1:52" ht="15" customHeight="1" x14ac:dyDescent="0.4">
      <c r="A608" s="18"/>
      <c r="B608" s="9"/>
      <c r="C608" s="9"/>
      <c r="D608" s="9"/>
      <c r="E608" s="9"/>
      <c r="F608" s="9"/>
      <c r="G608" s="18"/>
      <c r="H608" s="9"/>
      <c r="I608" s="9"/>
      <c r="J608" s="9"/>
      <c r="K608" s="18"/>
      <c r="L608" s="9"/>
      <c r="M608" s="9"/>
      <c r="N608" s="9"/>
      <c r="O608" s="9"/>
      <c r="P608" s="9"/>
      <c r="Q608" s="9"/>
      <c r="R608" s="9"/>
      <c r="S608" s="9"/>
      <c r="T608" s="9"/>
      <c r="U608" s="9"/>
      <c r="V608" s="9"/>
      <c r="W608" s="9"/>
      <c r="X608" s="9"/>
      <c r="Y608" s="9"/>
      <c r="Z608" s="9"/>
      <c r="AT608" s="36"/>
      <c r="AW608" s="78"/>
      <c r="AX608" s="78"/>
      <c r="AY608" s="78"/>
      <c r="AZ608" s="78"/>
    </row>
    <row r="609" spans="1:52" ht="15" customHeight="1" x14ac:dyDescent="0.4">
      <c r="A609" s="18"/>
      <c r="B609" s="9"/>
      <c r="C609" s="9"/>
      <c r="D609" s="9"/>
      <c r="E609" s="9"/>
      <c r="F609" s="9"/>
      <c r="G609" s="18"/>
      <c r="H609" s="9"/>
      <c r="I609" s="9"/>
      <c r="J609" s="9"/>
      <c r="K609" s="18"/>
      <c r="L609" s="9"/>
      <c r="M609" s="9"/>
      <c r="N609" s="9"/>
      <c r="O609" s="9"/>
      <c r="P609" s="9"/>
      <c r="Q609" s="9"/>
      <c r="R609" s="9"/>
      <c r="S609" s="9"/>
      <c r="T609" s="9"/>
      <c r="U609" s="9"/>
      <c r="V609" s="9"/>
      <c r="W609" s="9"/>
      <c r="X609" s="9"/>
      <c r="Y609" s="9"/>
      <c r="Z609" s="9"/>
      <c r="AT609" s="36"/>
      <c r="AW609" s="78"/>
      <c r="AX609" s="78"/>
      <c r="AY609" s="78"/>
      <c r="AZ609" s="78"/>
    </row>
    <row r="610" spans="1:52" ht="15" customHeight="1" x14ac:dyDescent="0.4">
      <c r="A610" s="18"/>
      <c r="B610" s="9"/>
      <c r="C610" s="9"/>
      <c r="D610" s="9"/>
      <c r="E610" s="9"/>
      <c r="F610" s="9"/>
      <c r="G610" s="18"/>
      <c r="H610" s="9"/>
      <c r="I610" s="9"/>
      <c r="J610" s="9"/>
      <c r="K610" s="18"/>
      <c r="L610" s="9"/>
      <c r="M610" s="9"/>
      <c r="N610" s="9"/>
      <c r="O610" s="9"/>
      <c r="P610" s="9"/>
      <c r="Q610" s="9"/>
      <c r="R610" s="9"/>
      <c r="S610" s="9"/>
      <c r="T610" s="9"/>
      <c r="U610" s="9"/>
      <c r="V610" s="9"/>
      <c r="W610" s="9"/>
      <c r="X610" s="9"/>
      <c r="Y610" s="9"/>
      <c r="Z610" s="9"/>
      <c r="AT610" s="36"/>
      <c r="AW610" s="78"/>
      <c r="AX610" s="78"/>
      <c r="AY610" s="78"/>
      <c r="AZ610" s="78"/>
    </row>
    <row r="611" spans="1:52" ht="15" customHeight="1" x14ac:dyDescent="0.4">
      <c r="A611" s="18"/>
      <c r="B611" s="9"/>
      <c r="C611" s="9"/>
      <c r="D611" s="9"/>
      <c r="E611" s="9"/>
      <c r="F611" s="9"/>
      <c r="G611" s="18"/>
      <c r="H611" s="9"/>
      <c r="I611" s="9"/>
      <c r="J611" s="9"/>
      <c r="K611" s="18"/>
      <c r="L611" s="9"/>
      <c r="M611" s="9"/>
      <c r="N611" s="9"/>
      <c r="O611" s="9"/>
      <c r="P611" s="9"/>
      <c r="Q611" s="9"/>
      <c r="R611" s="9"/>
      <c r="S611" s="9"/>
      <c r="T611" s="9"/>
      <c r="U611" s="9"/>
      <c r="V611" s="9"/>
      <c r="W611" s="9"/>
      <c r="X611" s="9"/>
      <c r="Y611" s="9"/>
      <c r="Z611" s="9"/>
      <c r="AT611" s="36"/>
      <c r="AW611" s="78"/>
      <c r="AX611" s="78"/>
      <c r="AY611" s="78"/>
      <c r="AZ611" s="78"/>
    </row>
    <row r="612" spans="1:52" ht="15" customHeight="1" x14ac:dyDescent="0.4">
      <c r="A612" s="18"/>
      <c r="B612" s="9"/>
      <c r="C612" s="9"/>
      <c r="D612" s="9"/>
      <c r="E612" s="9"/>
      <c r="F612" s="9"/>
      <c r="G612" s="18"/>
      <c r="H612" s="9"/>
      <c r="I612" s="9"/>
      <c r="J612" s="9"/>
      <c r="K612" s="18"/>
      <c r="L612" s="9"/>
      <c r="M612" s="9"/>
      <c r="N612" s="9"/>
      <c r="O612" s="9"/>
      <c r="P612" s="9"/>
      <c r="Q612" s="9"/>
      <c r="R612" s="9"/>
      <c r="S612" s="9"/>
      <c r="T612" s="9"/>
      <c r="U612" s="9"/>
      <c r="V612" s="9"/>
      <c r="W612" s="9"/>
      <c r="X612" s="9"/>
      <c r="Y612" s="9"/>
      <c r="Z612" s="9"/>
      <c r="AT612" s="36"/>
      <c r="AW612" s="78"/>
      <c r="AX612" s="78"/>
      <c r="AY612" s="78"/>
      <c r="AZ612" s="78"/>
    </row>
    <row r="613" spans="1:52" ht="15" customHeight="1" x14ac:dyDescent="0.4">
      <c r="A613" s="18"/>
      <c r="B613" s="9"/>
      <c r="C613" s="9"/>
      <c r="D613" s="9"/>
      <c r="E613" s="9"/>
      <c r="F613" s="9"/>
      <c r="G613" s="18"/>
      <c r="H613" s="9"/>
      <c r="I613" s="9"/>
      <c r="J613" s="9"/>
      <c r="K613" s="18"/>
      <c r="L613" s="9"/>
      <c r="M613" s="9"/>
      <c r="N613" s="9"/>
      <c r="O613" s="9"/>
      <c r="P613" s="9"/>
      <c r="Q613" s="9"/>
      <c r="R613" s="9"/>
      <c r="S613" s="9"/>
      <c r="T613" s="9"/>
      <c r="U613" s="9"/>
      <c r="V613" s="9"/>
      <c r="W613" s="9"/>
      <c r="X613" s="9"/>
      <c r="Y613" s="9"/>
      <c r="Z613" s="9"/>
      <c r="AT613" s="36"/>
      <c r="AW613" s="78"/>
      <c r="AX613" s="78"/>
      <c r="AY613" s="78"/>
      <c r="AZ613" s="78"/>
    </row>
    <row r="614" spans="1:52" ht="15" customHeight="1" x14ac:dyDescent="0.4">
      <c r="A614" s="18"/>
      <c r="B614" s="9"/>
      <c r="C614" s="9"/>
      <c r="D614" s="9"/>
      <c r="E614" s="9"/>
      <c r="F614" s="9"/>
      <c r="G614" s="18"/>
      <c r="H614" s="9"/>
      <c r="I614" s="9"/>
      <c r="J614" s="9"/>
      <c r="K614" s="18"/>
      <c r="L614" s="9"/>
      <c r="M614" s="9"/>
      <c r="N614" s="9"/>
      <c r="O614" s="9"/>
      <c r="P614" s="9"/>
      <c r="Q614" s="9"/>
      <c r="R614" s="9"/>
      <c r="S614" s="9"/>
      <c r="T614" s="9"/>
      <c r="U614" s="9"/>
      <c r="V614" s="9"/>
      <c r="W614" s="9"/>
      <c r="X614" s="9"/>
      <c r="Y614" s="9"/>
      <c r="Z614" s="9"/>
      <c r="AT614" s="36"/>
      <c r="AW614" s="78"/>
      <c r="AX614" s="78"/>
      <c r="AY614" s="78"/>
      <c r="AZ614" s="78"/>
    </row>
    <row r="615" spans="1:52" ht="15" customHeight="1" x14ac:dyDescent="0.4">
      <c r="A615" s="18"/>
      <c r="B615" s="9"/>
      <c r="C615" s="9"/>
      <c r="D615" s="9"/>
      <c r="E615" s="9"/>
      <c r="F615" s="9"/>
      <c r="G615" s="18"/>
      <c r="H615" s="9"/>
      <c r="I615" s="9"/>
      <c r="J615" s="9"/>
      <c r="K615" s="18"/>
      <c r="L615" s="9"/>
      <c r="M615" s="9"/>
      <c r="N615" s="9"/>
      <c r="O615" s="9"/>
      <c r="P615" s="9"/>
      <c r="Q615" s="9"/>
      <c r="R615" s="9"/>
      <c r="S615" s="9"/>
      <c r="T615" s="9"/>
      <c r="U615" s="9"/>
      <c r="V615" s="9"/>
      <c r="W615" s="9"/>
      <c r="X615" s="9"/>
      <c r="Y615" s="9"/>
      <c r="Z615" s="9"/>
      <c r="AT615" s="36"/>
      <c r="AW615" s="78"/>
      <c r="AX615" s="78"/>
      <c r="AY615" s="78"/>
      <c r="AZ615" s="78"/>
    </row>
    <row r="616" spans="1:52" ht="15" customHeight="1" x14ac:dyDescent="0.4">
      <c r="A616" s="18"/>
      <c r="B616" s="9"/>
      <c r="C616" s="9"/>
      <c r="D616" s="9"/>
      <c r="E616" s="9"/>
      <c r="F616" s="9"/>
      <c r="G616" s="18"/>
      <c r="H616" s="9"/>
      <c r="I616" s="9"/>
      <c r="J616" s="9"/>
      <c r="K616" s="18"/>
      <c r="L616" s="9"/>
      <c r="M616" s="9"/>
      <c r="N616" s="9"/>
      <c r="O616" s="9"/>
      <c r="P616" s="9"/>
      <c r="Q616" s="9"/>
      <c r="R616" s="9"/>
      <c r="S616" s="9"/>
      <c r="T616" s="9"/>
      <c r="U616" s="9"/>
      <c r="V616" s="9"/>
      <c r="W616" s="9"/>
      <c r="X616" s="9"/>
      <c r="Y616" s="9"/>
      <c r="Z616" s="9"/>
      <c r="AT616" s="36"/>
      <c r="AW616" s="78"/>
      <c r="AX616" s="78"/>
      <c r="AY616" s="78"/>
      <c r="AZ616" s="78"/>
    </row>
    <row r="617" spans="1:52" ht="15" customHeight="1" x14ac:dyDescent="0.4">
      <c r="A617" s="18"/>
      <c r="B617" s="9"/>
      <c r="C617" s="9"/>
      <c r="D617" s="9"/>
      <c r="E617" s="9"/>
      <c r="F617" s="9"/>
      <c r="G617" s="18"/>
      <c r="H617" s="9"/>
      <c r="I617" s="9"/>
      <c r="J617" s="9"/>
      <c r="K617" s="18"/>
      <c r="L617" s="9"/>
      <c r="M617" s="9"/>
      <c r="N617" s="9"/>
      <c r="O617" s="9"/>
      <c r="P617" s="9"/>
      <c r="Q617" s="9"/>
      <c r="R617" s="9"/>
      <c r="S617" s="9"/>
      <c r="T617" s="9"/>
      <c r="U617" s="9"/>
      <c r="V617" s="9"/>
      <c r="W617" s="9"/>
      <c r="X617" s="9"/>
      <c r="Y617" s="9"/>
      <c r="Z617" s="9"/>
      <c r="AT617" s="36"/>
      <c r="AW617" s="78"/>
      <c r="AX617" s="78"/>
      <c r="AY617" s="78"/>
      <c r="AZ617" s="78"/>
    </row>
    <row r="618" spans="1:52" ht="15" customHeight="1" x14ac:dyDescent="0.4">
      <c r="A618" s="18"/>
      <c r="B618" s="9"/>
      <c r="C618" s="9"/>
      <c r="D618" s="9"/>
      <c r="E618" s="9"/>
      <c r="F618" s="9"/>
      <c r="G618" s="18"/>
      <c r="H618" s="9"/>
      <c r="I618" s="9"/>
      <c r="J618" s="9"/>
      <c r="K618" s="18"/>
      <c r="L618" s="9"/>
      <c r="M618" s="9"/>
      <c r="N618" s="9"/>
      <c r="O618" s="9"/>
      <c r="P618" s="9"/>
      <c r="Q618" s="9"/>
      <c r="R618" s="9"/>
      <c r="S618" s="9"/>
      <c r="T618" s="9"/>
      <c r="U618" s="9"/>
      <c r="V618" s="9"/>
      <c r="W618" s="9"/>
      <c r="X618" s="9"/>
      <c r="Y618" s="9"/>
      <c r="Z618" s="9"/>
      <c r="AT618" s="36"/>
      <c r="AW618" s="78"/>
      <c r="AX618" s="78"/>
      <c r="AY618" s="78"/>
      <c r="AZ618" s="78"/>
    </row>
    <row r="619" spans="1:52" ht="15" customHeight="1" x14ac:dyDescent="0.4">
      <c r="A619" s="18"/>
      <c r="B619" s="9"/>
      <c r="C619" s="9"/>
      <c r="D619" s="9"/>
      <c r="E619" s="9"/>
      <c r="F619" s="9"/>
      <c r="G619" s="18"/>
      <c r="H619" s="9"/>
      <c r="I619" s="9"/>
      <c r="J619" s="9"/>
      <c r="K619" s="18"/>
      <c r="L619" s="9"/>
      <c r="M619" s="9"/>
      <c r="N619" s="9"/>
      <c r="O619" s="9"/>
      <c r="P619" s="9"/>
      <c r="Q619" s="9"/>
      <c r="R619" s="9"/>
      <c r="S619" s="9"/>
      <c r="T619" s="9"/>
      <c r="U619" s="9"/>
      <c r="V619" s="9"/>
      <c r="W619" s="9"/>
      <c r="X619" s="9"/>
      <c r="Y619" s="9"/>
      <c r="Z619" s="9"/>
      <c r="AT619" s="36"/>
      <c r="AW619" s="78"/>
      <c r="AX619" s="78"/>
      <c r="AY619" s="78"/>
      <c r="AZ619" s="78"/>
    </row>
    <row r="620" spans="1:52" ht="15" customHeight="1" x14ac:dyDescent="0.4">
      <c r="A620" s="18"/>
      <c r="B620" s="9"/>
      <c r="C620" s="9"/>
      <c r="D620" s="9"/>
      <c r="E620" s="9"/>
      <c r="F620" s="9"/>
      <c r="G620" s="18"/>
      <c r="H620" s="9"/>
      <c r="I620" s="9"/>
      <c r="J620" s="9"/>
      <c r="K620" s="18"/>
      <c r="L620" s="9"/>
      <c r="M620" s="9"/>
      <c r="N620" s="9"/>
      <c r="O620" s="9"/>
      <c r="P620" s="9"/>
      <c r="Q620" s="9"/>
      <c r="R620" s="9"/>
      <c r="S620" s="9"/>
      <c r="T620" s="9"/>
      <c r="U620" s="9"/>
      <c r="V620" s="9"/>
      <c r="W620" s="9"/>
      <c r="X620" s="9"/>
      <c r="Y620" s="9"/>
      <c r="Z620" s="9"/>
      <c r="AT620" s="36"/>
      <c r="AW620" s="78"/>
      <c r="AX620" s="78"/>
      <c r="AY620" s="78"/>
      <c r="AZ620" s="78"/>
    </row>
    <row r="621" spans="1:52" ht="15" customHeight="1" x14ac:dyDescent="0.4">
      <c r="A621" s="18"/>
      <c r="B621" s="9"/>
      <c r="C621" s="9"/>
      <c r="D621" s="9"/>
      <c r="E621" s="9"/>
      <c r="F621" s="9"/>
      <c r="G621" s="18"/>
      <c r="H621" s="9"/>
      <c r="I621" s="9"/>
      <c r="J621" s="9"/>
      <c r="K621" s="18"/>
      <c r="L621" s="9"/>
      <c r="M621" s="9"/>
      <c r="N621" s="9"/>
      <c r="O621" s="9"/>
      <c r="P621" s="9"/>
      <c r="Q621" s="9"/>
      <c r="R621" s="9"/>
      <c r="S621" s="9"/>
      <c r="T621" s="9"/>
      <c r="U621" s="9"/>
      <c r="V621" s="9"/>
      <c r="W621" s="9"/>
      <c r="X621" s="9"/>
      <c r="Y621" s="9"/>
      <c r="Z621" s="9"/>
      <c r="AT621" s="36"/>
      <c r="AW621" s="78"/>
      <c r="AX621" s="78"/>
      <c r="AY621" s="78"/>
      <c r="AZ621" s="78"/>
    </row>
    <row r="622" spans="1:52" ht="15" customHeight="1" x14ac:dyDescent="0.4">
      <c r="A622" s="18"/>
      <c r="B622" s="9"/>
      <c r="C622" s="9"/>
      <c r="D622" s="9"/>
      <c r="E622" s="9"/>
      <c r="F622" s="9"/>
      <c r="G622" s="18"/>
      <c r="H622" s="9"/>
      <c r="I622" s="9"/>
      <c r="J622" s="9"/>
      <c r="K622" s="18"/>
      <c r="L622" s="9"/>
      <c r="M622" s="9"/>
      <c r="N622" s="9"/>
      <c r="O622" s="9"/>
      <c r="P622" s="9"/>
      <c r="Q622" s="9"/>
      <c r="R622" s="9"/>
      <c r="S622" s="9"/>
      <c r="T622" s="9"/>
      <c r="U622" s="9"/>
      <c r="V622" s="9"/>
      <c r="W622" s="9"/>
      <c r="X622" s="9"/>
      <c r="Y622" s="9"/>
      <c r="Z622" s="9"/>
      <c r="AT622" s="36"/>
      <c r="AW622" s="78"/>
      <c r="AX622" s="78"/>
      <c r="AY622" s="78"/>
      <c r="AZ622" s="78"/>
    </row>
    <row r="623" spans="1:52" ht="15" customHeight="1" x14ac:dyDescent="0.4">
      <c r="A623" s="18"/>
      <c r="B623" s="9"/>
      <c r="C623" s="9"/>
      <c r="D623" s="9"/>
      <c r="E623" s="9"/>
      <c r="F623" s="9"/>
      <c r="G623" s="18"/>
      <c r="H623" s="9"/>
      <c r="I623" s="9"/>
      <c r="J623" s="9"/>
      <c r="K623" s="18"/>
      <c r="L623" s="9"/>
      <c r="M623" s="9"/>
      <c r="N623" s="9"/>
      <c r="O623" s="9"/>
      <c r="P623" s="9"/>
      <c r="Q623" s="9"/>
      <c r="R623" s="9"/>
      <c r="S623" s="9"/>
      <c r="T623" s="9"/>
      <c r="U623" s="9"/>
      <c r="V623" s="9"/>
      <c r="W623" s="9"/>
      <c r="X623" s="9"/>
      <c r="Y623" s="9"/>
      <c r="Z623" s="9"/>
      <c r="AT623" s="36"/>
      <c r="AW623" s="78"/>
      <c r="AX623" s="78"/>
      <c r="AY623" s="78"/>
      <c r="AZ623" s="78"/>
    </row>
    <row r="624" spans="1:52" ht="15" customHeight="1" x14ac:dyDescent="0.4">
      <c r="A624" s="18"/>
      <c r="B624" s="9"/>
      <c r="C624" s="9"/>
      <c r="D624" s="9"/>
      <c r="E624" s="9"/>
      <c r="F624" s="9"/>
      <c r="G624" s="18"/>
      <c r="H624" s="9"/>
      <c r="I624" s="9"/>
      <c r="J624" s="9"/>
      <c r="K624" s="18"/>
      <c r="L624" s="9"/>
      <c r="M624" s="9"/>
      <c r="N624" s="9"/>
      <c r="O624" s="9"/>
      <c r="P624" s="9"/>
      <c r="Q624" s="9"/>
      <c r="R624" s="9"/>
      <c r="S624" s="9"/>
      <c r="T624" s="9"/>
      <c r="U624" s="9"/>
      <c r="V624" s="9"/>
      <c r="W624" s="9"/>
      <c r="X624" s="9"/>
      <c r="Y624" s="9"/>
      <c r="Z624" s="9"/>
      <c r="AT624" s="36"/>
      <c r="AW624" s="78"/>
      <c r="AX624" s="78"/>
      <c r="AY624" s="78"/>
      <c r="AZ624" s="78"/>
    </row>
    <row r="625" spans="1:52" ht="15" customHeight="1" x14ac:dyDescent="0.4">
      <c r="A625" s="18"/>
      <c r="B625" s="9"/>
      <c r="C625" s="9"/>
      <c r="D625" s="9"/>
      <c r="E625" s="9"/>
      <c r="F625" s="9"/>
      <c r="G625" s="18"/>
      <c r="H625" s="9"/>
      <c r="I625" s="9"/>
      <c r="J625" s="9"/>
      <c r="K625" s="18"/>
      <c r="L625" s="9"/>
      <c r="M625" s="9"/>
      <c r="N625" s="9"/>
      <c r="O625" s="9"/>
      <c r="P625" s="9"/>
      <c r="Q625" s="9"/>
      <c r="R625" s="9"/>
      <c r="S625" s="9"/>
      <c r="T625" s="9"/>
      <c r="U625" s="9"/>
      <c r="V625" s="9"/>
      <c r="W625" s="9"/>
      <c r="X625" s="9"/>
      <c r="Y625" s="9"/>
      <c r="Z625" s="9"/>
      <c r="AT625" s="36"/>
      <c r="AW625" s="78"/>
      <c r="AX625" s="78"/>
      <c r="AY625" s="78"/>
      <c r="AZ625" s="78"/>
    </row>
    <row r="626" spans="1:52" ht="15" customHeight="1" x14ac:dyDescent="0.4">
      <c r="A626" s="18"/>
      <c r="B626" s="9"/>
      <c r="C626" s="9"/>
      <c r="D626" s="9"/>
      <c r="E626" s="9"/>
      <c r="F626" s="9"/>
      <c r="G626" s="18"/>
      <c r="H626" s="9"/>
      <c r="I626" s="9"/>
      <c r="J626" s="9"/>
      <c r="K626" s="18"/>
      <c r="L626" s="9"/>
      <c r="M626" s="9"/>
      <c r="N626" s="9"/>
      <c r="O626" s="9"/>
      <c r="P626" s="9"/>
      <c r="Q626" s="9"/>
      <c r="R626" s="9"/>
      <c r="S626" s="9"/>
      <c r="T626" s="9"/>
      <c r="U626" s="9"/>
      <c r="V626" s="9"/>
      <c r="W626" s="9"/>
      <c r="X626" s="9"/>
      <c r="Y626" s="9"/>
      <c r="Z626" s="9"/>
      <c r="AT626" s="36"/>
      <c r="AW626" s="78"/>
      <c r="AX626" s="78"/>
      <c r="AY626" s="78"/>
      <c r="AZ626" s="78"/>
    </row>
    <row r="627" spans="1:52" ht="15" customHeight="1" x14ac:dyDescent="0.4">
      <c r="A627" s="18"/>
      <c r="B627" s="9"/>
      <c r="C627" s="9"/>
      <c r="D627" s="9"/>
      <c r="E627" s="9"/>
      <c r="F627" s="9"/>
      <c r="G627" s="18"/>
      <c r="H627" s="9"/>
      <c r="I627" s="9"/>
      <c r="J627" s="9"/>
      <c r="K627" s="18"/>
      <c r="L627" s="9"/>
      <c r="M627" s="9"/>
      <c r="N627" s="9"/>
      <c r="O627" s="9"/>
      <c r="P627" s="9"/>
      <c r="Q627" s="9"/>
      <c r="R627" s="9"/>
      <c r="S627" s="9"/>
      <c r="T627" s="9"/>
      <c r="U627" s="9"/>
      <c r="V627" s="9"/>
      <c r="W627" s="9"/>
      <c r="X627" s="9"/>
      <c r="Y627" s="9"/>
      <c r="Z627" s="9"/>
      <c r="AT627" s="36"/>
      <c r="AW627" s="78"/>
      <c r="AX627" s="78"/>
      <c r="AY627" s="78"/>
      <c r="AZ627" s="78"/>
    </row>
    <row r="628" spans="1:52" ht="15" customHeight="1" x14ac:dyDescent="0.4">
      <c r="A628" s="18"/>
      <c r="B628" s="9"/>
      <c r="C628" s="9"/>
      <c r="D628" s="9"/>
      <c r="E628" s="9"/>
      <c r="F628" s="9"/>
      <c r="G628" s="18"/>
      <c r="H628" s="9"/>
      <c r="I628" s="9"/>
      <c r="J628" s="9"/>
      <c r="K628" s="18"/>
      <c r="L628" s="9"/>
      <c r="M628" s="9"/>
      <c r="N628" s="9"/>
      <c r="O628" s="9"/>
      <c r="P628" s="9"/>
      <c r="Q628" s="9"/>
      <c r="R628" s="9"/>
      <c r="S628" s="9"/>
      <c r="T628" s="9"/>
      <c r="U628" s="9"/>
      <c r="V628" s="9"/>
      <c r="W628" s="9"/>
      <c r="X628" s="9"/>
      <c r="Y628" s="9"/>
      <c r="Z628" s="9"/>
      <c r="AT628" s="36"/>
      <c r="AW628" s="78"/>
      <c r="AX628" s="78"/>
      <c r="AY628" s="78"/>
      <c r="AZ628" s="78"/>
    </row>
    <row r="629" spans="1:52" ht="15" customHeight="1" x14ac:dyDescent="0.4">
      <c r="A629" s="18"/>
      <c r="B629" s="9"/>
      <c r="C629" s="9"/>
      <c r="D629" s="9"/>
      <c r="E629" s="9"/>
      <c r="F629" s="9"/>
      <c r="G629" s="18"/>
      <c r="H629" s="9"/>
      <c r="I629" s="9"/>
      <c r="J629" s="9"/>
      <c r="K629" s="18"/>
      <c r="L629" s="9"/>
      <c r="M629" s="9"/>
      <c r="N629" s="9"/>
      <c r="O629" s="9"/>
      <c r="P629" s="9"/>
      <c r="Q629" s="9"/>
      <c r="R629" s="9"/>
      <c r="S629" s="9"/>
      <c r="T629" s="9"/>
      <c r="U629" s="9"/>
      <c r="V629" s="9"/>
      <c r="W629" s="9"/>
      <c r="X629" s="9"/>
      <c r="Y629" s="9"/>
      <c r="Z629" s="9"/>
      <c r="AT629" s="36"/>
      <c r="AW629" s="78"/>
      <c r="AX629" s="78"/>
      <c r="AY629" s="78"/>
      <c r="AZ629" s="78"/>
    </row>
    <row r="630" spans="1:52" ht="15" customHeight="1" x14ac:dyDescent="0.4">
      <c r="A630" s="18"/>
      <c r="B630" s="9"/>
      <c r="C630" s="9"/>
      <c r="D630" s="9"/>
      <c r="E630" s="9"/>
      <c r="F630" s="9"/>
      <c r="G630" s="18"/>
      <c r="H630" s="9"/>
      <c r="I630" s="9"/>
      <c r="J630" s="9"/>
      <c r="K630" s="18"/>
      <c r="L630" s="9"/>
      <c r="M630" s="9"/>
      <c r="N630" s="9"/>
      <c r="O630" s="9"/>
      <c r="P630" s="9"/>
      <c r="Q630" s="9"/>
      <c r="R630" s="9"/>
      <c r="S630" s="9"/>
      <c r="T630" s="9"/>
      <c r="U630" s="9"/>
      <c r="V630" s="9"/>
      <c r="W630" s="9"/>
      <c r="X630" s="9"/>
      <c r="Y630" s="9"/>
      <c r="Z630" s="9"/>
      <c r="AT630" s="36"/>
      <c r="AW630" s="78"/>
      <c r="AX630" s="78"/>
      <c r="AY630" s="78"/>
      <c r="AZ630" s="78"/>
    </row>
    <row r="631" spans="1:52" ht="15" customHeight="1" x14ac:dyDescent="0.4">
      <c r="A631" s="18"/>
      <c r="B631" s="9"/>
      <c r="C631" s="9"/>
      <c r="D631" s="9"/>
      <c r="E631" s="9"/>
      <c r="F631" s="9"/>
      <c r="G631" s="18"/>
      <c r="H631" s="9"/>
      <c r="I631" s="9"/>
      <c r="J631" s="9"/>
      <c r="K631" s="18"/>
      <c r="L631" s="9"/>
      <c r="M631" s="9"/>
      <c r="N631" s="9"/>
      <c r="O631" s="9"/>
      <c r="P631" s="9"/>
      <c r="Q631" s="9"/>
      <c r="R631" s="9"/>
      <c r="S631" s="9"/>
      <c r="T631" s="9"/>
      <c r="U631" s="9"/>
      <c r="V631" s="9"/>
      <c r="W631" s="9"/>
      <c r="X631" s="9"/>
      <c r="Y631" s="9"/>
      <c r="Z631" s="9"/>
      <c r="AT631" s="36"/>
      <c r="AW631" s="78"/>
      <c r="AX631" s="78"/>
      <c r="AY631" s="78"/>
      <c r="AZ631" s="78"/>
    </row>
    <row r="632" spans="1:52" ht="15" customHeight="1" x14ac:dyDescent="0.4">
      <c r="A632" s="18"/>
      <c r="B632" s="9"/>
      <c r="C632" s="9"/>
      <c r="D632" s="9"/>
      <c r="E632" s="9"/>
      <c r="F632" s="9"/>
      <c r="G632" s="18"/>
      <c r="H632" s="9"/>
      <c r="I632" s="9"/>
      <c r="J632" s="9"/>
      <c r="K632" s="18"/>
      <c r="L632" s="9"/>
      <c r="M632" s="9"/>
      <c r="N632" s="9"/>
      <c r="O632" s="9"/>
      <c r="P632" s="9"/>
      <c r="Q632" s="9"/>
      <c r="R632" s="9"/>
      <c r="S632" s="9"/>
      <c r="T632" s="9"/>
      <c r="U632" s="9"/>
      <c r="V632" s="9"/>
      <c r="W632" s="9"/>
      <c r="X632" s="9"/>
      <c r="Y632" s="9"/>
      <c r="Z632" s="9"/>
      <c r="AT632" s="36"/>
      <c r="AW632" s="78"/>
      <c r="AX632" s="78"/>
      <c r="AY632" s="78"/>
      <c r="AZ632" s="78"/>
    </row>
    <row r="633" spans="1:52" ht="15" customHeight="1" x14ac:dyDescent="0.4">
      <c r="A633" s="18"/>
      <c r="B633" s="9"/>
      <c r="C633" s="9"/>
      <c r="D633" s="9"/>
      <c r="E633" s="9"/>
      <c r="F633" s="9"/>
      <c r="G633" s="18"/>
      <c r="H633" s="9"/>
      <c r="I633" s="9"/>
      <c r="J633" s="9"/>
      <c r="K633" s="18"/>
      <c r="L633" s="9"/>
      <c r="M633" s="9"/>
      <c r="N633" s="9"/>
      <c r="O633" s="9"/>
      <c r="P633" s="9"/>
      <c r="Q633" s="9"/>
      <c r="R633" s="9"/>
      <c r="S633" s="9"/>
      <c r="T633" s="9"/>
      <c r="U633" s="9"/>
      <c r="V633" s="9"/>
      <c r="W633" s="9"/>
      <c r="X633" s="9"/>
      <c r="Y633" s="9"/>
      <c r="Z633" s="9"/>
      <c r="AT633" s="36"/>
      <c r="AW633" s="78"/>
      <c r="AX633" s="78"/>
      <c r="AY633" s="78"/>
      <c r="AZ633" s="78"/>
    </row>
    <row r="634" spans="1:52" ht="15" customHeight="1" x14ac:dyDescent="0.4">
      <c r="A634" s="18"/>
      <c r="B634" s="9"/>
      <c r="C634" s="9"/>
      <c r="D634" s="9"/>
      <c r="E634" s="9"/>
      <c r="F634" s="9"/>
      <c r="G634" s="18"/>
      <c r="H634" s="9"/>
      <c r="I634" s="9"/>
      <c r="J634" s="9"/>
      <c r="K634" s="18"/>
      <c r="L634" s="9"/>
      <c r="M634" s="9"/>
      <c r="N634" s="9"/>
      <c r="O634" s="9"/>
      <c r="P634" s="9"/>
      <c r="Q634" s="9"/>
      <c r="R634" s="9"/>
      <c r="S634" s="9"/>
      <c r="T634" s="9"/>
      <c r="U634" s="9"/>
      <c r="V634" s="9"/>
      <c r="W634" s="9"/>
      <c r="X634" s="9"/>
      <c r="Y634" s="9"/>
      <c r="Z634" s="9"/>
      <c r="AT634" s="36"/>
      <c r="AW634" s="78"/>
      <c r="AX634" s="78"/>
      <c r="AY634" s="78"/>
      <c r="AZ634" s="78"/>
    </row>
    <row r="635" spans="1:52" ht="15" customHeight="1" x14ac:dyDescent="0.4">
      <c r="A635" s="18"/>
      <c r="B635" s="9"/>
      <c r="C635" s="9"/>
      <c r="D635" s="9"/>
      <c r="E635" s="9"/>
      <c r="F635" s="9"/>
      <c r="G635" s="18"/>
      <c r="H635" s="9"/>
      <c r="I635" s="9"/>
      <c r="J635" s="9"/>
      <c r="K635" s="18"/>
      <c r="L635" s="9"/>
      <c r="M635" s="9"/>
      <c r="N635" s="9"/>
      <c r="O635" s="9"/>
      <c r="P635" s="9"/>
      <c r="Q635" s="9"/>
      <c r="R635" s="9"/>
      <c r="S635" s="9"/>
      <c r="T635" s="9"/>
      <c r="U635" s="9"/>
      <c r="V635" s="9"/>
      <c r="W635" s="9"/>
      <c r="X635" s="9"/>
      <c r="Y635" s="9"/>
      <c r="Z635" s="9"/>
      <c r="AT635" s="36"/>
      <c r="AW635" s="78"/>
      <c r="AX635" s="78"/>
      <c r="AY635" s="78"/>
      <c r="AZ635" s="78"/>
    </row>
    <row r="636" spans="1:52" ht="15" customHeight="1" x14ac:dyDescent="0.4">
      <c r="A636" s="18"/>
      <c r="B636" s="9"/>
      <c r="C636" s="9"/>
      <c r="D636" s="9"/>
      <c r="E636" s="9"/>
      <c r="F636" s="9"/>
      <c r="G636" s="18"/>
      <c r="H636" s="9"/>
      <c r="I636" s="9"/>
      <c r="J636" s="9"/>
      <c r="K636" s="18"/>
      <c r="L636" s="9"/>
      <c r="M636" s="9"/>
      <c r="N636" s="9"/>
      <c r="O636" s="9"/>
      <c r="P636" s="9"/>
      <c r="Q636" s="9"/>
      <c r="R636" s="9"/>
      <c r="S636" s="9"/>
      <c r="T636" s="9"/>
      <c r="U636" s="9"/>
      <c r="V636" s="9"/>
      <c r="W636" s="9"/>
      <c r="X636" s="9"/>
      <c r="Y636" s="9"/>
      <c r="Z636" s="9"/>
      <c r="AT636" s="36"/>
      <c r="AW636" s="78"/>
      <c r="AX636" s="78"/>
      <c r="AY636" s="78"/>
      <c r="AZ636" s="78"/>
    </row>
    <row r="637" spans="1:52" ht="15" customHeight="1" x14ac:dyDescent="0.4">
      <c r="A637" s="18"/>
      <c r="B637" s="9"/>
      <c r="C637" s="9"/>
      <c r="D637" s="9"/>
      <c r="E637" s="9"/>
      <c r="F637" s="9"/>
      <c r="G637" s="18"/>
      <c r="H637" s="9"/>
      <c r="I637" s="9"/>
      <c r="J637" s="9"/>
      <c r="K637" s="18"/>
      <c r="L637" s="9"/>
      <c r="M637" s="9"/>
      <c r="N637" s="9"/>
      <c r="O637" s="9"/>
      <c r="P637" s="9"/>
      <c r="Q637" s="9"/>
      <c r="R637" s="9"/>
      <c r="S637" s="9"/>
      <c r="T637" s="9"/>
      <c r="U637" s="9"/>
      <c r="V637" s="9"/>
      <c r="W637" s="9"/>
      <c r="X637" s="9"/>
      <c r="Y637" s="9"/>
      <c r="Z637" s="9"/>
      <c r="AT637" s="36"/>
      <c r="AW637" s="78"/>
      <c r="AX637" s="78"/>
      <c r="AY637" s="78"/>
      <c r="AZ637" s="78"/>
    </row>
    <row r="638" spans="1:52" ht="15" customHeight="1" x14ac:dyDescent="0.4">
      <c r="A638" s="18"/>
      <c r="B638" s="9"/>
      <c r="C638" s="9"/>
      <c r="D638" s="9"/>
      <c r="E638" s="9"/>
      <c r="F638" s="9"/>
      <c r="G638" s="18"/>
      <c r="H638" s="9"/>
      <c r="I638" s="9"/>
      <c r="J638" s="9"/>
      <c r="K638" s="18"/>
      <c r="L638" s="9"/>
      <c r="M638" s="9"/>
      <c r="N638" s="9"/>
      <c r="O638" s="9"/>
      <c r="P638" s="9"/>
      <c r="Q638" s="9"/>
      <c r="R638" s="9"/>
      <c r="S638" s="9"/>
      <c r="T638" s="9"/>
      <c r="U638" s="9"/>
      <c r="V638" s="9"/>
      <c r="W638" s="9"/>
      <c r="X638" s="9"/>
      <c r="Y638" s="9"/>
      <c r="Z638" s="9"/>
      <c r="AT638" s="36"/>
      <c r="AW638" s="78"/>
      <c r="AX638" s="78"/>
      <c r="AY638" s="78"/>
      <c r="AZ638" s="78"/>
    </row>
    <row r="639" spans="1:52" ht="15" customHeight="1" x14ac:dyDescent="0.4">
      <c r="A639" s="18"/>
      <c r="B639" s="9"/>
      <c r="C639" s="9"/>
      <c r="D639" s="9"/>
      <c r="E639" s="9"/>
      <c r="F639" s="9"/>
      <c r="G639" s="18"/>
      <c r="H639" s="9"/>
      <c r="I639" s="9"/>
      <c r="J639" s="9"/>
      <c r="K639" s="18"/>
      <c r="L639" s="9"/>
      <c r="M639" s="9"/>
      <c r="N639" s="9"/>
      <c r="O639" s="9"/>
      <c r="P639" s="9"/>
      <c r="Q639" s="9"/>
      <c r="R639" s="9"/>
      <c r="S639" s="9"/>
      <c r="T639" s="9"/>
      <c r="U639" s="9"/>
      <c r="V639" s="9"/>
      <c r="W639" s="9"/>
      <c r="X639" s="9"/>
      <c r="Y639" s="9"/>
      <c r="Z639" s="9"/>
      <c r="AT639" s="36"/>
      <c r="AW639" s="78"/>
      <c r="AX639" s="78"/>
      <c r="AY639" s="78"/>
      <c r="AZ639" s="78"/>
    </row>
    <row r="640" spans="1:52" ht="15" customHeight="1" x14ac:dyDescent="0.4">
      <c r="A640" s="18"/>
      <c r="B640" s="9"/>
      <c r="C640" s="9"/>
      <c r="D640" s="9"/>
      <c r="E640" s="9"/>
      <c r="F640" s="9"/>
      <c r="G640" s="18"/>
      <c r="H640" s="9"/>
      <c r="I640" s="9"/>
      <c r="J640" s="9"/>
      <c r="K640" s="18"/>
      <c r="L640" s="9"/>
      <c r="M640" s="9"/>
      <c r="N640" s="9"/>
      <c r="O640" s="9"/>
      <c r="P640" s="9"/>
      <c r="Q640" s="9"/>
      <c r="R640" s="9"/>
      <c r="S640" s="9"/>
      <c r="T640" s="9"/>
      <c r="U640" s="9"/>
      <c r="V640" s="9"/>
      <c r="W640" s="9"/>
      <c r="X640" s="9"/>
      <c r="Y640" s="9"/>
      <c r="Z640" s="9"/>
      <c r="AT640" s="36"/>
      <c r="AW640" s="78"/>
      <c r="AX640" s="78"/>
      <c r="AY640" s="78"/>
      <c r="AZ640" s="78"/>
    </row>
    <row r="641" spans="1:52" ht="15" customHeight="1" x14ac:dyDescent="0.4">
      <c r="A641" s="18"/>
      <c r="B641" s="9"/>
      <c r="C641" s="9"/>
      <c r="D641" s="9"/>
      <c r="E641" s="9"/>
      <c r="F641" s="9"/>
      <c r="G641" s="18"/>
      <c r="H641" s="9"/>
      <c r="I641" s="9"/>
      <c r="J641" s="9"/>
      <c r="K641" s="18"/>
      <c r="L641" s="9"/>
      <c r="M641" s="9"/>
      <c r="N641" s="9"/>
      <c r="O641" s="9"/>
      <c r="P641" s="9"/>
      <c r="Q641" s="9"/>
      <c r="R641" s="9"/>
      <c r="S641" s="9"/>
      <c r="T641" s="9"/>
      <c r="U641" s="9"/>
      <c r="V641" s="9"/>
      <c r="W641" s="9"/>
      <c r="X641" s="9"/>
      <c r="Y641" s="9"/>
      <c r="Z641" s="9"/>
      <c r="AT641" s="36"/>
      <c r="AW641" s="78"/>
      <c r="AX641" s="78"/>
      <c r="AY641" s="78"/>
      <c r="AZ641" s="78"/>
    </row>
    <row r="642" spans="1:52" ht="15" customHeight="1" x14ac:dyDescent="0.4">
      <c r="A642" s="18"/>
      <c r="B642" s="9"/>
      <c r="C642" s="9"/>
      <c r="D642" s="9"/>
      <c r="E642" s="9"/>
      <c r="F642" s="9"/>
      <c r="G642" s="18"/>
      <c r="H642" s="9"/>
      <c r="I642" s="9"/>
      <c r="J642" s="9"/>
      <c r="K642" s="18"/>
      <c r="L642" s="9"/>
      <c r="M642" s="9"/>
      <c r="N642" s="9"/>
      <c r="O642" s="9"/>
      <c r="P642" s="9"/>
      <c r="Q642" s="9"/>
      <c r="R642" s="9"/>
      <c r="S642" s="9"/>
      <c r="T642" s="9"/>
      <c r="U642" s="9"/>
      <c r="V642" s="9"/>
      <c r="W642" s="9"/>
      <c r="X642" s="9"/>
      <c r="Y642" s="9"/>
      <c r="Z642" s="9"/>
      <c r="AT642" s="36"/>
      <c r="AW642" s="78"/>
      <c r="AX642" s="78"/>
      <c r="AY642" s="78"/>
      <c r="AZ642" s="78"/>
    </row>
    <row r="643" spans="1:52" ht="15" customHeight="1" x14ac:dyDescent="0.4">
      <c r="A643" s="18"/>
      <c r="B643" s="9"/>
      <c r="C643" s="9"/>
      <c r="D643" s="9"/>
      <c r="E643" s="9"/>
      <c r="F643" s="9"/>
      <c r="G643" s="18"/>
      <c r="H643" s="9"/>
      <c r="I643" s="9"/>
      <c r="J643" s="9"/>
      <c r="K643" s="18"/>
      <c r="L643" s="9"/>
      <c r="M643" s="9"/>
      <c r="N643" s="9"/>
      <c r="O643" s="9"/>
      <c r="P643" s="9"/>
      <c r="Q643" s="9"/>
      <c r="R643" s="9"/>
      <c r="S643" s="9"/>
      <c r="T643" s="9"/>
      <c r="U643" s="9"/>
      <c r="V643" s="9"/>
      <c r="W643" s="9"/>
      <c r="X643" s="9"/>
      <c r="Y643" s="9"/>
      <c r="Z643" s="9"/>
      <c r="AT643" s="36"/>
      <c r="AW643" s="78"/>
      <c r="AX643" s="78"/>
      <c r="AY643" s="78"/>
      <c r="AZ643" s="78"/>
    </row>
    <row r="644" spans="1:52" ht="15" customHeight="1" x14ac:dyDescent="0.4">
      <c r="A644" s="18"/>
      <c r="B644" s="9"/>
      <c r="C644" s="9"/>
      <c r="D644" s="9"/>
      <c r="E644" s="9"/>
      <c r="F644" s="9"/>
      <c r="G644" s="18"/>
      <c r="H644" s="9"/>
      <c r="I644" s="9"/>
      <c r="J644" s="9"/>
      <c r="K644" s="18"/>
      <c r="L644" s="9"/>
      <c r="M644" s="9"/>
      <c r="N644" s="9"/>
      <c r="O644" s="9"/>
      <c r="P644" s="9"/>
      <c r="Q644" s="9"/>
      <c r="R644" s="9"/>
      <c r="S644" s="9"/>
      <c r="T644" s="9"/>
      <c r="U644" s="9"/>
      <c r="V644" s="9"/>
      <c r="W644" s="9"/>
      <c r="X644" s="9"/>
      <c r="Y644" s="9"/>
      <c r="Z644" s="9"/>
      <c r="AT644" s="36"/>
      <c r="AW644" s="78"/>
      <c r="AX644" s="78"/>
      <c r="AY644" s="78"/>
      <c r="AZ644" s="78"/>
    </row>
    <row r="645" spans="1:52" ht="15" customHeight="1" x14ac:dyDescent="0.4">
      <c r="A645" s="18"/>
      <c r="B645" s="9"/>
      <c r="C645" s="9"/>
      <c r="D645" s="9"/>
      <c r="E645" s="9"/>
      <c r="F645" s="9"/>
      <c r="G645" s="18"/>
      <c r="H645" s="9"/>
      <c r="I645" s="9"/>
      <c r="J645" s="9"/>
      <c r="K645" s="18"/>
      <c r="L645" s="9"/>
      <c r="M645" s="9"/>
      <c r="N645" s="9"/>
      <c r="O645" s="9"/>
      <c r="P645" s="9"/>
      <c r="Q645" s="9"/>
      <c r="R645" s="9"/>
      <c r="S645" s="9"/>
      <c r="T645" s="9"/>
      <c r="U645" s="9"/>
      <c r="V645" s="9"/>
      <c r="W645" s="9"/>
      <c r="X645" s="9"/>
      <c r="Y645" s="9"/>
      <c r="Z645" s="9"/>
      <c r="AT645" s="36"/>
      <c r="AW645" s="78"/>
      <c r="AX645" s="78"/>
      <c r="AY645" s="78"/>
      <c r="AZ645" s="78"/>
    </row>
    <row r="646" spans="1:52" ht="15" customHeight="1" x14ac:dyDescent="0.4">
      <c r="A646" s="18"/>
      <c r="B646" s="9"/>
      <c r="C646" s="9"/>
      <c r="D646" s="9"/>
      <c r="E646" s="9"/>
      <c r="F646" s="9"/>
      <c r="G646" s="18"/>
      <c r="H646" s="9"/>
      <c r="I646" s="9"/>
      <c r="J646" s="9"/>
      <c r="K646" s="18"/>
      <c r="L646" s="9"/>
      <c r="M646" s="9"/>
      <c r="N646" s="9"/>
      <c r="O646" s="9"/>
      <c r="P646" s="9"/>
      <c r="Q646" s="9"/>
      <c r="R646" s="9"/>
      <c r="S646" s="9"/>
      <c r="T646" s="9"/>
      <c r="U646" s="9"/>
      <c r="V646" s="9"/>
      <c r="W646" s="9"/>
      <c r="X646" s="9"/>
      <c r="Y646" s="9"/>
      <c r="Z646" s="9"/>
      <c r="AT646" s="36"/>
      <c r="AW646" s="78"/>
      <c r="AX646" s="78"/>
      <c r="AY646" s="78"/>
      <c r="AZ646" s="78"/>
    </row>
    <row r="647" spans="1:52" ht="15" customHeight="1" x14ac:dyDescent="0.4">
      <c r="A647" s="18"/>
      <c r="B647" s="9"/>
      <c r="C647" s="9"/>
      <c r="D647" s="9"/>
      <c r="E647" s="9"/>
      <c r="F647" s="9"/>
      <c r="G647" s="18"/>
      <c r="H647" s="9"/>
      <c r="I647" s="9"/>
      <c r="J647" s="9"/>
      <c r="K647" s="18"/>
      <c r="L647" s="9"/>
      <c r="M647" s="9"/>
      <c r="N647" s="9"/>
      <c r="O647" s="9"/>
      <c r="P647" s="9"/>
      <c r="Q647" s="9"/>
      <c r="R647" s="9"/>
      <c r="S647" s="9"/>
      <c r="T647" s="9"/>
      <c r="U647" s="9"/>
      <c r="V647" s="9"/>
      <c r="W647" s="9"/>
      <c r="X647" s="9"/>
      <c r="Y647" s="9"/>
      <c r="Z647" s="9"/>
      <c r="AT647" s="36"/>
      <c r="AW647" s="78"/>
      <c r="AX647" s="78"/>
      <c r="AY647" s="78"/>
      <c r="AZ647" s="78"/>
    </row>
    <row r="648" spans="1:52" ht="15" customHeight="1" x14ac:dyDescent="0.4">
      <c r="A648" s="18"/>
      <c r="B648" s="9"/>
      <c r="C648" s="9"/>
      <c r="D648" s="9"/>
      <c r="E648" s="9"/>
      <c r="F648" s="9"/>
      <c r="G648" s="18"/>
      <c r="H648" s="9"/>
      <c r="I648" s="9"/>
      <c r="J648" s="9"/>
      <c r="K648" s="18"/>
      <c r="L648" s="9"/>
      <c r="M648" s="9"/>
      <c r="N648" s="9"/>
      <c r="O648" s="9"/>
      <c r="P648" s="9"/>
      <c r="Q648" s="9"/>
      <c r="R648" s="9"/>
      <c r="S648" s="9"/>
      <c r="T648" s="9"/>
      <c r="U648" s="9"/>
      <c r="V648" s="9"/>
      <c r="W648" s="9"/>
      <c r="X648" s="9"/>
      <c r="Y648" s="9"/>
      <c r="Z648" s="9"/>
      <c r="AT648" s="36"/>
      <c r="AW648" s="78"/>
      <c r="AX648" s="78"/>
      <c r="AY648" s="78"/>
      <c r="AZ648" s="78"/>
    </row>
    <row r="649" spans="1:52" ht="15" customHeight="1" x14ac:dyDescent="0.4">
      <c r="A649" s="18"/>
      <c r="B649" s="9"/>
      <c r="C649" s="9"/>
      <c r="D649" s="9"/>
      <c r="E649" s="9"/>
      <c r="F649" s="9"/>
      <c r="G649" s="18"/>
      <c r="H649" s="9"/>
      <c r="I649" s="9"/>
      <c r="J649" s="9"/>
      <c r="K649" s="18"/>
      <c r="L649" s="9"/>
      <c r="M649" s="9"/>
      <c r="N649" s="9"/>
      <c r="O649" s="9"/>
      <c r="P649" s="9"/>
      <c r="Q649" s="9"/>
      <c r="R649" s="9"/>
      <c r="S649" s="9"/>
      <c r="T649" s="9"/>
      <c r="U649" s="9"/>
      <c r="V649" s="9"/>
      <c r="W649" s="9"/>
      <c r="X649" s="9"/>
      <c r="Y649" s="9"/>
      <c r="Z649" s="9"/>
      <c r="AT649" s="36"/>
      <c r="AW649" s="78"/>
      <c r="AX649" s="78"/>
      <c r="AY649" s="78"/>
      <c r="AZ649" s="78"/>
    </row>
    <row r="650" spans="1:52" ht="15" customHeight="1" x14ac:dyDescent="0.4">
      <c r="A650" s="18"/>
      <c r="B650" s="9"/>
      <c r="C650" s="9"/>
      <c r="D650" s="9"/>
      <c r="E650" s="9"/>
      <c r="F650" s="9"/>
      <c r="G650" s="18"/>
      <c r="H650" s="9"/>
      <c r="I650" s="9"/>
      <c r="J650" s="9"/>
      <c r="K650" s="18"/>
      <c r="L650" s="9"/>
      <c r="M650" s="9"/>
      <c r="N650" s="9"/>
      <c r="O650" s="9"/>
      <c r="P650" s="9"/>
      <c r="Q650" s="9"/>
      <c r="R650" s="9"/>
      <c r="S650" s="9"/>
      <c r="T650" s="9"/>
      <c r="U650" s="9"/>
      <c r="V650" s="9"/>
      <c r="W650" s="9"/>
      <c r="X650" s="9"/>
      <c r="Y650" s="9"/>
      <c r="Z650" s="9"/>
      <c r="AT650" s="36"/>
      <c r="AW650" s="78"/>
      <c r="AX650" s="78"/>
      <c r="AY650" s="78"/>
      <c r="AZ650" s="78"/>
    </row>
    <row r="651" spans="1:52" ht="15" customHeight="1" x14ac:dyDescent="0.4">
      <c r="A651" s="18"/>
      <c r="B651" s="9"/>
      <c r="C651" s="9"/>
      <c r="D651" s="9"/>
      <c r="E651" s="9"/>
      <c r="F651" s="9"/>
      <c r="G651" s="18"/>
      <c r="H651" s="9"/>
      <c r="I651" s="9"/>
      <c r="J651" s="9"/>
      <c r="K651" s="18"/>
      <c r="L651" s="9"/>
      <c r="M651" s="9"/>
      <c r="N651" s="9"/>
      <c r="O651" s="9"/>
      <c r="P651" s="9"/>
      <c r="Q651" s="9"/>
      <c r="R651" s="9"/>
      <c r="S651" s="9"/>
      <c r="T651" s="9"/>
      <c r="U651" s="9"/>
      <c r="V651" s="9"/>
      <c r="W651" s="9"/>
      <c r="X651" s="9"/>
      <c r="Y651" s="9"/>
      <c r="Z651" s="9"/>
      <c r="AT651" s="36"/>
      <c r="AW651" s="78"/>
      <c r="AX651" s="78"/>
      <c r="AY651" s="78"/>
      <c r="AZ651" s="78"/>
    </row>
    <row r="652" spans="1:52" ht="15" customHeight="1" x14ac:dyDescent="0.4">
      <c r="A652" s="18"/>
      <c r="B652" s="9"/>
      <c r="C652" s="9"/>
      <c r="D652" s="9"/>
      <c r="E652" s="9"/>
      <c r="F652" s="9"/>
      <c r="G652" s="18"/>
      <c r="H652" s="9"/>
      <c r="I652" s="9"/>
      <c r="J652" s="9"/>
      <c r="K652" s="18"/>
      <c r="L652" s="9"/>
      <c r="M652" s="9"/>
      <c r="N652" s="9"/>
      <c r="O652" s="9"/>
      <c r="P652" s="9"/>
      <c r="Q652" s="9"/>
      <c r="R652" s="9"/>
      <c r="S652" s="9"/>
      <c r="T652" s="9"/>
      <c r="U652" s="9"/>
      <c r="V652" s="9"/>
      <c r="W652" s="9"/>
      <c r="X652" s="9"/>
      <c r="Y652" s="9"/>
      <c r="Z652" s="9"/>
      <c r="AT652" s="36"/>
      <c r="AW652" s="78"/>
      <c r="AX652" s="78"/>
      <c r="AY652" s="78"/>
      <c r="AZ652" s="78"/>
    </row>
    <row r="653" spans="1:52" ht="15" customHeight="1" x14ac:dyDescent="0.4">
      <c r="A653" s="18"/>
      <c r="B653" s="9"/>
      <c r="C653" s="9"/>
      <c r="D653" s="9"/>
      <c r="E653" s="9"/>
      <c r="F653" s="9"/>
      <c r="G653" s="18"/>
      <c r="H653" s="9"/>
      <c r="I653" s="9"/>
      <c r="J653" s="9"/>
      <c r="K653" s="18"/>
      <c r="L653" s="9"/>
      <c r="M653" s="9"/>
      <c r="N653" s="9"/>
      <c r="O653" s="9"/>
      <c r="P653" s="9"/>
      <c r="Q653" s="9"/>
      <c r="R653" s="9"/>
      <c r="S653" s="9"/>
      <c r="T653" s="9"/>
      <c r="U653" s="9"/>
      <c r="V653" s="9"/>
      <c r="W653" s="9"/>
      <c r="X653" s="9"/>
      <c r="Y653" s="9"/>
      <c r="Z653" s="9"/>
      <c r="AT653" s="36"/>
      <c r="AW653" s="78"/>
      <c r="AX653" s="78"/>
      <c r="AY653" s="78"/>
      <c r="AZ653" s="78"/>
    </row>
    <row r="654" spans="1:52" ht="15" customHeight="1" x14ac:dyDescent="0.4">
      <c r="A654" s="18"/>
      <c r="B654" s="9"/>
      <c r="C654" s="9"/>
      <c r="D654" s="9"/>
      <c r="E654" s="9"/>
      <c r="F654" s="9"/>
      <c r="G654" s="18"/>
      <c r="H654" s="9"/>
      <c r="I654" s="9"/>
      <c r="J654" s="9"/>
      <c r="K654" s="18"/>
      <c r="L654" s="9"/>
      <c r="M654" s="9"/>
      <c r="N654" s="9"/>
      <c r="O654" s="9"/>
      <c r="P654" s="9"/>
      <c r="Q654" s="9"/>
      <c r="R654" s="9"/>
      <c r="S654" s="9"/>
      <c r="T654" s="9"/>
      <c r="U654" s="9"/>
      <c r="V654" s="9"/>
      <c r="W654" s="9"/>
      <c r="X654" s="9"/>
      <c r="Y654" s="9"/>
      <c r="Z654" s="9"/>
      <c r="AT654" s="36"/>
      <c r="AW654" s="78"/>
      <c r="AX654" s="78"/>
      <c r="AY654" s="78"/>
      <c r="AZ654" s="78"/>
    </row>
    <row r="655" spans="1:52" ht="15" customHeight="1" x14ac:dyDescent="0.4">
      <c r="A655" s="18"/>
      <c r="B655" s="9"/>
      <c r="C655" s="9"/>
      <c r="D655" s="9"/>
      <c r="E655" s="9"/>
      <c r="F655" s="9"/>
      <c r="G655" s="18"/>
      <c r="H655" s="9"/>
      <c r="I655" s="9"/>
      <c r="J655" s="9"/>
      <c r="K655" s="18"/>
      <c r="L655" s="9"/>
      <c r="M655" s="9"/>
      <c r="N655" s="9"/>
      <c r="O655" s="9"/>
      <c r="P655" s="9"/>
      <c r="Q655" s="9"/>
      <c r="R655" s="9"/>
      <c r="S655" s="9"/>
      <c r="T655" s="9"/>
      <c r="U655" s="9"/>
      <c r="V655" s="9"/>
      <c r="W655" s="9"/>
      <c r="X655" s="9"/>
      <c r="Y655" s="9"/>
      <c r="Z655" s="9"/>
      <c r="AT655" s="36"/>
      <c r="AW655" s="78"/>
      <c r="AX655" s="78"/>
      <c r="AY655" s="78"/>
      <c r="AZ655" s="78"/>
    </row>
    <row r="656" spans="1:52" ht="15" customHeight="1" x14ac:dyDescent="0.4">
      <c r="A656" s="18"/>
      <c r="B656" s="9"/>
      <c r="C656" s="9"/>
      <c r="D656" s="9"/>
      <c r="E656" s="9"/>
      <c r="F656" s="9"/>
      <c r="G656" s="18"/>
      <c r="H656" s="9"/>
      <c r="I656" s="9"/>
      <c r="J656" s="9"/>
      <c r="K656" s="18"/>
      <c r="L656" s="9"/>
      <c r="M656" s="9"/>
      <c r="N656" s="9"/>
      <c r="O656" s="9"/>
      <c r="P656" s="9"/>
      <c r="Q656" s="9"/>
      <c r="R656" s="9"/>
      <c r="S656" s="9"/>
      <c r="T656" s="9"/>
      <c r="U656" s="9"/>
      <c r="V656" s="9"/>
      <c r="W656" s="9"/>
      <c r="X656" s="9"/>
      <c r="Y656" s="9"/>
      <c r="Z656" s="9"/>
      <c r="AT656" s="36"/>
      <c r="AW656" s="78"/>
      <c r="AX656" s="78"/>
      <c r="AY656" s="78"/>
      <c r="AZ656" s="78"/>
    </row>
    <row r="657" spans="1:52" ht="15" customHeight="1" x14ac:dyDescent="0.4">
      <c r="A657" s="18"/>
      <c r="B657" s="9"/>
      <c r="C657" s="9"/>
      <c r="D657" s="9"/>
      <c r="E657" s="9"/>
      <c r="F657" s="9"/>
      <c r="G657" s="18"/>
      <c r="H657" s="9"/>
      <c r="I657" s="9"/>
      <c r="J657" s="9"/>
      <c r="K657" s="18"/>
      <c r="L657" s="9"/>
      <c r="M657" s="9"/>
      <c r="N657" s="9"/>
      <c r="O657" s="9"/>
      <c r="P657" s="9"/>
      <c r="Q657" s="9"/>
      <c r="R657" s="9"/>
      <c r="S657" s="9"/>
      <c r="T657" s="9"/>
      <c r="U657" s="9"/>
      <c r="V657" s="9"/>
      <c r="W657" s="9"/>
      <c r="X657" s="9"/>
      <c r="Y657" s="9"/>
      <c r="Z657" s="9"/>
      <c r="AT657" s="36"/>
      <c r="AW657" s="78"/>
      <c r="AX657" s="78"/>
      <c r="AY657" s="78"/>
      <c r="AZ657" s="78"/>
    </row>
    <row r="658" spans="1:52" ht="15" customHeight="1" x14ac:dyDescent="0.4">
      <c r="A658" s="18"/>
      <c r="B658" s="9"/>
      <c r="C658" s="9"/>
      <c r="D658" s="9"/>
      <c r="E658" s="9"/>
      <c r="F658" s="9"/>
      <c r="G658" s="18"/>
      <c r="H658" s="9"/>
      <c r="I658" s="9"/>
      <c r="J658" s="9"/>
      <c r="K658" s="18"/>
      <c r="L658" s="9"/>
      <c r="M658" s="9"/>
      <c r="N658" s="9"/>
      <c r="O658" s="9"/>
      <c r="P658" s="9"/>
      <c r="Q658" s="9"/>
      <c r="R658" s="9"/>
      <c r="S658" s="9"/>
      <c r="T658" s="9"/>
      <c r="U658" s="9"/>
      <c r="V658" s="9"/>
      <c r="W658" s="9"/>
      <c r="X658" s="9"/>
      <c r="Y658" s="9"/>
      <c r="Z658" s="9"/>
      <c r="AT658" s="36"/>
      <c r="AW658" s="78"/>
      <c r="AX658" s="78"/>
      <c r="AY658" s="78"/>
      <c r="AZ658" s="78"/>
    </row>
    <row r="659" spans="1:52" ht="15" customHeight="1" x14ac:dyDescent="0.4">
      <c r="A659" s="18"/>
      <c r="B659" s="9"/>
      <c r="C659" s="9"/>
      <c r="D659" s="9"/>
      <c r="E659" s="9"/>
      <c r="F659" s="9"/>
      <c r="G659" s="18"/>
      <c r="H659" s="9"/>
      <c r="I659" s="9"/>
      <c r="J659" s="9"/>
      <c r="K659" s="18"/>
      <c r="L659" s="9"/>
      <c r="M659" s="9"/>
      <c r="N659" s="9"/>
      <c r="O659" s="9"/>
      <c r="P659" s="9"/>
      <c r="Q659" s="9"/>
      <c r="R659" s="9"/>
      <c r="S659" s="9"/>
      <c r="T659" s="9"/>
      <c r="U659" s="9"/>
      <c r="V659" s="9"/>
      <c r="W659" s="9"/>
      <c r="X659" s="9"/>
      <c r="Y659" s="9"/>
      <c r="Z659" s="9"/>
      <c r="AT659" s="36"/>
      <c r="AW659" s="78"/>
      <c r="AX659" s="78"/>
      <c r="AY659" s="78"/>
      <c r="AZ659" s="78"/>
    </row>
    <row r="660" spans="1:52" ht="15" customHeight="1" x14ac:dyDescent="0.4">
      <c r="A660" s="18"/>
      <c r="B660" s="9"/>
      <c r="C660" s="9"/>
      <c r="D660" s="9"/>
      <c r="E660" s="9"/>
      <c r="F660" s="9"/>
      <c r="G660" s="18"/>
      <c r="H660" s="9"/>
      <c r="I660" s="9"/>
      <c r="J660" s="9"/>
      <c r="K660" s="18"/>
      <c r="L660" s="9"/>
      <c r="M660" s="9"/>
      <c r="N660" s="9"/>
      <c r="O660" s="9"/>
      <c r="P660" s="9"/>
      <c r="Q660" s="9"/>
      <c r="R660" s="9"/>
      <c r="S660" s="9"/>
      <c r="T660" s="9"/>
      <c r="U660" s="9"/>
      <c r="V660" s="9"/>
      <c r="W660" s="9"/>
      <c r="X660" s="9"/>
      <c r="Y660" s="9"/>
      <c r="Z660" s="9"/>
      <c r="AT660" s="36"/>
      <c r="AW660" s="78"/>
      <c r="AX660" s="78"/>
      <c r="AY660" s="78"/>
      <c r="AZ660" s="78"/>
    </row>
    <row r="661" spans="1:52" ht="15" customHeight="1" x14ac:dyDescent="0.4">
      <c r="A661" s="18"/>
      <c r="B661" s="9"/>
      <c r="C661" s="9"/>
      <c r="D661" s="9"/>
      <c r="E661" s="9"/>
      <c r="F661" s="9"/>
      <c r="G661" s="18"/>
      <c r="H661" s="9"/>
      <c r="I661" s="9"/>
      <c r="J661" s="9"/>
      <c r="K661" s="18"/>
      <c r="L661" s="9"/>
      <c r="M661" s="9"/>
      <c r="N661" s="9"/>
      <c r="O661" s="9"/>
      <c r="P661" s="9"/>
      <c r="Q661" s="9"/>
      <c r="R661" s="9"/>
      <c r="S661" s="9"/>
      <c r="T661" s="9"/>
      <c r="U661" s="9"/>
      <c r="V661" s="9"/>
      <c r="W661" s="9"/>
      <c r="X661" s="9"/>
      <c r="Y661" s="9"/>
      <c r="Z661" s="9"/>
      <c r="AT661" s="36"/>
      <c r="AW661" s="78"/>
      <c r="AX661" s="78"/>
      <c r="AY661" s="78"/>
      <c r="AZ661" s="78"/>
    </row>
    <row r="662" spans="1:52" ht="15" customHeight="1" x14ac:dyDescent="0.4">
      <c r="A662" s="18"/>
      <c r="B662" s="9"/>
      <c r="C662" s="9"/>
      <c r="D662" s="9"/>
      <c r="E662" s="9"/>
      <c r="F662" s="9"/>
      <c r="G662" s="18"/>
      <c r="H662" s="9"/>
      <c r="I662" s="9"/>
      <c r="J662" s="9"/>
      <c r="K662" s="18"/>
      <c r="L662" s="9"/>
      <c r="M662" s="9"/>
      <c r="N662" s="9"/>
      <c r="O662" s="9"/>
      <c r="P662" s="9"/>
      <c r="Q662" s="9"/>
      <c r="R662" s="9"/>
      <c r="S662" s="9"/>
      <c r="T662" s="9"/>
      <c r="U662" s="9"/>
      <c r="V662" s="9"/>
      <c r="W662" s="9"/>
      <c r="X662" s="9"/>
      <c r="Y662" s="9"/>
      <c r="Z662" s="9"/>
      <c r="AT662" s="36"/>
      <c r="AW662" s="78"/>
      <c r="AX662" s="78"/>
      <c r="AY662" s="78"/>
      <c r="AZ662" s="78"/>
    </row>
    <row r="663" spans="1:52" ht="15" customHeight="1" x14ac:dyDescent="0.4">
      <c r="A663" s="18"/>
      <c r="B663" s="9"/>
      <c r="C663" s="9"/>
      <c r="D663" s="9"/>
      <c r="E663" s="9"/>
      <c r="F663" s="9"/>
      <c r="G663" s="18"/>
      <c r="H663" s="9"/>
      <c r="I663" s="9"/>
      <c r="J663" s="9"/>
      <c r="K663" s="18"/>
      <c r="L663" s="9"/>
      <c r="M663" s="9"/>
      <c r="N663" s="9"/>
      <c r="O663" s="9"/>
      <c r="P663" s="9"/>
      <c r="Q663" s="9"/>
      <c r="R663" s="9"/>
      <c r="S663" s="9"/>
      <c r="T663" s="9"/>
      <c r="U663" s="9"/>
      <c r="V663" s="9"/>
      <c r="W663" s="9"/>
      <c r="X663" s="9"/>
      <c r="Y663" s="9"/>
      <c r="Z663" s="9"/>
      <c r="AT663" s="36"/>
      <c r="AW663" s="78"/>
      <c r="AX663" s="78"/>
      <c r="AY663" s="78"/>
      <c r="AZ663" s="78"/>
    </row>
    <row r="664" spans="1:52" ht="15" customHeight="1" x14ac:dyDescent="0.4">
      <c r="A664" s="18"/>
      <c r="B664" s="9"/>
      <c r="C664" s="9"/>
      <c r="D664" s="9"/>
      <c r="E664" s="9"/>
      <c r="F664" s="9"/>
      <c r="G664" s="18"/>
      <c r="H664" s="9"/>
      <c r="I664" s="9"/>
      <c r="J664" s="9"/>
      <c r="K664" s="18"/>
      <c r="L664" s="9"/>
      <c r="M664" s="9"/>
      <c r="N664" s="9"/>
      <c r="O664" s="9"/>
      <c r="P664" s="9"/>
      <c r="Q664" s="9"/>
      <c r="R664" s="9"/>
      <c r="S664" s="9"/>
      <c r="T664" s="9"/>
      <c r="U664" s="9"/>
      <c r="V664" s="9"/>
      <c r="W664" s="9"/>
      <c r="X664" s="9"/>
      <c r="Y664" s="9"/>
      <c r="Z664" s="9"/>
      <c r="AT664" s="36"/>
      <c r="AW664" s="78"/>
      <c r="AX664" s="78"/>
      <c r="AY664" s="78"/>
      <c r="AZ664" s="78"/>
    </row>
    <row r="665" spans="1:52" ht="15" customHeight="1" x14ac:dyDescent="0.4">
      <c r="A665" s="18"/>
      <c r="B665" s="9"/>
      <c r="C665" s="9"/>
      <c r="D665" s="9"/>
      <c r="E665" s="9"/>
      <c r="F665" s="9"/>
      <c r="G665" s="18"/>
      <c r="H665" s="9"/>
      <c r="I665" s="9"/>
      <c r="J665" s="9"/>
      <c r="K665" s="18"/>
      <c r="L665" s="9"/>
      <c r="M665" s="9"/>
      <c r="N665" s="9"/>
      <c r="O665" s="9"/>
      <c r="P665" s="9"/>
      <c r="Q665" s="9"/>
      <c r="R665" s="9"/>
      <c r="S665" s="9"/>
      <c r="T665" s="9"/>
      <c r="U665" s="9"/>
      <c r="V665" s="9"/>
      <c r="W665" s="9"/>
      <c r="X665" s="9"/>
      <c r="Y665" s="9"/>
      <c r="Z665" s="9"/>
      <c r="AT665" s="36"/>
      <c r="AW665" s="78"/>
      <c r="AX665" s="78"/>
      <c r="AY665" s="78"/>
      <c r="AZ665" s="78"/>
    </row>
    <row r="666" spans="1:52" ht="15" customHeight="1" x14ac:dyDescent="0.4">
      <c r="A666" s="18"/>
      <c r="B666" s="9"/>
      <c r="C666" s="9"/>
      <c r="D666" s="9"/>
      <c r="E666" s="9"/>
      <c r="F666" s="9"/>
      <c r="G666" s="18"/>
      <c r="H666" s="9"/>
      <c r="I666" s="9"/>
      <c r="J666" s="9"/>
      <c r="K666" s="18"/>
      <c r="L666" s="9"/>
      <c r="M666" s="9"/>
      <c r="N666" s="9"/>
      <c r="O666" s="9"/>
      <c r="P666" s="9"/>
      <c r="Q666" s="9"/>
      <c r="R666" s="9"/>
      <c r="S666" s="9"/>
      <c r="T666" s="9"/>
      <c r="U666" s="9"/>
      <c r="V666" s="9"/>
      <c r="W666" s="9"/>
      <c r="X666" s="9"/>
      <c r="Y666" s="9"/>
      <c r="Z666" s="9"/>
      <c r="AT666" s="36"/>
      <c r="AW666" s="78"/>
      <c r="AX666" s="78"/>
      <c r="AY666" s="78"/>
      <c r="AZ666" s="78"/>
    </row>
    <row r="667" spans="1:52" ht="15" customHeight="1" x14ac:dyDescent="0.4">
      <c r="A667" s="18"/>
      <c r="B667" s="9"/>
      <c r="C667" s="9"/>
      <c r="D667" s="9"/>
      <c r="E667" s="9"/>
      <c r="F667" s="9"/>
      <c r="G667" s="18"/>
      <c r="H667" s="9"/>
      <c r="I667" s="9"/>
      <c r="J667" s="9"/>
      <c r="K667" s="18"/>
      <c r="L667" s="9"/>
      <c r="M667" s="9"/>
      <c r="N667" s="9"/>
      <c r="O667" s="9"/>
      <c r="P667" s="9"/>
      <c r="Q667" s="9"/>
      <c r="R667" s="9"/>
      <c r="S667" s="9"/>
      <c r="T667" s="9"/>
      <c r="U667" s="9"/>
      <c r="V667" s="9"/>
      <c r="W667" s="9"/>
      <c r="X667" s="9"/>
      <c r="Y667" s="9"/>
      <c r="Z667" s="9"/>
      <c r="AT667" s="36"/>
      <c r="AW667" s="78"/>
      <c r="AX667" s="78"/>
      <c r="AY667" s="78"/>
      <c r="AZ667" s="78"/>
    </row>
    <row r="668" spans="1:52" ht="15" customHeight="1" x14ac:dyDescent="0.4">
      <c r="A668" s="18"/>
      <c r="B668" s="9"/>
      <c r="C668" s="9"/>
      <c r="D668" s="9"/>
      <c r="E668" s="9"/>
      <c r="F668" s="9"/>
      <c r="G668" s="18"/>
      <c r="H668" s="9"/>
      <c r="I668" s="9"/>
      <c r="J668" s="9"/>
      <c r="K668" s="18"/>
      <c r="L668" s="9"/>
      <c r="M668" s="9"/>
      <c r="N668" s="9"/>
      <c r="O668" s="9"/>
      <c r="P668" s="9"/>
      <c r="Q668" s="9"/>
      <c r="R668" s="9"/>
      <c r="S668" s="9"/>
      <c r="T668" s="9"/>
      <c r="U668" s="9"/>
      <c r="V668" s="9"/>
      <c r="W668" s="9"/>
      <c r="X668" s="9"/>
      <c r="Y668" s="9"/>
      <c r="Z668" s="9"/>
      <c r="AT668" s="36"/>
      <c r="AW668" s="78"/>
      <c r="AX668" s="78"/>
      <c r="AY668" s="78"/>
      <c r="AZ668" s="78"/>
    </row>
    <row r="669" spans="1:52" ht="15" customHeight="1" x14ac:dyDescent="0.4">
      <c r="A669" s="18"/>
      <c r="B669" s="9"/>
      <c r="C669" s="9"/>
      <c r="D669" s="9"/>
      <c r="E669" s="9"/>
      <c r="F669" s="9"/>
      <c r="G669" s="18"/>
      <c r="H669" s="9"/>
      <c r="I669" s="9"/>
      <c r="J669" s="9"/>
      <c r="K669" s="18"/>
      <c r="L669" s="9"/>
      <c r="M669" s="9"/>
      <c r="N669" s="9"/>
      <c r="O669" s="9"/>
      <c r="P669" s="9"/>
      <c r="Q669" s="9"/>
      <c r="R669" s="9"/>
      <c r="S669" s="9"/>
      <c r="T669" s="9"/>
      <c r="U669" s="9"/>
      <c r="V669" s="9"/>
      <c r="W669" s="9"/>
      <c r="X669" s="9"/>
      <c r="Y669" s="9"/>
      <c r="Z669" s="9"/>
      <c r="AT669" s="36"/>
      <c r="AW669" s="78"/>
      <c r="AX669" s="78"/>
      <c r="AY669" s="78"/>
      <c r="AZ669" s="78"/>
    </row>
    <row r="670" spans="1:52" ht="15" customHeight="1" x14ac:dyDescent="0.4">
      <c r="A670" s="18"/>
      <c r="B670" s="9"/>
      <c r="C670" s="9"/>
      <c r="D670" s="9"/>
      <c r="E670" s="9"/>
      <c r="F670" s="9"/>
      <c r="G670" s="18"/>
      <c r="H670" s="9"/>
      <c r="I670" s="9"/>
      <c r="J670" s="9"/>
      <c r="K670" s="18"/>
      <c r="L670" s="9"/>
      <c r="M670" s="9"/>
      <c r="N670" s="9"/>
      <c r="O670" s="9"/>
      <c r="P670" s="9"/>
      <c r="Q670" s="9"/>
      <c r="R670" s="9"/>
      <c r="S670" s="9"/>
      <c r="T670" s="9"/>
      <c r="U670" s="9"/>
      <c r="V670" s="9"/>
      <c r="W670" s="9"/>
      <c r="X670" s="9"/>
      <c r="Y670" s="9"/>
      <c r="Z670" s="9"/>
      <c r="AT670" s="36"/>
      <c r="AW670" s="78"/>
      <c r="AX670" s="78"/>
      <c r="AY670" s="78"/>
      <c r="AZ670" s="78"/>
    </row>
    <row r="671" spans="1:52" ht="15" customHeight="1" x14ac:dyDescent="0.4">
      <c r="A671" s="18"/>
      <c r="B671" s="9"/>
      <c r="C671" s="9"/>
      <c r="D671" s="9"/>
      <c r="E671" s="9"/>
      <c r="F671" s="9"/>
      <c r="G671" s="18"/>
      <c r="H671" s="9"/>
      <c r="I671" s="9"/>
      <c r="J671" s="9"/>
      <c r="K671" s="18"/>
      <c r="L671" s="9"/>
      <c r="M671" s="9"/>
      <c r="N671" s="9"/>
      <c r="O671" s="9"/>
      <c r="P671" s="9"/>
      <c r="Q671" s="9"/>
      <c r="R671" s="9"/>
      <c r="S671" s="9"/>
      <c r="T671" s="9"/>
      <c r="U671" s="9"/>
      <c r="V671" s="9"/>
      <c r="W671" s="9"/>
      <c r="X671" s="9"/>
      <c r="Y671" s="9"/>
      <c r="Z671" s="9"/>
      <c r="AT671" s="36"/>
      <c r="AW671" s="78"/>
      <c r="AX671" s="78"/>
      <c r="AY671" s="78"/>
      <c r="AZ671" s="78"/>
    </row>
    <row r="672" spans="1:52" ht="15" customHeight="1" x14ac:dyDescent="0.4">
      <c r="A672" s="18"/>
      <c r="B672" s="9"/>
      <c r="C672" s="9"/>
      <c r="D672" s="9"/>
      <c r="E672" s="9"/>
      <c r="F672" s="9"/>
      <c r="G672" s="18"/>
      <c r="H672" s="9"/>
      <c r="I672" s="9"/>
      <c r="J672" s="9"/>
      <c r="K672" s="18"/>
      <c r="L672" s="9"/>
      <c r="M672" s="9"/>
      <c r="N672" s="9"/>
      <c r="O672" s="9"/>
      <c r="P672" s="9"/>
      <c r="Q672" s="9"/>
      <c r="R672" s="9"/>
      <c r="S672" s="9"/>
      <c r="T672" s="9"/>
      <c r="U672" s="9"/>
      <c r="V672" s="9"/>
      <c r="W672" s="9"/>
      <c r="X672" s="9"/>
      <c r="Y672" s="9"/>
      <c r="Z672" s="9"/>
      <c r="AT672" s="36"/>
      <c r="AW672" s="78"/>
      <c r="AX672" s="78"/>
      <c r="AY672" s="78"/>
      <c r="AZ672" s="78"/>
    </row>
    <row r="673" spans="1:52" ht="15" customHeight="1" x14ac:dyDescent="0.4">
      <c r="A673" s="18"/>
      <c r="B673" s="9"/>
      <c r="C673" s="9"/>
      <c r="D673" s="9"/>
      <c r="E673" s="9"/>
      <c r="F673" s="9"/>
      <c r="G673" s="18"/>
      <c r="H673" s="9"/>
      <c r="I673" s="9"/>
      <c r="J673" s="9"/>
      <c r="K673" s="18"/>
      <c r="L673" s="9"/>
      <c r="M673" s="9"/>
      <c r="N673" s="9"/>
      <c r="O673" s="9"/>
      <c r="P673" s="9"/>
      <c r="Q673" s="9"/>
      <c r="R673" s="9"/>
      <c r="S673" s="9"/>
      <c r="T673" s="9"/>
      <c r="U673" s="9"/>
      <c r="V673" s="9"/>
      <c r="W673" s="9"/>
      <c r="X673" s="9"/>
      <c r="Y673" s="9"/>
      <c r="Z673" s="9"/>
      <c r="AT673" s="36"/>
      <c r="AW673" s="78"/>
      <c r="AX673" s="78"/>
      <c r="AY673" s="78"/>
      <c r="AZ673" s="78"/>
    </row>
    <row r="674" spans="1:52" ht="15" customHeight="1" x14ac:dyDescent="0.4">
      <c r="A674" s="18"/>
      <c r="B674" s="9"/>
      <c r="C674" s="9"/>
      <c r="D674" s="9"/>
      <c r="E674" s="9"/>
      <c r="F674" s="9"/>
      <c r="G674" s="18"/>
      <c r="H674" s="9"/>
      <c r="I674" s="9"/>
      <c r="J674" s="9"/>
      <c r="K674" s="18"/>
      <c r="L674" s="9"/>
      <c r="M674" s="9"/>
      <c r="N674" s="9"/>
      <c r="O674" s="9"/>
      <c r="P674" s="9"/>
      <c r="Q674" s="9"/>
      <c r="R674" s="9"/>
      <c r="S674" s="9"/>
      <c r="T674" s="9"/>
      <c r="U674" s="9"/>
      <c r="V674" s="9"/>
      <c r="W674" s="9"/>
      <c r="X674" s="9"/>
      <c r="Y674" s="9"/>
      <c r="Z674" s="9"/>
      <c r="AT674" s="36"/>
      <c r="AW674" s="78"/>
      <c r="AX674" s="78"/>
      <c r="AY674" s="78"/>
      <c r="AZ674" s="78"/>
    </row>
    <row r="675" spans="1:52" ht="15" customHeight="1" x14ac:dyDescent="0.4">
      <c r="A675" s="18"/>
      <c r="B675" s="9"/>
      <c r="C675" s="9"/>
      <c r="D675" s="9"/>
      <c r="E675" s="9"/>
      <c r="F675" s="9"/>
      <c r="G675" s="18"/>
      <c r="H675" s="9"/>
      <c r="I675" s="9"/>
      <c r="J675" s="9"/>
      <c r="K675" s="18"/>
      <c r="L675" s="9"/>
      <c r="M675" s="9"/>
      <c r="N675" s="9"/>
      <c r="O675" s="9"/>
      <c r="P675" s="9"/>
      <c r="Q675" s="9"/>
      <c r="R675" s="9"/>
      <c r="S675" s="9"/>
      <c r="T675" s="9"/>
      <c r="U675" s="9"/>
      <c r="V675" s="9"/>
      <c r="W675" s="9"/>
      <c r="X675" s="9"/>
      <c r="Y675" s="9"/>
      <c r="Z675" s="9"/>
      <c r="AT675" s="36"/>
      <c r="AW675" s="78"/>
      <c r="AX675" s="78"/>
      <c r="AY675" s="78"/>
      <c r="AZ675" s="78"/>
    </row>
    <row r="676" spans="1:52" ht="15" customHeight="1" x14ac:dyDescent="0.4">
      <c r="A676" s="18"/>
      <c r="B676" s="9"/>
      <c r="C676" s="9"/>
      <c r="D676" s="9"/>
      <c r="E676" s="9"/>
      <c r="F676" s="9"/>
      <c r="G676" s="18"/>
      <c r="H676" s="9"/>
      <c r="I676" s="9"/>
      <c r="J676" s="9"/>
      <c r="K676" s="18"/>
      <c r="L676" s="9"/>
      <c r="M676" s="9"/>
      <c r="N676" s="9"/>
      <c r="O676" s="9"/>
      <c r="P676" s="9"/>
      <c r="Q676" s="9"/>
      <c r="R676" s="9"/>
      <c r="S676" s="9"/>
      <c r="T676" s="9"/>
      <c r="U676" s="9"/>
      <c r="V676" s="9"/>
      <c r="W676" s="9"/>
      <c r="X676" s="9"/>
      <c r="Y676" s="9"/>
      <c r="Z676" s="9"/>
      <c r="AT676" s="36"/>
      <c r="AW676" s="78"/>
      <c r="AX676" s="78"/>
      <c r="AY676" s="78"/>
      <c r="AZ676" s="78"/>
    </row>
    <row r="677" spans="1:52" ht="15" customHeight="1" x14ac:dyDescent="0.4">
      <c r="A677" s="18"/>
      <c r="B677" s="9"/>
      <c r="C677" s="9"/>
      <c r="D677" s="9"/>
      <c r="E677" s="9"/>
      <c r="F677" s="9"/>
      <c r="G677" s="18"/>
      <c r="H677" s="9"/>
      <c r="I677" s="9"/>
      <c r="J677" s="9"/>
      <c r="K677" s="18"/>
      <c r="L677" s="9"/>
      <c r="M677" s="9"/>
      <c r="N677" s="9"/>
      <c r="O677" s="9"/>
      <c r="P677" s="9"/>
      <c r="Q677" s="9"/>
      <c r="R677" s="9"/>
      <c r="S677" s="9"/>
      <c r="T677" s="9"/>
      <c r="U677" s="9"/>
      <c r="V677" s="9"/>
      <c r="W677" s="9"/>
      <c r="X677" s="9"/>
      <c r="Y677" s="9"/>
      <c r="Z677" s="9"/>
      <c r="AT677" s="36"/>
      <c r="AW677" s="78"/>
      <c r="AX677" s="78"/>
      <c r="AY677" s="78"/>
      <c r="AZ677" s="78"/>
    </row>
    <row r="678" spans="1:52" ht="15" customHeight="1" x14ac:dyDescent="0.4">
      <c r="A678" s="18"/>
      <c r="B678" s="9"/>
      <c r="C678" s="9"/>
      <c r="D678" s="9"/>
      <c r="E678" s="9"/>
      <c r="F678" s="9"/>
      <c r="G678" s="18"/>
      <c r="H678" s="9"/>
      <c r="I678" s="9"/>
      <c r="J678" s="9"/>
      <c r="K678" s="18"/>
      <c r="L678" s="9"/>
      <c r="M678" s="9"/>
      <c r="N678" s="9"/>
      <c r="O678" s="9"/>
      <c r="P678" s="9"/>
      <c r="Q678" s="9"/>
      <c r="R678" s="9"/>
      <c r="S678" s="9"/>
      <c r="T678" s="9"/>
      <c r="U678" s="9"/>
      <c r="V678" s="9"/>
      <c r="W678" s="9"/>
      <c r="X678" s="9"/>
      <c r="Y678" s="9"/>
      <c r="Z678" s="9"/>
      <c r="AT678" s="36"/>
      <c r="AW678" s="78"/>
      <c r="AX678" s="78"/>
      <c r="AY678" s="78"/>
      <c r="AZ678" s="78"/>
    </row>
    <row r="679" spans="1:52" ht="15" customHeight="1" x14ac:dyDescent="0.4">
      <c r="A679" s="18"/>
      <c r="B679" s="9"/>
      <c r="C679" s="9"/>
      <c r="D679" s="9"/>
      <c r="E679" s="9"/>
      <c r="F679" s="9"/>
      <c r="G679" s="18"/>
      <c r="H679" s="9"/>
      <c r="I679" s="9"/>
      <c r="J679" s="9"/>
      <c r="K679" s="18"/>
      <c r="L679" s="9"/>
      <c r="M679" s="9"/>
      <c r="N679" s="9"/>
      <c r="O679" s="9"/>
      <c r="P679" s="9"/>
      <c r="Q679" s="9"/>
      <c r="R679" s="9"/>
      <c r="S679" s="9"/>
      <c r="T679" s="9"/>
      <c r="U679" s="9"/>
      <c r="V679" s="9"/>
      <c r="W679" s="9"/>
      <c r="X679" s="9"/>
      <c r="Y679" s="9"/>
      <c r="Z679" s="9"/>
      <c r="AT679" s="36"/>
      <c r="AW679" s="78"/>
      <c r="AX679" s="78"/>
      <c r="AY679" s="78"/>
      <c r="AZ679" s="78"/>
    </row>
    <row r="680" spans="1:52" ht="15" customHeight="1" x14ac:dyDescent="0.4">
      <c r="A680" s="18"/>
      <c r="B680" s="9"/>
      <c r="C680" s="9"/>
      <c r="D680" s="9"/>
      <c r="E680" s="9"/>
      <c r="F680" s="9"/>
      <c r="G680" s="18"/>
      <c r="H680" s="9"/>
      <c r="I680" s="9"/>
      <c r="J680" s="9"/>
      <c r="K680" s="18"/>
      <c r="L680" s="9"/>
      <c r="M680" s="9"/>
      <c r="N680" s="9"/>
      <c r="O680" s="9"/>
      <c r="P680" s="9"/>
      <c r="Q680" s="9"/>
      <c r="R680" s="9"/>
      <c r="S680" s="9"/>
      <c r="T680" s="9"/>
      <c r="U680" s="9"/>
      <c r="V680" s="9"/>
      <c r="W680" s="9"/>
      <c r="X680" s="9"/>
      <c r="Y680" s="9"/>
      <c r="Z680" s="9"/>
      <c r="AT680" s="36"/>
      <c r="AW680" s="78"/>
      <c r="AX680" s="78"/>
      <c r="AY680" s="78"/>
      <c r="AZ680" s="78"/>
    </row>
    <row r="681" spans="1:52" ht="15" customHeight="1" x14ac:dyDescent="0.4">
      <c r="A681" s="18"/>
      <c r="B681" s="9"/>
      <c r="C681" s="9"/>
      <c r="D681" s="9"/>
      <c r="E681" s="9"/>
      <c r="F681" s="9"/>
      <c r="G681" s="18"/>
      <c r="H681" s="9"/>
      <c r="I681" s="9"/>
      <c r="J681" s="9"/>
      <c r="K681" s="18"/>
      <c r="L681" s="9"/>
      <c r="M681" s="9"/>
      <c r="N681" s="9"/>
      <c r="O681" s="9"/>
      <c r="P681" s="9"/>
      <c r="Q681" s="9"/>
      <c r="R681" s="9"/>
      <c r="S681" s="9"/>
      <c r="T681" s="9"/>
      <c r="U681" s="9"/>
      <c r="V681" s="9"/>
      <c r="W681" s="9"/>
      <c r="X681" s="9"/>
      <c r="Y681" s="9"/>
      <c r="Z681" s="9"/>
      <c r="AT681" s="36"/>
      <c r="AW681" s="78"/>
      <c r="AX681" s="78"/>
      <c r="AY681" s="78"/>
      <c r="AZ681" s="78"/>
    </row>
    <row r="682" spans="1:52" ht="15" customHeight="1" x14ac:dyDescent="0.4">
      <c r="A682" s="18"/>
      <c r="B682" s="9"/>
      <c r="C682" s="9"/>
      <c r="D682" s="9"/>
      <c r="E682" s="9"/>
      <c r="F682" s="9"/>
      <c r="G682" s="18"/>
      <c r="H682" s="9"/>
      <c r="I682" s="9"/>
      <c r="J682" s="9"/>
      <c r="K682" s="18"/>
      <c r="L682" s="9"/>
      <c r="M682" s="9"/>
      <c r="N682" s="9"/>
      <c r="O682" s="9"/>
      <c r="P682" s="9"/>
      <c r="Q682" s="9"/>
      <c r="R682" s="9"/>
      <c r="S682" s="9"/>
      <c r="T682" s="9"/>
      <c r="U682" s="9"/>
      <c r="V682" s="9"/>
      <c r="W682" s="9"/>
      <c r="X682" s="9"/>
      <c r="Y682" s="9"/>
      <c r="Z682" s="9"/>
      <c r="AT682" s="36"/>
      <c r="AW682" s="78"/>
      <c r="AX682" s="78"/>
      <c r="AY682" s="78"/>
      <c r="AZ682" s="78"/>
    </row>
    <row r="683" spans="1:52" ht="15" customHeight="1" x14ac:dyDescent="0.4">
      <c r="A683" s="18"/>
      <c r="B683" s="9"/>
      <c r="C683" s="9"/>
      <c r="D683" s="9"/>
      <c r="E683" s="9"/>
      <c r="F683" s="9"/>
      <c r="G683" s="18"/>
      <c r="H683" s="9"/>
      <c r="I683" s="9"/>
      <c r="J683" s="9"/>
      <c r="K683" s="18"/>
      <c r="L683" s="9"/>
      <c r="M683" s="9"/>
      <c r="N683" s="9"/>
      <c r="O683" s="9"/>
      <c r="P683" s="9"/>
      <c r="Q683" s="9"/>
      <c r="R683" s="9"/>
      <c r="S683" s="9"/>
      <c r="T683" s="9"/>
      <c r="U683" s="9"/>
      <c r="V683" s="9"/>
      <c r="W683" s="9"/>
      <c r="X683" s="9"/>
      <c r="Y683" s="9"/>
      <c r="Z683" s="9"/>
      <c r="AT683" s="36"/>
      <c r="AW683" s="78"/>
      <c r="AX683" s="78"/>
      <c r="AY683" s="78"/>
      <c r="AZ683" s="78"/>
    </row>
    <row r="684" spans="1:52" ht="15" customHeight="1" x14ac:dyDescent="0.4">
      <c r="A684" s="18"/>
      <c r="B684" s="9"/>
      <c r="C684" s="9"/>
      <c r="D684" s="9"/>
      <c r="E684" s="9"/>
      <c r="F684" s="9"/>
      <c r="G684" s="18"/>
      <c r="H684" s="9"/>
      <c r="I684" s="9"/>
      <c r="J684" s="9"/>
      <c r="K684" s="18"/>
      <c r="L684" s="9"/>
      <c r="M684" s="9"/>
      <c r="N684" s="9"/>
      <c r="O684" s="9"/>
      <c r="P684" s="9"/>
      <c r="Q684" s="9"/>
      <c r="R684" s="9"/>
      <c r="S684" s="9"/>
      <c r="T684" s="9"/>
      <c r="U684" s="9"/>
      <c r="V684" s="9"/>
      <c r="W684" s="9"/>
      <c r="X684" s="9"/>
      <c r="Y684" s="9"/>
      <c r="Z684" s="9"/>
      <c r="AT684" s="36"/>
      <c r="AW684" s="78"/>
      <c r="AX684" s="78"/>
      <c r="AY684" s="78"/>
      <c r="AZ684" s="78"/>
    </row>
    <row r="685" spans="1:52" ht="15" customHeight="1" x14ac:dyDescent="0.4">
      <c r="A685" s="18"/>
      <c r="B685" s="9"/>
      <c r="C685" s="9"/>
      <c r="D685" s="9"/>
      <c r="E685" s="9"/>
      <c r="F685" s="9"/>
      <c r="G685" s="18"/>
      <c r="H685" s="9"/>
      <c r="I685" s="9"/>
      <c r="J685" s="9"/>
      <c r="K685" s="18"/>
      <c r="L685" s="9"/>
      <c r="M685" s="9"/>
      <c r="N685" s="9"/>
      <c r="O685" s="9"/>
      <c r="P685" s="9"/>
      <c r="Q685" s="9"/>
      <c r="R685" s="9"/>
      <c r="S685" s="9"/>
      <c r="T685" s="9"/>
      <c r="U685" s="9"/>
      <c r="V685" s="9"/>
      <c r="W685" s="9"/>
      <c r="X685" s="9"/>
      <c r="Y685" s="9"/>
      <c r="Z685" s="9"/>
      <c r="AT685" s="36"/>
      <c r="AW685" s="78"/>
      <c r="AX685" s="78"/>
      <c r="AY685" s="78"/>
      <c r="AZ685" s="78"/>
    </row>
    <row r="686" spans="1:52" ht="15" customHeight="1" x14ac:dyDescent="0.4">
      <c r="A686" s="18"/>
      <c r="B686" s="9"/>
      <c r="C686" s="9"/>
      <c r="D686" s="9"/>
      <c r="E686" s="9"/>
      <c r="F686" s="9"/>
      <c r="G686" s="18"/>
      <c r="H686" s="9"/>
      <c r="I686" s="9"/>
      <c r="J686" s="9"/>
      <c r="K686" s="18"/>
      <c r="L686" s="9"/>
      <c r="M686" s="9"/>
      <c r="N686" s="9"/>
      <c r="O686" s="9"/>
      <c r="P686" s="9"/>
      <c r="Q686" s="9"/>
      <c r="R686" s="9"/>
      <c r="S686" s="9"/>
      <c r="T686" s="9"/>
      <c r="U686" s="9"/>
      <c r="V686" s="9"/>
      <c r="W686" s="9"/>
      <c r="X686" s="9"/>
      <c r="Y686" s="9"/>
      <c r="Z686" s="9"/>
      <c r="AT686" s="36"/>
      <c r="AW686" s="78"/>
      <c r="AX686" s="78"/>
      <c r="AY686" s="78"/>
      <c r="AZ686" s="78"/>
    </row>
    <row r="687" spans="1:52" ht="15" customHeight="1" x14ac:dyDescent="0.4">
      <c r="A687" s="18"/>
      <c r="B687" s="9"/>
      <c r="C687" s="9"/>
      <c r="D687" s="9"/>
      <c r="E687" s="9"/>
      <c r="F687" s="9"/>
      <c r="G687" s="18"/>
      <c r="H687" s="9"/>
      <c r="I687" s="9"/>
      <c r="J687" s="9"/>
      <c r="K687" s="18"/>
      <c r="L687" s="9"/>
      <c r="M687" s="9"/>
      <c r="N687" s="9"/>
      <c r="O687" s="9"/>
      <c r="P687" s="9"/>
      <c r="Q687" s="9"/>
      <c r="R687" s="9"/>
      <c r="S687" s="9"/>
      <c r="T687" s="9"/>
      <c r="U687" s="9"/>
      <c r="V687" s="9"/>
      <c r="W687" s="9"/>
      <c r="X687" s="9"/>
      <c r="Y687" s="9"/>
      <c r="Z687" s="9"/>
      <c r="AT687" s="36"/>
      <c r="AW687" s="78"/>
      <c r="AX687" s="78"/>
      <c r="AY687" s="78"/>
      <c r="AZ687" s="78"/>
    </row>
    <row r="688" spans="1:52" ht="15" customHeight="1" x14ac:dyDescent="0.4">
      <c r="A688" s="18"/>
      <c r="B688" s="9"/>
      <c r="C688" s="9"/>
      <c r="D688" s="9"/>
      <c r="E688" s="9"/>
      <c r="F688" s="9"/>
      <c r="G688" s="18"/>
      <c r="H688" s="9"/>
      <c r="I688" s="9"/>
      <c r="J688" s="9"/>
      <c r="K688" s="18"/>
      <c r="L688" s="9"/>
      <c r="M688" s="9"/>
      <c r="N688" s="9"/>
      <c r="O688" s="9"/>
      <c r="P688" s="9"/>
      <c r="Q688" s="9"/>
      <c r="R688" s="9"/>
      <c r="S688" s="9"/>
      <c r="T688" s="9"/>
      <c r="U688" s="9"/>
      <c r="V688" s="9"/>
      <c r="W688" s="9"/>
      <c r="X688" s="9"/>
      <c r="Y688" s="9"/>
      <c r="Z688" s="9"/>
      <c r="AT688" s="36"/>
      <c r="AW688" s="78"/>
      <c r="AX688" s="78"/>
      <c r="AY688" s="78"/>
      <c r="AZ688" s="78"/>
    </row>
    <row r="689" spans="1:52" ht="15" customHeight="1" x14ac:dyDescent="0.4">
      <c r="A689" s="18"/>
      <c r="B689" s="9"/>
      <c r="C689" s="9"/>
      <c r="D689" s="9"/>
      <c r="E689" s="9"/>
      <c r="F689" s="9"/>
      <c r="G689" s="18"/>
      <c r="H689" s="9"/>
      <c r="I689" s="9"/>
      <c r="J689" s="9"/>
      <c r="K689" s="18"/>
      <c r="L689" s="9"/>
      <c r="M689" s="9"/>
      <c r="N689" s="9"/>
      <c r="O689" s="9"/>
      <c r="P689" s="9"/>
      <c r="Q689" s="9"/>
      <c r="R689" s="9"/>
      <c r="S689" s="9"/>
      <c r="T689" s="9"/>
      <c r="U689" s="9"/>
      <c r="V689" s="9"/>
      <c r="W689" s="9"/>
      <c r="X689" s="9"/>
      <c r="Y689" s="9"/>
      <c r="Z689" s="9"/>
      <c r="AT689" s="36"/>
      <c r="AW689" s="78"/>
      <c r="AX689" s="78"/>
      <c r="AY689" s="78"/>
      <c r="AZ689" s="78"/>
    </row>
    <row r="690" spans="1:52" ht="15" customHeight="1" x14ac:dyDescent="0.4">
      <c r="A690" s="18"/>
      <c r="B690" s="9"/>
      <c r="C690" s="9"/>
      <c r="D690" s="9"/>
      <c r="E690" s="9"/>
      <c r="F690" s="9"/>
      <c r="G690" s="18"/>
      <c r="H690" s="9"/>
      <c r="I690" s="9"/>
      <c r="J690" s="9"/>
      <c r="K690" s="18"/>
      <c r="L690" s="9"/>
      <c r="M690" s="9"/>
      <c r="N690" s="9"/>
      <c r="O690" s="9"/>
      <c r="P690" s="9"/>
      <c r="Q690" s="9"/>
      <c r="R690" s="9"/>
      <c r="S690" s="9"/>
      <c r="T690" s="9"/>
      <c r="U690" s="9"/>
      <c r="V690" s="9"/>
      <c r="W690" s="9"/>
      <c r="X690" s="9"/>
      <c r="Y690" s="9"/>
      <c r="Z690" s="9"/>
      <c r="AT690" s="36"/>
      <c r="AW690" s="78"/>
      <c r="AX690" s="78"/>
      <c r="AY690" s="78"/>
      <c r="AZ690" s="78"/>
    </row>
    <row r="691" spans="1:52" ht="15" customHeight="1" x14ac:dyDescent="0.4">
      <c r="A691" s="18"/>
      <c r="B691" s="9"/>
      <c r="C691" s="9"/>
      <c r="D691" s="9"/>
      <c r="E691" s="9"/>
      <c r="F691" s="9"/>
      <c r="G691" s="18"/>
      <c r="H691" s="9"/>
      <c r="I691" s="9"/>
      <c r="J691" s="9"/>
      <c r="K691" s="18"/>
      <c r="L691" s="9"/>
      <c r="M691" s="9"/>
      <c r="N691" s="9"/>
      <c r="O691" s="9"/>
      <c r="P691" s="9"/>
      <c r="Q691" s="9"/>
      <c r="R691" s="9"/>
      <c r="S691" s="9"/>
      <c r="T691" s="9"/>
      <c r="U691" s="9"/>
      <c r="V691" s="9"/>
      <c r="W691" s="9"/>
      <c r="X691" s="9"/>
      <c r="Y691" s="9"/>
      <c r="Z691" s="9"/>
      <c r="AT691" s="36"/>
      <c r="AW691" s="78"/>
      <c r="AX691" s="78"/>
      <c r="AY691" s="78"/>
      <c r="AZ691" s="78"/>
    </row>
    <row r="692" spans="1:52" ht="15" customHeight="1" x14ac:dyDescent="0.4">
      <c r="A692" s="18"/>
      <c r="B692" s="9"/>
      <c r="C692" s="9"/>
      <c r="D692" s="9"/>
      <c r="E692" s="9"/>
      <c r="F692" s="9"/>
      <c r="G692" s="18"/>
      <c r="H692" s="9"/>
      <c r="I692" s="9"/>
      <c r="J692" s="9"/>
      <c r="K692" s="18"/>
      <c r="L692" s="9"/>
      <c r="M692" s="9"/>
      <c r="N692" s="9"/>
      <c r="O692" s="9"/>
      <c r="P692" s="9"/>
      <c r="Q692" s="9"/>
      <c r="R692" s="9"/>
      <c r="S692" s="9"/>
      <c r="T692" s="9"/>
      <c r="U692" s="9"/>
      <c r="V692" s="9"/>
      <c r="W692" s="9"/>
      <c r="X692" s="9"/>
      <c r="Y692" s="9"/>
      <c r="Z692" s="9"/>
      <c r="AT692" s="36"/>
      <c r="AW692" s="78"/>
      <c r="AX692" s="78"/>
      <c r="AY692" s="78"/>
      <c r="AZ692" s="78"/>
    </row>
    <row r="693" spans="1:52" ht="15" customHeight="1" x14ac:dyDescent="0.4">
      <c r="A693" s="18"/>
      <c r="B693" s="9"/>
      <c r="C693" s="9"/>
      <c r="D693" s="9"/>
      <c r="E693" s="9"/>
      <c r="F693" s="9"/>
      <c r="G693" s="18"/>
      <c r="H693" s="9"/>
      <c r="I693" s="9"/>
      <c r="J693" s="9"/>
      <c r="K693" s="18"/>
      <c r="L693" s="9"/>
      <c r="M693" s="9"/>
      <c r="N693" s="9"/>
      <c r="O693" s="9"/>
      <c r="P693" s="9"/>
      <c r="Q693" s="9"/>
      <c r="R693" s="9"/>
      <c r="S693" s="9"/>
      <c r="T693" s="9"/>
      <c r="U693" s="9"/>
      <c r="V693" s="9"/>
      <c r="W693" s="9"/>
      <c r="X693" s="9"/>
      <c r="Y693" s="9"/>
      <c r="Z693" s="9"/>
      <c r="AT693" s="36"/>
      <c r="AW693" s="78"/>
      <c r="AX693" s="78"/>
      <c r="AY693" s="78"/>
      <c r="AZ693" s="78"/>
    </row>
    <row r="694" spans="1:52" ht="15" customHeight="1" x14ac:dyDescent="0.4">
      <c r="A694" s="18"/>
      <c r="B694" s="9"/>
      <c r="C694" s="9"/>
      <c r="D694" s="9"/>
      <c r="E694" s="9"/>
      <c r="F694" s="9"/>
      <c r="G694" s="18"/>
      <c r="H694" s="9"/>
      <c r="I694" s="9"/>
      <c r="J694" s="9"/>
      <c r="K694" s="18"/>
      <c r="L694" s="9"/>
      <c r="M694" s="9"/>
      <c r="N694" s="9"/>
      <c r="O694" s="9"/>
      <c r="P694" s="9"/>
      <c r="Q694" s="9"/>
      <c r="R694" s="9"/>
      <c r="S694" s="9"/>
      <c r="T694" s="9"/>
      <c r="U694" s="9"/>
      <c r="V694" s="9"/>
      <c r="W694" s="9"/>
      <c r="X694" s="9"/>
      <c r="Y694" s="9"/>
      <c r="Z694" s="9"/>
      <c r="AT694" s="36"/>
      <c r="AW694" s="78"/>
      <c r="AX694" s="78"/>
      <c r="AY694" s="78"/>
      <c r="AZ694" s="78"/>
    </row>
    <row r="695" spans="1:52" ht="15" customHeight="1" x14ac:dyDescent="0.4">
      <c r="A695" s="18"/>
      <c r="B695" s="9"/>
      <c r="C695" s="9"/>
      <c r="D695" s="9"/>
      <c r="E695" s="9"/>
      <c r="F695" s="9"/>
      <c r="G695" s="18"/>
      <c r="H695" s="9"/>
      <c r="I695" s="9"/>
      <c r="J695" s="9"/>
      <c r="K695" s="18"/>
      <c r="L695" s="9"/>
      <c r="M695" s="9"/>
      <c r="N695" s="9"/>
      <c r="O695" s="9"/>
      <c r="P695" s="9"/>
      <c r="Q695" s="9"/>
      <c r="R695" s="9"/>
      <c r="S695" s="9"/>
      <c r="T695" s="9"/>
      <c r="U695" s="9"/>
      <c r="V695" s="9"/>
      <c r="W695" s="9"/>
      <c r="X695" s="9"/>
      <c r="Y695" s="9"/>
      <c r="Z695" s="9"/>
      <c r="AT695" s="36"/>
      <c r="AW695" s="78"/>
      <c r="AX695" s="78"/>
      <c r="AY695" s="78"/>
      <c r="AZ695" s="78"/>
    </row>
    <row r="696" spans="1:52" ht="15" customHeight="1" x14ac:dyDescent="0.4">
      <c r="A696" s="18"/>
      <c r="B696" s="9"/>
      <c r="C696" s="9"/>
      <c r="D696" s="9"/>
      <c r="E696" s="9"/>
      <c r="F696" s="9"/>
      <c r="G696" s="18"/>
      <c r="H696" s="9"/>
      <c r="I696" s="9"/>
      <c r="J696" s="9"/>
      <c r="K696" s="18"/>
      <c r="L696" s="9"/>
      <c r="M696" s="9"/>
      <c r="N696" s="9"/>
      <c r="O696" s="9"/>
      <c r="P696" s="9"/>
      <c r="Q696" s="9"/>
      <c r="R696" s="9"/>
      <c r="S696" s="9"/>
      <c r="T696" s="9"/>
      <c r="U696" s="9"/>
      <c r="V696" s="9"/>
      <c r="W696" s="9"/>
      <c r="X696" s="9"/>
      <c r="Y696" s="9"/>
      <c r="Z696" s="9"/>
      <c r="AT696" s="36"/>
      <c r="AW696" s="78"/>
      <c r="AX696" s="78"/>
      <c r="AY696" s="78"/>
      <c r="AZ696" s="78"/>
    </row>
    <row r="697" spans="1:52" ht="15" customHeight="1" x14ac:dyDescent="0.4">
      <c r="A697" s="18"/>
      <c r="B697" s="9"/>
      <c r="C697" s="9"/>
      <c r="D697" s="9"/>
      <c r="E697" s="9"/>
      <c r="F697" s="9"/>
      <c r="G697" s="18"/>
      <c r="H697" s="9"/>
      <c r="I697" s="9"/>
      <c r="J697" s="9"/>
      <c r="K697" s="18"/>
      <c r="L697" s="9"/>
      <c r="M697" s="9"/>
      <c r="N697" s="9"/>
      <c r="O697" s="9"/>
      <c r="P697" s="9"/>
      <c r="Q697" s="9"/>
      <c r="R697" s="9"/>
      <c r="S697" s="9"/>
      <c r="T697" s="9"/>
      <c r="U697" s="9"/>
      <c r="V697" s="9"/>
      <c r="W697" s="9"/>
      <c r="X697" s="9"/>
      <c r="Y697" s="9"/>
      <c r="Z697" s="9"/>
      <c r="AT697" s="36"/>
      <c r="AW697" s="78"/>
      <c r="AX697" s="78"/>
      <c r="AY697" s="78"/>
      <c r="AZ697" s="78"/>
    </row>
    <row r="698" spans="1:52" ht="15" customHeight="1" x14ac:dyDescent="0.4">
      <c r="A698" s="18"/>
      <c r="B698" s="9"/>
      <c r="C698" s="9"/>
      <c r="D698" s="9"/>
      <c r="E698" s="9"/>
      <c r="F698" s="9"/>
      <c r="G698" s="18"/>
      <c r="H698" s="9"/>
      <c r="I698" s="9"/>
      <c r="J698" s="9"/>
      <c r="K698" s="18"/>
      <c r="L698" s="9"/>
      <c r="M698" s="9"/>
      <c r="N698" s="9"/>
      <c r="O698" s="9"/>
      <c r="P698" s="9"/>
      <c r="Q698" s="9"/>
      <c r="R698" s="9"/>
      <c r="S698" s="9"/>
      <c r="T698" s="9"/>
      <c r="U698" s="9"/>
      <c r="V698" s="9"/>
      <c r="W698" s="9"/>
      <c r="X698" s="9"/>
      <c r="Y698" s="9"/>
      <c r="Z698" s="9"/>
      <c r="AT698" s="36"/>
      <c r="AW698" s="78"/>
      <c r="AX698" s="78"/>
      <c r="AY698" s="78"/>
      <c r="AZ698" s="78"/>
    </row>
    <row r="699" spans="1:52" ht="15" customHeight="1" x14ac:dyDescent="0.4">
      <c r="A699" s="18"/>
      <c r="B699" s="9"/>
      <c r="C699" s="9"/>
      <c r="D699" s="9"/>
      <c r="E699" s="9"/>
      <c r="F699" s="9"/>
      <c r="G699" s="18"/>
      <c r="H699" s="9"/>
      <c r="I699" s="9"/>
      <c r="J699" s="9"/>
      <c r="K699" s="18"/>
      <c r="L699" s="9"/>
      <c r="M699" s="9"/>
      <c r="N699" s="9"/>
      <c r="O699" s="9"/>
      <c r="P699" s="9"/>
      <c r="Q699" s="9"/>
      <c r="R699" s="9"/>
      <c r="S699" s="9"/>
      <c r="T699" s="9"/>
      <c r="U699" s="9"/>
      <c r="V699" s="9"/>
      <c r="W699" s="9"/>
      <c r="X699" s="9"/>
      <c r="Y699" s="9"/>
      <c r="Z699" s="9"/>
      <c r="AT699" s="36"/>
      <c r="AW699" s="78"/>
      <c r="AX699" s="78"/>
      <c r="AY699" s="78"/>
      <c r="AZ699" s="78"/>
    </row>
    <row r="700" spans="1:52" ht="15" customHeight="1" x14ac:dyDescent="0.4">
      <c r="A700" s="18"/>
      <c r="B700" s="9"/>
      <c r="C700" s="9"/>
      <c r="D700" s="9"/>
      <c r="E700" s="9"/>
      <c r="F700" s="9"/>
      <c r="G700" s="18"/>
      <c r="H700" s="9"/>
      <c r="I700" s="9"/>
      <c r="J700" s="9"/>
      <c r="K700" s="18"/>
      <c r="L700" s="9"/>
      <c r="M700" s="9"/>
      <c r="N700" s="9"/>
      <c r="O700" s="9"/>
      <c r="P700" s="9"/>
      <c r="Q700" s="9"/>
      <c r="R700" s="9"/>
      <c r="S700" s="9"/>
      <c r="T700" s="9"/>
      <c r="U700" s="9"/>
      <c r="V700" s="9"/>
      <c r="W700" s="9"/>
      <c r="X700" s="9"/>
      <c r="Y700" s="9"/>
      <c r="Z700" s="9"/>
      <c r="AT700" s="36"/>
      <c r="AW700" s="78"/>
      <c r="AX700" s="78"/>
      <c r="AY700" s="78"/>
      <c r="AZ700" s="78"/>
    </row>
    <row r="701" spans="1:52" ht="15" customHeight="1" x14ac:dyDescent="0.4">
      <c r="A701" s="18"/>
      <c r="B701" s="9"/>
      <c r="C701" s="9"/>
      <c r="D701" s="9"/>
      <c r="E701" s="9"/>
      <c r="F701" s="9"/>
      <c r="G701" s="18"/>
      <c r="H701" s="9"/>
      <c r="I701" s="9"/>
      <c r="J701" s="9"/>
      <c r="K701" s="18"/>
      <c r="L701" s="9"/>
      <c r="M701" s="9"/>
      <c r="N701" s="9"/>
      <c r="O701" s="9"/>
      <c r="P701" s="9"/>
      <c r="Q701" s="9"/>
      <c r="R701" s="9"/>
      <c r="S701" s="9"/>
      <c r="T701" s="9"/>
      <c r="U701" s="9"/>
      <c r="V701" s="9"/>
      <c r="W701" s="9"/>
      <c r="X701" s="9"/>
      <c r="Y701" s="9"/>
      <c r="Z701" s="9"/>
      <c r="AT701" s="36"/>
      <c r="AW701" s="78"/>
      <c r="AX701" s="78"/>
      <c r="AY701" s="78"/>
      <c r="AZ701" s="78"/>
    </row>
    <row r="702" spans="1:52" ht="15" customHeight="1" x14ac:dyDescent="0.4">
      <c r="A702" s="18"/>
      <c r="B702" s="9"/>
      <c r="C702" s="9"/>
      <c r="D702" s="9"/>
      <c r="E702" s="9"/>
      <c r="F702" s="9"/>
      <c r="G702" s="18"/>
      <c r="H702" s="9"/>
      <c r="I702" s="9"/>
      <c r="J702" s="9"/>
      <c r="K702" s="18"/>
      <c r="L702" s="9"/>
      <c r="M702" s="9"/>
      <c r="N702" s="9"/>
      <c r="O702" s="9"/>
      <c r="P702" s="9"/>
      <c r="Q702" s="9"/>
      <c r="R702" s="9"/>
      <c r="S702" s="9"/>
      <c r="T702" s="9"/>
      <c r="U702" s="9"/>
      <c r="V702" s="9"/>
      <c r="W702" s="9"/>
      <c r="X702" s="9"/>
      <c r="Y702" s="9"/>
      <c r="Z702" s="9"/>
      <c r="AT702" s="36"/>
      <c r="AW702" s="78"/>
      <c r="AX702" s="78"/>
      <c r="AY702" s="78"/>
      <c r="AZ702" s="78"/>
    </row>
    <row r="703" spans="1:52" ht="15" customHeight="1" x14ac:dyDescent="0.4">
      <c r="A703" s="18"/>
      <c r="B703" s="9"/>
      <c r="C703" s="9"/>
      <c r="D703" s="9"/>
      <c r="E703" s="9"/>
      <c r="F703" s="9"/>
      <c r="G703" s="18"/>
      <c r="H703" s="9"/>
      <c r="I703" s="9"/>
      <c r="J703" s="9"/>
      <c r="K703" s="18"/>
      <c r="L703" s="9"/>
      <c r="M703" s="9"/>
      <c r="N703" s="9"/>
      <c r="O703" s="9"/>
      <c r="P703" s="9"/>
      <c r="Q703" s="9"/>
      <c r="R703" s="9"/>
      <c r="S703" s="9"/>
      <c r="T703" s="9"/>
      <c r="U703" s="9"/>
      <c r="V703" s="9"/>
      <c r="W703" s="9"/>
      <c r="X703" s="9"/>
      <c r="Y703" s="9"/>
      <c r="Z703" s="9"/>
      <c r="AT703" s="36"/>
      <c r="AW703" s="78"/>
      <c r="AX703" s="78"/>
      <c r="AY703" s="78"/>
      <c r="AZ703" s="78"/>
    </row>
    <row r="704" spans="1:52" ht="15" customHeight="1" x14ac:dyDescent="0.4">
      <c r="A704" s="18"/>
      <c r="B704" s="9"/>
      <c r="C704" s="9"/>
      <c r="D704" s="9"/>
      <c r="E704" s="9"/>
      <c r="F704" s="9"/>
      <c r="G704" s="18"/>
      <c r="H704" s="9"/>
      <c r="I704" s="9"/>
      <c r="J704" s="9"/>
      <c r="K704" s="18"/>
      <c r="L704" s="9"/>
      <c r="M704" s="9"/>
      <c r="N704" s="9"/>
      <c r="O704" s="9"/>
      <c r="P704" s="9"/>
      <c r="Q704" s="9"/>
      <c r="R704" s="9"/>
      <c r="S704" s="9"/>
      <c r="T704" s="9"/>
      <c r="U704" s="9"/>
      <c r="V704" s="9"/>
      <c r="W704" s="9"/>
      <c r="X704" s="9"/>
      <c r="Y704" s="9"/>
      <c r="Z704" s="9"/>
      <c r="AT704" s="36"/>
      <c r="AW704" s="78"/>
      <c r="AX704" s="78"/>
      <c r="AY704" s="78"/>
      <c r="AZ704" s="78"/>
    </row>
    <row r="705" spans="1:52" ht="15" customHeight="1" x14ac:dyDescent="0.4">
      <c r="A705" s="18"/>
      <c r="B705" s="9"/>
      <c r="C705" s="9"/>
      <c r="D705" s="9"/>
      <c r="E705" s="9"/>
      <c r="F705" s="9"/>
      <c r="G705" s="18"/>
      <c r="H705" s="9"/>
      <c r="I705" s="9"/>
      <c r="J705" s="9"/>
      <c r="K705" s="18"/>
      <c r="L705" s="9"/>
      <c r="M705" s="9"/>
      <c r="N705" s="9"/>
      <c r="O705" s="9"/>
      <c r="P705" s="9"/>
      <c r="Q705" s="9"/>
      <c r="R705" s="9"/>
      <c r="S705" s="9"/>
      <c r="T705" s="9"/>
      <c r="U705" s="9"/>
      <c r="V705" s="9"/>
      <c r="W705" s="9"/>
      <c r="X705" s="9"/>
      <c r="Y705" s="9"/>
      <c r="Z705" s="9"/>
      <c r="AT705" s="36"/>
      <c r="AW705" s="78"/>
      <c r="AX705" s="78"/>
      <c r="AY705" s="78"/>
      <c r="AZ705" s="78"/>
    </row>
    <row r="706" spans="1:52" ht="15" customHeight="1" x14ac:dyDescent="0.4">
      <c r="A706" s="18"/>
      <c r="B706" s="9"/>
      <c r="C706" s="9"/>
      <c r="D706" s="9"/>
      <c r="E706" s="9"/>
      <c r="F706" s="9"/>
      <c r="G706" s="18"/>
      <c r="H706" s="9"/>
      <c r="I706" s="9"/>
      <c r="J706" s="9"/>
      <c r="K706" s="18"/>
      <c r="L706" s="9"/>
      <c r="M706" s="9"/>
      <c r="N706" s="9"/>
      <c r="O706" s="9"/>
      <c r="P706" s="9"/>
      <c r="Q706" s="9"/>
      <c r="R706" s="9"/>
      <c r="S706" s="9"/>
      <c r="T706" s="9"/>
      <c r="U706" s="9"/>
      <c r="V706" s="9"/>
      <c r="W706" s="9"/>
      <c r="X706" s="9"/>
      <c r="Y706" s="9"/>
      <c r="Z706" s="9"/>
      <c r="AT706" s="36"/>
      <c r="AW706" s="78"/>
      <c r="AX706" s="78"/>
      <c r="AY706" s="78"/>
      <c r="AZ706" s="78"/>
    </row>
    <row r="707" spans="1:52" ht="15" customHeight="1" x14ac:dyDescent="0.4">
      <c r="A707" s="18"/>
      <c r="B707" s="9"/>
      <c r="C707" s="9"/>
      <c r="D707" s="9"/>
      <c r="E707" s="9"/>
      <c r="F707" s="9"/>
      <c r="G707" s="18"/>
      <c r="H707" s="9"/>
      <c r="I707" s="9"/>
      <c r="J707" s="9"/>
      <c r="K707" s="18"/>
      <c r="L707" s="9"/>
      <c r="M707" s="9"/>
      <c r="N707" s="9"/>
      <c r="O707" s="9"/>
      <c r="P707" s="9"/>
      <c r="Q707" s="9"/>
      <c r="R707" s="9"/>
      <c r="S707" s="9"/>
      <c r="T707" s="9"/>
      <c r="U707" s="9"/>
      <c r="V707" s="9"/>
      <c r="W707" s="9"/>
      <c r="X707" s="9"/>
      <c r="Y707" s="9"/>
      <c r="Z707" s="9"/>
      <c r="AT707" s="36"/>
      <c r="AW707" s="78"/>
      <c r="AX707" s="78"/>
      <c r="AY707" s="78"/>
      <c r="AZ707" s="78"/>
    </row>
    <row r="708" spans="1:52" ht="15" customHeight="1" x14ac:dyDescent="0.4">
      <c r="A708" s="18"/>
      <c r="B708" s="9"/>
      <c r="C708" s="9"/>
      <c r="D708" s="9"/>
      <c r="E708" s="9"/>
      <c r="F708" s="9"/>
      <c r="G708" s="18"/>
      <c r="H708" s="9"/>
      <c r="I708" s="9"/>
      <c r="J708" s="9"/>
      <c r="K708" s="18"/>
      <c r="L708" s="9"/>
      <c r="M708" s="9"/>
      <c r="N708" s="9"/>
      <c r="O708" s="9"/>
      <c r="P708" s="9"/>
      <c r="Q708" s="9"/>
      <c r="R708" s="9"/>
      <c r="S708" s="9"/>
      <c r="T708" s="9"/>
      <c r="U708" s="9"/>
      <c r="V708" s="9"/>
      <c r="W708" s="9"/>
      <c r="X708" s="9"/>
      <c r="Y708" s="9"/>
      <c r="Z708" s="9"/>
      <c r="AT708" s="36"/>
      <c r="AW708" s="78"/>
      <c r="AX708" s="78"/>
      <c r="AY708" s="78"/>
      <c r="AZ708" s="78"/>
    </row>
    <row r="709" spans="1:52" ht="15" customHeight="1" x14ac:dyDescent="0.4">
      <c r="A709" s="18"/>
      <c r="B709" s="9"/>
      <c r="C709" s="9"/>
      <c r="D709" s="9"/>
      <c r="E709" s="9"/>
      <c r="F709" s="9"/>
      <c r="G709" s="18"/>
      <c r="H709" s="9"/>
      <c r="I709" s="9"/>
      <c r="J709" s="9"/>
      <c r="K709" s="18"/>
      <c r="L709" s="9"/>
      <c r="M709" s="9"/>
      <c r="N709" s="9"/>
      <c r="O709" s="9"/>
      <c r="P709" s="9"/>
      <c r="Q709" s="9"/>
      <c r="R709" s="9"/>
      <c r="S709" s="9"/>
      <c r="T709" s="9"/>
      <c r="U709" s="9"/>
      <c r="V709" s="9"/>
      <c r="W709" s="9"/>
      <c r="X709" s="9"/>
      <c r="Y709" s="9"/>
      <c r="Z709" s="9"/>
      <c r="AT709" s="36"/>
      <c r="AW709" s="78"/>
      <c r="AX709" s="78"/>
      <c r="AY709" s="78"/>
      <c r="AZ709" s="78"/>
    </row>
    <row r="710" spans="1:52" ht="15" customHeight="1" x14ac:dyDescent="0.4">
      <c r="A710" s="18"/>
      <c r="B710" s="9"/>
      <c r="C710" s="9"/>
      <c r="D710" s="9"/>
      <c r="E710" s="9"/>
      <c r="F710" s="9"/>
      <c r="G710" s="18"/>
      <c r="H710" s="9"/>
      <c r="I710" s="9"/>
      <c r="J710" s="9"/>
      <c r="K710" s="18"/>
      <c r="L710" s="9"/>
      <c r="M710" s="9"/>
      <c r="N710" s="9"/>
      <c r="O710" s="9"/>
      <c r="P710" s="9"/>
      <c r="Q710" s="9"/>
      <c r="R710" s="9"/>
      <c r="S710" s="9"/>
      <c r="T710" s="9"/>
      <c r="U710" s="9"/>
      <c r="V710" s="9"/>
      <c r="W710" s="9"/>
      <c r="X710" s="9"/>
      <c r="Y710" s="9"/>
      <c r="Z710" s="9"/>
      <c r="AT710" s="36"/>
      <c r="AW710" s="78"/>
      <c r="AX710" s="78"/>
      <c r="AY710" s="78"/>
      <c r="AZ710" s="78"/>
    </row>
    <row r="711" spans="1:52" ht="15" customHeight="1" x14ac:dyDescent="0.4">
      <c r="A711" s="18"/>
      <c r="B711" s="9"/>
      <c r="C711" s="9"/>
      <c r="D711" s="9"/>
      <c r="E711" s="9"/>
      <c r="F711" s="9"/>
      <c r="G711" s="18"/>
      <c r="H711" s="9"/>
      <c r="I711" s="9"/>
      <c r="J711" s="9"/>
      <c r="K711" s="18"/>
      <c r="L711" s="9"/>
      <c r="M711" s="9"/>
      <c r="N711" s="9"/>
      <c r="O711" s="9"/>
      <c r="P711" s="9"/>
      <c r="Q711" s="9"/>
      <c r="R711" s="9"/>
      <c r="S711" s="9"/>
      <c r="T711" s="9"/>
      <c r="U711" s="9"/>
      <c r="V711" s="9"/>
      <c r="W711" s="9"/>
      <c r="X711" s="9"/>
      <c r="Y711" s="9"/>
      <c r="Z711" s="9"/>
      <c r="AT711" s="36"/>
      <c r="AW711" s="78"/>
      <c r="AX711" s="78"/>
      <c r="AY711" s="78"/>
      <c r="AZ711" s="78"/>
    </row>
    <row r="712" spans="1:52" ht="15" customHeight="1" x14ac:dyDescent="0.4">
      <c r="A712" s="18"/>
      <c r="B712" s="9"/>
      <c r="C712" s="9"/>
      <c r="D712" s="9"/>
      <c r="E712" s="9"/>
      <c r="F712" s="9"/>
      <c r="G712" s="18"/>
      <c r="H712" s="9"/>
      <c r="I712" s="9"/>
      <c r="J712" s="9"/>
      <c r="K712" s="18"/>
      <c r="L712" s="9"/>
      <c r="M712" s="9"/>
      <c r="N712" s="9"/>
      <c r="O712" s="9"/>
      <c r="P712" s="9"/>
      <c r="Q712" s="9"/>
      <c r="R712" s="9"/>
      <c r="S712" s="9"/>
      <c r="T712" s="9"/>
      <c r="U712" s="9"/>
      <c r="V712" s="9"/>
      <c r="W712" s="9"/>
      <c r="X712" s="9"/>
      <c r="Y712" s="9"/>
      <c r="Z712" s="9"/>
      <c r="AT712" s="36"/>
      <c r="AW712" s="78"/>
      <c r="AX712" s="78"/>
      <c r="AY712" s="78"/>
      <c r="AZ712" s="78"/>
    </row>
    <row r="713" spans="1:52" ht="15" customHeight="1" x14ac:dyDescent="0.4">
      <c r="A713" s="18"/>
      <c r="B713" s="9"/>
      <c r="C713" s="9"/>
      <c r="D713" s="9"/>
      <c r="E713" s="9"/>
      <c r="F713" s="9"/>
      <c r="G713" s="18"/>
      <c r="H713" s="9"/>
      <c r="I713" s="9"/>
      <c r="J713" s="9"/>
      <c r="K713" s="18"/>
      <c r="L713" s="9"/>
      <c r="M713" s="9"/>
      <c r="N713" s="9"/>
      <c r="O713" s="9"/>
      <c r="P713" s="9"/>
      <c r="Q713" s="9"/>
      <c r="R713" s="9"/>
      <c r="S713" s="9"/>
      <c r="T713" s="9"/>
      <c r="U713" s="9"/>
      <c r="V713" s="9"/>
      <c r="W713" s="9"/>
      <c r="X713" s="9"/>
      <c r="Y713" s="9"/>
      <c r="Z713" s="9"/>
      <c r="AT713" s="36"/>
      <c r="AW713" s="78"/>
      <c r="AX713" s="78"/>
      <c r="AY713" s="78"/>
      <c r="AZ713" s="78"/>
    </row>
    <row r="714" spans="1:52" ht="15" customHeight="1" x14ac:dyDescent="0.4">
      <c r="A714" s="18"/>
      <c r="B714" s="9"/>
      <c r="C714" s="9"/>
      <c r="D714" s="9"/>
      <c r="E714" s="9"/>
      <c r="F714" s="9"/>
      <c r="G714" s="18"/>
      <c r="H714" s="9"/>
      <c r="I714" s="9"/>
      <c r="J714" s="9"/>
      <c r="K714" s="18"/>
      <c r="L714" s="9"/>
      <c r="M714" s="9"/>
      <c r="N714" s="9"/>
      <c r="O714" s="9"/>
      <c r="P714" s="9"/>
      <c r="Q714" s="9"/>
      <c r="R714" s="9"/>
      <c r="S714" s="9"/>
      <c r="T714" s="9"/>
      <c r="U714" s="9"/>
      <c r="V714" s="9"/>
      <c r="W714" s="9"/>
      <c r="X714" s="9"/>
      <c r="Y714" s="9"/>
      <c r="Z714" s="9"/>
      <c r="AT714" s="36"/>
      <c r="AW714" s="78"/>
      <c r="AX714" s="78"/>
      <c r="AY714" s="78"/>
      <c r="AZ714" s="78"/>
    </row>
    <row r="715" spans="1:52" ht="15" customHeight="1" x14ac:dyDescent="0.4">
      <c r="A715" s="18"/>
      <c r="B715" s="9"/>
      <c r="C715" s="9"/>
      <c r="D715" s="9"/>
      <c r="E715" s="9"/>
      <c r="F715" s="9"/>
      <c r="G715" s="18"/>
      <c r="H715" s="9"/>
      <c r="I715" s="9"/>
      <c r="J715" s="9"/>
      <c r="K715" s="18"/>
      <c r="L715" s="9"/>
      <c r="M715" s="9"/>
      <c r="N715" s="9"/>
      <c r="O715" s="9"/>
      <c r="P715" s="9"/>
      <c r="Q715" s="9"/>
      <c r="R715" s="9"/>
      <c r="S715" s="9"/>
      <c r="T715" s="9"/>
      <c r="U715" s="9"/>
      <c r="V715" s="9"/>
      <c r="W715" s="9"/>
      <c r="X715" s="9"/>
      <c r="Y715" s="9"/>
      <c r="Z715" s="9"/>
      <c r="AT715" s="36"/>
      <c r="AW715" s="78"/>
      <c r="AX715" s="78"/>
      <c r="AY715" s="78"/>
      <c r="AZ715" s="78"/>
    </row>
    <row r="716" spans="1:52" ht="15" customHeight="1" x14ac:dyDescent="0.4">
      <c r="A716" s="18"/>
      <c r="B716" s="9"/>
      <c r="C716" s="9"/>
      <c r="D716" s="9"/>
      <c r="E716" s="9"/>
      <c r="F716" s="9"/>
      <c r="G716" s="18"/>
      <c r="H716" s="9"/>
      <c r="I716" s="9"/>
      <c r="J716" s="9"/>
      <c r="K716" s="18"/>
      <c r="L716" s="9"/>
      <c r="M716" s="9"/>
      <c r="N716" s="9"/>
      <c r="O716" s="9"/>
      <c r="P716" s="9"/>
      <c r="Q716" s="9"/>
      <c r="R716" s="9"/>
      <c r="S716" s="9"/>
      <c r="T716" s="9"/>
      <c r="U716" s="9"/>
      <c r="V716" s="9"/>
      <c r="W716" s="9"/>
      <c r="X716" s="9"/>
      <c r="Y716" s="9"/>
      <c r="Z716" s="9"/>
      <c r="AT716" s="36"/>
      <c r="AW716" s="78"/>
      <c r="AX716" s="78"/>
      <c r="AY716" s="78"/>
      <c r="AZ716" s="78"/>
    </row>
    <row r="717" spans="1:52" ht="15" customHeight="1" x14ac:dyDescent="0.4">
      <c r="A717" s="18"/>
      <c r="B717" s="9"/>
      <c r="C717" s="9"/>
      <c r="D717" s="9"/>
      <c r="E717" s="9"/>
      <c r="F717" s="9"/>
      <c r="G717" s="18"/>
      <c r="H717" s="9"/>
      <c r="I717" s="9"/>
      <c r="J717" s="9"/>
      <c r="K717" s="18"/>
      <c r="L717" s="9"/>
      <c r="M717" s="9"/>
      <c r="N717" s="9"/>
      <c r="O717" s="9"/>
      <c r="P717" s="9"/>
      <c r="Q717" s="9"/>
      <c r="R717" s="9"/>
      <c r="S717" s="9"/>
      <c r="T717" s="9"/>
      <c r="U717" s="9"/>
      <c r="V717" s="9"/>
      <c r="W717" s="9"/>
      <c r="X717" s="9"/>
      <c r="Y717" s="9"/>
      <c r="Z717" s="9"/>
      <c r="AT717" s="36"/>
      <c r="AW717" s="78"/>
      <c r="AX717" s="78"/>
      <c r="AY717" s="78"/>
      <c r="AZ717" s="78"/>
    </row>
    <row r="718" spans="1:52" ht="15" customHeight="1" x14ac:dyDescent="0.4">
      <c r="A718" s="18"/>
      <c r="B718" s="9"/>
      <c r="C718" s="9"/>
      <c r="D718" s="9"/>
      <c r="E718" s="9"/>
      <c r="F718" s="9"/>
      <c r="G718" s="18"/>
      <c r="H718" s="9"/>
      <c r="I718" s="9"/>
      <c r="J718" s="9"/>
      <c r="K718" s="18"/>
      <c r="L718" s="9"/>
      <c r="M718" s="9"/>
      <c r="N718" s="9"/>
      <c r="O718" s="9"/>
      <c r="P718" s="9"/>
      <c r="Q718" s="9"/>
      <c r="R718" s="9"/>
      <c r="S718" s="9"/>
      <c r="T718" s="9"/>
      <c r="U718" s="9"/>
      <c r="V718" s="9"/>
      <c r="W718" s="9"/>
      <c r="X718" s="9"/>
      <c r="Y718" s="9"/>
      <c r="Z718" s="9"/>
      <c r="AT718" s="36"/>
      <c r="AW718" s="78"/>
      <c r="AX718" s="78"/>
      <c r="AY718" s="78"/>
      <c r="AZ718" s="78"/>
    </row>
    <row r="719" spans="1:52" ht="15" customHeight="1" x14ac:dyDescent="0.4">
      <c r="A719" s="18"/>
      <c r="B719" s="9"/>
      <c r="C719" s="9"/>
      <c r="D719" s="9"/>
      <c r="E719" s="9"/>
      <c r="F719" s="9"/>
      <c r="G719" s="18"/>
      <c r="H719" s="9"/>
      <c r="I719" s="9"/>
      <c r="J719" s="9"/>
      <c r="K719" s="18"/>
      <c r="L719" s="9"/>
      <c r="M719" s="9"/>
      <c r="N719" s="9"/>
      <c r="O719" s="9"/>
      <c r="P719" s="9"/>
      <c r="Q719" s="9"/>
      <c r="R719" s="9"/>
      <c r="S719" s="9"/>
      <c r="T719" s="9"/>
      <c r="U719" s="9"/>
      <c r="V719" s="9"/>
      <c r="W719" s="9"/>
      <c r="X719" s="9"/>
      <c r="Y719" s="9"/>
      <c r="Z719" s="9"/>
      <c r="AT719" s="36"/>
      <c r="AW719" s="78"/>
      <c r="AX719" s="78"/>
      <c r="AY719" s="78"/>
      <c r="AZ719" s="78"/>
    </row>
    <row r="720" spans="1:52" ht="15" customHeight="1" x14ac:dyDescent="0.4">
      <c r="A720" s="18"/>
      <c r="B720" s="9"/>
      <c r="C720" s="9"/>
      <c r="D720" s="9"/>
      <c r="E720" s="9"/>
      <c r="F720" s="9"/>
      <c r="G720" s="18"/>
      <c r="H720" s="9"/>
      <c r="I720" s="9"/>
      <c r="J720" s="9"/>
      <c r="K720" s="18"/>
      <c r="L720" s="9"/>
      <c r="M720" s="9"/>
      <c r="N720" s="9"/>
      <c r="O720" s="9"/>
      <c r="P720" s="9"/>
      <c r="Q720" s="9"/>
      <c r="R720" s="9"/>
      <c r="S720" s="9"/>
      <c r="T720" s="9"/>
      <c r="U720" s="9"/>
      <c r="V720" s="9"/>
      <c r="W720" s="9"/>
      <c r="X720" s="9"/>
      <c r="Y720" s="9"/>
      <c r="Z720" s="9"/>
      <c r="AT720" s="36"/>
      <c r="AW720" s="78"/>
      <c r="AX720" s="78"/>
      <c r="AY720" s="78"/>
      <c r="AZ720" s="78"/>
    </row>
    <row r="721" spans="1:52" ht="15" customHeight="1" x14ac:dyDescent="0.4">
      <c r="A721" s="18"/>
      <c r="B721" s="9"/>
      <c r="C721" s="9"/>
      <c r="D721" s="9"/>
      <c r="E721" s="9"/>
      <c r="F721" s="9"/>
      <c r="G721" s="18"/>
      <c r="H721" s="9"/>
      <c r="I721" s="9"/>
      <c r="J721" s="9"/>
      <c r="K721" s="18"/>
      <c r="L721" s="9"/>
      <c r="M721" s="9"/>
      <c r="N721" s="9"/>
      <c r="O721" s="9"/>
      <c r="P721" s="9"/>
      <c r="Q721" s="9"/>
      <c r="R721" s="9"/>
      <c r="S721" s="9"/>
      <c r="T721" s="9"/>
      <c r="U721" s="9"/>
      <c r="V721" s="9"/>
      <c r="W721" s="9"/>
      <c r="X721" s="9"/>
      <c r="Y721" s="9"/>
      <c r="Z721" s="9"/>
      <c r="AT721" s="36"/>
      <c r="AW721" s="78"/>
      <c r="AX721" s="78"/>
      <c r="AY721" s="78"/>
      <c r="AZ721" s="78"/>
    </row>
    <row r="722" spans="1:52" ht="15" customHeight="1" x14ac:dyDescent="0.4">
      <c r="A722" s="18"/>
      <c r="B722" s="9"/>
      <c r="C722" s="9"/>
      <c r="D722" s="9"/>
      <c r="E722" s="9"/>
      <c r="F722" s="9"/>
      <c r="G722" s="18"/>
      <c r="H722" s="9"/>
      <c r="I722" s="9"/>
      <c r="J722" s="9"/>
      <c r="K722" s="18"/>
      <c r="L722" s="9"/>
      <c r="M722" s="9"/>
      <c r="N722" s="9"/>
      <c r="O722" s="9"/>
      <c r="P722" s="9"/>
      <c r="Q722" s="9"/>
      <c r="R722" s="9"/>
      <c r="S722" s="9"/>
      <c r="T722" s="9"/>
      <c r="U722" s="9"/>
      <c r="V722" s="9"/>
      <c r="W722" s="9"/>
      <c r="X722" s="9"/>
      <c r="Y722" s="9"/>
      <c r="Z722" s="9"/>
      <c r="AT722" s="36"/>
      <c r="AW722" s="78"/>
      <c r="AX722" s="78"/>
      <c r="AY722" s="78"/>
      <c r="AZ722" s="78"/>
    </row>
    <row r="723" spans="1:52" ht="15" customHeight="1" x14ac:dyDescent="0.4">
      <c r="A723" s="18"/>
      <c r="B723" s="9"/>
      <c r="C723" s="9"/>
      <c r="D723" s="9"/>
      <c r="E723" s="9"/>
      <c r="F723" s="9"/>
      <c r="G723" s="18"/>
      <c r="H723" s="9"/>
      <c r="I723" s="9"/>
      <c r="J723" s="9"/>
      <c r="K723" s="18"/>
      <c r="L723" s="9"/>
      <c r="M723" s="9"/>
      <c r="N723" s="9"/>
      <c r="O723" s="9"/>
      <c r="P723" s="9"/>
      <c r="Q723" s="9"/>
      <c r="R723" s="9"/>
      <c r="S723" s="9"/>
      <c r="T723" s="9"/>
      <c r="U723" s="9"/>
      <c r="V723" s="9"/>
      <c r="W723" s="9"/>
      <c r="X723" s="9"/>
      <c r="Y723" s="9"/>
      <c r="Z723" s="9"/>
      <c r="AT723" s="36"/>
      <c r="AW723" s="78"/>
      <c r="AX723" s="78"/>
      <c r="AY723" s="78"/>
      <c r="AZ723" s="78"/>
    </row>
    <row r="724" spans="1:52" ht="15" customHeight="1" x14ac:dyDescent="0.4">
      <c r="A724" s="18"/>
      <c r="B724" s="9"/>
      <c r="C724" s="9"/>
      <c r="D724" s="9"/>
      <c r="E724" s="9"/>
      <c r="F724" s="9"/>
      <c r="G724" s="18"/>
      <c r="H724" s="9"/>
      <c r="I724" s="9"/>
      <c r="J724" s="9"/>
      <c r="K724" s="18"/>
      <c r="L724" s="9"/>
      <c r="M724" s="9"/>
      <c r="N724" s="9"/>
      <c r="O724" s="9"/>
      <c r="P724" s="9"/>
      <c r="Q724" s="9"/>
      <c r="R724" s="9"/>
      <c r="S724" s="9"/>
      <c r="T724" s="9"/>
      <c r="U724" s="9"/>
      <c r="V724" s="9"/>
      <c r="W724" s="9"/>
      <c r="X724" s="9"/>
      <c r="Y724" s="9"/>
      <c r="Z724" s="9"/>
      <c r="AT724" s="36"/>
      <c r="AW724" s="78"/>
      <c r="AX724" s="78"/>
      <c r="AY724" s="78"/>
      <c r="AZ724" s="78"/>
    </row>
    <row r="725" spans="1:52" ht="15" customHeight="1" x14ac:dyDescent="0.4">
      <c r="A725" s="18"/>
      <c r="B725" s="9"/>
      <c r="C725" s="9"/>
      <c r="D725" s="9"/>
      <c r="E725" s="9"/>
      <c r="F725" s="9"/>
      <c r="G725" s="18"/>
      <c r="H725" s="9"/>
      <c r="I725" s="9"/>
      <c r="J725" s="9"/>
      <c r="K725" s="18"/>
      <c r="L725" s="9"/>
      <c r="M725" s="9"/>
      <c r="N725" s="9"/>
      <c r="O725" s="9"/>
      <c r="P725" s="9"/>
      <c r="Q725" s="9"/>
      <c r="R725" s="9"/>
      <c r="S725" s="9"/>
      <c r="T725" s="9"/>
      <c r="U725" s="9"/>
      <c r="V725" s="9"/>
      <c r="W725" s="9"/>
      <c r="X725" s="9"/>
      <c r="Y725" s="9"/>
      <c r="Z725" s="9"/>
      <c r="AT725" s="36"/>
      <c r="AW725" s="78"/>
      <c r="AX725" s="78"/>
      <c r="AY725" s="78"/>
      <c r="AZ725" s="78"/>
    </row>
    <row r="726" spans="1:52" ht="15" customHeight="1" x14ac:dyDescent="0.4">
      <c r="A726" s="18"/>
      <c r="B726" s="9"/>
      <c r="C726" s="9"/>
      <c r="D726" s="9"/>
      <c r="E726" s="9"/>
      <c r="F726" s="9"/>
      <c r="G726" s="18"/>
      <c r="H726" s="9"/>
      <c r="I726" s="9"/>
      <c r="J726" s="9"/>
      <c r="K726" s="18"/>
      <c r="L726" s="9"/>
      <c r="M726" s="9"/>
      <c r="N726" s="9"/>
      <c r="O726" s="9"/>
      <c r="P726" s="9"/>
      <c r="Q726" s="9"/>
      <c r="R726" s="9"/>
      <c r="S726" s="9"/>
      <c r="T726" s="9"/>
      <c r="U726" s="9"/>
      <c r="V726" s="9"/>
      <c r="W726" s="9"/>
      <c r="X726" s="9"/>
      <c r="Y726" s="9"/>
      <c r="Z726" s="9"/>
      <c r="AT726" s="36"/>
      <c r="AW726" s="78"/>
      <c r="AX726" s="78"/>
      <c r="AY726" s="78"/>
      <c r="AZ726" s="78"/>
    </row>
    <row r="727" spans="1:52" ht="15" customHeight="1" x14ac:dyDescent="0.4">
      <c r="A727" s="18"/>
      <c r="B727" s="9"/>
      <c r="C727" s="9"/>
      <c r="D727" s="9"/>
      <c r="E727" s="9"/>
      <c r="F727" s="9"/>
      <c r="G727" s="18"/>
      <c r="H727" s="9"/>
      <c r="I727" s="9"/>
      <c r="J727" s="9"/>
      <c r="K727" s="18"/>
      <c r="L727" s="9"/>
      <c r="M727" s="9"/>
      <c r="N727" s="9"/>
      <c r="O727" s="9"/>
      <c r="P727" s="9"/>
      <c r="Q727" s="9"/>
      <c r="R727" s="9"/>
      <c r="S727" s="9"/>
      <c r="T727" s="9"/>
      <c r="U727" s="9"/>
      <c r="V727" s="9"/>
      <c r="W727" s="9"/>
      <c r="X727" s="9"/>
      <c r="Y727" s="9"/>
      <c r="Z727" s="9"/>
      <c r="AT727" s="36"/>
      <c r="AW727" s="78"/>
      <c r="AX727" s="78"/>
      <c r="AY727" s="78"/>
      <c r="AZ727" s="78"/>
    </row>
    <row r="728" spans="1:52" ht="15" customHeight="1" x14ac:dyDescent="0.4">
      <c r="A728" s="18"/>
      <c r="B728" s="9"/>
      <c r="C728" s="9"/>
      <c r="D728" s="9"/>
      <c r="E728" s="9"/>
      <c r="F728" s="9"/>
      <c r="G728" s="18"/>
      <c r="H728" s="9"/>
      <c r="I728" s="9"/>
      <c r="J728" s="9"/>
      <c r="K728" s="18"/>
      <c r="L728" s="9"/>
      <c r="M728" s="9"/>
      <c r="N728" s="9"/>
      <c r="O728" s="9"/>
      <c r="P728" s="9"/>
      <c r="Q728" s="9"/>
      <c r="R728" s="9"/>
      <c r="S728" s="9"/>
      <c r="T728" s="9"/>
      <c r="U728" s="9"/>
      <c r="V728" s="9"/>
      <c r="W728" s="9"/>
      <c r="X728" s="9"/>
      <c r="Y728" s="9"/>
      <c r="Z728" s="9"/>
      <c r="AT728" s="36"/>
      <c r="AW728" s="78"/>
      <c r="AX728" s="78"/>
      <c r="AY728" s="78"/>
      <c r="AZ728" s="78"/>
    </row>
    <row r="729" spans="1:52" ht="15" customHeight="1" x14ac:dyDescent="0.4">
      <c r="A729" s="18"/>
      <c r="B729" s="9"/>
      <c r="C729" s="9"/>
      <c r="D729" s="9"/>
      <c r="E729" s="9"/>
      <c r="F729" s="9"/>
      <c r="G729" s="18"/>
      <c r="H729" s="9"/>
      <c r="I729" s="9"/>
      <c r="J729" s="9"/>
      <c r="K729" s="18"/>
      <c r="L729" s="9"/>
      <c r="M729" s="9"/>
      <c r="N729" s="9"/>
      <c r="O729" s="9"/>
      <c r="P729" s="9"/>
      <c r="Q729" s="9"/>
      <c r="R729" s="9"/>
      <c r="S729" s="9"/>
      <c r="T729" s="9"/>
      <c r="U729" s="9"/>
      <c r="V729" s="9"/>
      <c r="W729" s="9"/>
      <c r="X729" s="9"/>
      <c r="Y729" s="9"/>
      <c r="Z729" s="9"/>
      <c r="AT729" s="36"/>
      <c r="AW729" s="78"/>
      <c r="AX729" s="78"/>
      <c r="AY729" s="78"/>
      <c r="AZ729" s="78"/>
    </row>
    <row r="730" spans="1:52" ht="15" customHeight="1" x14ac:dyDescent="0.4">
      <c r="A730" s="18"/>
      <c r="B730" s="9"/>
      <c r="C730" s="9"/>
      <c r="D730" s="9"/>
      <c r="E730" s="9"/>
      <c r="F730" s="9"/>
      <c r="G730" s="18"/>
      <c r="H730" s="9"/>
      <c r="I730" s="9"/>
      <c r="J730" s="9"/>
      <c r="K730" s="18"/>
      <c r="L730" s="9"/>
      <c r="M730" s="9"/>
      <c r="N730" s="9"/>
      <c r="O730" s="9"/>
      <c r="P730" s="9"/>
      <c r="Q730" s="9"/>
      <c r="R730" s="9"/>
      <c r="S730" s="9"/>
      <c r="T730" s="9"/>
      <c r="U730" s="9"/>
      <c r="V730" s="9"/>
      <c r="W730" s="9"/>
      <c r="X730" s="9"/>
      <c r="Y730" s="9"/>
      <c r="Z730" s="9"/>
      <c r="AT730" s="36"/>
      <c r="AW730" s="78"/>
      <c r="AX730" s="78"/>
      <c r="AY730" s="78"/>
      <c r="AZ730" s="78"/>
    </row>
    <row r="731" spans="1:52" ht="15" customHeight="1" x14ac:dyDescent="0.4">
      <c r="A731" s="18"/>
      <c r="B731" s="9"/>
      <c r="C731" s="9"/>
      <c r="D731" s="9"/>
      <c r="E731" s="9"/>
      <c r="F731" s="9"/>
      <c r="G731" s="18"/>
      <c r="H731" s="9"/>
      <c r="I731" s="9"/>
      <c r="J731" s="9"/>
      <c r="K731" s="18"/>
      <c r="L731" s="9"/>
      <c r="M731" s="9"/>
      <c r="N731" s="9"/>
      <c r="O731" s="9"/>
      <c r="P731" s="9"/>
      <c r="Q731" s="9"/>
      <c r="R731" s="9"/>
      <c r="S731" s="9"/>
      <c r="T731" s="9"/>
      <c r="U731" s="9"/>
      <c r="V731" s="9"/>
      <c r="W731" s="9"/>
      <c r="X731" s="9"/>
      <c r="Y731" s="9"/>
      <c r="Z731" s="9"/>
      <c r="AT731" s="36"/>
      <c r="AW731" s="78"/>
      <c r="AX731" s="78"/>
      <c r="AY731" s="78"/>
      <c r="AZ731" s="78"/>
    </row>
    <row r="732" spans="1:52" ht="15" customHeight="1" x14ac:dyDescent="0.4">
      <c r="A732" s="18"/>
      <c r="B732" s="9"/>
      <c r="C732" s="9"/>
      <c r="D732" s="9"/>
      <c r="E732" s="9"/>
      <c r="F732" s="9"/>
      <c r="G732" s="18"/>
      <c r="H732" s="9"/>
      <c r="I732" s="9"/>
      <c r="J732" s="9"/>
      <c r="K732" s="18"/>
      <c r="L732" s="9"/>
      <c r="M732" s="9"/>
      <c r="N732" s="9"/>
      <c r="O732" s="9"/>
      <c r="P732" s="9"/>
      <c r="Q732" s="9"/>
      <c r="R732" s="9"/>
      <c r="S732" s="9"/>
      <c r="T732" s="9"/>
      <c r="U732" s="9"/>
      <c r="V732" s="9"/>
      <c r="W732" s="9"/>
      <c r="X732" s="9"/>
      <c r="Y732" s="9"/>
      <c r="Z732" s="9"/>
      <c r="AT732" s="36"/>
      <c r="AW732" s="78"/>
      <c r="AX732" s="78"/>
      <c r="AY732" s="78"/>
      <c r="AZ732" s="78"/>
    </row>
    <row r="733" spans="1:52" ht="15" customHeight="1" x14ac:dyDescent="0.4">
      <c r="A733" s="18"/>
      <c r="B733" s="9"/>
      <c r="C733" s="9"/>
      <c r="D733" s="9"/>
      <c r="E733" s="9"/>
      <c r="F733" s="9"/>
      <c r="G733" s="18"/>
      <c r="H733" s="9"/>
      <c r="I733" s="9"/>
      <c r="J733" s="9"/>
      <c r="K733" s="18"/>
      <c r="L733" s="9"/>
      <c r="M733" s="9"/>
      <c r="N733" s="9"/>
      <c r="O733" s="9"/>
      <c r="P733" s="9"/>
      <c r="Q733" s="9"/>
      <c r="R733" s="9"/>
      <c r="S733" s="9"/>
      <c r="T733" s="9"/>
      <c r="U733" s="9"/>
      <c r="V733" s="9"/>
      <c r="W733" s="9"/>
      <c r="X733" s="9"/>
      <c r="Y733" s="9"/>
      <c r="Z733" s="9"/>
      <c r="AT733" s="36"/>
      <c r="AW733" s="78"/>
      <c r="AX733" s="78"/>
      <c r="AY733" s="78"/>
      <c r="AZ733" s="78"/>
    </row>
    <row r="734" spans="1:52" ht="15" customHeight="1" x14ac:dyDescent="0.4">
      <c r="A734" s="18"/>
      <c r="B734" s="9"/>
      <c r="C734" s="9"/>
      <c r="D734" s="9"/>
      <c r="E734" s="9"/>
      <c r="F734" s="9"/>
      <c r="G734" s="18"/>
      <c r="H734" s="9"/>
      <c r="I734" s="9"/>
      <c r="J734" s="9"/>
      <c r="K734" s="18"/>
      <c r="L734" s="9"/>
      <c r="M734" s="9"/>
      <c r="N734" s="9"/>
      <c r="O734" s="9"/>
      <c r="P734" s="9"/>
      <c r="Q734" s="9"/>
      <c r="R734" s="9"/>
      <c r="S734" s="9"/>
      <c r="T734" s="9"/>
      <c r="U734" s="9"/>
      <c r="V734" s="9"/>
      <c r="W734" s="9"/>
      <c r="X734" s="9"/>
      <c r="Y734" s="9"/>
      <c r="Z734" s="9"/>
      <c r="AT734" s="36"/>
      <c r="AW734" s="78"/>
      <c r="AX734" s="78"/>
      <c r="AY734" s="78"/>
      <c r="AZ734" s="78"/>
    </row>
    <row r="735" spans="1:52" ht="15" customHeight="1" x14ac:dyDescent="0.4">
      <c r="A735" s="18"/>
      <c r="B735" s="9"/>
      <c r="C735" s="9"/>
      <c r="D735" s="9"/>
      <c r="E735" s="9"/>
      <c r="F735" s="9"/>
      <c r="G735" s="18"/>
      <c r="H735" s="9"/>
      <c r="I735" s="9"/>
      <c r="J735" s="9"/>
      <c r="K735" s="18"/>
      <c r="L735" s="9"/>
      <c r="M735" s="9"/>
      <c r="N735" s="9"/>
      <c r="O735" s="9"/>
      <c r="P735" s="9"/>
      <c r="Q735" s="9"/>
      <c r="R735" s="9"/>
      <c r="S735" s="9"/>
      <c r="T735" s="9"/>
      <c r="U735" s="9"/>
      <c r="V735" s="9"/>
      <c r="W735" s="9"/>
      <c r="X735" s="9"/>
      <c r="Y735" s="9"/>
      <c r="Z735" s="9"/>
      <c r="AT735" s="36"/>
      <c r="AW735" s="78"/>
      <c r="AX735" s="78"/>
      <c r="AY735" s="78"/>
      <c r="AZ735" s="78"/>
    </row>
    <row r="736" spans="1:52" ht="15" customHeight="1" x14ac:dyDescent="0.4">
      <c r="A736" s="18"/>
      <c r="B736" s="9"/>
      <c r="C736" s="9"/>
      <c r="D736" s="9"/>
      <c r="E736" s="9"/>
      <c r="F736" s="9"/>
      <c r="G736" s="18"/>
      <c r="H736" s="9"/>
      <c r="I736" s="9"/>
      <c r="J736" s="9"/>
      <c r="K736" s="18"/>
      <c r="L736" s="9"/>
      <c r="M736" s="9"/>
      <c r="N736" s="9"/>
      <c r="O736" s="9"/>
      <c r="P736" s="9"/>
      <c r="Q736" s="9"/>
      <c r="R736" s="9"/>
      <c r="S736" s="9"/>
      <c r="T736" s="9"/>
      <c r="U736" s="9"/>
      <c r="V736" s="9"/>
      <c r="W736" s="9"/>
      <c r="X736" s="9"/>
      <c r="Y736" s="9"/>
      <c r="Z736" s="9"/>
      <c r="AT736" s="36"/>
      <c r="AW736" s="78"/>
      <c r="AX736" s="78"/>
      <c r="AY736" s="78"/>
      <c r="AZ736" s="78"/>
    </row>
    <row r="737" spans="1:52" ht="15" customHeight="1" x14ac:dyDescent="0.4">
      <c r="A737" s="18"/>
      <c r="B737" s="9"/>
      <c r="C737" s="9"/>
      <c r="D737" s="9"/>
      <c r="E737" s="9"/>
      <c r="F737" s="9"/>
      <c r="G737" s="18"/>
      <c r="H737" s="9"/>
      <c r="I737" s="9"/>
      <c r="J737" s="9"/>
      <c r="K737" s="18"/>
      <c r="L737" s="9"/>
      <c r="M737" s="9"/>
      <c r="N737" s="9"/>
      <c r="O737" s="9"/>
      <c r="P737" s="9"/>
      <c r="Q737" s="9"/>
      <c r="R737" s="9"/>
      <c r="S737" s="9"/>
      <c r="T737" s="9"/>
      <c r="U737" s="9"/>
      <c r="V737" s="9"/>
      <c r="W737" s="9"/>
      <c r="X737" s="9"/>
      <c r="Y737" s="9"/>
      <c r="Z737" s="9"/>
      <c r="AT737" s="36"/>
      <c r="AW737" s="78"/>
      <c r="AX737" s="78"/>
      <c r="AY737" s="78"/>
      <c r="AZ737" s="78"/>
    </row>
    <row r="738" spans="1:52" ht="15" customHeight="1" x14ac:dyDescent="0.4">
      <c r="A738" s="18"/>
      <c r="B738" s="9"/>
      <c r="C738" s="9"/>
      <c r="D738" s="9"/>
      <c r="E738" s="9"/>
      <c r="F738" s="9"/>
      <c r="G738" s="18"/>
      <c r="H738" s="9"/>
      <c r="I738" s="9"/>
      <c r="J738" s="9"/>
      <c r="K738" s="18"/>
      <c r="L738" s="9"/>
      <c r="M738" s="9"/>
      <c r="N738" s="9"/>
      <c r="O738" s="9"/>
      <c r="P738" s="9"/>
      <c r="Q738" s="9"/>
      <c r="R738" s="9"/>
      <c r="S738" s="9"/>
      <c r="T738" s="9"/>
      <c r="U738" s="9"/>
      <c r="V738" s="9"/>
      <c r="W738" s="9"/>
      <c r="X738" s="9"/>
      <c r="Y738" s="9"/>
      <c r="Z738" s="9"/>
      <c r="AT738" s="36"/>
      <c r="AW738" s="78"/>
      <c r="AX738" s="78"/>
      <c r="AY738" s="78"/>
      <c r="AZ738" s="78"/>
    </row>
    <row r="739" spans="1:52" ht="15" customHeight="1" x14ac:dyDescent="0.4">
      <c r="A739" s="18"/>
      <c r="B739" s="9"/>
      <c r="C739" s="9"/>
      <c r="D739" s="9"/>
      <c r="E739" s="9"/>
      <c r="F739" s="9"/>
      <c r="G739" s="18"/>
      <c r="H739" s="9"/>
      <c r="I739" s="9"/>
      <c r="J739" s="9"/>
      <c r="K739" s="18"/>
      <c r="L739" s="9"/>
      <c r="M739" s="9"/>
      <c r="N739" s="9"/>
      <c r="O739" s="9"/>
      <c r="P739" s="9"/>
      <c r="Q739" s="9"/>
      <c r="R739" s="9"/>
      <c r="S739" s="9"/>
      <c r="T739" s="9"/>
      <c r="U739" s="9"/>
      <c r="V739" s="9"/>
      <c r="W739" s="9"/>
      <c r="X739" s="9"/>
      <c r="Y739" s="9"/>
      <c r="Z739" s="9"/>
      <c r="AT739" s="36"/>
      <c r="AW739" s="78"/>
      <c r="AX739" s="78"/>
      <c r="AY739" s="78"/>
      <c r="AZ739" s="78"/>
    </row>
    <row r="740" spans="1:52" ht="15" customHeight="1" x14ac:dyDescent="0.4">
      <c r="A740" s="18"/>
      <c r="B740" s="9"/>
      <c r="C740" s="9"/>
      <c r="D740" s="9"/>
      <c r="E740" s="9"/>
      <c r="F740" s="9"/>
      <c r="G740" s="18"/>
      <c r="H740" s="9"/>
      <c r="I740" s="9"/>
      <c r="J740" s="9"/>
      <c r="K740" s="18"/>
      <c r="L740" s="9"/>
      <c r="M740" s="9"/>
      <c r="N740" s="9"/>
      <c r="O740" s="9"/>
      <c r="P740" s="9"/>
      <c r="Q740" s="9"/>
      <c r="R740" s="9"/>
      <c r="S740" s="9"/>
      <c r="T740" s="9"/>
      <c r="U740" s="9"/>
      <c r="V740" s="9"/>
      <c r="W740" s="9"/>
      <c r="X740" s="9"/>
      <c r="Y740" s="9"/>
      <c r="Z740" s="9"/>
      <c r="AT740" s="36"/>
      <c r="AW740" s="78"/>
      <c r="AX740" s="78"/>
      <c r="AY740" s="78"/>
      <c r="AZ740" s="78"/>
    </row>
    <row r="741" spans="1:52" ht="15" customHeight="1" x14ac:dyDescent="0.4">
      <c r="A741" s="18"/>
      <c r="B741" s="9"/>
      <c r="C741" s="9"/>
      <c r="D741" s="9"/>
      <c r="E741" s="9"/>
      <c r="F741" s="9"/>
      <c r="G741" s="18"/>
      <c r="H741" s="9"/>
      <c r="I741" s="9"/>
      <c r="J741" s="9"/>
      <c r="K741" s="18"/>
      <c r="L741" s="9"/>
      <c r="M741" s="9"/>
      <c r="N741" s="9"/>
      <c r="O741" s="9"/>
      <c r="P741" s="9"/>
      <c r="Q741" s="9"/>
      <c r="R741" s="9"/>
      <c r="S741" s="9"/>
      <c r="T741" s="9"/>
      <c r="U741" s="9"/>
      <c r="V741" s="9"/>
      <c r="W741" s="9"/>
      <c r="X741" s="9"/>
      <c r="Y741" s="9"/>
      <c r="Z741" s="9"/>
      <c r="AT741" s="36"/>
      <c r="AW741" s="78"/>
      <c r="AX741" s="78"/>
      <c r="AY741" s="78"/>
      <c r="AZ741" s="78"/>
    </row>
    <row r="742" spans="1:52" ht="15" customHeight="1" x14ac:dyDescent="0.4">
      <c r="A742" s="18"/>
      <c r="B742" s="9"/>
      <c r="C742" s="9"/>
      <c r="D742" s="9"/>
      <c r="E742" s="9"/>
      <c r="F742" s="9"/>
      <c r="G742" s="18"/>
      <c r="H742" s="9"/>
      <c r="I742" s="9"/>
      <c r="J742" s="9"/>
      <c r="K742" s="18"/>
      <c r="L742" s="9"/>
      <c r="M742" s="9"/>
      <c r="N742" s="9"/>
      <c r="O742" s="9"/>
      <c r="P742" s="9"/>
      <c r="Q742" s="9"/>
      <c r="R742" s="9"/>
      <c r="S742" s="9"/>
      <c r="T742" s="9"/>
      <c r="U742" s="9"/>
      <c r="V742" s="9"/>
      <c r="W742" s="9"/>
      <c r="X742" s="9"/>
      <c r="Y742" s="9"/>
      <c r="Z742" s="9"/>
      <c r="AT742" s="36"/>
      <c r="AW742" s="78"/>
      <c r="AX742" s="78"/>
      <c r="AY742" s="78"/>
      <c r="AZ742" s="78"/>
    </row>
    <row r="743" spans="1:52" ht="15" customHeight="1" x14ac:dyDescent="0.4">
      <c r="A743" s="18"/>
      <c r="B743" s="9"/>
      <c r="C743" s="9"/>
      <c r="D743" s="9"/>
      <c r="E743" s="9"/>
      <c r="F743" s="9"/>
      <c r="G743" s="18"/>
      <c r="H743" s="9"/>
      <c r="I743" s="9"/>
      <c r="J743" s="9"/>
      <c r="K743" s="18"/>
      <c r="L743" s="9"/>
      <c r="M743" s="9"/>
      <c r="N743" s="9"/>
      <c r="O743" s="9"/>
      <c r="P743" s="9"/>
      <c r="Q743" s="9"/>
      <c r="R743" s="9"/>
      <c r="S743" s="9"/>
      <c r="T743" s="9"/>
      <c r="U743" s="9"/>
      <c r="V743" s="9"/>
      <c r="W743" s="9"/>
      <c r="X743" s="9"/>
      <c r="Y743" s="9"/>
      <c r="Z743" s="9"/>
      <c r="AT743" s="36"/>
      <c r="AW743" s="78"/>
      <c r="AX743" s="78"/>
      <c r="AY743" s="78"/>
      <c r="AZ743" s="78"/>
    </row>
    <row r="744" spans="1:52" ht="15" customHeight="1" x14ac:dyDescent="0.4">
      <c r="A744" s="18"/>
      <c r="B744" s="9"/>
      <c r="C744" s="9"/>
      <c r="D744" s="9"/>
      <c r="E744" s="9"/>
      <c r="F744" s="9"/>
      <c r="G744" s="18"/>
      <c r="H744" s="9"/>
      <c r="I744" s="9"/>
      <c r="J744" s="9"/>
      <c r="K744" s="18"/>
      <c r="L744" s="9"/>
      <c r="M744" s="9"/>
      <c r="N744" s="9"/>
      <c r="O744" s="9"/>
      <c r="P744" s="9"/>
      <c r="Q744" s="9"/>
      <c r="R744" s="9"/>
      <c r="S744" s="9"/>
      <c r="T744" s="9"/>
      <c r="U744" s="9"/>
      <c r="V744" s="9"/>
      <c r="W744" s="9"/>
      <c r="X744" s="9"/>
      <c r="Y744" s="9"/>
      <c r="Z744" s="9"/>
      <c r="AT744" s="36"/>
      <c r="AW744" s="78"/>
      <c r="AX744" s="78"/>
      <c r="AY744" s="78"/>
      <c r="AZ744" s="78"/>
    </row>
    <row r="745" spans="1:52" ht="15" customHeight="1" x14ac:dyDescent="0.4">
      <c r="A745" s="18"/>
      <c r="B745" s="9"/>
      <c r="C745" s="9"/>
      <c r="D745" s="9"/>
      <c r="E745" s="9"/>
      <c r="F745" s="9"/>
      <c r="G745" s="18"/>
      <c r="H745" s="9"/>
      <c r="I745" s="9"/>
      <c r="J745" s="9"/>
      <c r="K745" s="18"/>
      <c r="L745" s="9"/>
      <c r="M745" s="9"/>
      <c r="N745" s="9"/>
      <c r="O745" s="9"/>
      <c r="P745" s="9"/>
      <c r="Q745" s="9"/>
      <c r="R745" s="9"/>
      <c r="S745" s="9"/>
      <c r="T745" s="9"/>
      <c r="U745" s="9"/>
      <c r="V745" s="9"/>
      <c r="W745" s="9"/>
      <c r="X745" s="9"/>
      <c r="Y745" s="9"/>
      <c r="Z745" s="9"/>
      <c r="AT745" s="36"/>
      <c r="AW745" s="78"/>
      <c r="AX745" s="78"/>
      <c r="AY745" s="78"/>
      <c r="AZ745" s="78"/>
    </row>
    <row r="746" spans="1:52" ht="15" customHeight="1" x14ac:dyDescent="0.4">
      <c r="A746" s="18"/>
      <c r="B746" s="9"/>
      <c r="C746" s="9"/>
      <c r="D746" s="9"/>
      <c r="E746" s="9"/>
      <c r="F746" s="9"/>
      <c r="G746" s="18"/>
      <c r="H746" s="9"/>
      <c r="I746" s="9"/>
      <c r="J746" s="9"/>
      <c r="K746" s="18"/>
      <c r="L746" s="9"/>
      <c r="M746" s="9"/>
      <c r="N746" s="9"/>
      <c r="O746" s="9"/>
      <c r="P746" s="9"/>
      <c r="Q746" s="9"/>
      <c r="R746" s="9"/>
      <c r="S746" s="9"/>
      <c r="T746" s="9"/>
      <c r="U746" s="9"/>
      <c r="V746" s="9"/>
      <c r="W746" s="9"/>
      <c r="X746" s="9"/>
      <c r="Y746" s="9"/>
      <c r="Z746" s="9"/>
      <c r="AT746" s="36"/>
      <c r="AW746" s="78"/>
      <c r="AX746" s="78"/>
      <c r="AY746" s="78"/>
      <c r="AZ746" s="78"/>
    </row>
    <row r="747" spans="1:52" ht="15" customHeight="1" x14ac:dyDescent="0.4">
      <c r="A747" s="18"/>
      <c r="B747" s="9"/>
      <c r="C747" s="9"/>
      <c r="D747" s="9"/>
      <c r="E747" s="9"/>
      <c r="F747" s="9"/>
      <c r="G747" s="18"/>
      <c r="H747" s="9"/>
      <c r="I747" s="9"/>
      <c r="J747" s="9"/>
      <c r="K747" s="18"/>
      <c r="L747" s="9"/>
      <c r="M747" s="9"/>
      <c r="N747" s="9"/>
      <c r="O747" s="9"/>
      <c r="P747" s="9"/>
      <c r="Q747" s="9"/>
      <c r="R747" s="9"/>
      <c r="S747" s="9"/>
      <c r="T747" s="9"/>
      <c r="U747" s="9"/>
      <c r="V747" s="9"/>
      <c r="W747" s="9"/>
      <c r="X747" s="9"/>
      <c r="Y747" s="9"/>
      <c r="Z747" s="9"/>
      <c r="AT747" s="36"/>
      <c r="AW747" s="78"/>
      <c r="AX747" s="78"/>
      <c r="AY747" s="78"/>
      <c r="AZ747" s="78"/>
    </row>
    <row r="748" spans="1:52" ht="15" customHeight="1" x14ac:dyDescent="0.4">
      <c r="A748" s="18"/>
      <c r="B748" s="9"/>
      <c r="C748" s="9"/>
      <c r="D748" s="9"/>
      <c r="E748" s="9"/>
      <c r="F748" s="9"/>
      <c r="G748" s="18"/>
      <c r="H748" s="9"/>
      <c r="I748" s="9"/>
      <c r="J748" s="9"/>
      <c r="K748" s="18"/>
      <c r="L748" s="9"/>
      <c r="M748" s="9"/>
      <c r="N748" s="9"/>
      <c r="O748" s="9"/>
      <c r="P748" s="9"/>
      <c r="Q748" s="9"/>
      <c r="R748" s="9"/>
      <c r="S748" s="9"/>
      <c r="T748" s="9"/>
      <c r="U748" s="9"/>
      <c r="V748" s="9"/>
      <c r="W748" s="9"/>
      <c r="X748" s="9"/>
      <c r="Y748" s="9"/>
      <c r="Z748" s="9"/>
      <c r="AT748" s="36"/>
      <c r="AW748" s="78"/>
      <c r="AX748" s="78"/>
      <c r="AY748" s="78"/>
      <c r="AZ748" s="78"/>
    </row>
    <row r="749" spans="1:52" ht="15" customHeight="1" x14ac:dyDescent="0.4">
      <c r="A749" s="18"/>
      <c r="B749" s="9"/>
      <c r="C749" s="9"/>
      <c r="D749" s="9"/>
      <c r="E749" s="9"/>
      <c r="F749" s="9"/>
      <c r="G749" s="18"/>
      <c r="H749" s="9"/>
      <c r="I749" s="9"/>
      <c r="J749" s="9"/>
      <c r="K749" s="18"/>
      <c r="L749" s="9"/>
      <c r="M749" s="9"/>
      <c r="N749" s="9"/>
      <c r="O749" s="9"/>
      <c r="P749" s="9"/>
      <c r="Q749" s="9"/>
      <c r="R749" s="9"/>
      <c r="S749" s="9"/>
      <c r="T749" s="9"/>
      <c r="U749" s="9"/>
      <c r="V749" s="9"/>
      <c r="W749" s="9"/>
      <c r="X749" s="9"/>
      <c r="Y749" s="9"/>
      <c r="Z749" s="9"/>
      <c r="AT749" s="36"/>
      <c r="AW749" s="78"/>
      <c r="AX749" s="78"/>
      <c r="AY749" s="78"/>
      <c r="AZ749" s="78"/>
    </row>
    <row r="750" spans="1:52" ht="15" customHeight="1" x14ac:dyDescent="0.4">
      <c r="A750" s="18"/>
      <c r="B750" s="9"/>
      <c r="C750" s="9"/>
      <c r="D750" s="9"/>
      <c r="E750" s="9"/>
      <c r="F750" s="9"/>
      <c r="G750" s="18"/>
      <c r="H750" s="9"/>
      <c r="I750" s="9"/>
      <c r="J750" s="9"/>
      <c r="K750" s="18"/>
      <c r="L750" s="9"/>
      <c r="M750" s="9"/>
      <c r="N750" s="9"/>
      <c r="O750" s="9"/>
      <c r="P750" s="9"/>
      <c r="Q750" s="9"/>
      <c r="R750" s="9"/>
      <c r="S750" s="9"/>
      <c r="T750" s="9"/>
      <c r="U750" s="9"/>
      <c r="V750" s="9"/>
      <c r="W750" s="9"/>
      <c r="X750" s="9"/>
      <c r="Y750" s="9"/>
      <c r="Z750" s="9"/>
      <c r="AT750" s="36"/>
      <c r="AW750" s="78"/>
      <c r="AX750" s="78"/>
      <c r="AY750" s="78"/>
      <c r="AZ750" s="78"/>
    </row>
    <row r="751" spans="1:52" ht="15" customHeight="1" x14ac:dyDescent="0.4">
      <c r="A751" s="18"/>
      <c r="B751" s="9"/>
      <c r="C751" s="9"/>
      <c r="D751" s="9"/>
      <c r="E751" s="9"/>
      <c r="F751" s="9"/>
      <c r="G751" s="18"/>
      <c r="H751" s="9"/>
      <c r="I751" s="9"/>
      <c r="J751" s="9"/>
      <c r="K751" s="18"/>
      <c r="L751" s="9"/>
      <c r="M751" s="9"/>
      <c r="N751" s="9"/>
      <c r="O751" s="9"/>
      <c r="P751" s="9"/>
      <c r="Q751" s="9"/>
      <c r="R751" s="9"/>
      <c r="S751" s="9"/>
      <c r="T751" s="9"/>
      <c r="U751" s="9"/>
      <c r="V751" s="9"/>
      <c r="W751" s="9"/>
      <c r="X751" s="9"/>
      <c r="Y751" s="9"/>
      <c r="Z751" s="9"/>
      <c r="AT751" s="36"/>
      <c r="AW751" s="78"/>
      <c r="AX751" s="78"/>
      <c r="AY751" s="78"/>
      <c r="AZ751" s="78"/>
    </row>
    <row r="752" spans="1:52" ht="15" customHeight="1" x14ac:dyDescent="0.4">
      <c r="A752" s="18"/>
      <c r="B752" s="9"/>
      <c r="C752" s="9"/>
      <c r="D752" s="9"/>
      <c r="E752" s="9"/>
      <c r="F752" s="9"/>
      <c r="G752" s="18"/>
      <c r="H752" s="9"/>
      <c r="I752" s="9"/>
      <c r="J752" s="9"/>
      <c r="K752" s="18"/>
      <c r="L752" s="9"/>
      <c r="M752" s="9"/>
      <c r="N752" s="9"/>
      <c r="O752" s="9"/>
      <c r="P752" s="9"/>
      <c r="Q752" s="9"/>
      <c r="R752" s="9"/>
      <c r="S752" s="9"/>
      <c r="T752" s="9"/>
      <c r="U752" s="9"/>
      <c r="V752" s="9"/>
      <c r="W752" s="9"/>
      <c r="X752" s="9"/>
      <c r="Y752" s="9"/>
      <c r="Z752" s="9"/>
      <c r="AT752" s="36"/>
      <c r="AW752" s="78"/>
      <c r="AX752" s="78"/>
      <c r="AY752" s="78"/>
      <c r="AZ752" s="78"/>
    </row>
    <row r="753" spans="1:52" ht="15" customHeight="1" x14ac:dyDescent="0.4">
      <c r="A753" s="18"/>
      <c r="B753" s="9"/>
      <c r="C753" s="9"/>
      <c r="D753" s="9"/>
      <c r="E753" s="9"/>
      <c r="F753" s="9"/>
      <c r="G753" s="18"/>
      <c r="H753" s="9"/>
      <c r="I753" s="9"/>
      <c r="J753" s="9"/>
      <c r="K753" s="18"/>
      <c r="L753" s="9"/>
      <c r="M753" s="9"/>
      <c r="N753" s="9"/>
      <c r="O753" s="9"/>
      <c r="P753" s="9"/>
      <c r="Q753" s="9"/>
      <c r="R753" s="9"/>
      <c r="S753" s="9"/>
      <c r="T753" s="9"/>
      <c r="U753" s="9"/>
      <c r="V753" s="9"/>
      <c r="W753" s="9"/>
      <c r="X753" s="9"/>
      <c r="Y753" s="9"/>
      <c r="Z753" s="9"/>
      <c r="AT753" s="36"/>
      <c r="AW753" s="78"/>
      <c r="AX753" s="78"/>
      <c r="AY753" s="78"/>
      <c r="AZ753" s="78"/>
    </row>
    <row r="754" spans="1:52" ht="15" customHeight="1" x14ac:dyDescent="0.4">
      <c r="A754" s="18"/>
      <c r="B754" s="9"/>
      <c r="C754" s="9"/>
      <c r="D754" s="9"/>
      <c r="E754" s="9"/>
      <c r="F754" s="9"/>
      <c r="G754" s="18"/>
      <c r="H754" s="9"/>
      <c r="I754" s="9"/>
      <c r="J754" s="9"/>
      <c r="K754" s="18"/>
      <c r="L754" s="9"/>
      <c r="M754" s="9"/>
      <c r="N754" s="9"/>
      <c r="O754" s="9"/>
      <c r="P754" s="9"/>
      <c r="Q754" s="9"/>
      <c r="R754" s="9"/>
      <c r="S754" s="9"/>
      <c r="T754" s="9"/>
      <c r="U754" s="9"/>
      <c r="V754" s="9"/>
      <c r="W754" s="9"/>
      <c r="X754" s="9"/>
      <c r="Y754" s="9"/>
      <c r="Z754" s="9"/>
      <c r="AT754" s="36"/>
      <c r="AW754" s="78"/>
      <c r="AX754" s="78"/>
      <c r="AY754" s="78"/>
      <c r="AZ754" s="78"/>
    </row>
    <row r="755" spans="1:52" ht="15" customHeight="1" x14ac:dyDescent="0.4">
      <c r="A755" s="18"/>
      <c r="B755" s="9"/>
      <c r="C755" s="9"/>
      <c r="D755" s="9"/>
      <c r="E755" s="9"/>
      <c r="F755" s="9"/>
      <c r="G755" s="18"/>
      <c r="H755" s="9"/>
      <c r="I755" s="9"/>
      <c r="J755" s="9"/>
      <c r="K755" s="18"/>
      <c r="L755" s="9"/>
      <c r="M755" s="9"/>
      <c r="N755" s="9"/>
      <c r="O755" s="9"/>
      <c r="P755" s="9"/>
      <c r="Q755" s="9"/>
      <c r="R755" s="9"/>
      <c r="S755" s="9"/>
      <c r="T755" s="9"/>
      <c r="U755" s="9"/>
      <c r="V755" s="9"/>
      <c r="W755" s="9"/>
      <c r="X755" s="9"/>
      <c r="Y755" s="9"/>
      <c r="Z755" s="9"/>
      <c r="AT755" s="36"/>
      <c r="AW755" s="78"/>
      <c r="AX755" s="78"/>
      <c r="AY755" s="78"/>
      <c r="AZ755" s="78"/>
    </row>
    <row r="756" spans="1:52" ht="15" customHeight="1" x14ac:dyDescent="0.4">
      <c r="A756" s="18"/>
      <c r="B756" s="9"/>
      <c r="C756" s="9"/>
      <c r="D756" s="9"/>
      <c r="E756" s="9"/>
      <c r="F756" s="9"/>
      <c r="G756" s="18"/>
      <c r="H756" s="9"/>
      <c r="I756" s="9"/>
      <c r="J756" s="9"/>
      <c r="K756" s="18"/>
      <c r="L756" s="9"/>
      <c r="M756" s="9"/>
      <c r="N756" s="9"/>
      <c r="O756" s="9"/>
      <c r="P756" s="9"/>
      <c r="Q756" s="9"/>
      <c r="R756" s="9"/>
      <c r="S756" s="9"/>
      <c r="T756" s="9"/>
      <c r="U756" s="9"/>
      <c r="V756" s="9"/>
      <c r="W756" s="9"/>
      <c r="X756" s="9"/>
      <c r="Y756" s="9"/>
      <c r="Z756" s="9"/>
      <c r="AT756" s="36"/>
      <c r="AW756" s="78"/>
      <c r="AX756" s="78"/>
      <c r="AY756" s="78"/>
      <c r="AZ756" s="78"/>
    </row>
    <row r="757" spans="1:52" ht="15" customHeight="1" x14ac:dyDescent="0.4">
      <c r="A757" s="18"/>
      <c r="B757" s="9"/>
      <c r="C757" s="9"/>
      <c r="D757" s="9"/>
      <c r="E757" s="9"/>
      <c r="F757" s="9"/>
      <c r="G757" s="18"/>
      <c r="H757" s="9"/>
      <c r="I757" s="9"/>
      <c r="J757" s="9"/>
      <c r="K757" s="18"/>
      <c r="L757" s="9"/>
      <c r="M757" s="9"/>
      <c r="N757" s="9"/>
      <c r="O757" s="9"/>
      <c r="P757" s="9"/>
      <c r="Q757" s="9"/>
      <c r="R757" s="9"/>
      <c r="S757" s="9"/>
      <c r="T757" s="9"/>
      <c r="U757" s="9"/>
      <c r="V757" s="9"/>
      <c r="W757" s="9"/>
      <c r="X757" s="9"/>
      <c r="Y757" s="9"/>
      <c r="Z757" s="9"/>
      <c r="AT757" s="36"/>
      <c r="AW757" s="78"/>
      <c r="AX757" s="78"/>
      <c r="AY757" s="78"/>
      <c r="AZ757" s="78"/>
    </row>
    <row r="758" spans="1:52" ht="15" customHeight="1" x14ac:dyDescent="0.4">
      <c r="A758" s="18"/>
      <c r="B758" s="9"/>
      <c r="C758" s="9"/>
      <c r="D758" s="9"/>
      <c r="E758" s="9"/>
      <c r="F758" s="9"/>
      <c r="G758" s="18"/>
      <c r="H758" s="9"/>
      <c r="I758" s="9"/>
      <c r="J758" s="9"/>
      <c r="K758" s="18"/>
      <c r="L758" s="9"/>
      <c r="M758" s="9"/>
      <c r="N758" s="9"/>
      <c r="O758" s="9"/>
      <c r="P758" s="9"/>
      <c r="Q758" s="9"/>
      <c r="R758" s="9"/>
      <c r="S758" s="9"/>
      <c r="T758" s="9"/>
      <c r="U758" s="9"/>
      <c r="V758" s="9"/>
      <c r="W758" s="9"/>
      <c r="X758" s="9"/>
      <c r="Y758" s="9"/>
      <c r="Z758" s="9"/>
      <c r="AT758" s="36"/>
      <c r="AW758" s="78"/>
      <c r="AX758" s="78"/>
      <c r="AY758" s="78"/>
      <c r="AZ758" s="78"/>
    </row>
    <row r="759" spans="1:52" ht="15" customHeight="1" x14ac:dyDescent="0.4">
      <c r="A759" s="18"/>
      <c r="B759" s="9"/>
      <c r="C759" s="9"/>
      <c r="D759" s="9"/>
      <c r="E759" s="9"/>
      <c r="F759" s="9"/>
      <c r="G759" s="18"/>
      <c r="H759" s="9"/>
      <c r="I759" s="9"/>
      <c r="J759" s="9"/>
      <c r="K759" s="18"/>
      <c r="L759" s="9"/>
      <c r="M759" s="9"/>
      <c r="N759" s="9"/>
      <c r="O759" s="9"/>
      <c r="P759" s="9"/>
      <c r="Q759" s="9"/>
      <c r="R759" s="9"/>
      <c r="S759" s="9"/>
      <c r="T759" s="9"/>
      <c r="U759" s="9"/>
      <c r="V759" s="9"/>
      <c r="W759" s="9"/>
      <c r="X759" s="9"/>
      <c r="Y759" s="9"/>
      <c r="Z759" s="9"/>
      <c r="AT759" s="36"/>
      <c r="AW759" s="78"/>
      <c r="AX759" s="78"/>
      <c r="AY759" s="78"/>
      <c r="AZ759" s="78"/>
    </row>
    <row r="760" spans="1:52" ht="15" customHeight="1" x14ac:dyDescent="0.4">
      <c r="A760" s="18"/>
      <c r="B760" s="9"/>
      <c r="C760" s="9"/>
      <c r="D760" s="9"/>
      <c r="E760" s="9"/>
      <c r="F760" s="9"/>
      <c r="G760" s="18"/>
      <c r="H760" s="9"/>
      <c r="I760" s="9"/>
      <c r="J760" s="9"/>
      <c r="K760" s="18"/>
      <c r="L760" s="9"/>
      <c r="M760" s="9"/>
      <c r="N760" s="9"/>
      <c r="O760" s="9"/>
      <c r="P760" s="9"/>
      <c r="Q760" s="9"/>
      <c r="R760" s="9"/>
      <c r="S760" s="9"/>
      <c r="T760" s="9"/>
      <c r="U760" s="9"/>
      <c r="V760" s="9"/>
      <c r="W760" s="9"/>
      <c r="X760" s="9"/>
      <c r="Y760" s="9"/>
      <c r="Z760" s="9"/>
      <c r="AT760" s="36"/>
      <c r="AW760" s="78"/>
      <c r="AX760" s="78"/>
      <c r="AY760" s="78"/>
      <c r="AZ760" s="78"/>
    </row>
    <row r="761" spans="1:52" ht="15" customHeight="1" x14ac:dyDescent="0.4">
      <c r="A761" s="18"/>
      <c r="B761" s="9"/>
      <c r="C761" s="9"/>
      <c r="D761" s="9"/>
      <c r="E761" s="9"/>
      <c r="F761" s="9"/>
      <c r="G761" s="18"/>
      <c r="H761" s="9"/>
      <c r="I761" s="9"/>
      <c r="J761" s="9"/>
      <c r="K761" s="18"/>
      <c r="L761" s="9"/>
      <c r="M761" s="9"/>
      <c r="N761" s="9"/>
      <c r="O761" s="9"/>
      <c r="P761" s="9"/>
      <c r="Q761" s="9"/>
      <c r="R761" s="9"/>
      <c r="S761" s="9"/>
      <c r="T761" s="9"/>
      <c r="U761" s="9"/>
      <c r="V761" s="9"/>
      <c r="W761" s="9"/>
      <c r="X761" s="9"/>
      <c r="Y761" s="9"/>
      <c r="Z761" s="9"/>
      <c r="AT761" s="36"/>
      <c r="AW761" s="78"/>
      <c r="AX761" s="78"/>
      <c r="AY761" s="78"/>
      <c r="AZ761" s="78"/>
    </row>
    <row r="762" spans="1:52" ht="15" customHeight="1" x14ac:dyDescent="0.4">
      <c r="A762" s="18"/>
      <c r="B762" s="9"/>
      <c r="C762" s="9"/>
      <c r="D762" s="9"/>
      <c r="E762" s="9"/>
      <c r="F762" s="9"/>
      <c r="G762" s="18"/>
      <c r="H762" s="9"/>
      <c r="I762" s="9"/>
      <c r="J762" s="9"/>
      <c r="K762" s="18"/>
      <c r="L762" s="9"/>
      <c r="M762" s="9"/>
      <c r="N762" s="9"/>
      <c r="O762" s="9"/>
      <c r="P762" s="9"/>
      <c r="Q762" s="9"/>
      <c r="R762" s="9"/>
      <c r="S762" s="9"/>
      <c r="T762" s="9"/>
      <c r="U762" s="9"/>
      <c r="V762" s="9"/>
      <c r="W762" s="9"/>
      <c r="X762" s="9"/>
      <c r="Y762" s="9"/>
      <c r="Z762" s="9"/>
      <c r="AT762" s="36"/>
      <c r="AW762" s="78"/>
      <c r="AX762" s="78"/>
      <c r="AY762" s="78"/>
      <c r="AZ762" s="78"/>
    </row>
    <row r="763" spans="1:52" ht="15" customHeight="1" x14ac:dyDescent="0.4">
      <c r="A763" s="18"/>
      <c r="B763" s="9"/>
      <c r="C763" s="9"/>
      <c r="D763" s="9"/>
      <c r="E763" s="9"/>
      <c r="F763" s="9"/>
      <c r="G763" s="18"/>
      <c r="H763" s="9"/>
      <c r="I763" s="9"/>
      <c r="J763" s="9"/>
      <c r="K763" s="18"/>
      <c r="L763" s="9"/>
      <c r="M763" s="9"/>
      <c r="N763" s="9"/>
      <c r="O763" s="9"/>
      <c r="P763" s="9"/>
      <c r="Q763" s="9"/>
      <c r="R763" s="9"/>
      <c r="S763" s="9"/>
      <c r="T763" s="9"/>
      <c r="U763" s="9"/>
      <c r="V763" s="9"/>
      <c r="W763" s="9"/>
      <c r="X763" s="9"/>
      <c r="Y763" s="9"/>
      <c r="Z763" s="9"/>
      <c r="AT763" s="36"/>
      <c r="AW763" s="78"/>
      <c r="AX763" s="78"/>
      <c r="AY763" s="78"/>
      <c r="AZ763" s="78"/>
    </row>
    <row r="764" spans="1:52" ht="15" customHeight="1" x14ac:dyDescent="0.4">
      <c r="A764" s="18"/>
      <c r="B764" s="9"/>
      <c r="C764" s="9"/>
      <c r="D764" s="9"/>
      <c r="E764" s="9"/>
      <c r="F764" s="9"/>
      <c r="G764" s="18"/>
      <c r="H764" s="9"/>
      <c r="I764" s="9"/>
      <c r="J764" s="9"/>
      <c r="K764" s="18"/>
      <c r="L764" s="9"/>
      <c r="M764" s="9"/>
      <c r="N764" s="9"/>
      <c r="O764" s="9"/>
      <c r="P764" s="9"/>
      <c r="Q764" s="9"/>
      <c r="R764" s="9"/>
      <c r="S764" s="9"/>
      <c r="T764" s="9"/>
      <c r="U764" s="9"/>
      <c r="V764" s="9"/>
      <c r="W764" s="9"/>
      <c r="X764" s="9"/>
      <c r="Y764" s="9"/>
      <c r="Z764" s="9"/>
      <c r="AT764" s="36"/>
      <c r="AW764" s="78"/>
      <c r="AX764" s="78"/>
      <c r="AY764" s="78"/>
      <c r="AZ764" s="78"/>
    </row>
    <row r="765" spans="1:52" ht="15" customHeight="1" x14ac:dyDescent="0.4">
      <c r="A765" s="18"/>
      <c r="B765" s="9"/>
      <c r="C765" s="9"/>
      <c r="D765" s="9"/>
      <c r="E765" s="9"/>
      <c r="F765" s="9"/>
      <c r="G765" s="18"/>
      <c r="H765" s="9"/>
      <c r="I765" s="9"/>
      <c r="J765" s="9"/>
      <c r="K765" s="18"/>
      <c r="L765" s="9"/>
      <c r="M765" s="9"/>
      <c r="N765" s="9"/>
      <c r="O765" s="9"/>
      <c r="P765" s="9"/>
      <c r="Q765" s="9"/>
      <c r="R765" s="9"/>
      <c r="S765" s="9"/>
      <c r="T765" s="9"/>
      <c r="U765" s="9"/>
      <c r="V765" s="9"/>
      <c r="W765" s="9"/>
      <c r="X765" s="9"/>
      <c r="Y765" s="9"/>
      <c r="Z765" s="9"/>
      <c r="AT765" s="36"/>
      <c r="AW765" s="78"/>
      <c r="AX765" s="78"/>
      <c r="AY765" s="78"/>
      <c r="AZ765" s="78"/>
    </row>
    <row r="766" spans="1:52" ht="15" customHeight="1" x14ac:dyDescent="0.4">
      <c r="A766" s="18"/>
      <c r="B766" s="9"/>
      <c r="C766" s="9"/>
      <c r="D766" s="9"/>
      <c r="E766" s="9"/>
      <c r="F766" s="9"/>
      <c r="G766" s="18"/>
      <c r="H766" s="9"/>
      <c r="I766" s="9"/>
      <c r="J766" s="9"/>
      <c r="K766" s="18"/>
      <c r="L766" s="9"/>
      <c r="M766" s="9"/>
      <c r="N766" s="9"/>
      <c r="O766" s="9"/>
      <c r="P766" s="9"/>
      <c r="Q766" s="9"/>
      <c r="R766" s="9"/>
      <c r="S766" s="9"/>
      <c r="T766" s="9"/>
      <c r="U766" s="9"/>
      <c r="V766" s="9"/>
      <c r="W766" s="9"/>
      <c r="X766" s="9"/>
      <c r="Y766" s="9"/>
      <c r="Z766" s="9"/>
      <c r="AT766" s="36"/>
      <c r="AW766" s="78"/>
      <c r="AX766" s="78"/>
      <c r="AY766" s="78"/>
      <c r="AZ766" s="78"/>
    </row>
    <row r="767" spans="1:52" ht="15" customHeight="1" x14ac:dyDescent="0.4">
      <c r="A767" s="18"/>
      <c r="B767" s="9"/>
      <c r="C767" s="9"/>
      <c r="D767" s="9"/>
      <c r="E767" s="9"/>
      <c r="F767" s="9"/>
      <c r="G767" s="18"/>
      <c r="H767" s="9"/>
      <c r="I767" s="9"/>
      <c r="J767" s="9"/>
      <c r="K767" s="18"/>
      <c r="L767" s="9"/>
      <c r="M767" s="9"/>
      <c r="N767" s="9"/>
      <c r="O767" s="9"/>
      <c r="P767" s="9"/>
      <c r="Q767" s="9"/>
      <c r="R767" s="9"/>
      <c r="S767" s="9"/>
      <c r="T767" s="9"/>
      <c r="U767" s="9"/>
      <c r="V767" s="9"/>
      <c r="W767" s="9"/>
      <c r="X767" s="9"/>
      <c r="Y767" s="9"/>
      <c r="Z767" s="9"/>
      <c r="AT767" s="36"/>
      <c r="AW767" s="78"/>
      <c r="AX767" s="78"/>
      <c r="AY767" s="78"/>
      <c r="AZ767" s="78"/>
    </row>
    <row r="768" spans="1:52" ht="15" customHeight="1" x14ac:dyDescent="0.4">
      <c r="A768" s="18"/>
      <c r="B768" s="9"/>
      <c r="C768" s="9"/>
      <c r="D768" s="9"/>
      <c r="E768" s="9"/>
      <c r="F768" s="9"/>
      <c r="G768" s="18"/>
      <c r="H768" s="9"/>
      <c r="I768" s="9"/>
      <c r="J768" s="9"/>
      <c r="K768" s="18"/>
      <c r="L768" s="9"/>
      <c r="M768" s="9"/>
      <c r="N768" s="9"/>
      <c r="O768" s="9"/>
      <c r="P768" s="9"/>
      <c r="Q768" s="9"/>
      <c r="R768" s="9"/>
      <c r="S768" s="9"/>
      <c r="T768" s="9"/>
      <c r="U768" s="9"/>
      <c r="V768" s="9"/>
      <c r="W768" s="9"/>
      <c r="X768" s="9"/>
      <c r="Y768" s="9"/>
      <c r="Z768" s="9"/>
      <c r="AT768" s="36"/>
      <c r="AW768" s="78"/>
      <c r="AX768" s="78"/>
      <c r="AY768" s="78"/>
      <c r="AZ768" s="78"/>
    </row>
    <row r="769" spans="1:52" ht="15" customHeight="1" x14ac:dyDescent="0.4">
      <c r="A769" s="18"/>
      <c r="B769" s="9"/>
      <c r="C769" s="9"/>
      <c r="D769" s="9"/>
      <c r="E769" s="9"/>
      <c r="F769" s="9"/>
      <c r="G769" s="18"/>
      <c r="H769" s="9"/>
      <c r="I769" s="9"/>
      <c r="J769" s="9"/>
      <c r="K769" s="18"/>
      <c r="L769" s="9"/>
      <c r="M769" s="9"/>
      <c r="N769" s="9"/>
      <c r="O769" s="9"/>
      <c r="P769" s="9"/>
      <c r="Q769" s="9"/>
      <c r="R769" s="9"/>
      <c r="S769" s="9"/>
      <c r="T769" s="9"/>
      <c r="U769" s="9"/>
      <c r="V769" s="9"/>
      <c r="W769" s="9"/>
      <c r="X769" s="9"/>
      <c r="Y769" s="9"/>
      <c r="Z769" s="9"/>
      <c r="AT769" s="36"/>
      <c r="AW769" s="78"/>
      <c r="AX769" s="78"/>
      <c r="AY769" s="78"/>
      <c r="AZ769" s="78"/>
    </row>
    <row r="770" spans="1:52" ht="15" customHeight="1" x14ac:dyDescent="0.4">
      <c r="A770" s="18"/>
      <c r="B770" s="9"/>
      <c r="C770" s="9"/>
      <c r="D770" s="9"/>
      <c r="E770" s="9"/>
      <c r="F770" s="9"/>
      <c r="G770" s="18"/>
      <c r="H770" s="9"/>
      <c r="I770" s="9"/>
      <c r="J770" s="9"/>
      <c r="K770" s="18"/>
      <c r="L770" s="9"/>
      <c r="M770" s="9"/>
      <c r="N770" s="9"/>
      <c r="O770" s="9"/>
      <c r="P770" s="9"/>
      <c r="Q770" s="9"/>
      <c r="R770" s="9"/>
      <c r="S770" s="9"/>
      <c r="T770" s="9"/>
      <c r="U770" s="9"/>
      <c r="V770" s="9"/>
      <c r="W770" s="9"/>
      <c r="X770" s="9"/>
      <c r="Y770" s="9"/>
      <c r="Z770" s="9"/>
      <c r="AT770" s="36"/>
      <c r="AW770" s="78"/>
      <c r="AX770" s="78"/>
      <c r="AY770" s="78"/>
      <c r="AZ770" s="78"/>
    </row>
    <row r="771" spans="1:52" ht="15" customHeight="1" x14ac:dyDescent="0.4">
      <c r="A771" s="18"/>
      <c r="B771" s="9"/>
      <c r="C771" s="9"/>
      <c r="D771" s="9"/>
      <c r="E771" s="9"/>
      <c r="F771" s="9"/>
      <c r="G771" s="18"/>
      <c r="H771" s="9"/>
      <c r="I771" s="9"/>
      <c r="J771" s="9"/>
      <c r="K771" s="18"/>
      <c r="L771" s="9"/>
      <c r="M771" s="9"/>
      <c r="N771" s="9"/>
      <c r="O771" s="9"/>
      <c r="P771" s="9"/>
      <c r="Q771" s="9"/>
      <c r="R771" s="9"/>
      <c r="S771" s="9"/>
      <c r="T771" s="9"/>
      <c r="U771" s="9"/>
      <c r="V771" s="9"/>
      <c r="W771" s="9"/>
      <c r="X771" s="9"/>
      <c r="Y771" s="9"/>
      <c r="Z771" s="9"/>
      <c r="AT771" s="36"/>
      <c r="AW771" s="78"/>
      <c r="AX771" s="78"/>
      <c r="AY771" s="78"/>
      <c r="AZ771" s="78"/>
    </row>
    <row r="772" spans="1:52" ht="15" customHeight="1" x14ac:dyDescent="0.4">
      <c r="A772" s="18"/>
      <c r="B772" s="9"/>
      <c r="C772" s="9"/>
      <c r="D772" s="9"/>
      <c r="E772" s="9"/>
      <c r="F772" s="9"/>
      <c r="G772" s="18"/>
      <c r="H772" s="9"/>
      <c r="I772" s="9"/>
      <c r="J772" s="9"/>
      <c r="K772" s="18"/>
      <c r="L772" s="9"/>
      <c r="M772" s="9"/>
      <c r="N772" s="9"/>
      <c r="O772" s="9"/>
      <c r="P772" s="9"/>
      <c r="Q772" s="9"/>
      <c r="R772" s="9"/>
      <c r="S772" s="9"/>
      <c r="T772" s="9"/>
      <c r="U772" s="9"/>
      <c r="V772" s="9"/>
      <c r="W772" s="9"/>
      <c r="X772" s="9"/>
      <c r="Y772" s="9"/>
      <c r="Z772" s="9"/>
      <c r="AT772" s="36"/>
      <c r="AW772" s="78"/>
      <c r="AX772" s="78"/>
      <c r="AY772" s="78"/>
      <c r="AZ772" s="78"/>
    </row>
    <row r="773" spans="1:52" ht="15" customHeight="1" x14ac:dyDescent="0.4">
      <c r="A773" s="18"/>
      <c r="B773" s="9"/>
      <c r="C773" s="9"/>
      <c r="D773" s="9"/>
      <c r="E773" s="9"/>
      <c r="F773" s="9"/>
      <c r="G773" s="18"/>
      <c r="H773" s="9"/>
      <c r="I773" s="9"/>
      <c r="J773" s="9"/>
      <c r="K773" s="18"/>
      <c r="L773" s="9"/>
      <c r="M773" s="9"/>
      <c r="N773" s="9"/>
      <c r="O773" s="9"/>
      <c r="P773" s="9"/>
      <c r="Q773" s="9"/>
      <c r="R773" s="9"/>
      <c r="S773" s="9"/>
      <c r="T773" s="9"/>
      <c r="U773" s="9"/>
      <c r="V773" s="9"/>
      <c r="W773" s="9"/>
      <c r="X773" s="9"/>
      <c r="Y773" s="9"/>
      <c r="Z773" s="9"/>
      <c r="AT773" s="36"/>
      <c r="AW773" s="78"/>
      <c r="AX773" s="78"/>
      <c r="AY773" s="78"/>
      <c r="AZ773" s="78"/>
    </row>
    <row r="774" spans="1:52" ht="15" customHeight="1" x14ac:dyDescent="0.4">
      <c r="A774" s="18"/>
      <c r="B774" s="9"/>
      <c r="C774" s="9"/>
      <c r="D774" s="9"/>
      <c r="E774" s="9"/>
      <c r="F774" s="9"/>
      <c r="G774" s="18"/>
      <c r="H774" s="9"/>
      <c r="I774" s="9"/>
      <c r="J774" s="9"/>
      <c r="K774" s="18"/>
      <c r="L774" s="9"/>
      <c r="M774" s="9"/>
      <c r="N774" s="9"/>
      <c r="O774" s="9"/>
      <c r="P774" s="9"/>
      <c r="Q774" s="9"/>
      <c r="R774" s="9"/>
      <c r="S774" s="9"/>
      <c r="T774" s="9"/>
      <c r="U774" s="9"/>
      <c r="V774" s="9"/>
      <c r="W774" s="9"/>
      <c r="X774" s="9"/>
      <c r="Y774" s="9"/>
      <c r="Z774" s="9"/>
      <c r="AT774" s="36"/>
      <c r="AW774" s="78"/>
      <c r="AX774" s="78"/>
      <c r="AY774" s="78"/>
      <c r="AZ774" s="78"/>
    </row>
    <row r="775" spans="1:52" ht="15" customHeight="1" x14ac:dyDescent="0.4">
      <c r="A775" s="18"/>
      <c r="B775" s="9"/>
      <c r="C775" s="9"/>
      <c r="D775" s="9"/>
      <c r="E775" s="9"/>
      <c r="F775" s="9"/>
      <c r="G775" s="18"/>
      <c r="H775" s="9"/>
      <c r="I775" s="9"/>
      <c r="J775" s="9"/>
      <c r="K775" s="18"/>
      <c r="L775" s="9"/>
      <c r="M775" s="9"/>
      <c r="N775" s="9"/>
      <c r="O775" s="9"/>
      <c r="P775" s="9"/>
      <c r="Q775" s="9"/>
      <c r="R775" s="9"/>
      <c r="S775" s="9"/>
      <c r="T775" s="9"/>
      <c r="U775" s="9"/>
      <c r="V775" s="9"/>
      <c r="W775" s="9"/>
      <c r="X775" s="9"/>
      <c r="Y775" s="9"/>
      <c r="Z775" s="9"/>
      <c r="AT775" s="36"/>
      <c r="AW775" s="78"/>
      <c r="AX775" s="78"/>
      <c r="AY775" s="78"/>
      <c r="AZ775" s="78"/>
    </row>
    <row r="776" spans="1:52" ht="15" customHeight="1" x14ac:dyDescent="0.4">
      <c r="A776" s="18"/>
      <c r="B776" s="9"/>
      <c r="C776" s="9"/>
      <c r="D776" s="9"/>
      <c r="E776" s="9"/>
      <c r="F776" s="9"/>
      <c r="G776" s="18"/>
      <c r="H776" s="9"/>
      <c r="I776" s="9"/>
      <c r="J776" s="9"/>
      <c r="K776" s="18"/>
      <c r="L776" s="9"/>
      <c r="M776" s="9"/>
      <c r="N776" s="9"/>
      <c r="O776" s="9"/>
      <c r="P776" s="9"/>
      <c r="Q776" s="9"/>
      <c r="R776" s="9"/>
      <c r="S776" s="9"/>
      <c r="T776" s="9"/>
      <c r="U776" s="9"/>
      <c r="V776" s="9"/>
      <c r="W776" s="9"/>
      <c r="X776" s="9"/>
      <c r="Y776" s="9"/>
      <c r="Z776" s="9"/>
      <c r="AT776" s="36"/>
      <c r="AW776" s="78"/>
      <c r="AX776" s="78"/>
      <c r="AY776" s="78"/>
      <c r="AZ776" s="78"/>
    </row>
    <row r="777" spans="1:52" ht="15" customHeight="1" x14ac:dyDescent="0.4">
      <c r="A777" s="18"/>
      <c r="B777" s="9"/>
      <c r="C777" s="9"/>
      <c r="D777" s="9"/>
      <c r="E777" s="9"/>
      <c r="F777" s="9"/>
      <c r="G777" s="18"/>
      <c r="H777" s="9"/>
      <c r="I777" s="9"/>
      <c r="J777" s="9"/>
      <c r="K777" s="18"/>
      <c r="L777" s="9"/>
      <c r="M777" s="9"/>
      <c r="N777" s="9"/>
      <c r="O777" s="9"/>
      <c r="P777" s="9"/>
      <c r="Q777" s="9"/>
      <c r="R777" s="9"/>
      <c r="S777" s="9"/>
      <c r="T777" s="9"/>
      <c r="U777" s="9"/>
      <c r="V777" s="9"/>
      <c r="W777" s="9"/>
      <c r="X777" s="9"/>
      <c r="Y777" s="9"/>
      <c r="Z777" s="9"/>
      <c r="AT777" s="36"/>
      <c r="AW777" s="78"/>
      <c r="AX777" s="78"/>
      <c r="AY777" s="78"/>
      <c r="AZ777" s="78"/>
    </row>
    <row r="778" spans="1:52" ht="15" customHeight="1" x14ac:dyDescent="0.4">
      <c r="A778" s="18"/>
      <c r="B778" s="9"/>
      <c r="C778" s="9"/>
      <c r="D778" s="9"/>
      <c r="E778" s="9"/>
      <c r="F778" s="9"/>
      <c r="G778" s="18"/>
      <c r="H778" s="9"/>
      <c r="I778" s="9"/>
      <c r="J778" s="9"/>
      <c r="K778" s="18"/>
      <c r="L778" s="9"/>
      <c r="M778" s="9"/>
      <c r="N778" s="9"/>
      <c r="O778" s="9"/>
      <c r="P778" s="9"/>
      <c r="Q778" s="9"/>
      <c r="R778" s="9"/>
      <c r="S778" s="9"/>
      <c r="T778" s="9"/>
      <c r="U778" s="9"/>
      <c r="V778" s="9"/>
      <c r="W778" s="9"/>
      <c r="X778" s="9"/>
      <c r="Y778" s="9"/>
      <c r="Z778" s="9"/>
      <c r="AT778" s="36"/>
      <c r="AW778" s="78"/>
      <c r="AX778" s="78"/>
      <c r="AY778" s="78"/>
      <c r="AZ778" s="78"/>
    </row>
    <row r="779" spans="1:52" ht="15" customHeight="1" x14ac:dyDescent="0.4">
      <c r="A779" s="18"/>
      <c r="B779" s="9"/>
      <c r="C779" s="9"/>
      <c r="D779" s="9"/>
      <c r="E779" s="9"/>
      <c r="F779" s="9"/>
      <c r="G779" s="18"/>
      <c r="H779" s="9"/>
      <c r="I779" s="9"/>
      <c r="J779" s="9"/>
      <c r="K779" s="18"/>
      <c r="L779" s="9"/>
      <c r="M779" s="9"/>
      <c r="N779" s="9"/>
      <c r="O779" s="9"/>
      <c r="P779" s="9"/>
      <c r="Q779" s="9"/>
      <c r="R779" s="9"/>
      <c r="S779" s="9"/>
      <c r="T779" s="9"/>
      <c r="U779" s="9"/>
      <c r="V779" s="9"/>
      <c r="W779" s="9"/>
      <c r="X779" s="9"/>
      <c r="Y779" s="9"/>
      <c r="Z779" s="9"/>
      <c r="AT779" s="36"/>
      <c r="AW779" s="78"/>
      <c r="AX779" s="78"/>
      <c r="AY779" s="78"/>
      <c r="AZ779" s="78"/>
    </row>
    <row r="780" spans="1:52" ht="15" customHeight="1" x14ac:dyDescent="0.4">
      <c r="A780" s="18"/>
      <c r="B780" s="9"/>
      <c r="C780" s="9"/>
      <c r="D780" s="9"/>
      <c r="E780" s="9"/>
      <c r="F780" s="9"/>
      <c r="G780" s="18"/>
      <c r="H780" s="9"/>
      <c r="I780" s="9"/>
      <c r="J780" s="9"/>
      <c r="K780" s="18"/>
      <c r="L780" s="9"/>
      <c r="M780" s="9"/>
      <c r="N780" s="9"/>
      <c r="O780" s="9"/>
      <c r="P780" s="9"/>
      <c r="Q780" s="9"/>
      <c r="R780" s="9"/>
      <c r="S780" s="9"/>
      <c r="T780" s="9"/>
      <c r="U780" s="9"/>
      <c r="V780" s="9"/>
      <c r="W780" s="9"/>
      <c r="X780" s="9"/>
      <c r="Y780" s="9"/>
      <c r="Z780" s="9"/>
      <c r="AT780" s="36"/>
      <c r="AW780" s="78"/>
      <c r="AX780" s="78"/>
      <c r="AY780" s="78"/>
      <c r="AZ780" s="78"/>
    </row>
    <row r="781" spans="1:52" ht="15" customHeight="1" x14ac:dyDescent="0.4">
      <c r="A781" s="18"/>
      <c r="B781" s="9"/>
      <c r="C781" s="9"/>
      <c r="D781" s="9"/>
      <c r="E781" s="9"/>
      <c r="F781" s="9"/>
      <c r="G781" s="18"/>
      <c r="H781" s="9"/>
      <c r="I781" s="9"/>
      <c r="J781" s="9"/>
      <c r="K781" s="18"/>
      <c r="L781" s="9"/>
      <c r="M781" s="9"/>
      <c r="N781" s="9"/>
      <c r="O781" s="9"/>
      <c r="P781" s="9"/>
      <c r="Q781" s="9"/>
      <c r="R781" s="9"/>
      <c r="S781" s="9"/>
      <c r="T781" s="9"/>
      <c r="U781" s="9"/>
      <c r="V781" s="9"/>
      <c r="W781" s="9"/>
      <c r="X781" s="9"/>
      <c r="Y781" s="9"/>
      <c r="Z781" s="9"/>
      <c r="AT781" s="36"/>
      <c r="AW781" s="78"/>
      <c r="AX781" s="78"/>
      <c r="AY781" s="78"/>
      <c r="AZ781" s="78"/>
    </row>
    <row r="782" spans="1:52" ht="15" customHeight="1" x14ac:dyDescent="0.4">
      <c r="A782" s="18"/>
      <c r="B782" s="9"/>
      <c r="C782" s="9"/>
      <c r="D782" s="9"/>
      <c r="E782" s="9"/>
      <c r="F782" s="9"/>
      <c r="G782" s="18"/>
      <c r="H782" s="9"/>
      <c r="I782" s="9"/>
      <c r="J782" s="9"/>
      <c r="K782" s="18"/>
      <c r="L782" s="9"/>
      <c r="M782" s="9"/>
      <c r="N782" s="9"/>
      <c r="O782" s="9"/>
      <c r="P782" s="9"/>
      <c r="Q782" s="9"/>
      <c r="R782" s="9"/>
      <c r="S782" s="9"/>
      <c r="T782" s="9"/>
      <c r="U782" s="9"/>
      <c r="V782" s="9"/>
      <c r="W782" s="9"/>
      <c r="X782" s="9"/>
      <c r="Y782" s="9"/>
      <c r="Z782" s="9"/>
      <c r="AT782" s="36"/>
      <c r="AW782" s="78"/>
      <c r="AX782" s="78"/>
      <c r="AY782" s="78"/>
      <c r="AZ782" s="78"/>
    </row>
    <row r="783" spans="1:52" ht="15" customHeight="1" x14ac:dyDescent="0.4">
      <c r="A783" s="18"/>
      <c r="B783" s="9"/>
      <c r="C783" s="9"/>
      <c r="D783" s="9"/>
      <c r="E783" s="9"/>
      <c r="F783" s="9"/>
      <c r="G783" s="18"/>
      <c r="H783" s="9"/>
      <c r="I783" s="9"/>
      <c r="J783" s="9"/>
      <c r="K783" s="18"/>
      <c r="L783" s="9"/>
      <c r="M783" s="9"/>
      <c r="N783" s="9"/>
      <c r="O783" s="9"/>
      <c r="P783" s="9"/>
      <c r="Q783" s="9"/>
      <c r="R783" s="9"/>
      <c r="S783" s="9"/>
      <c r="T783" s="9"/>
      <c r="U783" s="9"/>
      <c r="V783" s="9"/>
      <c r="W783" s="9"/>
      <c r="X783" s="9"/>
      <c r="Y783" s="9"/>
      <c r="Z783" s="9"/>
      <c r="AT783" s="36"/>
      <c r="AW783" s="78"/>
      <c r="AX783" s="78"/>
      <c r="AY783" s="78"/>
      <c r="AZ783" s="78"/>
    </row>
    <row r="784" spans="1:52" ht="15" customHeight="1" x14ac:dyDescent="0.4">
      <c r="A784" s="18"/>
      <c r="B784" s="9"/>
      <c r="C784" s="9"/>
      <c r="D784" s="9"/>
      <c r="E784" s="9"/>
      <c r="F784" s="9"/>
      <c r="G784" s="18"/>
      <c r="H784" s="9"/>
      <c r="I784" s="9"/>
      <c r="J784" s="9"/>
      <c r="K784" s="18"/>
      <c r="L784" s="9"/>
      <c r="M784" s="9"/>
      <c r="N784" s="9"/>
      <c r="O784" s="9"/>
      <c r="P784" s="9"/>
      <c r="Q784" s="9"/>
      <c r="R784" s="9"/>
      <c r="S784" s="9"/>
      <c r="T784" s="9"/>
      <c r="U784" s="9"/>
      <c r="V784" s="9"/>
      <c r="W784" s="9"/>
      <c r="X784" s="9"/>
      <c r="Y784" s="9"/>
      <c r="Z784" s="9"/>
      <c r="AT784" s="36"/>
      <c r="AW784" s="78"/>
      <c r="AX784" s="78"/>
      <c r="AY784" s="78"/>
      <c r="AZ784" s="78"/>
    </row>
    <row r="785" spans="1:52" ht="15" customHeight="1" x14ac:dyDescent="0.4">
      <c r="A785" s="18"/>
      <c r="B785" s="9"/>
      <c r="C785" s="9"/>
      <c r="D785" s="9"/>
      <c r="E785" s="9"/>
      <c r="F785" s="9"/>
      <c r="G785" s="18"/>
      <c r="H785" s="9"/>
      <c r="I785" s="9"/>
      <c r="J785" s="9"/>
      <c r="K785" s="18"/>
      <c r="L785" s="9"/>
      <c r="M785" s="9"/>
      <c r="N785" s="9"/>
      <c r="O785" s="9"/>
      <c r="P785" s="9"/>
      <c r="Q785" s="9"/>
      <c r="R785" s="9"/>
      <c r="S785" s="9"/>
      <c r="T785" s="9"/>
      <c r="U785" s="9"/>
      <c r="V785" s="9"/>
      <c r="W785" s="9"/>
      <c r="X785" s="9"/>
      <c r="Y785" s="9"/>
      <c r="Z785" s="9"/>
      <c r="AT785" s="36"/>
      <c r="AW785" s="78"/>
      <c r="AX785" s="78"/>
      <c r="AY785" s="78"/>
      <c r="AZ785" s="78"/>
    </row>
    <row r="786" spans="1:52" ht="15" customHeight="1" x14ac:dyDescent="0.4">
      <c r="A786" s="18"/>
      <c r="B786" s="9"/>
      <c r="C786" s="9"/>
      <c r="D786" s="9"/>
      <c r="E786" s="9"/>
      <c r="F786" s="9"/>
      <c r="G786" s="18"/>
      <c r="H786" s="9"/>
      <c r="I786" s="9"/>
      <c r="J786" s="9"/>
      <c r="K786" s="18"/>
      <c r="L786" s="9"/>
      <c r="M786" s="9"/>
      <c r="N786" s="9"/>
      <c r="O786" s="9"/>
      <c r="P786" s="9"/>
      <c r="Q786" s="9"/>
      <c r="R786" s="9"/>
      <c r="S786" s="9"/>
      <c r="T786" s="9"/>
      <c r="U786" s="9"/>
      <c r="V786" s="9"/>
      <c r="W786" s="9"/>
      <c r="X786" s="9"/>
      <c r="Y786" s="9"/>
      <c r="Z786" s="9"/>
      <c r="AT786" s="36"/>
      <c r="AW786" s="78"/>
      <c r="AX786" s="78"/>
      <c r="AY786" s="78"/>
      <c r="AZ786" s="78"/>
    </row>
    <row r="787" spans="1:52" ht="15" customHeight="1" x14ac:dyDescent="0.4">
      <c r="A787" s="18"/>
      <c r="B787" s="9"/>
      <c r="C787" s="9"/>
      <c r="D787" s="9"/>
      <c r="E787" s="9"/>
      <c r="F787" s="9"/>
      <c r="G787" s="18"/>
      <c r="H787" s="9"/>
      <c r="I787" s="9"/>
      <c r="J787" s="9"/>
      <c r="K787" s="18"/>
      <c r="L787" s="9"/>
      <c r="M787" s="9"/>
      <c r="N787" s="9"/>
      <c r="O787" s="9"/>
      <c r="P787" s="9"/>
      <c r="Q787" s="9"/>
      <c r="R787" s="9"/>
      <c r="S787" s="9"/>
      <c r="T787" s="9"/>
      <c r="U787" s="9"/>
      <c r="V787" s="9"/>
      <c r="W787" s="9"/>
      <c r="X787" s="9"/>
      <c r="Y787" s="9"/>
      <c r="Z787" s="9"/>
      <c r="AT787" s="36"/>
      <c r="AW787" s="78"/>
      <c r="AX787" s="78"/>
      <c r="AY787" s="78"/>
      <c r="AZ787" s="78"/>
    </row>
    <row r="788" spans="1:52" ht="15" customHeight="1" x14ac:dyDescent="0.4">
      <c r="A788" s="18"/>
      <c r="B788" s="9"/>
      <c r="C788" s="9"/>
      <c r="D788" s="9"/>
      <c r="E788" s="9"/>
      <c r="F788" s="9"/>
      <c r="G788" s="18"/>
      <c r="H788" s="9"/>
      <c r="I788" s="9"/>
      <c r="J788" s="9"/>
      <c r="K788" s="18"/>
      <c r="L788" s="9"/>
      <c r="M788" s="9"/>
      <c r="N788" s="9"/>
      <c r="O788" s="9"/>
      <c r="P788" s="9"/>
      <c r="Q788" s="9"/>
      <c r="R788" s="9"/>
      <c r="S788" s="9"/>
      <c r="T788" s="9"/>
      <c r="U788" s="9"/>
      <c r="V788" s="9"/>
      <c r="W788" s="9"/>
      <c r="X788" s="9"/>
      <c r="Y788" s="9"/>
      <c r="Z788" s="9"/>
      <c r="AT788" s="36"/>
      <c r="AW788" s="78"/>
      <c r="AX788" s="78"/>
      <c r="AY788" s="78"/>
      <c r="AZ788" s="78"/>
    </row>
    <row r="789" spans="1:52" ht="15" customHeight="1" x14ac:dyDescent="0.4">
      <c r="A789" s="18"/>
      <c r="B789" s="9"/>
      <c r="C789" s="9"/>
      <c r="D789" s="9"/>
      <c r="E789" s="9"/>
      <c r="F789" s="9"/>
      <c r="G789" s="18"/>
      <c r="H789" s="9"/>
      <c r="I789" s="9"/>
      <c r="J789" s="9"/>
      <c r="K789" s="18"/>
      <c r="L789" s="9"/>
      <c r="M789" s="9"/>
      <c r="N789" s="9"/>
      <c r="O789" s="9"/>
      <c r="P789" s="9"/>
      <c r="Q789" s="9"/>
      <c r="R789" s="9"/>
      <c r="S789" s="9"/>
      <c r="T789" s="9"/>
      <c r="U789" s="9"/>
      <c r="V789" s="9"/>
      <c r="W789" s="9"/>
      <c r="X789" s="9"/>
      <c r="Y789" s="9"/>
      <c r="Z789" s="9"/>
      <c r="AT789" s="36"/>
      <c r="AW789" s="78"/>
      <c r="AX789" s="78"/>
      <c r="AY789" s="78"/>
      <c r="AZ789" s="78"/>
    </row>
    <row r="790" spans="1:52" ht="15" customHeight="1" x14ac:dyDescent="0.4">
      <c r="A790" s="18"/>
      <c r="B790" s="9"/>
      <c r="C790" s="9"/>
      <c r="D790" s="9"/>
      <c r="E790" s="9"/>
      <c r="F790" s="9"/>
      <c r="G790" s="18"/>
      <c r="H790" s="9"/>
      <c r="I790" s="9"/>
      <c r="J790" s="9"/>
      <c r="K790" s="18"/>
      <c r="L790" s="9"/>
      <c r="M790" s="9"/>
      <c r="N790" s="9"/>
      <c r="O790" s="9"/>
      <c r="P790" s="9"/>
      <c r="Q790" s="9"/>
      <c r="R790" s="9"/>
      <c r="S790" s="9"/>
      <c r="T790" s="9"/>
      <c r="U790" s="9"/>
      <c r="V790" s="9"/>
      <c r="W790" s="9"/>
      <c r="X790" s="9"/>
      <c r="Y790" s="9"/>
      <c r="Z790" s="9"/>
      <c r="AT790" s="36"/>
      <c r="AW790" s="78"/>
      <c r="AX790" s="78"/>
      <c r="AY790" s="78"/>
      <c r="AZ790" s="78"/>
    </row>
    <row r="791" spans="1:52" ht="15" customHeight="1" x14ac:dyDescent="0.4">
      <c r="A791" s="18"/>
      <c r="B791" s="9"/>
      <c r="C791" s="9"/>
      <c r="D791" s="9"/>
      <c r="E791" s="9"/>
      <c r="F791" s="9"/>
      <c r="G791" s="18"/>
      <c r="H791" s="9"/>
      <c r="I791" s="9"/>
      <c r="J791" s="9"/>
      <c r="K791" s="18"/>
      <c r="L791" s="9"/>
      <c r="M791" s="9"/>
      <c r="N791" s="9"/>
      <c r="O791" s="9"/>
      <c r="P791" s="9"/>
      <c r="Q791" s="9"/>
      <c r="R791" s="9"/>
      <c r="S791" s="9"/>
      <c r="T791" s="9"/>
      <c r="U791" s="9"/>
      <c r="V791" s="9"/>
      <c r="W791" s="9"/>
      <c r="X791" s="9"/>
      <c r="Y791" s="9"/>
      <c r="Z791" s="9"/>
      <c r="AT791" s="36"/>
      <c r="AW791" s="78"/>
      <c r="AX791" s="78"/>
      <c r="AY791" s="78"/>
      <c r="AZ791" s="78"/>
    </row>
    <row r="792" spans="1:52" ht="15" customHeight="1" x14ac:dyDescent="0.4">
      <c r="A792" s="18"/>
      <c r="B792" s="9"/>
      <c r="C792" s="9"/>
      <c r="D792" s="9"/>
      <c r="E792" s="9"/>
      <c r="F792" s="9"/>
      <c r="G792" s="18"/>
      <c r="H792" s="9"/>
      <c r="I792" s="9"/>
      <c r="J792" s="9"/>
      <c r="K792" s="18"/>
      <c r="L792" s="9"/>
      <c r="M792" s="9"/>
      <c r="N792" s="9"/>
      <c r="O792" s="9"/>
      <c r="P792" s="9"/>
      <c r="Q792" s="9"/>
      <c r="R792" s="9"/>
      <c r="S792" s="9"/>
      <c r="T792" s="9"/>
      <c r="U792" s="9"/>
      <c r="V792" s="9"/>
      <c r="W792" s="9"/>
      <c r="X792" s="9"/>
      <c r="Y792" s="9"/>
      <c r="Z792" s="9"/>
      <c r="AT792" s="36"/>
      <c r="AW792" s="78"/>
      <c r="AX792" s="78"/>
      <c r="AY792" s="78"/>
      <c r="AZ792" s="78"/>
    </row>
    <row r="793" spans="1:52" ht="15" customHeight="1" x14ac:dyDescent="0.4">
      <c r="A793" s="18"/>
      <c r="B793" s="9"/>
      <c r="C793" s="9"/>
      <c r="D793" s="9"/>
      <c r="E793" s="9"/>
      <c r="F793" s="9"/>
      <c r="G793" s="18"/>
      <c r="H793" s="9"/>
      <c r="I793" s="9"/>
      <c r="J793" s="9"/>
      <c r="K793" s="18"/>
      <c r="L793" s="9"/>
      <c r="M793" s="9"/>
      <c r="N793" s="9"/>
      <c r="O793" s="9"/>
      <c r="P793" s="9"/>
      <c r="Q793" s="9"/>
      <c r="R793" s="9"/>
      <c r="S793" s="9"/>
      <c r="T793" s="9"/>
      <c r="U793" s="9"/>
      <c r="V793" s="9"/>
      <c r="W793" s="9"/>
      <c r="X793" s="9"/>
      <c r="Y793" s="9"/>
      <c r="Z793" s="9"/>
      <c r="AT793" s="36"/>
      <c r="AW793" s="78"/>
      <c r="AX793" s="78"/>
      <c r="AY793" s="78"/>
      <c r="AZ793" s="78"/>
    </row>
    <row r="794" spans="1:52" ht="15" customHeight="1" x14ac:dyDescent="0.4">
      <c r="A794" s="18"/>
      <c r="B794" s="9"/>
      <c r="C794" s="9"/>
      <c r="D794" s="9"/>
      <c r="E794" s="9"/>
      <c r="F794" s="9"/>
      <c r="G794" s="18"/>
      <c r="H794" s="9"/>
      <c r="I794" s="9"/>
      <c r="J794" s="9"/>
      <c r="K794" s="18"/>
      <c r="L794" s="9"/>
      <c r="M794" s="9"/>
      <c r="N794" s="9"/>
      <c r="O794" s="9"/>
      <c r="P794" s="9"/>
      <c r="Q794" s="9"/>
      <c r="R794" s="9"/>
      <c r="S794" s="9"/>
      <c r="T794" s="9"/>
      <c r="U794" s="9"/>
      <c r="V794" s="9"/>
      <c r="W794" s="9"/>
      <c r="X794" s="9"/>
      <c r="Y794" s="9"/>
      <c r="Z794" s="9"/>
      <c r="AT794" s="36"/>
      <c r="AW794" s="78"/>
      <c r="AX794" s="78"/>
      <c r="AY794" s="78"/>
      <c r="AZ794" s="78"/>
    </row>
    <row r="795" spans="1:52" ht="15" customHeight="1" x14ac:dyDescent="0.4">
      <c r="A795" s="18"/>
      <c r="B795" s="9"/>
      <c r="C795" s="9"/>
      <c r="D795" s="9"/>
      <c r="E795" s="9"/>
      <c r="F795" s="9"/>
      <c r="G795" s="18"/>
      <c r="H795" s="9"/>
      <c r="I795" s="9"/>
      <c r="J795" s="9"/>
      <c r="K795" s="18"/>
      <c r="L795" s="9"/>
      <c r="M795" s="9"/>
      <c r="N795" s="9"/>
      <c r="O795" s="9"/>
      <c r="P795" s="9"/>
      <c r="Q795" s="9"/>
      <c r="R795" s="9"/>
      <c r="S795" s="9"/>
      <c r="T795" s="9"/>
      <c r="U795" s="9"/>
      <c r="V795" s="9"/>
      <c r="W795" s="9"/>
      <c r="X795" s="9"/>
      <c r="Y795" s="9"/>
      <c r="Z795" s="9"/>
      <c r="AT795" s="36"/>
      <c r="AW795" s="78"/>
      <c r="AX795" s="78"/>
      <c r="AY795" s="78"/>
      <c r="AZ795" s="78"/>
    </row>
    <row r="796" spans="1:52" ht="15" customHeight="1" x14ac:dyDescent="0.4">
      <c r="A796" s="18"/>
      <c r="B796" s="9"/>
      <c r="C796" s="9"/>
      <c r="D796" s="9"/>
      <c r="E796" s="9"/>
      <c r="F796" s="9"/>
      <c r="G796" s="18"/>
      <c r="H796" s="9"/>
      <c r="I796" s="9"/>
      <c r="J796" s="9"/>
      <c r="K796" s="18"/>
      <c r="L796" s="9"/>
      <c r="M796" s="9"/>
      <c r="N796" s="9"/>
      <c r="O796" s="9"/>
      <c r="P796" s="9"/>
      <c r="Q796" s="9"/>
      <c r="R796" s="9"/>
      <c r="S796" s="9"/>
      <c r="T796" s="9"/>
      <c r="U796" s="9"/>
      <c r="V796" s="9"/>
      <c r="W796" s="9"/>
      <c r="X796" s="9"/>
      <c r="Y796" s="9"/>
      <c r="Z796" s="9"/>
      <c r="AT796" s="36"/>
      <c r="AW796" s="78"/>
      <c r="AX796" s="78"/>
      <c r="AY796" s="78"/>
      <c r="AZ796" s="78"/>
    </row>
    <row r="797" spans="1:52" ht="15" customHeight="1" x14ac:dyDescent="0.4">
      <c r="A797" s="18"/>
      <c r="B797" s="9"/>
      <c r="C797" s="9"/>
      <c r="D797" s="9"/>
      <c r="E797" s="9"/>
      <c r="F797" s="9"/>
      <c r="G797" s="18"/>
      <c r="H797" s="9"/>
      <c r="I797" s="9"/>
      <c r="J797" s="9"/>
      <c r="K797" s="18"/>
      <c r="L797" s="9"/>
      <c r="M797" s="9"/>
      <c r="N797" s="9"/>
      <c r="O797" s="9"/>
      <c r="P797" s="9"/>
      <c r="Q797" s="9"/>
      <c r="R797" s="9"/>
      <c r="S797" s="9"/>
      <c r="T797" s="9"/>
      <c r="U797" s="9"/>
      <c r="V797" s="9"/>
      <c r="W797" s="9"/>
      <c r="X797" s="9"/>
      <c r="Y797" s="9"/>
      <c r="Z797" s="9"/>
      <c r="AT797" s="36"/>
      <c r="AW797" s="78"/>
      <c r="AX797" s="78"/>
      <c r="AY797" s="78"/>
      <c r="AZ797" s="78"/>
    </row>
    <row r="798" spans="1:52" ht="15" customHeight="1" x14ac:dyDescent="0.4">
      <c r="A798" s="18"/>
      <c r="B798" s="9"/>
      <c r="C798" s="9"/>
      <c r="D798" s="9"/>
      <c r="E798" s="9"/>
      <c r="F798" s="9"/>
      <c r="G798" s="18"/>
      <c r="H798" s="9"/>
      <c r="I798" s="9"/>
      <c r="J798" s="9"/>
      <c r="K798" s="18"/>
      <c r="L798" s="9"/>
      <c r="M798" s="9"/>
      <c r="N798" s="9"/>
      <c r="O798" s="9"/>
      <c r="P798" s="9"/>
      <c r="Q798" s="9"/>
      <c r="R798" s="9"/>
      <c r="S798" s="9"/>
      <c r="T798" s="9"/>
      <c r="U798" s="9"/>
      <c r="V798" s="9"/>
      <c r="W798" s="9"/>
      <c r="X798" s="9"/>
      <c r="Y798" s="9"/>
      <c r="Z798" s="9"/>
      <c r="AT798" s="36"/>
      <c r="AW798" s="78"/>
      <c r="AX798" s="78"/>
      <c r="AY798" s="78"/>
      <c r="AZ798" s="78"/>
    </row>
    <row r="799" spans="1:52" ht="15" customHeight="1" x14ac:dyDescent="0.4">
      <c r="A799" s="18"/>
      <c r="B799" s="9"/>
      <c r="C799" s="9"/>
      <c r="D799" s="9"/>
      <c r="E799" s="9"/>
      <c r="F799" s="9"/>
      <c r="G799" s="18"/>
      <c r="H799" s="9"/>
      <c r="I799" s="9"/>
      <c r="J799" s="9"/>
      <c r="K799" s="18"/>
      <c r="L799" s="9"/>
      <c r="M799" s="9"/>
      <c r="N799" s="9"/>
      <c r="O799" s="9"/>
      <c r="P799" s="9"/>
      <c r="Q799" s="9"/>
      <c r="R799" s="9"/>
      <c r="S799" s="9"/>
      <c r="T799" s="9"/>
      <c r="U799" s="9"/>
      <c r="V799" s="9"/>
      <c r="W799" s="9"/>
      <c r="X799" s="9"/>
      <c r="Y799" s="9"/>
      <c r="Z799" s="9"/>
      <c r="AT799" s="36"/>
      <c r="AW799" s="78"/>
      <c r="AX799" s="78"/>
      <c r="AY799" s="78"/>
      <c r="AZ799" s="78"/>
    </row>
    <row r="800" spans="1:52" ht="15" customHeight="1" x14ac:dyDescent="0.4">
      <c r="A800" s="18"/>
      <c r="B800" s="9"/>
      <c r="C800" s="9"/>
      <c r="D800" s="9"/>
      <c r="E800" s="9"/>
      <c r="F800" s="9"/>
      <c r="G800" s="18"/>
      <c r="H800" s="9"/>
      <c r="I800" s="9"/>
      <c r="J800" s="9"/>
      <c r="K800" s="18"/>
      <c r="L800" s="9"/>
      <c r="M800" s="9"/>
      <c r="N800" s="9"/>
      <c r="O800" s="9"/>
      <c r="P800" s="9"/>
      <c r="Q800" s="9"/>
      <c r="R800" s="9"/>
      <c r="S800" s="9"/>
      <c r="T800" s="9"/>
      <c r="U800" s="9"/>
      <c r="V800" s="9"/>
      <c r="W800" s="9"/>
      <c r="X800" s="9"/>
      <c r="Y800" s="9"/>
      <c r="Z800" s="9"/>
      <c r="AT800" s="36"/>
      <c r="AW800" s="78"/>
      <c r="AX800" s="78"/>
      <c r="AY800" s="78"/>
      <c r="AZ800" s="78"/>
    </row>
    <row r="801" spans="1:52" ht="15" customHeight="1" x14ac:dyDescent="0.4">
      <c r="A801" s="18"/>
      <c r="B801" s="9"/>
      <c r="C801" s="9"/>
      <c r="D801" s="9"/>
      <c r="E801" s="9"/>
      <c r="F801" s="9"/>
      <c r="G801" s="18"/>
      <c r="H801" s="9"/>
      <c r="I801" s="9"/>
      <c r="J801" s="9"/>
      <c r="K801" s="18"/>
      <c r="L801" s="9"/>
      <c r="M801" s="9"/>
      <c r="N801" s="9"/>
      <c r="O801" s="9"/>
      <c r="P801" s="9"/>
      <c r="Q801" s="9"/>
      <c r="R801" s="9"/>
      <c r="S801" s="9"/>
      <c r="T801" s="9"/>
      <c r="U801" s="9"/>
      <c r="V801" s="9"/>
      <c r="W801" s="9"/>
      <c r="X801" s="9"/>
      <c r="Y801" s="9"/>
      <c r="Z801" s="9"/>
      <c r="AT801" s="36"/>
      <c r="AW801" s="78"/>
      <c r="AX801" s="78"/>
      <c r="AY801" s="78"/>
      <c r="AZ801" s="78"/>
    </row>
    <row r="802" spans="1:52" ht="15" customHeight="1" x14ac:dyDescent="0.4">
      <c r="A802" s="18"/>
      <c r="B802" s="9"/>
      <c r="C802" s="9"/>
      <c r="D802" s="9"/>
      <c r="E802" s="9"/>
      <c r="F802" s="9"/>
      <c r="G802" s="18"/>
      <c r="H802" s="9"/>
      <c r="I802" s="9"/>
      <c r="J802" s="9"/>
      <c r="K802" s="18"/>
      <c r="L802" s="9"/>
      <c r="M802" s="9"/>
      <c r="N802" s="9"/>
      <c r="O802" s="9"/>
      <c r="P802" s="9"/>
      <c r="Q802" s="9"/>
      <c r="R802" s="9"/>
      <c r="S802" s="9"/>
      <c r="T802" s="9"/>
      <c r="U802" s="9"/>
      <c r="V802" s="9"/>
      <c r="W802" s="9"/>
      <c r="X802" s="9"/>
      <c r="Y802" s="9"/>
      <c r="Z802" s="9"/>
      <c r="AT802" s="36"/>
      <c r="AW802" s="78"/>
      <c r="AX802" s="78"/>
      <c r="AY802" s="78"/>
      <c r="AZ802" s="78"/>
    </row>
    <row r="803" spans="1:52" ht="15" customHeight="1" x14ac:dyDescent="0.4">
      <c r="A803" s="18"/>
      <c r="B803" s="9"/>
      <c r="C803" s="9"/>
      <c r="D803" s="9"/>
      <c r="E803" s="9"/>
      <c r="F803" s="9"/>
      <c r="G803" s="18"/>
      <c r="H803" s="9"/>
      <c r="I803" s="9"/>
      <c r="J803" s="9"/>
      <c r="K803" s="18"/>
      <c r="L803" s="9"/>
      <c r="M803" s="9"/>
      <c r="N803" s="9"/>
      <c r="O803" s="9"/>
      <c r="P803" s="9"/>
      <c r="Q803" s="9"/>
      <c r="R803" s="9"/>
      <c r="S803" s="9"/>
      <c r="T803" s="9"/>
      <c r="U803" s="9"/>
      <c r="V803" s="9"/>
      <c r="W803" s="9"/>
      <c r="X803" s="9"/>
      <c r="Y803" s="9"/>
      <c r="Z803" s="9"/>
      <c r="AT803" s="36"/>
      <c r="AW803" s="78"/>
      <c r="AX803" s="78"/>
      <c r="AY803" s="78"/>
      <c r="AZ803" s="78"/>
    </row>
    <row r="804" spans="1:52" ht="15" customHeight="1" x14ac:dyDescent="0.4">
      <c r="A804" s="18"/>
      <c r="B804" s="9"/>
      <c r="C804" s="9"/>
      <c r="D804" s="9"/>
      <c r="E804" s="9"/>
      <c r="F804" s="9"/>
      <c r="G804" s="18"/>
      <c r="H804" s="9"/>
      <c r="I804" s="9"/>
      <c r="J804" s="9"/>
      <c r="K804" s="18"/>
      <c r="L804" s="9"/>
      <c r="M804" s="9"/>
      <c r="N804" s="9"/>
      <c r="O804" s="9"/>
      <c r="P804" s="9"/>
      <c r="Q804" s="9"/>
      <c r="R804" s="9"/>
      <c r="S804" s="9"/>
      <c r="T804" s="9"/>
      <c r="U804" s="9"/>
      <c r="V804" s="9"/>
      <c r="W804" s="9"/>
      <c r="X804" s="9"/>
      <c r="Y804" s="9"/>
      <c r="Z804" s="9"/>
      <c r="AT804" s="36"/>
      <c r="AW804" s="78"/>
      <c r="AX804" s="78"/>
      <c r="AY804" s="78"/>
      <c r="AZ804" s="78"/>
    </row>
    <row r="805" spans="1:52" ht="15" customHeight="1" x14ac:dyDescent="0.4">
      <c r="A805" s="18"/>
      <c r="B805" s="9"/>
      <c r="C805" s="9"/>
      <c r="D805" s="9"/>
      <c r="E805" s="9"/>
      <c r="F805" s="9"/>
      <c r="G805" s="18"/>
      <c r="H805" s="9"/>
      <c r="I805" s="9"/>
      <c r="J805" s="9"/>
      <c r="K805" s="18"/>
      <c r="L805" s="9"/>
      <c r="M805" s="9"/>
      <c r="N805" s="9"/>
      <c r="O805" s="9"/>
      <c r="P805" s="9"/>
      <c r="Q805" s="9"/>
      <c r="R805" s="9"/>
      <c r="S805" s="9"/>
      <c r="T805" s="9"/>
      <c r="U805" s="9"/>
      <c r="V805" s="9"/>
      <c r="W805" s="9"/>
      <c r="X805" s="9"/>
      <c r="Y805" s="9"/>
      <c r="Z805" s="9"/>
      <c r="AT805" s="36"/>
      <c r="AW805" s="78"/>
      <c r="AX805" s="78"/>
      <c r="AY805" s="78"/>
      <c r="AZ805" s="78"/>
    </row>
    <row r="806" spans="1:52" ht="15" customHeight="1" x14ac:dyDescent="0.4">
      <c r="A806" s="18"/>
      <c r="B806" s="9"/>
      <c r="C806" s="9"/>
      <c r="D806" s="9"/>
      <c r="E806" s="9"/>
      <c r="F806" s="9"/>
      <c r="G806" s="18"/>
      <c r="H806" s="9"/>
      <c r="I806" s="9"/>
      <c r="J806" s="9"/>
      <c r="K806" s="18"/>
      <c r="L806" s="9"/>
      <c r="M806" s="9"/>
      <c r="N806" s="9"/>
      <c r="O806" s="9"/>
      <c r="P806" s="9"/>
      <c r="Q806" s="9"/>
      <c r="R806" s="9"/>
      <c r="S806" s="9"/>
      <c r="T806" s="9"/>
      <c r="U806" s="9"/>
      <c r="V806" s="9"/>
      <c r="W806" s="9"/>
      <c r="X806" s="9"/>
      <c r="Y806" s="9"/>
      <c r="Z806" s="9"/>
      <c r="AT806" s="36"/>
      <c r="AW806" s="78"/>
      <c r="AX806" s="78"/>
      <c r="AY806" s="78"/>
      <c r="AZ806" s="78"/>
    </row>
    <row r="807" spans="1:52" ht="15" customHeight="1" x14ac:dyDescent="0.4">
      <c r="A807" s="18"/>
      <c r="B807" s="9"/>
      <c r="C807" s="9"/>
      <c r="D807" s="9"/>
      <c r="E807" s="9"/>
      <c r="F807" s="9"/>
      <c r="G807" s="18"/>
      <c r="H807" s="9"/>
      <c r="I807" s="9"/>
      <c r="J807" s="9"/>
      <c r="K807" s="18"/>
      <c r="L807" s="9"/>
      <c r="M807" s="9"/>
      <c r="N807" s="9"/>
      <c r="O807" s="9"/>
      <c r="P807" s="9"/>
      <c r="Q807" s="9"/>
      <c r="R807" s="9"/>
      <c r="S807" s="9"/>
      <c r="T807" s="9"/>
      <c r="U807" s="9"/>
      <c r="V807" s="9"/>
      <c r="W807" s="9"/>
      <c r="X807" s="9"/>
      <c r="Y807" s="9"/>
      <c r="Z807" s="9"/>
      <c r="AT807" s="36"/>
      <c r="AW807" s="78"/>
      <c r="AX807" s="78"/>
      <c r="AY807" s="78"/>
      <c r="AZ807" s="78"/>
    </row>
    <row r="808" spans="1:52" ht="15" customHeight="1" x14ac:dyDescent="0.4">
      <c r="A808" s="18"/>
      <c r="B808" s="9"/>
      <c r="C808" s="9"/>
      <c r="D808" s="9"/>
      <c r="E808" s="9"/>
      <c r="F808" s="9"/>
      <c r="G808" s="18"/>
      <c r="H808" s="9"/>
      <c r="I808" s="9"/>
      <c r="J808" s="9"/>
      <c r="K808" s="18"/>
      <c r="L808" s="9"/>
      <c r="M808" s="9"/>
      <c r="N808" s="9"/>
      <c r="O808" s="9"/>
      <c r="P808" s="9"/>
      <c r="Q808" s="9"/>
      <c r="R808" s="9"/>
      <c r="S808" s="9"/>
      <c r="T808" s="9"/>
      <c r="U808" s="9"/>
      <c r="V808" s="9"/>
      <c r="W808" s="9"/>
      <c r="X808" s="9"/>
      <c r="Y808" s="9"/>
      <c r="Z808" s="9"/>
      <c r="AT808" s="36"/>
      <c r="AW808" s="78"/>
      <c r="AX808" s="78"/>
      <c r="AY808" s="78"/>
      <c r="AZ808" s="78"/>
    </row>
    <row r="809" spans="1:52" ht="15" customHeight="1" x14ac:dyDescent="0.4">
      <c r="A809" s="18"/>
      <c r="B809" s="9"/>
      <c r="C809" s="9"/>
      <c r="D809" s="9"/>
      <c r="E809" s="9"/>
      <c r="F809" s="9"/>
      <c r="G809" s="18"/>
      <c r="H809" s="9"/>
      <c r="I809" s="9"/>
      <c r="J809" s="9"/>
      <c r="K809" s="18"/>
      <c r="L809" s="9"/>
      <c r="M809" s="9"/>
      <c r="N809" s="9"/>
      <c r="O809" s="9"/>
      <c r="P809" s="9"/>
      <c r="Q809" s="9"/>
      <c r="R809" s="9"/>
      <c r="S809" s="9"/>
      <c r="T809" s="9"/>
      <c r="U809" s="9"/>
      <c r="V809" s="9"/>
      <c r="W809" s="9"/>
      <c r="X809" s="9"/>
      <c r="Y809" s="9"/>
      <c r="Z809" s="9"/>
      <c r="AT809" s="36"/>
      <c r="AW809" s="78"/>
      <c r="AX809" s="78"/>
      <c r="AY809" s="78"/>
      <c r="AZ809" s="78"/>
    </row>
    <row r="810" spans="1:52" ht="15" customHeight="1" x14ac:dyDescent="0.4">
      <c r="A810" s="18"/>
      <c r="B810" s="9"/>
      <c r="C810" s="9"/>
      <c r="D810" s="9"/>
      <c r="E810" s="9"/>
      <c r="F810" s="9"/>
      <c r="G810" s="18"/>
      <c r="H810" s="9"/>
      <c r="I810" s="9"/>
      <c r="J810" s="9"/>
      <c r="K810" s="18"/>
      <c r="L810" s="9"/>
      <c r="M810" s="9"/>
      <c r="N810" s="9"/>
      <c r="O810" s="9"/>
      <c r="P810" s="9"/>
      <c r="Q810" s="9"/>
      <c r="R810" s="9"/>
      <c r="S810" s="9"/>
      <c r="T810" s="9"/>
      <c r="U810" s="9"/>
      <c r="V810" s="9"/>
      <c r="W810" s="9"/>
      <c r="X810" s="9"/>
      <c r="Y810" s="9"/>
      <c r="Z810" s="9"/>
      <c r="AT810" s="36"/>
      <c r="AW810" s="78"/>
      <c r="AX810" s="78"/>
      <c r="AY810" s="78"/>
      <c r="AZ810" s="78"/>
    </row>
    <row r="811" spans="1:52" ht="15" customHeight="1" x14ac:dyDescent="0.4">
      <c r="A811" s="18"/>
      <c r="B811" s="9"/>
      <c r="C811" s="9"/>
      <c r="D811" s="9"/>
      <c r="E811" s="9"/>
      <c r="F811" s="9"/>
      <c r="G811" s="18"/>
      <c r="H811" s="9"/>
      <c r="I811" s="9"/>
      <c r="J811" s="9"/>
      <c r="K811" s="18"/>
      <c r="L811" s="9"/>
      <c r="M811" s="9"/>
      <c r="N811" s="9"/>
      <c r="O811" s="9"/>
      <c r="P811" s="9"/>
      <c r="Q811" s="9"/>
      <c r="R811" s="9"/>
      <c r="S811" s="9"/>
      <c r="T811" s="9"/>
      <c r="U811" s="9"/>
      <c r="V811" s="9"/>
      <c r="W811" s="9"/>
      <c r="X811" s="9"/>
      <c r="Y811" s="9"/>
      <c r="Z811" s="9"/>
      <c r="AT811" s="36"/>
      <c r="AW811" s="78"/>
      <c r="AX811" s="78"/>
      <c r="AY811" s="78"/>
      <c r="AZ811" s="78"/>
    </row>
    <row r="812" spans="1:52" ht="15" customHeight="1" x14ac:dyDescent="0.4">
      <c r="A812" s="18"/>
      <c r="B812" s="9"/>
      <c r="C812" s="9"/>
      <c r="D812" s="9"/>
      <c r="E812" s="9"/>
      <c r="F812" s="9"/>
      <c r="G812" s="18"/>
      <c r="H812" s="9"/>
      <c r="I812" s="9"/>
      <c r="J812" s="9"/>
      <c r="K812" s="18"/>
      <c r="L812" s="9"/>
      <c r="M812" s="9"/>
      <c r="N812" s="9"/>
      <c r="O812" s="9"/>
      <c r="P812" s="9"/>
      <c r="Q812" s="9"/>
      <c r="R812" s="9"/>
      <c r="S812" s="9"/>
      <c r="T812" s="9"/>
      <c r="U812" s="9"/>
      <c r="V812" s="9"/>
      <c r="W812" s="9"/>
      <c r="X812" s="9"/>
      <c r="Y812" s="9"/>
      <c r="Z812" s="9"/>
      <c r="AT812" s="36"/>
      <c r="AW812" s="78"/>
      <c r="AX812" s="78"/>
      <c r="AY812" s="78"/>
      <c r="AZ812" s="78"/>
    </row>
    <row r="813" spans="1:52" ht="15" customHeight="1" x14ac:dyDescent="0.4">
      <c r="A813" s="18"/>
      <c r="B813" s="9"/>
      <c r="C813" s="9"/>
      <c r="D813" s="9"/>
      <c r="E813" s="9"/>
      <c r="F813" s="9"/>
      <c r="G813" s="18"/>
      <c r="H813" s="9"/>
      <c r="I813" s="9"/>
      <c r="J813" s="9"/>
      <c r="K813" s="18"/>
      <c r="L813" s="9"/>
      <c r="M813" s="9"/>
      <c r="N813" s="9"/>
      <c r="O813" s="9"/>
      <c r="P813" s="9"/>
      <c r="Q813" s="9"/>
      <c r="R813" s="9"/>
      <c r="S813" s="9"/>
      <c r="T813" s="9"/>
      <c r="U813" s="9"/>
      <c r="V813" s="9"/>
      <c r="W813" s="9"/>
      <c r="X813" s="9"/>
      <c r="Y813" s="9"/>
      <c r="Z813" s="9"/>
      <c r="AT813" s="36"/>
      <c r="AW813" s="78"/>
      <c r="AX813" s="78"/>
      <c r="AY813" s="78"/>
      <c r="AZ813" s="78"/>
    </row>
    <row r="814" spans="1:52" ht="15" customHeight="1" x14ac:dyDescent="0.4">
      <c r="A814" s="18"/>
      <c r="B814" s="9"/>
      <c r="C814" s="9"/>
      <c r="D814" s="9"/>
      <c r="E814" s="9"/>
      <c r="F814" s="9"/>
      <c r="G814" s="18"/>
      <c r="H814" s="9"/>
      <c r="I814" s="9"/>
      <c r="J814" s="9"/>
      <c r="K814" s="18"/>
      <c r="L814" s="9"/>
      <c r="M814" s="9"/>
      <c r="N814" s="9"/>
      <c r="O814" s="9"/>
      <c r="P814" s="9"/>
      <c r="Q814" s="9"/>
      <c r="R814" s="9"/>
      <c r="S814" s="9"/>
      <c r="T814" s="9"/>
      <c r="U814" s="9"/>
      <c r="V814" s="9"/>
      <c r="W814" s="9"/>
      <c r="X814" s="9"/>
      <c r="Y814" s="9"/>
      <c r="Z814" s="9"/>
      <c r="AT814" s="36"/>
      <c r="AW814" s="78"/>
      <c r="AX814" s="78"/>
      <c r="AY814" s="78"/>
      <c r="AZ814" s="78"/>
    </row>
    <row r="815" spans="1:52" ht="15" customHeight="1" x14ac:dyDescent="0.4">
      <c r="A815" s="18"/>
      <c r="B815" s="9"/>
      <c r="C815" s="9"/>
      <c r="D815" s="9"/>
      <c r="E815" s="9"/>
      <c r="F815" s="9"/>
      <c r="G815" s="18"/>
      <c r="H815" s="9"/>
      <c r="I815" s="9"/>
      <c r="J815" s="9"/>
      <c r="K815" s="18"/>
      <c r="L815" s="9"/>
      <c r="M815" s="9"/>
      <c r="N815" s="9"/>
      <c r="O815" s="9"/>
      <c r="P815" s="9"/>
      <c r="Q815" s="9"/>
      <c r="R815" s="9"/>
      <c r="S815" s="9"/>
      <c r="T815" s="9"/>
      <c r="U815" s="9"/>
      <c r="V815" s="9"/>
      <c r="W815" s="9"/>
      <c r="X815" s="9"/>
      <c r="Y815" s="9"/>
      <c r="Z815" s="9"/>
      <c r="AT815" s="36"/>
      <c r="AW815" s="78"/>
      <c r="AX815" s="78"/>
      <c r="AY815" s="78"/>
      <c r="AZ815" s="78"/>
    </row>
    <row r="816" spans="1:52" ht="15" customHeight="1" x14ac:dyDescent="0.4">
      <c r="A816" s="18"/>
      <c r="B816" s="9"/>
      <c r="C816" s="9"/>
      <c r="D816" s="9"/>
      <c r="E816" s="9"/>
      <c r="F816" s="9"/>
      <c r="G816" s="18"/>
      <c r="H816" s="9"/>
      <c r="I816" s="9"/>
      <c r="J816" s="9"/>
      <c r="K816" s="18"/>
      <c r="L816" s="9"/>
      <c r="M816" s="9"/>
      <c r="N816" s="9"/>
      <c r="O816" s="9"/>
      <c r="P816" s="9"/>
      <c r="Q816" s="9"/>
      <c r="R816" s="9"/>
      <c r="S816" s="9"/>
      <c r="T816" s="9"/>
      <c r="U816" s="9"/>
      <c r="V816" s="9"/>
      <c r="W816" s="9"/>
      <c r="X816" s="9"/>
      <c r="Y816" s="9"/>
      <c r="Z816" s="9"/>
      <c r="AT816" s="36"/>
      <c r="AW816" s="78"/>
      <c r="AX816" s="78"/>
      <c r="AY816" s="78"/>
      <c r="AZ816" s="78"/>
    </row>
    <row r="817" spans="1:52" ht="15" customHeight="1" x14ac:dyDescent="0.4">
      <c r="A817" s="18"/>
      <c r="B817" s="9"/>
      <c r="C817" s="9"/>
      <c r="D817" s="9"/>
      <c r="E817" s="9"/>
      <c r="F817" s="9"/>
      <c r="G817" s="18"/>
      <c r="H817" s="9"/>
      <c r="I817" s="9"/>
      <c r="J817" s="9"/>
      <c r="K817" s="18"/>
      <c r="L817" s="9"/>
      <c r="M817" s="9"/>
      <c r="N817" s="9"/>
      <c r="O817" s="9"/>
      <c r="P817" s="9"/>
      <c r="Q817" s="9"/>
      <c r="R817" s="9"/>
      <c r="S817" s="9"/>
      <c r="T817" s="9"/>
      <c r="U817" s="9"/>
      <c r="V817" s="9"/>
      <c r="W817" s="9"/>
      <c r="X817" s="9"/>
      <c r="Y817" s="9"/>
      <c r="Z817" s="9"/>
      <c r="AT817" s="36"/>
      <c r="AW817" s="78"/>
      <c r="AX817" s="78"/>
      <c r="AY817" s="78"/>
      <c r="AZ817" s="78"/>
    </row>
    <row r="818" spans="1:52" ht="15" customHeight="1" x14ac:dyDescent="0.4">
      <c r="A818" s="18"/>
      <c r="B818" s="9"/>
      <c r="C818" s="9"/>
      <c r="D818" s="9"/>
      <c r="E818" s="9"/>
      <c r="F818" s="9"/>
      <c r="G818" s="18"/>
      <c r="H818" s="9"/>
      <c r="I818" s="9"/>
      <c r="J818" s="9"/>
      <c r="K818" s="18"/>
      <c r="L818" s="9"/>
      <c r="M818" s="9"/>
      <c r="N818" s="9"/>
      <c r="O818" s="9"/>
      <c r="P818" s="9"/>
      <c r="Q818" s="9"/>
      <c r="R818" s="9"/>
      <c r="S818" s="9"/>
      <c r="T818" s="9"/>
      <c r="U818" s="9"/>
      <c r="V818" s="9"/>
      <c r="W818" s="9"/>
      <c r="X818" s="9"/>
      <c r="Y818" s="9"/>
      <c r="Z818" s="9"/>
      <c r="AT818" s="36"/>
      <c r="AW818" s="78"/>
      <c r="AX818" s="78"/>
      <c r="AY818" s="78"/>
      <c r="AZ818" s="78"/>
    </row>
    <row r="819" spans="1:52" ht="15" customHeight="1" x14ac:dyDescent="0.4">
      <c r="A819" s="18"/>
      <c r="B819" s="9"/>
      <c r="C819" s="9"/>
      <c r="D819" s="9"/>
      <c r="E819" s="9"/>
      <c r="F819" s="9"/>
      <c r="G819" s="18"/>
      <c r="H819" s="9"/>
      <c r="I819" s="9"/>
      <c r="J819" s="9"/>
      <c r="K819" s="18"/>
      <c r="L819" s="9"/>
      <c r="M819" s="9"/>
      <c r="N819" s="9"/>
      <c r="O819" s="9"/>
      <c r="P819" s="9"/>
      <c r="Q819" s="9"/>
      <c r="R819" s="9"/>
      <c r="S819" s="9"/>
      <c r="T819" s="9"/>
      <c r="U819" s="9"/>
      <c r="V819" s="9"/>
      <c r="W819" s="9"/>
      <c r="X819" s="9"/>
      <c r="Y819" s="9"/>
      <c r="Z819" s="9"/>
      <c r="AT819" s="36"/>
      <c r="AW819" s="78"/>
      <c r="AX819" s="78"/>
      <c r="AY819" s="78"/>
      <c r="AZ819" s="78"/>
    </row>
    <row r="820" spans="1:52" ht="15" customHeight="1" x14ac:dyDescent="0.4">
      <c r="A820" s="18"/>
      <c r="B820" s="9"/>
      <c r="C820" s="9"/>
      <c r="D820" s="9"/>
      <c r="E820" s="9"/>
      <c r="F820" s="9"/>
      <c r="G820" s="18"/>
      <c r="H820" s="9"/>
      <c r="I820" s="9"/>
      <c r="J820" s="9"/>
      <c r="K820" s="18"/>
      <c r="L820" s="9"/>
      <c r="M820" s="9"/>
      <c r="N820" s="9"/>
      <c r="O820" s="9"/>
      <c r="P820" s="9"/>
      <c r="Q820" s="9"/>
      <c r="R820" s="9"/>
      <c r="S820" s="9"/>
      <c r="T820" s="9"/>
      <c r="U820" s="9"/>
      <c r="V820" s="9"/>
      <c r="W820" s="9"/>
      <c r="X820" s="9"/>
      <c r="Y820" s="9"/>
      <c r="Z820" s="9"/>
      <c r="AT820" s="36"/>
      <c r="AW820" s="78"/>
      <c r="AX820" s="78"/>
      <c r="AY820" s="78"/>
      <c r="AZ820" s="78"/>
    </row>
    <row r="821" spans="1:52" ht="15" customHeight="1" x14ac:dyDescent="0.4">
      <c r="A821" s="18"/>
      <c r="B821" s="9"/>
      <c r="C821" s="9"/>
      <c r="D821" s="9"/>
      <c r="E821" s="9"/>
      <c r="F821" s="9"/>
      <c r="G821" s="18"/>
      <c r="H821" s="9"/>
      <c r="I821" s="9"/>
      <c r="J821" s="9"/>
      <c r="K821" s="18"/>
      <c r="L821" s="9"/>
      <c r="M821" s="9"/>
      <c r="N821" s="9"/>
      <c r="O821" s="9"/>
      <c r="P821" s="9"/>
      <c r="Q821" s="9"/>
      <c r="R821" s="9"/>
      <c r="S821" s="9"/>
      <c r="T821" s="9"/>
      <c r="U821" s="9"/>
      <c r="V821" s="9"/>
      <c r="W821" s="9"/>
      <c r="X821" s="9"/>
      <c r="Y821" s="9"/>
      <c r="Z821" s="9"/>
      <c r="AT821" s="36"/>
      <c r="AW821" s="78"/>
      <c r="AX821" s="78"/>
      <c r="AY821" s="78"/>
      <c r="AZ821" s="78"/>
    </row>
    <row r="822" spans="1:52" ht="15" customHeight="1" x14ac:dyDescent="0.4">
      <c r="A822" s="18"/>
      <c r="B822" s="9"/>
      <c r="C822" s="9"/>
      <c r="D822" s="9"/>
      <c r="E822" s="9"/>
      <c r="F822" s="9"/>
      <c r="G822" s="18"/>
      <c r="H822" s="9"/>
      <c r="I822" s="9"/>
      <c r="J822" s="9"/>
      <c r="K822" s="18"/>
      <c r="L822" s="9"/>
      <c r="M822" s="9"/>
      <c r="N822" s="9"/>
      <c r="O822" s="9"/>
      <c r="P822" s="9"/>
      <c r="Q822" s="9"/>
      <c r="R822" s="9"/>
      <c r="S822" s="9"/>
      <c r="T822" s="9"/>
      <c r="U822" s="9"/>
      <c r="V822" s="9"/>
      <c r="W822" s="9"/>
      <c r="X822" s="9"/>
      <c r="Y822" s="9"/>
      <c r="Z822" s="9"/>
      <c r="AT822" s="36"/>
      <c r="AW822" s="78"/>
      <c r="AX822" s="78"/>
      <c r="AY822" s="78"/>
      <c r="AZ822" s="78"/>
    </row>
    <row r="823" spans="1:52" ht="15" customHeight="1" x14ac:dyDescent="0.4">
      <c r="A823" s="18"/>
      <c r="B823" s="9"/>
      <c r="C823" s="9"/>
      <c r="D823" s="9"/>
      <c r="E823" s="9"/>
      <c r="F823" s="9"/>
      <c r="G823" s="18"/>
      <c r="H823" s="9"/>
      <c r="I823" s="9"/>
      <c r="J823" s="9"/>
      <c r="K823" s="18"/>
      <c r="L823" s="9"/>
      <c r="M823" s="9"/>
      <c r="N823" s="9"/>
      <c r="O823" s="9"/>
      <c r="P823" s="9"/>
      <c r="Q823" s="9"/>
      <c r="R823" s="9"/>
      <c r="S823" s="9"/>
      <c r="T823" s="9"/>
      <c r="U823" s="9"/>
      <c r="V823" s="9"/>
      <c r="W823" s="9"/>
      <c r="X823" s="9"/>
      <c r="Y823" s="9"/>
      <c r="Z823" s="9"/>
      <c r="AT823" s="36"/>
      <c r="AW823" s="78"/>
      <c r="AX823" s="78"/>
      <c r="AY823" s="78"/>
      <c r="AZ823" s="78"/>
    </row>
    <row r="824" spans="1:52" ht="15" customHeight="1" x14ac:dyDescent="0.4">
      <c r="A824" s="18"/>
      <c r="B824" s="9"/>
      <c r="C824" s="9"/>
      <c r="D824" s="9"/>
      <c r="E824" s="9"/>
      <c r="F824" s="9"/>
      <c r="G824" s="18"/>
      <c r="H824" s="9"/>
      <c r="I824" s="9"/>
      <c r="J824" s="9"/>
      <c r="K824" s="18"/>
      <c r="L824" s="9"/>
      <c r="M824" s="9"/>
      <c r="N824" s="9"/>
      <c r="O824" s="9"/>
      <c r="P824" s="9"/>
      <c r="Q824" s="9"/>
      <c r="R824" s="9"/>
      <c r="S824" s="9"/>
      <c r="T824" s="9"/>
      <c r="U824" s="9"/>
      <c r="V824" s="9"/>
      <c r="W824" s="9"/>
      <c r="X824" s="9"/>
      <c r="Y824" s="9"/>
      <c r="Z824" s="9"/>
      <c r="AT824" s="36"/>
      <c r="AW824" s="78"/>
      <c r="AX824" s="78"/>
      <c r="AY824" s="78"/>
      <c r="AZ824" s="78"/>
    </row>
    <row r="825" spans="1:52" ht="15" customHeight="1" x14ac:dyDescent="0.4">
      <c r="A825" s="18"/>
      <c r="B825" s="9"/>
      <c r="C825" s="9"/>
      <c r="D825" s="9"/>
      <c r="E825" s="9"/>
      <c r="F825" s="9"/>
      <c r="G825" s="18"/>
      <c r="H825" s="9"/>
      <c r="I825" s="9"/>
      <c r="J825" s="9"/>
      <c r="K825" s="18"/>
      <c r="L825" s="9"/>
      <c r="M825" s="9"/>
      <c r="N825" s="9"/>
      <c r="O825" s="9"/>
      <c r="P825" s="9"/>
      <c r="Q825" s="9"/>
      <c r="R825" s="9"/>
      <c r="S825" s="9"/>
      <c r="T825" s="9"/>
      <c r="U825" s="9"/>
      <c r="V825" s="9"/>
      <c r="W825" s="9"/>
      <c r="X825" s="9"/>
      <c r="Y825" s="9"/>
      <c r="Z825" s="9"/>
      <c r="AT825" s="36"/>
      <c r="AW825" s="78"/>
      <c r="AX825" s="78"/>
      <c r="AY825" s="78"/>
      <c r="AZ825" s="78"/>
    </row>
    <row r="826" spans="1:52" ht="15" customHeight="1" x14ac:dyDescent="0.4">
      <c r="A826" s="18"/>
      <c r="B826" s="9"/>
      <c r="C826" s="9"/>
      <c r="D826" s="9"/>
      <c r="E826" s="9"/>
      <c r="F826" s="9"/>
      <c r="G826" s="18"/>
      <c r="H826" s="9"/>
      <c r="I826" s="9"/>
      <c r="J826" s="9"/>
      <c r="K826" s="18"/>
      <c r="L826" s="9"/>
      <c r="M826" s="9"/>
      <c r="N826" s="9"/>
      <c r="O826" s="9"/>
      <c r="P826" s="9"/>
      <c r="Q826" s="9"/>
      <c r="R826" s="9"/>
      <c r="S826" s="9"/>
      <c r="T826" s="9"/>
      <c r="U826" s="9"/>
      <c r="V826" s="9"/>
      <c r="W826" s="9"/>
      <c r="X826" s="9"/>
      <c r="Y826" s="9"/>
      <c r="Z826" s="9"/>
      <c r="AT826" s="36"/>
      <c r="AW826" s="78"/>
      <c r="AX826" s="78"/>
      <c r="AY826" s="78"/>
      <c r="AZ826" s="78"/>
    </row>
    <row r="827" spans="1:52" ht="15" customHeight="1" x14ac:dyDescent="0.4">
      <c r="A827" s="18"/>
      <c r="B827" s="9"/>
      <c r="C827" s="9"/>
      <c r="D827" s="9"/>
      <c r="E827" s="9"/>
      <c r="F827" s="9"/>
      <c r="G827" s="18"/>
      <c r="H827" s="9"/>
      <c r="I827" s="9"/>
      <c r="J827" s="9"/>
      <c r="K827" s="18"/>
      <c r="L827" s="9"/>
      <c r="M827" s="9"/>
      <c r="N827" s="9"/>
      <c r="O827" s="9"/>
      <c r="P827" s="9"/>
      <c r="Q827" s="9"/>
      <c r="R827" s="9"/>
      <c r="S827" s="9"/>
      <c r="T827" s="9"/>
      <c r="U827" s="9"/>
      <c r="V827" s="9"/>
      <c r="W827" s="9"/>
      <c r="X827" s="9"/>
      <c r="Y827" s="9"/>
      <c r="Z827" s="9"/>
      <c r="AT827" s="36"/>
      <c r="AW827" s="78"/>
      <c r="AX827" s="78"/>
      <c r="AY827" s="78"/>
      <c r="AZ827" s="78"/>
    </row>
    <row r="828" spans="1:52" ht="15" customHeight="1" x14ac:dyDescent="0.4">
      <c r="A828" s="18"/>
      <c r="B828" s="9"/>
      <c r="C828" s="9"/>
      <c r="D828" s="9"/>
      <c r="E828" s="9"/>
      <c r="F828" s="9"/>
      <c r="G828" s="18"/>
      <c r="H828" s="9"/>
      <c r="I828" s="9"/>
      <c r="J828" s="9"/>
      <c r="K828" s="18"/>
      <c r="L828" s="9"/>
      <c r="M828" s="9"/>
      <c r="N828" s="9"/>
      <c r="O828" s="9"/>
      <c r="P828" s="9"/>
      <c r="Q828" s="9"/>
      <c r="R828" s="9"/>
      <c r="S828" s="9"/>
      <c r="T828" s="9"/>
      <c r="U828" s="9"/>
      <c r="V828" s="9"/>
      <c r="W828" s="9"/>
      <c r="X828" s="9"/>
      <c r="Y828" s="9"/>
      <c r="Z828" s="9"/>
      <c r="AT828" s="36"/>
      <c r="AW828" s="78"/>
      <c r="AX828" s="78"/>
      <c r="AY828" s="78"/>
      <c r="AZ828" s="78"/>
    </row>
    <row r="829" spans="1:52" ht="15" customHeight="1" x14ac:dyDescent="0.4">
      <c r="A829" s="18"/>
      <c r="B829" s="9"/>
      <c r="C829" s="9"/>
      <c r="D829" s="9"/>
      <c r="E829" s="9"/>
      <c r="F829" s="9"/>
      <c r="G829" s="18"/>
      <c r="H829" s="9"/>
      <c r="I829" s="9"/>
      <c r="J829" s="9"/>
      <c r="K829" s="18"/>
      <c r="L829" s="9"/>
      <c r="M829" s="9"/>
      <c r="N829" s="9"/>
      <c r="O829" s="9"/>
      <c r="P829" s="9"/>
      <c r="Q829" s="9"/>
      <c r="R829" s="9"/>
      <c r="S829" s="9"/>
      <c r="T829" s="9"/>
      <c r="U829" s="9"/>
      <c r="V829" s="9"/>
      <c r="W829" s="9"/>
      <c r="X829" s="9"/>
      <c r="Y829" s="9"/>
      <c r="Z829" s="9"/>
      <c r="AT829" s="36"/>
      <c r="AW829" s="78"/>
      <c r="AX829" s="78"/>
      <c r="AY829" s="78"/>
      <c r="AZ829" s="78"/>
    </row>
    <row r="830" spans="1:52" ht="15" customHeight="1" x14ac:dyDescent="0.4">
      <c r="A830" s="18"/>
      <c r="B830" s="9"/>
      <c r="C830" s="9"/>
      <c r="D830" s="9"/>
      <c r="E830" s="9"/>
      <c r="F830" s="9"/>
      <c r="G830" s="18"/>
      <c r="H830" s="9"/>
      <c r="I830" s="9"/>
      <c r="J830" s="9"/>
      <c r="K830" s="18"/>
      <c r="L830" s="9"/>
      <c r="M830" s="9"/>
      <c r="N830" s="9"/>
      <c r="O830" s="9"/>
      <c r="P830" s="9"/>
      <c r="Q830" s="9"/>
      <c r="R830" s="9"/>
      <c r="S830" s="9"/>
      <c r="T830" s="9"/>
      <c r="U830" s="9"/>
      <c r="V830" s="9"/>
      <c r="W830" s="9"/>
      <c r="X830" s="9"/>
      <c r="Y830" s="9"/>
      <c r="Z830" s="9"/>
      <c r="AT830" s="36"/>
      <c r="AW830" s="78"/>
      <c r="AX830" s="78"/>
      <c r="AY830" s="78"/>
      <c r="AZ830" s="78"/>
    </row>
    <row r="831" spans="1:52" ht="15" customHeight="1" x14ac:dyDescent="0.4">
      <c r="A831" s="18"/>
      <c r="B831" s="9"/>
      <c r="C831" s="9"/>
      <c r="D831" s="9"/>
      <c r="E831" s="9"/>
      <c r="F831" s="9"/>
      <c r="G831" s="18"/>
      <c r="H831" s="9"/>
      <c r="I831" s="9"/>
      <c r="J831" s="9"/>
      <c r="K831" s="18"/>
      <c r="L831" s="9"/>
      <c r="M831" s="9"/>
      <c r="N831" s="9"/>
      <c r="O831" s="9"/>
      <c r="P831" s="9"/>
      <c r="Q831" s="9"/>
      <c r="R831" s="9"/>
      <c r="S831" s="9"/>
      <c r="T831" s="9"/>
      <c r="U831" s="9"/>
      <c r="V831" s="9"/>
      <c r="W831" s="9"/>
      <c r="X831" s="9"/>
      <c r="Y831" s="9"/>
      <c r="Z831" s="9"/>
      <c r="AT831" s="36"/>
      <c r="AW831" s="78"/>
      <c r="AX831" s="78"/>
      <c r="AY831" s="78"/>
      <c r="AZ831" s="78"/>
    </row>
    <row r="832" spans="1:52" ht="15" customHeight="1" x14ac:dyDescent="0.4">
      <c r="A832" s="18"/>
      <c r="B832" s="9"/>
      <c r="C832" s="9"/>
      <c r="D832" s="9"/>
      <c r="E832" s="9"/>
      <c r="F832" s="9"/>
      <c r="G832" s="18"/>
      <c r="H832" s="9"/>
      <c r="I832" s="9"/>
      <c r="J832" s="9"/>
      <c r="K832" s="18"/>
      <c r="L832" s="9"/>
      <c r="M832" s="9"/>
      <c r="N832" s="9"/>
      <c r="O832" s="9"/>
      <c r="P832" s="9"/>
      <c r="Q832" s="9"/>
      <c r="R832" s="9"/>
      <c r="S832" s="9"/>
      <c r="T832" s="9"/>
      <c r="U832" s="9"/>
      <c r="V832" s="9"/>
      <c r="W832" s="9"/>
      <c r="X832" s="9"/>
      <c r="Y832" s="9"/>
      <c r="Z832" s="9"/>
      <c r="AT832" s="36"/>
      <c r="AW832" s="78"/>
      <c r="AX832" s="78"/>
      <c r="AY832" s="78"/>
      <c r="AZ832" s="78"/>
    </row>
    <row r="833" spans="1:52" ht="15" customHeight="1" x14ac:dyDescent="0.4">
      <c r="A833" s="18"/>
      <c r="B833" s="9"/>
      <c r="C833" s="9"/>
      <c r="D833" s="9"/>
      <c r="E833" s="9"/>
      <c r="F833" s="9"/>
      <c r="G833" s="18"/>
      <c r="H833" s="9"/>
      <c r="I833" s="9"/>
      <c r="J833" s="9"/>
      <c r="K833" s="18"/>
      <c r="L833" s="9"/>
      <c r="M833" s="9"/>
      <c r="N833" s="9"/>
      <c r="O833" s="9"/>
      <c r="P833" s="9"/>
      <c r="Q833" s="9"/>
      <c r="R833" s="9"/>
      <c r="S833" s="9"/>
      <c r="T833" s="9"/>
      <c r="U833" s="9"/>
      <c r="V833" s="9"/>
      <c r="W833" s="9"/>
      <c r="X833" s="9"/>
      <c r="Y833" s="9"/>
      <c r="Z833" s="9"/>
      <c r="AT833" s="36"/>
      <c r="AW833" s="78"/>
      <c r="AX833" s="78"/>
      <c r="AY833" s="78"/>
      <c r="AZ833" s="78"/>
    </row>
    <row r="834" spans="1:52" ht="15" customHeight="1" x14ac:dyDescent="0.4">
      <c r="A834" s="18"/>
      <c r="B834" s="9"/>
      <c r="C834" s="9"/>
      <c r="D834" s="9"/>
      <c r="E834" s="9"/>
      <c r="F834" s="9"/>
      <c r="G834" s="18"/>
      <c r="H834" s="9"/>
      <c r="I834" s="9"/>
      <c r="J834" s="9"/>
      <c r="K834" s="18"/>
      <c r="L834" s="9"/>
      <c r="M834" s="9"/>
      <c r="N834" s="9"/>
      <c r="O834" s="9"/>
      <c r="P834" s="9"/>
      <c r="Q834" s="9"/>
      <c r="R834" s="9"/>
      <c r="S834" s="9"/>
      <c r="T834" s="9"/>
      <c r="U834" s="9"/>
      <c r="V834" s="9"/>
      <c r="W834" s="9"/>
      <c r="X834" s="9"/>
      <c r="Y834" s="9"/>
      <c r="Z834" s="9"/>
      <c r="AT834" s="36"/>
      <c r="AW834" s="78"/>
      <c r="AX834" s="78"/>
      <c r="AY834" s="78"/>
      <c r="AZ834" s="78"/>
    </row>
    <row r="835" spans="1:52" ht="15" customHeight="1" x14ac:dyDescent="0.4">
      <c r="A835" s="18"/>
      <c r="B835" s="9"/>
      <c r="C835" s="9"/>
      <c r="D835" s="9"/>
      <c r="E835" s="9"/>
      <c r="F835" s="9"/>
      <c r="G835" s="18"/>
      <c r="H835" s="9"/>
      <c r="I835" s="9"/>
      <c r="J835" s="9"/>
      <c r="K835" s="18"/>
      <c r="L835" s="9"/>
      <c r="M835" s="9"/>
      <c r="N835" s="9"/>
      <c r="O835" s="9"/>
      <c r="P835" s="9"/>
      <c r="Q835" s="9"/>
      <c r="R835" s="9"/>
      <c r="S835" s="9"/>
      <c r="T835" s="9"/>
      <c r="U835" s="9"/>
      <c r="V835" s="9"/>
      <c r="W835" s="9"/>
      <c r="X835" s="9"/>
      <c r="Y835" s="9"/>
      <c r="Z835" s="9"/>
      <c r="AT835" s="36"/>
      <c r="AW835" s="78"/>
      <c r="AX835" s="78"/>
      <c r="AY835" s="78"/>
      <c r="AZ835" s="78"/>
    </row>
    <row r="836" spans="1:52" ht="15" customHeight="1" x14ac:dyDescent="0.4">
      <c r="A836" s="18"/>
      <c r="B836" s="9"/>
      <c r="C836" s="9"/>
      <c r="D836" s="9"/>
      <c r="E836" s="9"/>
      <c r="F836" s="9"/>
      <c r="G836" s="18"/>
      <c r="H836" s="9"/>
      <c r="I836" s="9"/>
      <c r="J836" s="9"/>
      <c r="K836" s="18"/>
      <c r="L836" s="9"/>
      <c r="M836" s="9"/>
      <c r="N836" s="9"/>
      <c r="O836" s="9"/>
      <c r="P836" s="9"/>
      <c r="Q836" s="9"/>
      <c r="R836" s="9"/>
      <c r="S836" s="9"/>
      <c r="T836" s="9"/>
      <c r="U836" s="9"/>
      <c r="V836" s="9"/>
      <c r="W836" s="9"/>
      <c r="X836" s="9"/>
      <c r="Y836" s="9"/>
      <c r="Z836" s="9"/>
      <c r="AT836" s="36"/>
      <c r="AW836" s="78"/>
      <c r="AX836" s="78"/>
      <c r="AY836" s="78"/>
      <c r="AZ836" s="78"/>
    </row>
    <row r="837" spans="1:52" ht="15" customHeight="1" x14ac:dyDescent="0.4">
      <c r="A837" s="18"/>
      <c r="B837" s="9"/>
      <c r="C837" s="9"/>
      <c r="D837" s="9"/>
      <c r="E837" s="9"/>
      <c r="F837" s="9"/>
      <c r="G837" s="18"/>
      <c r="H837" s="9"/>
      <c r="I837" s="9"/>
      <c r="J837" s="9"/>
      <c r="K837" s="18"/>
      <c r="L837" s="9"/>
      <c r="M837" s="9"/>
      <c r="N837" s="9"/>
      <c r="O837" s="9"/>
      <c r="P837" s="9"/>
      <c r="Q837" s="9"/>
      <c r="R837" s="9"/>
      <c r="S837" s="9"/>
      <c r="T837" s="9"/>
      <c r="U837" s="9"/>
      <c r="V837" s="9"/>
      <c r="W837" s="9"/>
      <c r="X837" s="9"/>
      <c r="Y837" s="9"/>
      <c r="Z837" s="9"/>
      <c r="AT837" s="36"/>
      <c r="AW837" s="78"/>
      <c r="AX837" s="78"/>
      <c r="AY837" s="78"/>
      <c r="AZ837" s="78"/>
    </row>
    <row r="838" spans="1:52" ht="15" customHeight="1" x14ac:dyDescent="0.4">
      <c r="A838" s="18"/>
      <c r="B838" s="9"/>
      <c r="C838" s="9"/>
      <c r="D838" s="9"/>
      <c r="E838" s="9"/>
      <c r="F838" s="9"/>
      <c r="G838" s="18"/>
      <c r="H838" s="9"/>
      <c r="I838" s="9"/>
      <c r="J838" s="9"/>
      <c r="K838" s="18"/>
      <c r="L838" s="9"/>
      <c r="M838" s="9"/>
      <c r="N838" s="9"/>
      <c r="O838" s="9"/>
      <c r="P838" s="9"/>
      <c r="Q838" s="9"/>
      <c r="R838" s="9"/>
      <c r="S838" s="9"/>
      <c r="T838" s="9"/>
      <c r="U838" s="9"/>
      <c r="V838" s="9"/>
      <c r="W838" s="9"/>
      <c r="X838" s="9"/>
      <c r="Y838" s="9"/>
      <c r="Z838" s="9"/>
      <c r="AT838" s="36"/>
      <c r="AW838" s="78"/>
      <c r="AX838" s="78"/>
      <c r="AY838" s="78"/>
      <c r="AZ838" s="78"/>
    </row>
    <row r="839" spans="1:52" ht="15" customHeight="1" x14ac:dyDescent="0.4">
      <c r="A839" s="18"/>
      <c r="B839" s="9"/>
      <c r="C839" s="9"/>
      <c r="D839" s="9"/>
      <c r="E839" s="9"/>
      <c r="F839" s="9"/>
      <c r="G839" s="18"/>
      <c r="H839" s="9"/>
      <c r="I839" s="9"/>
      <c r="J839" s="9"/>
      <c r="K839" s="18"/>
      <c r="L839" s="9"/>
      <c r="M839" s="9"/>
      <c r="N839" s="9"/>
      <c r="O839" s="9"/>
      <c r="P839" s="9"/>
      <c r="Q839" s="9"/>
      <c r="R839" s="9"/>
      <c r="S839" s="9"/>
      <c r="T839" s="9"/>
      <c r="U839" s="9"/>
      <c r="V839" s="9"/>
      <c r="W839" s="9"/>
      <c r="X839" s="9"/>
      <c r="Y839" s="9"/>
      <c r="Z839" s="9"/>
      <c r="AT839" s="36"/>
      <c r="AW839" s="78"/>
      <c r="AX839" s="78"/>
      <c r="AY839" s="78"/>
      <c r="AZ839" s="78"/>
    </row>
    <row r="840" spans="1:52" ht="15" customHeight="1" x14ac:dyDescent="0.4">
      <c r="A840" s="18"/>
      <c r="B840" s="9"/>
      <c r="C840" s="9"/>
      <c r="D840" s="9"/>
      <c r="E840" s="9"/>
      <c r="F840" s="9"/>
      <c r="G840" s="18"/>
      <c r="H840" s="9"/>
      <c r="I840" s="9"/>
      <c r="J840" s="9"/>
      <c r="K840" s="18"/>
      <c r="L840" s="9"/>
      <c r="M840" s="9"/>
      <c r="N840" s="9"/>
      <c r="O840" s="9"/>
      <c r="P840" s="9"/>
      <c r="Q840" s="9"/>
      <c r="R840" s="9"/>
      <c r="S840" s="9"/>
      <c r="T840" s="9"/>
      <c r="U840" s="9"/>
      <c r="V840" s="9"/>
      <c r="W840" s="9"/>
      <c r="X840" s="9"/>
      <c r="Y840" s="9"/>
      <c r="Z840" s="9"/>
      <c r="AT840" s="36"/>
      <c r="AW840" s="78"/>
      <c r="AX840" s="78"/>
      <c r="AY840" s="78"/>
      <c r="AZ840" s="78"/>
    </row>
    <row r="841" spans="1:52" ht="15" customHeight="1" x14ac:dyDescent="0.4">
      <c r="A841" s="18"/>
      <c r="B841" s="9"/>
      <c r="C841" s="9"/>
      <c r="D841" s="9"/>
      <c r="E841" s="9"/>
      <c r="F841" s="9"/>
      <c r="G841" s="18"/>
      <c r="H841" s="9"/>
      <c r="I841" s="9"/>
      <c r="J841" s="9"/>
      <c r="K841" s="18"/>
      <c r="L841" s="9"/>
      <c r="M841" s="9"/>
      <c r="N841" s="9"/>
      <c r="O841" s="9"/>
      <c r="P841" s="9"/>
      <c r="Q841" s="9"/>
      <c r="R841" s="9"/>
      <c r="S841" s="9"/>
      <c r="T841" s="9"/>
      <c r="U841" s="9"/>
      <c r="V841" s="9"/>
      <c r="W841" s="9"/>
      <c r="X841" s="9"/>
      <c r="Y841" s="9"/>
      <c r="Z841" s="9"/>
      <c r="AT841" s="36"/>
      <c r="AW841" s="78"/>
      <c r="AX841" s="78"/>
      <c r="AY841" s="78"/>
      <c r="AZ841" s="78"/>
    </row>
    <row r="842" spans="1:52" ht="15" customHeight="1" x14ac:dyDescent="0.4">
      <c r="A842" s="18"/>
      <c r="B842" s="9"/>
      <c r="C842" s="9"/>
      <c r="D842" s="9"/>
      <c r="E842" s="9"/>
      <c r="F842" s="9"/>
      <c r="G842" s="18"/>
      <c r="H842" s="9"/>
      <c r="I842" s="9"/>
      <c r="J842" s="9"/>
      <c r="K842" s="18"/>
      <c r="L842" s="9"/>
      <c r="M842" s="9"/>
      <c r="N842" s="9"/>
      <c r="O842" s="9"/>
      <c r="P842" s="9"/>
      <c r="Q842" s="9"/>
      <c r="R842" s="9"/>
      <c r="S842" s="9"/>
      <c r="T842" s="9"/>
      <c r="U842" s="9"/>
      <c r="V842" s="9"/>
      <c r="W842" s="9"/>
      <c r="X842" s="9"/>
      <c r="Y842" s="9"/>
      <c r="Z842" s="9"/>
      <c r="AT842" s="36"/>
      <c r="AW842" s="78"/>
      <c r="AX842" s="78"/>
      <c r="AY842" s="78"/>
      <c r="AZ842" s="78"/>
    </row>
    <row r="843" spans="1:52" ht="15" customHeight="1" x14ac:dyDescent="0.4">
      <c r="A843" s="18"/>
      <c r="B843" s="9"/>
      <c r="C843" s="9"/>
      <c r="D843" s="9"/>
      <c r="E843" s="9"/>
      <c r="F843" s="9"/>
      <c r="G843" s="18"/>
      <c r="H843" s="9"/>
      <c r="I843" s="9"/>
      <c r="J843" s="9"/>
      <c r="K843" s="18"/>
      <c r="L843" s="9"/>
      <c r="M843" s="9"/>
      <c r="N843" s="9"/>
      <c r="O843" s="9"/>
      <c r="P843" s="9"/>
      <c r="Q843" s="9"/>
      <c r="R843" s="9"/>
      <c r="S843" s="9"/>
      <c r="T843" s="9"/>
      <c r="U843" s="9"/>
      <c r="V843" s="9"/>
      <c r="W843" s="9"/>
      <c r="X843" s="9"/>
      <c r="Y843" s="9"/>
      <c r="Z843" s="9"/>
      <c r="AT843" s="36"/>
      <c r="AW843" s="78"/>
      <c r="AX843" s="78"/>
      <c r="AY843" s="78"/>
      <c r="AZ843" s="78"/>
    </row>
    <row r="844" spans="1:52" ht="15" customHeight="1" x14ac:dyDescent="0.4">
      <c r="A844" s="18"/>
      <c r="B844" s="9"/>
      <c r="C844" s="9"/>
      <c r="D844" s="9"/>
      <c r="E844" s="9"/>
      <c r="F844" s="9"/>
      <c r="G844" s="18"/>
      <c r="H844" s="9"/>
      <c r="I844" s="9"/>
      <c r="J844" s="9"/>
      <c r="K844" s="18"/>
      <c r="L844" s="9"/>
      <c r="M844" s="9"/>
      <c r="N844" s="9"/>
      <c r="O844" s="9"/>
      <c r="P844" s="9"/>
      <c r="Q844" s="9"/>
      <c r="R844" s="9"/>
      <c r="S844" s="9"/>
      <c r="T844" s="9"/>
      <c r="U844" s="9"/>
      <c r="V844" s="9"/>
      <c r="W844" s="9"/>
      <c r="X844" s="9"/>
      <c r="Y844" s="9"/>
      <c r="Z844" s="9"/>
      <c r="AT844" s="36"/>
      <c r="AW844" s="78"/>
      <c r="AX844" s="78"/>
      <c r="AY844" s="78"/>
      <c r="AZ844" s="78"/>
    </row>
    <row r="845" spans="1:52" ht="15" customHeight="1" x14ac:dyDescent="0.4">
      <c r="A845" s="18"/>
      <c r="B845" s="9"/>
      <c r="C845" s="9"/>
      <c r="D845" s="9"/>
      <c r="E845" s="9"/>
      <c r="F845" s="9"/>
      <c r="G845" s="18"/>
      <c r="H845" s="9"/>
      <c r="I845" s="9"/>
      <c r="J845" s="9"/>
      <c r="K845" s="18"/>
      <c r="L845" s="9"/>
      <c r="M845" s="9"/>
      <c r="N845" s="9"/>
      <c r="O845" s="9"/>
      <c r="P845" s="9"/>
      <c r="Q845" s="9"/>
      <c r="R845" s="9"/>
      <c r="S845" s="9"/>
      <c r="T845" s="9"/>
      <c r="U845" s="9"/>
      <c r="V845" s="9"/>
      <c r="W845" s="9"/>
      <c r="X845" s="9"/>
      <c r="Y845" s="9"/>
      <c r="Z845" s="9"/>
      <c r="AT845" s="36"/>
      <c r="AW845" s="78"/>
      <c r="AX845" s="78"/>
      <c r="AY845" s="78"/>
      <c r="AZ845" s="78"/>
    </row>
    <row r="846" spans="1:52" ht="15" customHeight="1" x14ac:dyDescent="0.4">
      <c r="A846" s="18"/>
      <c r="B846" s="9"/>
      <c r="C846" s="9"/>
      <c r="D846" s="9"/>
      <c r="E846" s="9"/>
      <c r="F846" s="9"/>
      <c r="G846" s="18"/>
      <c r="H846" s="9"/>
      <c r="I846" s="9"/>
      <c r="J846" s="9"/>
      <c r="K846" s="18"/>
      <c r="L846" s="9"/>
      <c r="M846" s="9"/>
      <c r="N846" s="9"/>
      <c r="O846" s="9"/>
      <c r="P846" s="9"/>
      <c r="Q846" s="9"/>
      <c r="R846" s="9"/>
      <c r="S846" s="9"/>
      <c r="T846" s="9"/>
      <c r="U846" s="9"/>
      <c r="V846" s="9"/>
      <c r="W846" s="9"/>
      <c r="X846" s="9"/>
      <c r="Y846" s="9"/>
      <c r="Z846" s="9"/>
      <c r="AT846" s="36"/>
      <c r="AW846" s="78"/>
      <c r="AX846" s="78"/>
      <c r="AY846" s="78"/>
      <c r="AZ846" s="78"/>
    </row>
    <row r="847" spans="1:52" ht="15" customHeight="1" x14ac:dyDescent="0.4">
      <c r="A847" s="18"/>
      <c r="B847" s="9"/>
      <c r="C847" s="9"/>
      <c r="D847" s="9"/>
      <c r="E847" s="9"/>
      <c r="F847" s="9"/>
      <c r="G847" s="18"/>
      <c r="H847" s="9"/>
      <c r="I847" s="9"/>
      <c r="J847" s="9"/>
      <c r="K847" s="18"/>
      <c r="L847" s="9"/>
      <c r="M847" s="9"/>
      <c r="N847" s="9"/>
      <c r="O847" s="9"/>
      <c r="P847" s="9"/>
      <c r="Q847" s="9"/>
      <c r="R847" s="9"/>
      <c r="S847" s="9"/>
      <c r="T847" s="9"/>
      <c r="U847" s="9"/>
      <c r="V847" s="9"/>
      <c r="W847" s="9"/>
      <c r="X847" s="9"/>
      <c r="Y847" s="9"/>
      <c r="Z847" s="9"/>
      <c r="AT847" s="36"/>
      <c r="AW847" s="78"/>
      <c r="AX847" s="78"/>
      <c r="AY847" s="78"/>
      <c r="AZ847" s="78"/>
    </row>
    <row r="848" spans="1:52" ht="15" customHeight="1" x14ac:dyDescent="0.4">
      <c r="A848" s="18"/>
      <c r="B848" s="9"/>
      <c r="C848" s="9"/>
      <c r="D848" s="9"/>
      <c r="E848" s="9"/>
      <c r="F848" s="9"/>
      <c r="G848" s="18"/>
      <c r="H848" s="9"/>
      <c r="I848" s="9"/>
      <c r="J848" s="9"/>
      <c r="K848" s="18"/>
      <c r="L848" s="9"/>
      <c r="M848" s="9"/>
      <c r="N848" s="9"/>
      <c r="O848" s="9"/>
      <c r="P848" s="9"/>
      <c r="Q848" s="9"/>
      <c r="R848" s="9"/>
      <c r="S848" s="9"/>
      <c r="T848" s="9"/>
      <c r="U848" s="9"/>
      <c r="V848" s="9"/>
      <c r="W848" s="9"/>
      <c r="X848" s="9"/>
      <c r="Y848" s="9"/>
      <c r="Z848" s="9"/>
      <c r="AT848" s="36"/>
      <c r="AW848" s="78"/>
      <c r="AX848" s="78"/>
      <c r="AY848" s="78"/>
      <c r="AZ848" s="78"/>
    </row>
    <row r="849" spans="1:52" ht="15" customHeight="1" x14ac:dyDescent="0.4">
      <c r="A849" s="18"/>
      <c r="B849" s="9"/>
      <c r="C849" s="9"/>
      <c r="D849" s="9"/>
      <c r="E849" s="9"/>
      <c r="F849" s="9"/>
      <c r="G849" s="18"/>
      <c r="H849" s="9"/>
      <c r="I849" s="9"/>
      <c r="J849" s="9"/>
      <c r="K849" s="18"/>
      <c r="L849" s="9"/>
      <c r="M849" s="9"/>
      <c r="N849" s="9"/>
      <c r="O849" s="9"/>
      <c r="P849" s="9"/>
      <c r="Q849" s="9"/>
      <c r="R849" s="9"/>
      <c r="S849" s="9"/>
      <c r="T849" s="9"/>
      <c r="U849" s="9"/>
      <c r="V849" s="9"/>
      <c r="W849" s="9"/>
      <c r="X849" s="9"/>
      <c r="Y849" s="9"/>
      <c r="Z849" s="9"/>
      <c r="AT849" s="36"/>
      <c r="AW849" s="78"/>
      <c r="AX849" s="78"/>
      <c r="AY849" s="78"/>
      <c r="AZ849" s="78"/>
    </row>
    <row r="850" spans="1:52" ht="15" customHeight="1" x14ac:dyDescent="0.4">
      <c r="A850" s="18"/>
      <c r="B850" s="9"/>
      <c r="C850" s="9"/>
      <c r="D850" s="9"/>
      <c r="E850" s="9"/>
      <c r="F850" s="9"/>
      <c r="G850" s="18"/>
      <c r="H850" s="9"/>
      <c r="I850" s="9"/>
      <c r="J850" s="9"/>
      <c r="K850" s="18"/>
      <c r="L850" s="9"/>
      <c r="M850" s="9"/>
      <c r="N850" s="9"/>
      <c r="O850" s="9"/>
      <c r="P850" s="9"/>
      <c r="Q850" s="9"/>
      <c r="R850" s="9"/>
      <c r="S850" s="9"/>
      <c r="T850" s="9"/>
      <c r="U850" s="9"/>
      <c r="V850" s="9"/>
      <c r="W850" s="9"/>
      <c r="X850" s="9"/>
      <c r="Y850" s="9"/>
      <c r="Z850" s="9"/>
      <c r="AT850" s="36"/>
      <c r="AW850" s="78"/>
      <c r="AX850" s="78"/>
      <c r="AY850" s="78"/>
      <c r="AZ850" s="78"/>
    </row>
    <row r="851" spans="1:52" ht="15" customHeight="1" x14ac:dyDescent="0.4">
      <c r="A851" s="18"/>
      <c r="B851" s="9"/>
      <c r="C851" s="9"/>
      <c r="D851" s="9"/>
      <c r="E851" s="9"/>
      <c r="F851" s="9"/>
      <c r="G851" s="18"/>
      <c r="H851" s="9"/>
      <c r="I851" s="9"/>
      <c r="J851" s="9"/>
      <c r="K851" s="18"/>
      <c r="L851" s="9"/>
      <c r="M851" s="9"/>
      <c r="N851" s="9"/>
      <c r="O851" s="9"/>
      <c r="P851" s="9"/>
      <c r="Q851" s="9"/>
      <c r="R851" s="9"/>
      <c r="S851" s="9"/>
      <c r="T851" s="9"/>
      <c r="U851" s="9"/>
      <c r="V851" s="9"/>
      <c r="W851" s="9"/>
      <c r="X851" s="9"/>
      <c r="Y851" s="9"/>
      <c r="Z851" s="9"/>
      <c r="AT851" s="36"/>
      <c r="AW851" s="78"/>
      <c r="AX851" s="78"/>
      <c r="AY851" s="78"/>
      <c r="AZ851" s="78"/>
    </row>
    <row r="852" spans="1:52" ht="15" customHeight="1" x14ac:dyDescent="0.4">
      <c r="A852" s="18"/>
      <c r="B852" s="9"/>
      <c r="C852" s="9"/>
      <c r="D852" s="9"/>
      <c r="E852" s="9"/>
      <c r="F852" s="9"/>
      <c r="G852" s="18"/>
      <c r="H852" s="9"/>
      <c r="I852" s="9"/>
      <c r="J852" s="9"/>
      <c r="K852" s="18"/>
      <c r="L852" s="9"/>
      <c r="M852" s="9"/>
      <c r="N852" s="9"/>
      <c r="O852" s="9"/>
      <c r="P852" s="9"/>
      <c r="Q852" s="9"/>
      <c r="R852" s="9"/>
      <c r="S852" s="9"/>
      <c r="T852" s="9"/>
      <c r="U852" s="9"/>
      <c r="V852" s="9"/>
      <c r="W852" s="9"/>
      <c r="X852" s="9"/>
      <c r="Y852" s="9"/>
      <c r="Z852" s="9"/>
      <c r="AT852" s="36"/>
      <c r="AW852" s="78"/>
      <c r="AX852" s="78"/>
      <c r="AY852" s="78"/>
      <c r="AZ852" s="78"/>
    </row>
    <row r="853" spans="1:52" ht="15" customHeight="1" x14ac:dyDescent="0.4">
      <c r="A853" s="18"/>
      <c r="B853" s="9"/>
      <c r="C853" s="9"/>
      <c r="D853" s="9"/>
      <c r="E853" s="9"/>
      <c r="F853" s="9"/>
      <c r="G853" s="18"/>
      <c r="H853" s="9"/>
      <c r="I853" s="9"/>
      <c r="J853" s="9"/>
      <c r="K853" s="18"/>
      <c r="L853" s="9"/>
      <c r="M853" s="9"/>
      <c r="N853" s="9"/>
      <c r="O853" s="9"/>
      <c r="P853" s="9"/>
      <c r="Q853" s="9"/>
      <c r="R853" s="9"/>
      <c r="S853" s="9"/>
      <c r="T853" s="9"/>
      <c r="U853" s="9"/>
      <c r="V853" s="9"/>
      <c r="W853" s="9"/>
      <c r="X853" s="9"/>
      <c r="Y853" s="9"/>
      <c r="Z853" s="9"/>
      <c r="AT853" s="36"/>
      <c r="AW853" s="78"/>
      <c r="AX853" s="78"/>
      <c r="AY853" s="78"/>
      <c r="AZ853" s="78"/>
    </row>
    <row r="854" spans="1:52" ht="15" customHeight="1" x14ac:dyDescent="0.4">
      <c r="A854" s="18"/>
      <c r="B854" s="9"/>
      <c r="C854" s="9"/>
      <c r="D854" s="9"/>
      <c r="E854" s="9"/>
      <c r="F854" s="9"/>
      <c r="G854" s="18"/>
      <c r="H854" s="9"/>
      <c r="I854" s="9"/>
      <c r="J854" s="9"/>
      <c r="K854" s="18"/>
      <c r="L854" s="9"/>
      <c r="M854" s="9"/>
      <c r="N854" s="9"/>
      <c r="O854" s="9"/>
      <c r="P854" s="9"/>
      <c r="Q854" s="9"/>
      <c r="R854" s="9"/>
      <c r="S854" s="9"/>
      <c r="T854" s="9"/>
      <c r="U854" s="9"/>
      <c r="V854" s="9"/>
      <c r="W854" s="9"/>
      <c r="X854" s="9"/>
      <c r="Y854" s="9"/>
      <c r="Z854" s="9"/>
      <c r="AT854" s="36"/>
      <c r="AW854" s="78"/>
      <c r="AX854" s="78"/>
      <c r="AY854" s="78"/>
      <c r="AZ854" s="78"/>
    </row>
    <row r="855" spans="1:52" ht="15" customHeight="1" x14ac:dyDescent="0.4">
      <c r="A855" s="18"/>
      <c r="B855" s="9"/>
      <c r="C855" s="9"/>
      <c r="D855" s="9"/>
      <c r="E855" s="9"/>
      <c r="F855" s="9"/>
      <c r="G855" s="18"/>
      <c r="H855" s="9"/>
      <c r="I855" s="9"/>
      <c r="J855" s="9"/>
      <c r="K855" s="18"/>
      <c r="L855" s="9"/>
      <c r="M855" s="9"/>
      <c r="N855" s="9"/>
      <c r="O855" s="9"/>
      <c r="P855" s="9"/>
      <c r="Q855" s="9"/>
      <c r="R855" s="9"/>
      <c r="S855" s="9"/>
      <c r="T855" s="9"/>
      <c r="U855" s="9"/>
      <c r="V855" s="9"/>
      <c r="W855" s="9"/>
      <c r="X855" s="9"/>
      <c r="Y855" s="9"/>
      <c r="Z855" s="9"/>
      <c r="AT855" s="36"/>
      <c r="AW855" s="78"/>
      <c r="AX855" s="78"/>
      <c r="AY855" s="78"/>
      <c r="AZ855" s="78"/>
    </row>
    <row r="856" spans="1:52" ht="15" customHeight="1" x14ac:dyDescent="0.4">
      <c r="A856" s="18"/>
      <c r="B856" s="9"/>
      <c r="C856" s="9"/>
      <c r="D856" s="9"/>
      <c r="E856" s="9"/>
      <c r="F856" s="9"/>
      <c r="G856" s="18"/>
      <c r="H856" s="9"/>
      <c r="I856" s="9"/>
      <c r="J856" s="9"/>
      <c r="K856" s="18"/>
      <c r="L856" s="9"/>
      <c r="M856" s="9"/>
      <c r="N856" s="9"/>
      <c r="O856" s="9"/>
      <c r="P856" s="9"/>
      <c r="Q856" s="9"/>
      <c r="R856" s="9"/>
      <c r="S856" s="9"/>
      <c r="T856" s="9"/>
      <c r="U856" s="9"/>
      <c r="V856" s="9"/>
      <c r="W856" s="9"/>
      <c r="X856" s="9"/>
      <c r="Y856" s="9"/>
      <c r="Z856" s="9"/>
      <c r="AT856" s="36"/>
      <c r="AW856" s="78"/>
      <c r="AX856" s="78"/>
      <c r="AY856" s="78"/>
      <c r="AZ856" s="78"/>
    </row>
    <row r="857" spans="1:52" ht="15" customHeight="1" x14ac:dyDescent="0.4">
      <c r="A857" s="18"/>
      <c r="B857" s="9"/>
      <c r="C857" s="9"/>
      <c r="D857" s="9"/>
      <c r="E857" s="9"/>
      <c r="F857" s="9"/>
      <c r="G857" s="18"/>
      <c r="H857" s="9"/>
      <c r="I857" s="9"/>
      <c r="J857" s="9"/>
      <c r="K857" s="18"/>
      <c r="L857" s="9"/>
      <c r="M857" s="9"/>
      <c r="N857" s="9"/>
      <c r="O857" s="9"/>
      <c r="P857" s="9"/>
      <c r="Q857" s="9"/>
      <c r="R857" s="9"/>
      <c r="S857" s="9"/>
      <c r="T857" s="9"/>
      <c r="U857" s="9"/>
      <c r="V857" s="9"/>
      <c r="W857" s="9"/>
      <c r="X857" s="9"/>
      <c r="Y857" s="9"/>
      <c r="Z857" s="9"/>
      <c r="AT857" s="36"/>
      <c r="AW857" s="78"/>
      <c r="AX857" s="78"/>
      <c r="AY857" s="78"/>
      <c r="AZ857" s="78"/>
    </row>
    <row r="858" spans="1:52" ht="15" customHeight="1" x14ac:dyDescent="0.4">
      <c r="A858" s="18"/>
      <c r="B858" s="9"/>
      <c r="C858" s="9"/>
      <c r="D858" s="9"/>
      <c r="E858" s="9"/>
      <c r="F858" s="9"/>
      <c r="G858" s="18"/>
      <c r="H858" s="9"/>
      <c r="I858" s="9"/>
      <c r="J858" s="9"/>
      <c r="K858" s="18"/>
      <c r="L858" s="9"/>
      <c r="M858" s="9"/>
      <c r="N858" s="9"/>
      <c r="O858" s="9"/>
      <c r="P858" s="9"/>
      <c r="Q858" s="9"/>
      <c r="R858" s="9"/>
      <c r="S858" s="9"/>
      <c r="T858" s="9"/>
      <c r="U858" s="9"/>
      <c r="V858" s="9"/>
      <c r="W858" s="9"/>
      <c r="X858" s="9"/>
      <c r="Y858" s="9"/>
      <c r="Z858" s="9"/>
      <c r="AT858" s="36"/>
      <c r="AW858" s="78"/>
      <c r="AX858" s="78"/>
      <c r="AY858" s="78"/>
      <c r="AZ858" s="78"/>
    </row>
    <row r="859" spans="1:52" ht="15" customHeight="1" x14ac:dyDescent="0.4">
      <c r="A859" s="18"/>
      <c r="B859" s="9"/>
      <c r="C859" s="9"/>
      <c r="D859" s="9"/>
      <c r="E859" s="9"/>
      <c r="F859" s="9"/>
      <c r="G859" s="18"/>
      <c r="H859" s="9"/>
      <c r="I859" s="9"/>
      <c r="J859" s="9"/>
      <c r="K859" s="18"/>
      <c r="L859" s="9"/>
      <c r="M859" s="9"/>
      <c r="N859" s="9"/>
      <c r="O859" s="9"/>
      <c r="P859" s="9"/>
      <c r="Q859" s="9"/>
      <c r="R859" s="9"/>
      <c r="S859" s="9"/>
      <c r="T859" s="9"/>
      <c r="U859" s="9"/>
      <c r="V859" s="9"/>
      <c r="W859" s="9"/>
      <c r="X859" s="9"/>
      <c r="Y859" s="9"/>
      <c r="Z859" s="9"/>
      <c r="AT859" s="36"/>
      <c r="AW859" s="78"/>
      <c r="AX859" s="78"/>
      <c r="AY859" s="78"/>
      <c r="AZ859" s="78"/>
    </row>
    <row r="860" spans="1:52" ht="15" customHeight="1" x14ac:dyDescent="0.4">
      <c r="A860" s="18"/>
      <c r="B860" s="9"/>
      <c r="C860" s="9"/>
      <c r="D860" s="9"/>
      <c r="E860" s="9"/>
      <c r="F860" s="9"/>
      <c r="G860" s="18"/>
      <c r="H860" s="9"/>
      <c r="I860" s="9"/>
      <c r="J860" s="9"/>
      <c r="K860" s="18"/>
      <c r="L860" s="9"/>
      <c r="M860" s="9"/>
      <c r="N860" s="9"/>
      <c r="O860" s="9"/>
      <c r="P860" s="9"/>
      <c r="Q860" s="9"/>
      <c r="R860" s="9"/>
      <c r="S860" s="9"/>
      <c r="T860" s="9"/>
      <c r="U860" s="9"/>
      <c r="V860" s="9"/>
      <c r="W860" s="9"/>
      <c r="X860" s="9"/>
      <c r="Y860" s="9"/>
      <c r="Z860" s="9"/>
      <c r="AT860" s="36"/>
      <c r="AW860" s="78"/>
      <c r="AX860" s="78"/>
      <c r="AY860" s="78"/>
      <c r="AZ860" s="78"/>
    </row>
    <row r="861" spans="1:52" ht="15" customHeight="1" x14ac:dyDescent="0.4">
      <c r="A861" s="18"/>
      <c r="B861" s="9"/>
      <c r="C861" s="9"/>
      <c r="D861" s="9"/>
      <c r="E861" s="9"/>
      <c r="F861" s="9"/>
      <c r="G861" s="18"/>
      <c r="H861" s="9"/>
      <c r="I861" s="9"/>
      <c r="J861" s="9"/>
      <c r="K861" s="18"/>
      <c r="L861" s="9"/>
      <c r="M861" s="9"/>
      <c r="N861" s="9"/>
      <c r="O861" s="9"/>
      <c r="P861" s="9"/>
      <c r="Q861" s="9"/>
      <c r="R861" s="9"/>
      <c r="S861" s="9"/>
      <c r="T861" s="9"/>
      <c r="U861" s="9"/>
      <c r="V861" s="9"/>
      <c r="W861" s="9"/>
      <c r="X861" s="9"/>
      <c r="Y861" s="9"/>
      <c r="Z861" s="9"/>
      <c r="AT861" s="36"/>
      <c r="AW861" s="78"/>
      <c r="AX861" s="78"/>
      <c r="AY861" s="78"/>
      <c r="AZ861" s="78"/>
    </row>
    <row r="862" spans="1:52" ht="15" customHeight="1" x14ac:dyDescent="0.4">
      <c r="A862" s="18"/>
      <c r="B862" s="9"/>
      <c r="C862" s="9"/>
      <c r="D862" s="9"/>
      <c r="E862" s="9"/>
      <c r="F862" s="9"/>
      <c r="G862" s="18"/>
      <c r="H862" s="9"/>
      <c r="I862" s="9"/>
      <c r="J862" s="9"/>
      <c r="K862" s="18"/>
      <c r="L862" s="9"/>
      <c r="M862" s="9"/>
      <c r="N862" s="9"/>
      <c r="O862" s="9"/>
      <c r="P862" s="9"/>
      <c r="Q862" s="9"/>
      <c r="R862" s="9"/>
      <c r="S862" s="9"/>
      <c r="T862" s="9"/>
      <c r="U862" s="9"/>
      <c r="V862" s="9"/>
      <c r="W862" s="9"/>
      <c r="X862" s="9"/>
      <c r="Y862" s="9"/>
      <c r="Z862" s="9"/>
      <c r="AT862" s="36"/>
      <c r="AW862" s="78"/>
      <c r="AX862" s="78"/>
      <c r="AY862" s="78"/>
      <c r="AZ862" s="78"/>
    </row>
    <row r="863" spans="1:52" ht="15" customHeight="1" x14ac:dyDescent="0.4">
      <c r="A863" s="18"/>
      <c r="B863" s="9"/>
      <c r="C863" s="9"/>
      <c r="D863" s="9"/>
      <c r="E863" s="9"/>
      <c r="F863" s="9"/>
      <c r="G863" s="18"/>
      <c r="H863" s="9"/>
      <c r="I863" s="9"/>
      <c r="J863" s="9"/>
      <c r="K863" s="18"/>
      <c r="L863" s="9"/>
      <c r="M863" s="9"/>
      <c r="N863" s="9"/>
      <c r="O863" s="9"/>
      <c r="P863" s="9"/>
      <c r="Q863" s="9"/>
      <c r="R863" s="9"/>
      <c r="S863" s="9"/>
      <c r="T863" s="9"/>
      <c r="U863" s="9"/>
      <c r="V863" s="9"/>
      <c r="W863" s="9"/>
      <c r="X863" s="9"/>
      <c r="Y863" s="9"/>
      <c r="Z863" s="9"/>
      <c r="AT863" s="36"/>
      <c r="AW863" s="78"/>
      <c r="AX863" s="78"/>
      <c r="AY863" s="78"/>
      <c r="AZ863" s="78"/>
    </row>
    <row r="864" spans="1:52" ht="15" customHeight="1" x14ac:dyDescent="0.4">
      <c r="A864" s="18"/>
      <c r="B864" s="9"/>
      <c r="C864" s="9"/>
      <c r="D864" s="9"/>
      <c r="E864" s="9"/>
      <c r="F864" s="9"/>
      <c r="G864" s="18"/>
      <c r="H864" s="9"/>
      <c r="I864" s="9"/>
      <c r="J864" s="9"/>
      <c r="K864" s="18"/>
      <c r="L864" s="9"/>
      <c r="M864" s="9"/>
      <c r="N864" s="9"/>
      <c r="O864" s="9"/>
      <c r="P864" s="9"/>
      <c r="Q864" s="9"/>
      <c r="R864" s="9"/>
      <c r="S864" s="9"/>
      <c r="T864" s="9"/>
      <c r="U864" s="9"/>
      <c r="V864" s="9"/>
      <c r="W864" s="9"/>
      <c r="X864" s="9"/>
      <c r="Y864" s="9"/>
      <c r="Z864" s="9"/>
      <c r="AT864" s="36"/>
      <c r="AW864" s="78"/>
      <c r="AX864" s="78"/>
      <c r="AY864" s="78"/>
      <c r="AZ864" s="78"/>
    </row>
    <row r="865" spans="1:52" ht="15" customHeight="1" x14ac:dyDescent="0.4">
      <c r="A865" s="18"/>
      <c r="B865" s="9"/>
      <c r="C865" s="9"/>
      <c r="D865" s="9"/>
      <c r="E865" s="9"/>
      <c r="F865" s="9"/>
      <c r="G865" s="18"/>
      <c r="H865" s="9"/>
      <c r="I865" s="9"/>
      <c r="J865" s="9"/>
      <c r="K865" s="18"/>
      <c r="L865" s="9"/>
      <c r="M865" s="9"/>
      <c r="N865" s="9"/>
      <c r="O865" s="9"/>
      <c r="P865" s="9"/>
      <c r="Q865" s="9"/>
      <c r="R865" s="9"/>
      <c r="S865" s="9"/>
      <c r="T865" s="9"/>
      <c r="U865" s="9"/>
      <c r="V865" s="9"/>
      <c r="W865" s="9"/>
      <c r="X865" s="9"/>
      <c r="Y865" s="9"/>
      <c r="Z865" s="9"/>
      <c r="AT865" s="36"/>
      <c r="AW865" s="78"/>
      <c r="AX865" s="78"/>
      <c r="AY865" s="78"/>
      <c r="AZ865" s="78"/>
    </row>
    <row r="866" spans="1:52" ht="15" customHeight="1" x14ac:dyDescent="0.4">
      <c r="A866" s="18"/>
      <c r="B866" s="9"/>
      <c r="C866" s="9"/>
      <c r="D866" s="9"/>
      <c r="E866" s="9"/>
      <c r="F866" s="9"/>
      <c r="G866" s="18"/>
      <c r="H866" s="9"/>
      <c r="I866" s="9"/>
      <c r="J866" s="9"/>
      <c r="K866" s="18"/>
      <c r="L866" s="9"/>
      <c r="M866" s="9"/>
      <c r="N866" s="9"/>
      <c r="O866" s="9"/>
      <c r="P866" s="9"/>
      <c r="Q866" s="9"/>
      <c r="R866" s="9"/>
      <c r="S866" s="9"/>
      <c r="T866" s="9"/>
      <c r="U866" s="9"/>
      <c r="V866" s="9"/>
      <c r="W866" s="9"/>
      <c r="X866" s="9"/>
      <c r="Y866" s="9"/>
      <c r="Z866" s="9"/>
      <c r="AT866" s="36"/>
      <c r="AW866" s="78"/>
      <c r="AX866" s="78"/>
      <c r="AY866" s="78"/>
      <c r="AZ866" s="78"/>
    </row>
    <row r="867" spans="1:52" ht="15" customHeight="1" x14ac:dyDescent="0.4">
      <c r="A867" s="18"/>
      <c r="B867" s="9"/>
      <c r="C867" s="9"/>
      <c r="D867" s="9"/>
      <c r="E867" s="9"/>
      <c r="F867" s="9"/>
      <c r="G867" s="18"/>
      <c r="H867" s="9"/>
      <c r="I867" s="9"/>
      <c r="J867" s="9"/>
      <c r="K867" s="18"/>
      <c r="L867" s="9"/>
      <c r="M867" s="9"/>
      <c r="N867" s="9"/>
      <c r="O867" s="9"/>
      <c r="P867" s="9"/>
      <c r="Q867" s="9"/>
      <c r="R867" s="9"/>
      <c r="S867" s="9"/>
      <c r="T867" s="9"/>
      <c r="U867" s="9"/>
      <c r="V867" s="9"/>
      <c r="W867" s="9"/>
      <c r="X867" s="9"/>
      <c r="Y867" s="9"/>
      <c r="Z867" s="9"/>
      <c r="AT867" s="36"/>
      <c r="AW867" s="78"/>
      <c r="AX867" s="78"/>
      <c r="AY867" s="78"/>
      <c r="AZ867" s="78"/>
    </row>
    <row r="868" spans="1:52" ht="15" customHeight="1" x14ac:dyDescent="0.4">
      <c r="A868" s="18"/>
      <c r="B868" s="9"/>
      <c r="C868" s="9"/>
      <c r="D868" s="9"/>
      <c r="E868" s="9"/>
      <c r="F868" s="9"/>
      <c r="G868" s="18"/>
      <c r="H868" s="9"/>
      <c r="I868" s="9"/>
      <c r="J868" s="9"/>
      <c r="K868" s="18"/>
      <c r="L868" s="9"/>
      <c r="M868" s="9"/>
      <c r="N868" s="9"/>
      <c r="O868" s="9"/>
      <c r="P868" s="9"/>
      <c r="Q868" s="9"/>
      <c r="R868" s="9"/>
      <c r="S868" s="9"/>
      <c r="T868" s="9"/>
      <c r="U868" s="9"/>
      <c r="V868" s="9"/>
      <c r="W868" s="9"/>
      <c r="X868" s="9"/>
      <c r="Y868" s="9"/>
      <c r="Z868" s="9"/>
      <c r="AT868" s="36"/>
      <c r="AW868" s="78"/>
      <c r="AX868" s="78"/>
      <c r="AY868" s="78"/>
      <c r="AZ868" s="78"/>
    </row>
    <row r="869" spans="1:52" ht="15" customHeight="1" x14ac:dyDescent="0.4">
      <c r="A869" s="18"/>
      <c r="B869" s="9"/>
      <c r="C869" s="9"/>
      <c r="D869" s="9"/>
      <c r="E869" s="9"/>
      <c r="F869" s="9"/>
      <c r="G869" s="18"/>
      <c r="H869" s="9"/>
      <c r="I869" s="9"/>
      <c r="J869" s="9"/>
      <c r="K869" s="18"/>
      <c r="L869" s="9"/>
      <c r="M869" s="9"/>
      <c r="N869" s="9"/>
      <c r="O869" s="9"/>
      <c r="P869" s="9"/>
      <c r="Q869" s="9"/>
      <c r="R869" s="9"/>
      <c r="S869" s="9"/>
      <c r="T869" s="9"/>
      <c r="U869" s="9"/>
      <c r="V869" s="9"/>
      <c r="W869" s="9"/>
      <c r="X869" s="9"/>
      <c r="Y869" s="9"/>
      <c r="Z869" s="9"/>
      <c r="AT869" s="36"/>
      <c r="AW869" s="78"/>
      <c r="AX869" s="78"/>
      <c r="AY869" s="78"/>
      <c r="AZ869" s="78"/>
    </row>
    <row r="870" spans="1:52" ht="15" customHeight="1" x14ac:dyDescent="0.4">
      <c r="A870" s="18"/>
      <c r="B870" s="9"/>
      <c r="C870" s="9"/>
      <c r="D870" s="9"/>
      <c r="E870" s="9"/>
      <c r="F870" s="9"/>
      <c r="G870" s="18"/>
      <c r="H870" s="9"/>
      <c r="I870" s="9"/>
      <c r="J870" s="9"/>
      <c r="K870" s="18"/>
      <c r="L870" s="9"/>
      <c r="M870" s="9"/>
      <c r="N870" s="9"/>
      <c r="O870" s="9"/>
      <c r="P870" s="9"/>
      <c r="Q870" s="9"/>
      <c r="R870" s="9"/>
      <c r="S870" s="9"/>
      <c r="T870" s="9"/>
      <c r="U870" s="9"/>
      <c r="V870" s="9"/>
      <c r="W870" s="9"/>
      <c r="X870" s="9"/>
      <c r="Y870" s="9"/>
      <c r="Z870" s="9"/>
      <c r="AT870" s="36"/>
      <c r="AW870" s="78"/>
      <c r="AX870" s="78"/>
      <c r="AY870" s="78"/>
      <c r="AZ870" s="78"/>
    </row>
    <row r="871" spans="1:52" ht="15" customHeight="1" x14ac:dyDescent="0.4">
      <c r="A871" s="18"/>
      <c r="B871" s="9"/>
      <c r="C871" s="9"/>
      <c r="D871" s="9"/>
      <c r="E871" s="9"/>
      <c r="F871" s="9"/>
      <c r="G871" s="18"/>
      <c r="H871" s="9"/>
      <c r="I871" s="9"/>
      <c r="J871" s="9"/>
      <c r="K871" s="18"/>
      <c r="L871" s="9"/>
      <c r="M871" s="9"/>
      <c r="N871" s="9"/>
      <c r="O871" s="9"/>
      <c r="P871" s="9"/>
      <c r="Q871" s="9"/>
      <c r="R871" s="9"/>
      <c r="S871" s="9"/>
      <c r="T871" s="9"/>
      <c r="U871" s="9"/>
      <c r="V871" s="9"/>
      <c r="W871" s="9"/>
      <c r="X871" s="9"/>
      <c r="Y871" s="9"/>
      <c r="Z871" s="9"/>
      <c r="AT871" s="36"/>
      <c r="AW871" s="78"/>
      <c r="AX871" s="78"/>
      <c r="AY871" s="78"/>
      <c r="AZ871" s="78"/>
    </row>
    <row r="872" spans="1:52" ht="15" customHeight="1" x14ac:dyDescent="0.4">
      <c r="A872" s="18"/>
      <c r="B872" s="9"/>
      <c r="C872" s="9"/>
      <c r="D872" s="9"/>
      <c r="E872" s="9"/>
      <c r="F872" s="9"/>
      <c r="G872" s="18"/>
      <c r="H872" s="9"/>
      <c r="I872" s="9"/>
      <c r="J872" s="9"/>
      <c r="K872" s="18"/>
      <c r="L872" s="9"/>
      <c r="M872" s="9"/>
      <c r="N872" s="9"/>
      <c r="O872" s="9"/>
      <c r="P872" s="9"/>
      <c r="Q872" s="9"/>
      <c r="R872" s="9"/>
      <c r="S872" s="9"/>
      <c r="T872" s="9"/>
      <c r="U872" s="9"/>
      <c r="V872" s="9"/>
      <c r="W872" s="9"/>
      <c r="X872" s="9"/>
      <c r="Y872" s="9"/>
      <c r="Z872" s="9"/>
      <c r="AT872" s="36"/>
      <c r="AW872" s="78"/>
      <c r="AX872" s="78"/>
      <c r="AY872" s="78"/>
      <c r="AZ872" s="78"/>
    </row>
    <row r="873" spans="1:52" ht="15" customHeight="1" x14ac:dyDescent="0.4">
      <c r="A873" s="18"/>
      <c r="B873" s="9"/>
      <c r="C873" s="9"/>
      <c r="D873" s="9"/>
      <c r="E873" s="9"/>
      <c r="F873" s="9"/>
      <c r="G873" s="18"/>
      <c r="H873" s="9"/>
      <c r="I873" s="9"/>
      <c r="J873" s="9"/>
      <c r="K873" s="18"/>
      <c r="L873" s="9"/>
      <c r="M873" s="9"/>
      <c r="N873" s="9"/>
      <c r="O873" s="9"/>
      <c r="P873" s="9"/>
      <c r="Q873" s="9"/>
      <c r="R873" s="9"/>
      <c r="S873" s="9"/>
      <c r="T873" s="9"/>
      <c r="U873" s="9"/>
      <c r="V873" s="9"/>
      <c r="W873" s="9"/>
      <c r="X873" s="9"/>
      <c r="Y873" s="9"/>
      <c r="Z873" s="9"/>
      <c r="AT873" s="36"/>
      <c r="AW873" s="78"/>
      <c r="AX873" s="78"/>
      <c r="AY873" s="78"/>
      <c r="AZ873" s="78"/>
    </row>
    <row r="874" spans="1:52" ht="15" customHeight="1" x14ac:dyDescent="0.4">
      <c r="A874" s="18"/>
      <c r="B874" s="9"/>
      <c r="C874" s="9"/>
      <c r="D874" s="9"/>
      <c r="E874" s="9"/>
      <c r="F874" s="9"/>
      <c r="G874" s="18"/>
      <c r="H874" s="9"/>
      <c r="I874" s="9"/>
      <c r="J874" s="9"/>
      <c r="K874" s="18"/>
      <c r="L874" s="9"/>
      <c r="M874" s="9"/>
      <c r="N874" s="9"/>
      <c r="O874" s="9"/>
      <c r="P874" s="9"/>
      <c r="Q874" s="9"/>
      <c r="R874" s="9"/>
      <c r="S874" s="9"/>
      <c r="T874" s="9"/>
      <c r="U874" s="9"/>
      <c r="V874" s="9"/>
      <c r="W874" s="9"/>
      <c r="X874" s="9"/>
      <c r="Y874" s="9"/>
      <c r="Z874" s="9"/>
      <c r="AT874" s="36"/>
      <c r="AW874" s="78"/>
      <c r="AX874" s="78"/>
      <c r="AY874" s="78"/>
      <c r="AZ874" s="78"/>
    </row>
    <row r="875" spans="1:52" ht="15" customHeight="1" x14ac:dyDescent="0.4">
      <c r="A875" s="18"/>
      <c r="B875" s="9"/>
      <c r="C875" s="9"/>
      <c r="D875" s="9"/>
      <c r="E875" s="9"/>
      <c r="F875" s="9"/>
      <c r="G875" s="18"/>
      <c r="H875" s="9"/>
      <c r="I875" s="9"/>
      <c r="J875" s="9"/>
      <c r="K875" s="18"/>
      <c r="L875" s="9"/>
      <c r="M875" s="9"/>
      <c r="N875" s="9"/>
      <c r="O875" s="9"/>
      <c r="P875" s="9"/>
      <c r="Q875" s="9"/>
      <c r="R875" s="9"/>
      <c r="S875" s="9"/>
      <c r="T875" s="9"/>
      <c r="U875" s="9"/>
      <c r="V875" s="9"/>
      <c r="W875" s="9"/>
      <c r="X875" s="9"/>
      <c r="Y875" s="9"/>
      <c r="Z875" s="9"/>
      <c r="AT875" s="36"/>
      <c r="AW875" s="78"/>
      <c r="AX875" s="78"/>
      <c r="AY875" s="78"/>
      <c r="AZ875" s="78"/>
    </row>
    <row r="876" spans="1:52" ht="15" customHeight="1" x14ac:dyDescent="0.4">
      <c r="A876" s="18"/>
      <c r="B876" s="9"/>
      <c r="C876" s="9"/>
      <c r="D876" s="9"/>
      <c r="E876" s="9"/>
      <c r="F876" s="9"/>
      <c r="G876" s="18"/>
      <c r="H876" s="9"/>
      <c r="I876" s="9"/>
      <c r="J876" s="9"/>
      <c r="K876" s="18"/>
      <c r="L876" s="9"/>
      <c r="M876" s="9"/>
      <c r="N876" s="9"/>
      <c r="O876" s="9"/>
      <c r="P876" s="9"/>
      <c r="Q876" s="9"/>
      <c r="R876" s="9"/>
      <c r="S876" s="9"/>
      <c r="T876" s="9"/>
      <c r="U876" s="9"/>
      <c r="V876" s="9"/>
      <c r="W876" s="9"/>
      <c r="X876" s="9"/>
      <c r="Y876" s="9"/>
      <c r="Z876" s="9"/>
      <c r="AT876" s="36"/>
      <c r="AW876" s="78"/>
      <c r="AX876" s="78"/>
      <c r="AY876" s="78"/>
      <c r="AZ876" s="78"/>
    </row>
    <row r="877" spans="1:52" ht="15" customHeight="1" x14ac:dyDescent="0.4">
      <c r="A877" s="18"/>
      <c r="B877" s="9"/>
      <c r="C877" s="9"/>
      <c r="D877" s="9"/>
      <c r="E877" s="9"/>
      <c r="F877" s="9"/>
      <c r="G877" s="18"/>
      <c r="H877" s="9"/>
      <c r="I877" s="9"/>
      <c r="J877" s="9"/>
      <c r="K877" s="18"/>
      <c r="L877" s="9"/>
      <c r="M877" s="9"/>
      <c r="N877" s="9"/>
      <c r="O877" s="9"/>
      <c r="P877" s="9"/>
      <c r="Q877" s="9"/>
      <c r="R877" s="9"/>
      <c r="S877" s="9"/>
      <c r="T877" s="9"/>
      <c r="U877" s="9"/>
      <c r="V877" s="9"/>
      <c r="W877" s="9"/>
      <c r="X877" s="9"/>
      <c r="Y877" s="9"/>
      <c r="Z877" s="9"/>
      <c r="AT877" s="36"/>
      <c r="AW877" s="78"/>
      <c r="AX877" s="78"/>
      <c r="AY877" s="78"/>
      <c r="AZ877" s="78"/>
    </row>
    <row r="878" spans="1:52" ht="15" customHeight="1" x14ac:dyDescent="0.4">
      <c r="A878" s="18"/>
      <c r="B878" s="9"/>
      <c r="C878" s="9"/>
      <c r="D878" s="9"/>
      <c r="E878" s="9"/>
      <c r="F878" s="9"/>
      <c r="G878" s="18"/>
      <c r="H878" s="9"/>
      <c r="I878" s="9"/>
      <c r="J878" s="9"/>
      <c r="K878" s="18"/>
      <c r="L878" s="9"/>
      <c r="M878" s="9"/>
      <c r="N878" s="9"/>
      <c r="O878" s="9"/>
      <c r="P878" s="9"/>
      <c r="Q878" s="9"/>
      <c r="R878" s="9"/>
      <c r="S878" s="9"/>
      <c r="T878" s="9"/>
      <c r="U878" s="9"/>
      <c r="V878" s="9"/>
      <c r="W878" s="9"/>
      <c r="X878" s="9"/>
      <c r="Y878" s="9"/>
      <c r="Z878" s="9"/>
      <c r="AT878" s="36"/>
      <c r="AW878" s="78"/>
      <c r="AX878" s="78"/>
      <c r="AY878" s="78"/>
      <c r="AZ878" s="78"/>
    </row>
    <row r="879" spans="1:52" ht="15" customHeight="1" x14ac:dyDescent="0.4">
      <c r="A879" s="18"/>
      <c r="B879" s="9"/>
      <c r="C879" s="9"/>
      <c r="D879" s="9"/>
      <c r="E879" s="9"/>
      <c r="F879" s="9"/>
      <c r="G879" s="18"/>
      <c r="H879" s="9"/>
      <c r="I879" s="9"/>
      <c r="J879" s="9"/>
      <c r="K879" s="18"/>
      <c r="L879" s="9"/>
      <c r="M879" s="9"/>
      <c r="N879" s="9"/>
      <c r="O879" s="9"/>
      <c r="P879" s="9"/>
      <c r="Q879" s="9"/>
      <c r="R879" s="9"/>
      <c r="S879" s="9"/>
      <c r="T879" s="9"/>
      <c r="U879" s="9"/>
      <c r="V879" s="9"/>
      <c r="W879" s="9"/>
      <c r="X879" s="9"/>
      <c r="Y879" s="9"/>
      <c r="Z879" s="9"/>
      <c r="AT879" s="36"/>
      <c r="AW879" s="78"/>
      <c r="AX879" s="78"/>
      <c r="AY879" s="78"/>
      <c r="AZ879" s="78"/>
    </row>
    <row r="880" spans="1:52" ht="15" customHeight="1" x14ac:dyDescent="0.4">
      <c r="A880" s="18"/>
      <c r="B880" s="9"/>
      <c r="C880" s="9"/>
      <c r="D880" s="9"/>
      <c r="E880" s="9"/>
      <c r="F880" s="9"/>
      <c r="G880" s="18"/>
      <c r="H880" s="9"/>
      <c r="I880" s="9"/>
      <c r="J880" s="9"/>
      <c r="K880" s="18"/>
      <c r="L880" s="9"/>
      <c r="M880" s="9"/>
      <c r="N880" s="9"/>
      <c r="O880" s="9"/>
      <c r="P880" s="9"/>
      <c r="Q880" s="9"/>
      <c r="R880" s="9"/>
      <c r="S880" s="9"/>
      <c r="T880" s="9"/>
      <c r="U880" s="9"/>
      <c r="V880" s="9"/>
      <c r="W880" s="9"/>
      <c r="X880" s="9"/>
      <c r="Y880" s="9"/>
      <c r="Z880" s="9"/>
      <c r="AT880" s="36"/>
      <c r="AW880" s="78"/>
      <c r="AX880" s="78"/>
      <c r="AY880" s="78"/>
      <c r="AZ880" s="78"/>
    </row>
    <row r="881" spans="1:52" ht="15" customHeight="1" x14ac:dyDescent="0.4">
      <c r="A881" s="18"/>
      <c r="B881" s="9"/>
      <c r="C881" s="9"/>
      <c r="D881" s="9"/>
      <c r="E881" s="9"/>
      <c r="F881" s="9"/>
      <c r="G881" s="18"/>
      <c r="H881" s="9"/>
      <c r="I881" s="9"/>
      <c r="J881" s="9"/>
      <c r="K881" s="18"/>
      <c r="L881" s="9"/>
      <c r="M881" s="9"/>
      <c r="N881" s="9"/>
      <c r="O881" s="9"/>
      <c r="P881" s="9"/>
      <c r="Q881" s="9"/>
      <c r="R881" s="9"/>
      <c r="S881" s="9"/>
      <c r="T881" s="9"/>
      <c r="U881" s="9"/>
      <c r="V881" s="9"/>
      <c r="W881" s="9"/>
      <c r="X881" s="9"/>
      <c r="Y881" s="9"/>
      <c r="Z881" s="9"/>
      <c r="AT881" s="36"/>
      <c r="AW881" s="78"/>
      <c r="AX881" s="78"/>
      <c r="AY881" s="78"/>
      <c r="AZ881" s="78"/>
    </row>
    <row r="882" spans="1:52" ht="15" customHeight="1" x14ac:dyDescent="0.4">
      <c r="A882" s="18"/>
      <c r="B882" s="9"/>
      <c r="C882" s="9"/>
      <c r="D882" s="9"/>
      <c r="E882" s="9"/>
      <c r="F882" s="9"/>
      <c r="G882" s="18"/>
      <c r="H882" s="9"/>
      <c r="I882" s="9"/>
      <c r="J882" s="9"/>
      <c r="K882" s="18"/>
      <c r="L882" s="9"/>
      <c r="M882" s="9"/>
      <c r="N882" s="9"/>
      <c r="O882" s="9"/>
      <c r="P882" s="9"/>
      <c r="Q882" s="9"/>
      <c r="R882" s="9"/>
      <c r="S882" s="9"/>
      <c r="T882" s="9"/>
      <c r="U882" s="9"/>
      <c r="V882" s="9"/>
      <c r="W882" s="9"/>
      <c r="X882" s="9"/>
      <c r="Y882" s="9"/>
      <c r="Z882" s="9"/>
      <c r="AT882" s="36"/>
      <c r="AW882" s="78"/>
      <c r="AX882" s="78"/>
      <c r="AY882" s="78"/>
      <c r="AZ882" s="78"/>
    </row>
    <row r="883" spans="1:52" ht="15" customHeight="1" x14ac:dyDescent="0.4">
      <c r="A883" s="18"/>
      <c r="B883" s="9"/>
      <c r="C883" s="9"/>
      <c r="D883" s="9"/>
      <c r="E883" s="9"/>
      <c r="F883" s="9"/>
      <c r="G883" s="18"/>
      <c r="H883" s="9"/>
      <c r="I883" s="9"/>
      <c r="J883" s="9"/>
      <c r="K883" s="18"/>
      <c r="L883" s="9"/>
      <c r="M883" s="9"/>
      <c r="N883" s="9"/>
      <c r="O883" s="9"/>
      <c r="P883" s="9"/>
      <c r="Q883" s="9"/>
      <c r="R883" s="9"/>
      <c r="S883" s="9"/>
      <c r="T883" s="9"/>
      <c r="U883" s="9"/>
      <c r="V883" s="9"/>
      <c r="W883" s="9"/>
      <c r="X883" s="9"/>
      <c r="Y883" s="9"/>
      <c r="Z883" s="9"/>
      <c r="AT883" s="36"/>
      <c r="AW883" s="78"/>
      <c r="AX883" s="78"/>
      <c r="AY883" s="78"/>
      <c r="AZ883" s="78"/>
    </row>
    <row r="884" spans="1:52" ht="15" customHeight="1" x14ac:dyDescent="0.4">
      <c r="A884" s="18"/>
      <c r="B884" s="9"/>
      <c r="C884" s="9"/>
      <c r="D884" s="9"/>
      <c r="E884" s="9"/>
      <c r="F884" s="9"/>
      <c r="G884" s="18"/>
      <c r="H884" s="9"/>
      <c r="I884" s="9"/>
      <c r="J884" s="9"/>
      <c r="K884" s="18"/>
      <c r="L884" s="9"/>
      <c r="M884" s="9"/>
      <c r="N884" s="9"/>
      <c r="O884" s="9"/>
      <c r="P884" s="9"/>
      <c r="Q884" s="9"/>
      <c r="R884" s="9"/>
      <c r="S884" s="9"/>
      <c r="T884" s="9"/>
      <c r="U884" s="9"/>
      <c r="V884" s="9"/>
      <c r="W884" s="9"/>
      <c r="X884" s="9"/>
      <c r="Y884" s="9"/>
      <c r="Z884" s="9"/>
      <c r="AT884" s="36"/>
      <c r="AW884" s="78"/>
      <c r="AX884" s="78"/>
      <c r="AY884" s="78"/>
      <c r="AZ884" s="78"/>
    </row>
    <row r="885" spans="1:52" ht="15" customHeight="1" x14ac:dyDescent="0.4">
      <c r="A885" s="18"/>
      <c r="B885" s="9"/>
      <c r="C885" s="9"/>
      <c r="D885" s="9"/>
      <c r="E885" s="9"/>
      <c r="F885" s="9"/>
      <c r="G885" s="18"/>
      <c r="H885" s="9"/>
      <c r="I885" s="9"/>
      <c r="J885" s="9"/>
      <c r="K885" s="18"/>
      <c r="L885" s="9"/>
      <c r="M885" s="9"/>
      <c r="N885" s="9"/>
      <c r="O885" s="9"/>
      <c r="P885" s="9"/>
      <c r="Q885" s="9"/>
      <c r="R885" s="9"/>
      <c r="S885" s="9"/>
      <c r="T885" s="9"/>
      <c r="U885" s="9"/>
      <c r="V885" s="9"/>
      <c r="W885" s="9"/>
      <c r="X885" s="9"/>
      <c r="Y885" s="9"/>
      <c r="Z885" s="9"/>
      <c r="AT885" s="36"/>
      <c r="AW885" s="78"/>
      <c r="AX885" s="78"/>
      <c r="AY885" s="78"/>
      <c r="AZ885" s="78"/>
    </row>
    <row r="886" spans="1:52" ht="15" customHeight="1" x14ac:dyDescent="0.4">
      <c r="A886" s="18"/>
      <c r="B886" s="9"/>
      <c r="C886" s="9"/>
      <c r="D886" s="9"/>
      <c r="E886" s="9"/>
      <c r="F886" s="9"/>
      <c r="G886" s="18"/>
      <c r="H886" s="9"/>
      <c r="I886" s="9"/>
      <c r="J886" s="9"/>
      <c r="K886" s="18"/>
      <c r="L886" s="9"/>
      <c r="M886" s="9"/>
      <c r="N886" s="9"/>
      <c r="O886" s="9"/>
      <c r="P886" s="9"/>
      <c r="Q886" s="9"/>
      <c r="R886" s="9"/>
      <c r="S886" s="9"/>
      <c r="T886" s="9"/>
      <c r="U886" s="9"/>
      <c r="V886" s="9"/>
      <c r="W886" s="9"/>
      <c r="X886" s="9"/>
      <c r="Y886" s="9"/>
      <c r="Z886" s="9"/>
      <c r="AT886" s="36"/>
      <c r="AW886" s="78"/>
      <c r="AX886" s="78"/>
      <c r="AY886" s="78"/>
      <c r="AZ886" s="78"/>
    </row>
    <row r="887" spans="1:52" ht="15" customHeight="1" x14ac:dyDescent="0.4">
      <c r="A887" s="18"/>
      <c r="B887" s="9"/>
      <c r="C887" s="9"/>
      <c r="D887" s="9"/>
      <c r="E887" s="9"/>
      <c r="F887" s="9"/>
      <c r="G887" s="18"/>
      <c r="H887" s="9"/>
      <c r="I887" s="9"/>
      <c r="J887" s="9"/>
      <c r="K887" s="18"/>
      <c r="L887" s="9"/>
      <c r="M887" s="9"/>
      <c r="N887" s="9"/>
      <c r="O887" s="9"/>
      <c r="P887" s="9"/>
      <c r="Q887" s="9"/>
      <c r="R887" s="9"/>
      <c r="S887" s="9"/>
      <c r="T887" s="9"/>
      <c r="U887" s="9"/>
      <c r="V887" s="9"/>
      <c r="W887" s="9"/>
      <c r="X887" s="9"/>
      <c r="Y887" s="9"/>
      <c r="Z887" s="9"/>
      <c r="AT887" s="36"/>
      <c r="AW887" s="78"/>
      <c r="AX887" s="78"/>
      <c r="AY887" s="78"/>
      <c r="AZ887" s="78"/>
    </row>
    <row r="888" spans="1:52" ht="15" customHeight="1" x14ac:dyDescent="0.4">
      <c r="A888" s="18"/>
      <c r="B888" s="9"/>
      <c r="C888" s="9"/>
      <c r="D888" s="9"/>
      <c r="E888" s="9"/>
      <c r="F888" s="9"/>
      <c r="G888" s="18"/>
      <c r="H888" s="9"/>
      <c r="I888" s="9"/>
      <c r="J888" s="9"/>
      <c r="K888" s="18"/>
      <c r="L888" s="9"/>
      <c r="M888" s="9"/>
      <c r="N888" s="9"/>
      <c r="O888" s="9"/>
      <c r="P888" s="9"/>
      <c r="Q888" s="9"/>
      <c r="R888" s="9"/>
      <c r="S888" s="9"/>
      <c r="T888" s="9"/>
      <c r="U888" s="9"/>
      <c r="V888" s="9"/>
      <c r="W888" s="9"/>
      <c r="X888" s="9"/>
      <c r="Y888" s="9"/>
      <c r="Z888" s="9"/>
      <c r="AT888" s="36"/>
      <c r="AW888" s="78"/>
      <c r="AX888" s="78"/>
      <c r="AY888" s="78"/>
      <c r="AZ888" s="78"/>
    </row>
    <row r="889" spans="1:52" ht="15" customHeight="1" x14ac:dyDescent="0.4">
      <c r="A889" s="18"/>
      <c r="B889" s="9"/>
      <c r="C889" s="9"/>
      <c r="D889" s="9"/>
      <c r="E889" s="9"/>
      <c r="F889" s="9"/>
      <c r="G889" s="18"/>
      <c r="H889" s="9"/>
      <c r="I889" s="9"/>
      <c r="J889" s="9"/>
      <c r="K889" s="18"/>
      <c r="L889" s="9"/>
      <c r="M889" s="9"/>
      <c r="N889" s="9"/>
      <c r="O889" s="9"/>
      <c r="P889" s="9"/>
      <c r="Q889" s="9"/>
      <c r="R889" s="9"/>
      <c r="S889" s="9"/>
      <c r="T889" s="9"/>
      <c r="U889" s="9"/>
      <c r="V889" s="9"/>
      <c r="W889" s="9"/>
      <c r="X889" s="9"/>
      <c r="Y889" s="9"/>
      <c r="Z889" s="9"/>
      <c r="AT889" s="36"/>
      <c r="AW889" s="78"/>
      <c r="AX889" s="78"/>
      <c r="AY889" s="78"/>
      <c r="AZ889" s="78"/>
    </row>
    <row r="890" spans="1:52" ht="15" customHeight="1" x14ac:dyDescent="0.4">
      <c r="A890" s="18"/>
      <c r="B890" s="9"/>
      <c r="C890" s="9"/>
      <c r="D890" s="9"/>
      <c r="E890" s="9"/>
      <c r="F890" s="9"/>
      <c r="G890" s="18"/>
      <c r="H890" s="9"/>
      <c r="I890" s="9"/>
      <c r="J890" s="9"/>
      <c r="K890" s="18"/>
      <c r="L890" s="9"/>
      <c r="M890" s="9"/>
      <c r="N890" s="9"/>
      <c r="O890" s="9"/>
      <c r="P890" s="9"/>
      <c r="Q890" s="9"/>
      <c r="R890" s="9"/>
      <c r="S890" s="9"/>
      <c r="T890" s="9"/>
      <c r="U890" s="9"/>
      <c r="V890" s="9"/>
      <c r="W890" s="9"/>
      <c r="X890" s="9"/>
      <c r="Y890" s="9"/>
      <c r="Z890" s="9"/>
      <c r="AT890" s="36"/>
      <c r="AW890" s="78"/>
      <c r="AX890" s="78"/>
      <c r="AY890" s="78"/>
      <c r="AZ890" s="78"/>
    </row>
    <row r="891" spans="1:52" ht="15" customHeight="1" x14ac:dyDescent="0.4">
      <c r="A891" s="18"/>
      <c r="B891" s="9"/>
      <c r="C891" s="9"/>
      <c r="D891" s="9"/>
      <c r="E891" s="9"/>
      <c r="F891" s="9"/>
      <c r="G891" s="18"/>
      <c r="H891" s="9"/>
      <c r="I891" s="9"/>
      <c r="J891" s="9"/>
      <c r="K891" s="18"/>
      <c r="L891" s="9"/>
      <c r="M891" s="9"/>
      <c r="N891" s="9"/>
      <c r="O891" s="9"/>
      <c r="P891" s="9"/>
      <c r="Q891" s="9"/>
      <c r="R891" s="9"/>
      <c r="S891" s="9"/>
      <c r="T891" s="9"/>
      <c r="U891" s="9"/>
      <c r="V891" s="9"/>
      <c r="W891" s="9"/>
      <c r="X891" s="9"/>
      <c r="Y891" s="9"/>
      <c r="Z891" s="9"/>
      <c r="AT891" s="36"/>
      <c r="AW891" s="78"/>
      <c r="AX891" s="78"/>
      <c r="AY891" s="78"/>
      <c r="AZ891" s="78"/>
    </row>
    <row r="892" spans="1:52" ht="15" customHeight="1" x14ac:dyDescent="0.4">
      <c r="A892" s="18"/>
      <c r="B892" s="9"/>
      <c r="C892" s="9"/>
      <c r="D892" s="9"/>
      <c r="E892" s="9"/>
      <c r="F892" s="9"/>
      <c r="G892" s="18"/>
      <c r="H892" s="9"/>
      <c r="I892" s="9"/>
      <c r="J892" s="9"/>
      <c r="K892" s="18"/>
      <c r="L892" s="9"/>
      <c r="M892" s="9"/>
      <c r="N892" s="9"/>
      <c r="O892" s="9"/>
      <c r="P892" s="9"/>
      <c r="Q892" s="9"/>
      <c r="R892" s="9"/>
      <c r="S892" s="9"/>
      <c r="T892" s="9"/>
      <c r="U892" s="9"/>
      <c r="V892" s="9"/>
      <c r="W892" s="9"/>
      <c r="X892" s="9"/>
      <c r="Y892" s="9"/>
      <c r="Z892" s="9"/>
      <c r="AT892" s="36"/>
      <c r="AW892" s="78"/>
      <c r="AX892" s="78"/>
      <c r="AY892" s="78"/>
      <c r="AZ892" s="78"/>
    </row>
    <row r="893" spans="1:52" ht="15" customHeight="1" x14ac:dyDescent="0.4">
      <c r="A893" s="18"/>
      <c r="B893" s="9"/>
      <c r="C893" s="9"/>
      <c r="D893" s="9"/>
      <c r="E893" s="9"/>
      <c r="F893" s="9"/>
      <c r="G893" s="18"/>
      <c r="H893" s="9"/>
      <c r="I893" s="9"/>
      <c r="J893" s="9"/>
      <c r="K893" s="18"/>
      <c r="L893" s="9"/>
      <c r="M893" s="9"/>
      <c r="N893" s="9"/>
      <c r="O893" s="9"/>
      <c r="P893" s="9"/>
      <c r="Q893" s="9"/>
      <c r="R893" s="9"/>
      <c r="S893" s="9"/>
      <c r="T893" s="9"/>
      <c r="U893" s="9"/>
      <c r="V893" s="9"/>
      <c r="W893" s="9"/>
      <c r="X893" s="9"/>
      <c r="Y893" s="9"/>
      <c r="Z893" s="9"/>
      <c r="AT893" s="36"/>
      <c r="AW893" s="78"/>
      <c r="AX893" s="78"/>
      <c r="AY893" s="78"/>
      <c r="AZ893" s="78"/>
    </row>
    <row r="894" spans="1:52" ht="15" customHeight="1" x14ac:dyDescent="0.4">
      <c r="A894" s="18"/>
      <c r="B894" s="9"/>
      <c r="C894" s="9"/>
      <c r="D894" s="9"/>
      <c r="E894" s="9"/>
      <c r="F894" s="9"/>
      <c r="G894" s="18"/>
      <c r="H894" s="9"/>
      <c r="I894" s="9"/>
      <c r="J894" s="9"/>
      <c r="K894" s="18"/>
      <c r="L894" s="9"/>
      <c r="M894" s="9"/>
      <c r="N894" s="9"/>
      <c r="O894" s="9"/>
      <c r="P894" s="9"/>
      <c r="Q894" s="9"/>
      <c r="R894" s="9"/>
      <c r="S894" s="9"/>
      <c r="T894" s="9"/>
      <c r="U894" s="9"/>
      <c r="V894" s="9"/>
      <c r="W894" s="9"/>
      <c r="X894" s="9"/>
      <c r="Y894" s="9"/>
      <c r="Z894" s="9"/>
      <c r="AT894" s="36"/>
      <c r="AW894" s="78"/>
      <c r="AX894" s="78"/>
      <c r="AY894" s="78"/>
      <c r="AZ894" s="78"/>
    </row>
    <row r="895" spans="1:52" ht="15" customHeight="1" x14ac:dyDescent="0.4">
      <c r="A895" s="18"/>
      <c r="B895" s="9"/>
      <c r="C895" s="9"/>
      <c r="D895" s="9"/>
      <c r="E895" s="9"/>
      <c r="F895" s="9"/>
      <c r="G895" s="18"/>
      <c r="H895" s="9"/>
      <c r="I895" s="9"/>
      <c r="J895" s="9"/>
      <c r="K895" s="18"/>
      <c r="L895" s="9"/>
      <c r="M895" s="9"/>
      <c r="N895" s="9"/>
      <c r="O895" s="9"/>
      <c r="P895" s="9"/>
      <c r="Q895" s="9"/>
      <c r="R895" s="9"/>
      <c r="S895" s="9"/>
      <c r="T895" s="9"/>
      <c r="U895" s="9"/>
      <c r="V895" s="9"/>
      <c r="W895" s="9"/>
      <c r="X895" s="9"/>
      <c r="Y895" s="9"/>
      <c r="Z895" s="9"/>
      <c r="AT895" s="36"/>
      <c r="AW895" s="78"/>
      <c r="AX895" s="78"/>
      <c r="AY895" s="78"/>
      <c r="AZ895" s="78"/>
    </row>
    <row r="896" spans="1:52" ht="15" customHeight="1" x14ac:dyDescent="0.4">
      <c r="A896" s="18"/>
      <c r="B896" s="9"/>
      <c r="C896" s="9"/>
      <c r="D896" s="9"/>
      <c r="E896" s="9"/>
      <c r="F896" s="9"/>
      <c r="G896" s="18"/>
      <c r="H896" s="9"/>
      <c r="I896" s="9"/>
      <c r="J896" s="9"/>
      <c r="K896" s="18"/>
      <c r="L896" s="9"/>
      <c r="M896" s="9"/>
      <c r="N896" s="9"/>
      <c r="O896" s="9"/>
      <c r="P896" s="9"/>
      <c r="Q896" s="9"/>
      <c r="R896" s="9"/>
      <c r="S896" s="9"/>
      <c r="T896" s="9"/>
      <c r="U896" s="9"/>
      <c r="V896" s="9"/>
      <c r="W896" s="9"/>
      <c r="X896" s="9"/>
      <c r="Y896" s="9"/>
      <c r="Z896" s="9"/>
      <c r="AT896" s="36"/>
      <c r="AW896" s="78"/>
      <c r="AX896" s="78"/>
      <c r="AY896" s="78"/>
      <c r="AZ896" s="78"/>
    </row>
    <row r="897" spans="1:52" ht="15" customHeight="1" x14ac:dyDescent="0.4">
      <c r="A897" s="18"/>
      <c r="B897" s="9"/>
      <c r="C897" s="9"/>
      <c r="D897" s="9"/>
      <c r="E897" s="9"/>
      <c r="F897" s="9"/>
      <c r="G897" s="18"/>
      <c r="H897" s="9"/>
      <c r="I897" s="9"/>
      <c r="J897" s="9"/>
      <c r="K897" s="18"/>
      <c r="L897" s="9"/>
      <c r="M897" s="9"/>
      <c r="N897" s="9"/>
      <c r="O897" s="9"/>
      <c r="P897" s="9"/>
      <c r="Q897" s="9"/>
      <c r="R897" s="9"/>
      <c r="S897" s="9"/>
      <c r="T897" s="9"/>
      <c r="U897" s="9"/>
      <c r="V897" s="9"/>
      <c r="W897" s="9"/>
      <c r="X897" s="9"/>
      <c r="Y897" s="9"/>
      <c r="Z897" s="9"/>
      <c r="AT897" s="36"/>
      <c r="AW897" s="78"/>
      <c r="AX897" s="78"/>
      <c r="AY897" s="78"/>
      <c r="AZ897" s="78"/>
    </row>
    <row r="898" spans="1:52" ht="15" customHeight="1" x14ac:dyDescent="0.4">
      <c r="A898" s="18"/>
      <c r="B898" s="9"/>
      <c r="C898" s="9"/>
      <c r="D898" s="9"/>
      <c r="E898" s="9"/>
      <c r="F898" s="9"/>
      <c r="G898" s="18"/>
      <c r="H898" s="9"/>
      <c r="I898" s="9"/>
      <c r="J898" s="9"/>
      <c r="K898" s="18"/>
      <c r="L898" s="9"/>
      <c r="M898" s="9"/>
      <c r="N898" s="9"/>
      <c r="O898" s="9"/>
      <c r="P898" s="9"/>
      <c r="Q898" s="9"/>
      <c r="R898" s="9"/>
      <c r="S898" s="9"/>
      <c r="T898" s="9"/>
      <c r="U898" s="9"/>
      <c r="V898" s="9"/>
      <c r="W898" s="9"/>
      <c r="X898" s="9"/>
      <c r="Y898" s="9"/>
      <c r="Z898" s="9"/>
      <c r="AT898" s="36"/>
      <c r="AW898" s="78"/>
      <c r="AX898" s="78"/>
      <c r="AY898" s="78"/>
      <c r="AZ898" s="78"/>
    </row>
    <row r="899" spans="1:52" ht="15" customHeight="1" x14ac:dyDescent="0.4">
      <c r="A899" s="18"/>
      <c r="B899" s="9"/>
      <c r="C899" s="9"/>
      <c r="D899" s="9"/>
      <c r="E899" s="9"/>
      <c r="F899" s="9"/>
      <c r="G899" s="18"/>
      <c r="H899" s="9"/>
      <c r="I899" s="9"/>
      <c r="J899" s="9"/>
      <c r="K899" s="18"/>
      <c r="L899" s="9"/>
      <c r="M899" s="9"/>
      <c r="N899" s="9"/>
      <c r="O899" s="9"/>
      <c r="P899" s="9"/>
      <c r="Q899" s="9"/>
      <c r="R899" s="9"/>
      <c r="S899" s="9"/>
      <c r="T899" s="9"/>
      <c r="U899" s="9"/>
      <c r="V899" s="9"/>
      <c r="W899" s="9"/>
      <c r="X899" s="9"/>
      <c r="Y899" s="9"/>
      <c r="Z899" s="9"/>
      <c r="AT899" s="36"/>
      <c r="AW899" s="78"/>
      <c r="AX899" s="78"/>
      <c r="AY899" s="78"/>
      <c r="AZ899" s="78"/>
    </row>
    <row r="900" spans="1:52" ht="15" customHeight="1" x14ac:dyDescent="0.4">
      <c r="A900" s="18"/>
      <c r="B900" s="9"/>
      <c r="C900" s="9"/>
      <c r="D900" s="9"/>
      <c r="E900" s="9"/>
      <c r="F900" s="9"/>
      <c r="G900" s="18"/>
      <c r="H900" s="9"/>
      <c r="I900" s="9"/>
      <c r="J900" s="9"/>
      <c r="K900" s="18"/>
      <c r="L900" s="9"/>
      <c r="M900" s="9"/>
      <c r="N900" s="9"/>
      <c r="O900" s="9"/>
      <c r="P900" s="9"/>
      <c r="Q900" s="9"/>
      <c r="R900" s="9"/>
      <c r="S900" s="9"/>
      <c r="T900" s="9"/>
      <c r="U900" s="9"/>
      <c r="V900" s="9"/>
      <c r="W900" s="9"/>
      <c r="X900" s="9"/>
      <c r="Y900" s="9"/>
      <c r="Z900" s="9"/>
      <c r="AT900" s="36"/>
      <c r="AW900" s="78"/>
      <c r="AX900" s="78"/>
      <c r="AY900" s="78"/>
      <c r="AZ900" s="78"/>
    </row>
    <row r="901" spans="1:52" ht="15" customHeight="1" x14ac:dyDescent="0.4">
      <c r="A901" s="18"/>
      <c r="B901" s="9"/>
      <c r="C901" s="9"/>
      <c r="D901" s="9"/>
      <c r="E901" s="9"/>
      <c r="F901" s="9"/>
      <c r="G901" s="18"/>
      <c r="H901" s="9"/>
      <c r="I901" s="9"/>
      <c r="J901" s="9"/>
      <c r="K901" s="18"/>
      <c r="L901" s="9"/>
      <c r="M901" s="9"/>
      <c r="N901" s="9"/>
      <c r="O901" s="9"/>
      <c r="P901" s="9"/>
      <c r="Q901" s="9"/>
      <c r="R901" s="9"/>
      <c r="S901" s="9"/>
      <c r="T901" s="9"/>
      <c r="U901" s="9"/>
      <c r="V901" s="9"/>
      <c r="W901" s="9"/>
      <c r="X901" s="9"/>
      <c r="Y901" s="9"/>
      <c r="Z901" s="9"/>
      <c r="AT901" s="36"/>
      <c r="AW901" s="78"/>
      <c r="AX901" s="78"/>
      <c r="AY901" s="78"/>
      <c r="AZ901" s="78"/>
    </row>
    <row r="902" spans="1:52" ht="15" customHeight="1" x14ac:dyDescent="0.4">
      <c r="A902" s="18"/>
      <c r="B902" s="9"/>
      <c r="C902" s="9"/>
      <c r="D902" s="9"/>
      <c r="E902" s="9"/>
      <c r="F902" s="9"/>
      <c r="G902" s="18"/>
      <c r="H902" s="9"/>
      <c r="I902" s="9"/>
      <c r="J902" s="9"/>
      <c r="K902" s="18"/>
      <c r="L902" s="9"/>
      <c r="M902" s="9"/>
      <c r="N902" s="9"/>
      <c r="O902" s="9"/>
      <c r="P902" s="9"/>
      <c r="Q902" s="9"/>
      <c r="R902" s="9"/>
      <c r="S902" s="9"/>
      <c r="T902" s="9"/>
      <c r="U902" s="9"/>
      <c r="V902" s="9"/>
      <c r="W902" s="9"/>
      <c r="X902" s="9"/>
      <c r="Y902" s="9"/>
      <c r="Z902" s="9"/>
      <c r="AT902" s="36"/>
      <c r="AW902" s="78"/>
      <c r="AX902" s="78"/>
      <c r="AY902" s="78"/>
      <c r="AZ902" s="78"/>
    </row>
    <row r="903" spans="1:52" ht="15" customHeight="1" x14ac:dyDescent="0.4">
      <c r="A903" s="18"/>
      <c r="B903" s="9"/>
      <c r="C903" s="9"/>
      <c r="D903" s="9"/>
      <c r="E903" s="9"/>
      <c r="F903" s="9"/>
      <c r="G903" s="18"/>
      <c r="H903" s="9"/>
      <c r="I903" s="9"/>
      <c r="J903" s="9"/>
      <c r="K903" s="18"/>
      <c r="L903" s="9"/>
      <c r="M903" s="9"/>
      <c r="N903" s="9"/>
      <c r="O903" s="9"/>
      <c r="P903" s="9"/>
      <c r="Q903" s="9"/>
      <c r="R903" s="9"/>
      <c r="S903" s="9"/>
      <c r="T903" s="9"/>
      <c r="U903" s="9"/>
      <c r="V903" s="9"/>
      <c r="W903" s="9"/>
      <c r="X903" s="9"/>
      <c r="Y903" s="9"/>
      <c r="Z903" s="9"/>
      <c r="AT903" s="36"/>
      <c r="AW903" s="78"/>
      <c r="AX903" s="78"/>
      <c r="AY903" s="78"/>
      <c r="AZ903" s="78"/>
    </row>
    <row r="904" spans="1:52" ht="15" customHeight="1" x14ac:dyDescent="0.4">
      <c r="A904" s="18"/>
      <c r="B904" s="9"/>
      <c r="C904" s="9"/>
      <c r="D904" s="9"/>
      <c r="E904" s="9"/>
      <c r="F904" s="9"/>
      <c r="G904" s="18"/>
      <c r="H904" s="9"/>
      <c r="I904" s="9"/>
      <c r="J904" s="9"/>
      <c r="K904" s="18"/>
      <c r="L904" s="9"/>
      <c r="M904" s="9"/>
      <c r="N904" s="9"/>
      <c r="O904" s="9"/>
      <c r="P904" s="9"/>
      <c r="Q904" s="9"/>
      <c r="R904" s="9"/>
      <c r="S904" s="9"/>
      <c r="T904" s="9"/>
      <c r="U904" s="9"/>
      <c r="V904" s="9"/>
      <c r="W904" s="9"/>
      <c r="X904" s="9"/>
      <c r="Y904" s="9"/>
      <c r="Z904" s="9"/>
      <c r="AT904" s="36"/>
      <c r="AW904" s="78"/>
      <c r="AX904" s="78"/>
      <c r="AY904" s="78"/>
      <c r="AZ904" s="78"/>
    </row>
    <row r="905" spans="1:52" ht="15" customHeight="1" x14ac:dyDescent="0.4">
      <c r="A905" s="18"/>
      <c r="B905" s="9"/>
      <c r="C905" s="9"/>
      <c r="D905" s="9"/>
      <c r="E905" s="9"/>
      <c r="F905" s="9"/>
      <c r="G905" s="18"/>
      <c r="H905" s="9"/>
      <c r="I905" s="9"/>
      <c r="J905" s="9"/>
      <c r="K905" s="18"/>
      <c r="L905" s="9"/>
      <c r="M905" s="9"/>
      <c r="N905" s="9"/>
      <c r="O905" s="9"/>
      <c r="P905" s="9"/>
      <c r="Q905" s="9"/>
      <c r="R905" s="9"/>
      <c r="S905" s="9"/>
      <c r="T905" s="9"/>
      <c r="U905" s="9"/>
      <c r="V905" s="9"/>
      <c r="W905" s="9"/>
      <c r="X905" s="9"/>
      <c r="Y905" s="9"/>
      <c r="Z905" s="9"/>
      <c r="AT905" s="36"/>
      <c r="AW905" s="78"/>
      <c r="AX905" s="78"/>
      <c r="AY905" s="78"/>
      <c r="AZ905" s="78"/>
    </row>
    <row r="906" spans="1:52" ht="15" customHeight="1" x14ac:dyDescent="0.4">
      <c r="A906" s="18"/>
      <c r="B906" s="9"/>
      <c r="C906" s="9"/>
      <c r="D906" s="9"/>
      <c r="E906" s="9"/>
      <c r="F906" s="9"/>
      <c r="G906" s="18"/>
      <c r="H906" s="9"/>
      <c r="I906" s="9"/>
      <c r="J906" s="9"/>
      <c r="K906" s="18"/>
      <c r="L906" s="9"/>
      <c r="M906" s="9"/>
      <c r="N906" s="9"/>
      <c r="O906" s="9"/>
      <c r="P906" s="9"/>
      <c r="Q906" s="9"/>
      <c r="R906" s="9"/>
      <c r="S906" s="9"/>
      <c r="T906" s="9"/>
      <c r="U906" s="9"/>
      <c r="V906" s="9"/>
      <c r="W906" s="9"/>
      <c r="X906" s="9"/>
      <c r="Y906" s="9"/>
      <c r="Z906" s="9"/>
      <c r="AT906" s="36"/>
      <c r="AW906" s="78"/>
      <c r="AX906" s="78"/>
      <c r="AY906" s="78"/>
      <c r="AZ906" s="78"/>
    </row>
    <row r="907" spans="1:52" ht="15" customHeight="1" x14ac:dyDescent="0.4">
      <c r="A907" s="18"/>
      <c r="B907" s="9"/>
      <c r="C907" s="9"/>
      <c r="D907" s="9"/>
      <c r="E907" s="9"/>
      <c r="F907" s="9"/>
      <c r="G907" s="18"/>
      <c r="H907" s="9"/>
      <c r="I907" s="9"/>
      <c r="J907" s="9"/>
      <c r="K907" s="18"/>
      <c r="L907" s="9"/>
      <c r="M907" s="9"/>
      <c r="N907" s="9"/>
      <c r="O907" s="9"/>
      <c r="P907" s="9"/>
      <c r="Q907" s="9"/>
      <c r="R907" s="9"/>
      <c r="S907" s="9"/>
      <c r="T907" s="9"/>
      <c r="U907" s="9"/>
      <c r="V907" s="9"/>
      <c r="W907" s="9"/>
      <c r="X907" s="9"/>
      <c r="Y907" s="9"/>
      <c r="Z907" s="9"/>
      <c r="AT907" s="36"/>
      <c r="AW907" s="78"/>
      <c r="AX907" s="78"/>
      <c r="AY907" s="78"/>
      <c r="AZ907" s="78"/>
    </row>
    <row r="908" spans="1:52" ht="15" customHeight="1" x14ac:dyDescent="0.4">
      <c r="A908" s="18"/>
      <c r="B908" s="9"/>
      <c r="C908" s="9"/>
      <c r="D908" s="9"/>
      <c r="E908" s="9"/>
      <c r="F908" s="9"/>
      <c r="G908" s="18"/>
      <c r="H908" s="9"/>
      <c r="I908" s="9"/>
      <c r="J908" s="9"/>
      <c r="K908" s="18"/>
      <c r="L908" s="9"/>
      <c r="M908" s="9"/>
      <c r="N908" s="9"/>
      <c r="O908" s="9"/>
      <c r="P908" s="9"/>
      <c r="Q908" s="9"/>
      <c r="R908" s="9"/>
      <c r="S908" s="9"/>
      <c r="T908" s="9"/>
      <c r="U908" s="9"/>
      <c r="V908" s="9"/>
      <c r="W908" s="9"/>
      <c r="X908" s="9"/>
      <c r="Y908" s="9"/>
      <c r="Z908" s="9"/>
      <c r="AT908" s="36"/>
      <c r="AW908" s="78"/>
      <c r="AX908" s="78"/>
      <c r="AY908" s="78"/>
      <c r="AZ908" s="78"/>
    </row>
    <row r="909" spans="1:52" ht="15" customHeight="1" x14ac:dyDescent="0.4">
      <c r="A909" s="18"/>
      <c r="B909" s="9"/>
      <c r="C909" s="9"/>
      <c r="D909" s="9"/>
      <c r="E909" s="9"/>
      <c r="F909" s="9"/>
      <c r="G909" s="18"/>
      <c r="H909" s="9"/>
      <c r="I909" s="9"/>
      <c r="J909" s="9"/>
      <c r="K909" s="18"/>
      <c r="L909" s="9"/>
      <c r="M909" s="9"/>
      <c r="N909" s="9"/>
      <c r="O909" s="9"/>
      <c r="P909" s="9"/>
      <c r="Q909" s="9"/>
      <c r="R909" s="9"/>
      <c r="S909" s="9"/>
      <c r="T909" s="9"/>
      <c r="U909" s="9"/>
      <c r="V909" s="9"/>
      <c r="W909" s="9"/>
      <c r="X909" s="9"/>
      <c r="Y909" s="9"/>
      <c r="Z909" s="9"/>
      <c r="AT909" s="36"/>
      <c r="AW909" s="78"/>
      <c r="AX909" s="78"/>
      <c r="AY909" s="78"/>
      <c r="AZ909" s="78"/>
    </row>
    <row r="910" spans="1:52" ht="15" customHeight="1" x14ac:dyDescent="0.4">
      <c r="A910" s="18"/>
      <c r="B910" s="9"/>
      <c r="C910" s="9"/>
      <c r="D910" s="9"/>
      <c r="E910" s="9"/>
      <c r="F910" s="9"/>
      <c r="G910" s="18"/>
      <c r="H910" s="9"/>
      <c r="I910" s="9"/>
      <c r="J910" s="9"/>
      <c r="K910" s="18"/>
      <c r="L910" s="9"/>
      <c r="M910" s="9"/>
      <c r="N910" s="9"/>
      <c r="O910" s="9"/>
      <c r="P910" s="9"/>
      <c r="Q910" s="9"/>
      <c r="R910" s="9"/>
      <c r="S910" s="9"/>
      <c r="T910" s="9"/>
      <c r="U910" s="9"/>
      <c r="V910" s="9"/>
      <c r="W910" s="9"/>
      <c r="X910" s="9"/>
      <c r="Y910" s="9"/>
      <c r="Z910" s="9"/>
      <c r="AT910" s="36"/>
      <c r="AW910" s="78"/>
      <c r="AX910" s="78"/>
      <c r="AY910" s="78"/>
      <c r="AZ910" s="78"/>
    </row>
    <row r="911" spans="1:52" ht="15" customHeight="1" x14ac:dyDescent="0.4">
      <c r="A911" s="18"/>
      <c r="B911" s="9"/>
      <c r="C911" s="9"/>
      <c r="D911" s="9"/>
      <c r="E911" s="9"/>
      <c r="F911" s="9"/>
      <c r="G911" s="18"/>
      <c r="H911" s="9"/>
      <c r="I911" s="9"/>
      <c r="J911" s="9"/>
      <c r="K911" s="18"/>
      <c r="L911" s="9"/>
      <c r="M911" s="9"/>
      <c r="N911" s="9"/>
      <c r="O911" s="9"/>
      <c r="P911" s="9"/>
      <c r="Q911" s="9"/>
      <c r="R911" s="9"/>
      <c r="S911" s="9"/>
      <c r="T911" s="9"/>
      <c r="U911" s="9"/>
      <c r="V911" s="9"/>
      <c r="W911" s="9"/>
      <c r="X911" s="9"/>
      <c r="Y911" s="9"/>
      <c r="Z911" s="9"/>
      <c r="AT911" s="36"/>
      <c r="AW911" s="78"/>
      <c r="AX911" s="78"/>
      <c r="AY911" s="78"/>
      <c r="AZ911" s="78"/>
    </row>
    <row r="912" spans="1:52" ht="15" customHeight="1" x14ac:dyDescent="0.4">
      <c r="A912" s="18"/>
      <c r="B912" s="9"/>
      <c r="C912" s="9"/>
      <c r="D912" s="9"/>
      <c r="E912" s="9"/>
      <c r="F912" s="9"/>
      <c r="G912" s="18"/>
      <c r="H912" s="9"/>
      <c r="I912" s="9"/>
      <c r="J912" s="9"/>
      <c r="K912" s="18"/>
      <c r="L912" s="9"/>
      <c r="M912" s="9"/>
      <c r="N912" s="9"/>
      <c r="O912" s="9"/>
      <c r="P912" s="9"/>
      <c r="Q912" s="9"/>
      <c r="R912" s="9"/>
      <c r="S912" s="9"/>
      <c r="T912" s="9"/>
      <c r="U912" s="9"/>
      <c r="V912" s="9"/>
      <c r="W912" s="9"/>
      <c r="X912" s="9"/>
      <c r="Y912" s="9"/>
      <c r="Z912" s="9"/>
      <c r="AT912" s="36"/>
      <c r="AW912" s="78"/>
      <c r="AX912" s="78"/>
      <c r="AY912" s="78"/>
      <c r="AZ912" s="78"/>
    </row>
    <row r="913" spans="1:52" ht="15" customHeight="1" x14ac:dyDescent="0.4">
      <c r="A913" s="18"/>
      <c r="B913" s="9"/>
      <c r="C913" s="9"/>
      <c r="D913" s="9"/>
      <c r="E913" s="9"/>
      <c r="F913" s="9"/>
      <c r="G913" s="18"/>
      <c r="H913" s="9"/>
      <c r="I913" s="9"/>
      <c r="J913" s="9"/>
      <c r="K913" s="18"/>
      <c r="L913" s="9"/>
      <c r="M913" s="9"/>
      <c r="N913" s="9"/>
      <c r="O913" s="9"/>
      <c r="P913" s="9"/>
      <c r="Q913" s="9"/>
      <c r="R913" s="9"/>
      <c r="S913" s="9"/>
      <c r="T913" s="9"/>
      <c r="U913" s="9"/>
      <c r="V913" s="9"/>
      <c r="W913" s="9"/>
      <c r="X913" s="9"/>
      <c r="Y913" s="9"/>
      <c r="Z913" s="9"/>
      <c r="AT913" s="36"/>
      <c r="AW913" s="78"/>
      <c r="AX913" s="78"/>
      <c r="AY913" s="78"/>
      <c r="AZ913" s="78"/>
    </row>
    <row r="914" spans="1:52" ht="15" customHeight="1" x14ac:dyDescent="0.4">
      <c r="A914" s="18"/>
      <c r="B914" s="9"/>
      <c r="C914" s="9"/>
      <c r="D914" s="9"/>
      <c r="E914" s="9"/>
      <c r="F914" s="9"/>
      <c r="G914" s="18"/>
      <c r="H914" s="9"/>
      <c r="I914" s="9"/>
      <c r="J914" s="9"/>
      <c r="K914" s="18"/>
      <c r="L914" s="9"/>
      <c r="M914" s="9"/>
      <c r="N914" s="9"/>
      <c r="O914" s="9"/>
      <c r="P914" s="9"/>
      <c r="Q914" s="9"/>
      <c r="R914" s="9"/>
      <c r="S914" s="9"/>
      <c r="T914" s="9"/>
      <c r="U914" s="9"/>
      <c r="V914" s="9"/>
      <c r="W914" s="9"/>
      <c r="X914" s="9"/>
      <c r="Y914" s="9"/>
      <c r="Z914" s="9"/>
      <c r="AT914" s="36"/>
      <c r="AW914" s="78"/>
      <c r="AX914" s="78"/>
      <c r="AY914" s="78"/>
      <c r="AZ914" s="78"/>
    </row>
    <row r="915" spans="1:52" ht="15" customHeight="1" x14ac:dyDescent="0.4">
      <c r="A915" s="18"/>
      <c r="B915" s="9"/>
      <c r="C915" s="9"/>
      <c r="D915" s="9"/>
      <c r="E915" s="9"/>
      <c r="F915" s="9"/>
      <c r="G915" s="18"/>
      <c r="H915" s="9"/>
      <c r="I915" s="9"/>
      <c r="J915" s="9"/>
      <c r="K915" s="18"/>
      <c r="L915" s="9"/>
      <c r="M915" s="9"/>
      <c r="N915" s="9"/>
      <c r="O915" s="9"/>
      <c r="P915" s="9"/>
      <c r="Q915" s="9"/>
      <c r="R915" s="9"/>
      <c r="S915" s="9"/>
      <c r="T915" s="9"/>
      <c r="U915" s="9"/>
      <c r="V915" s="9"/>
      <c r="W915" s="9"/>
      <c r="X915" s="9"/>
      <c r="Y915" s="9"/>
      <c r="Z915" s="9"/>
      <c r="AT915" s="36"/>
      <c r="AW915" s="78"/>
      <c r="AX915" s="78"/>
      <c r="AY915" s="78"/>
      <c r="AZ915" s="78"/>
    </row>
    <row r="916" spans="1:52" ht="15" customHeight="1" x14ac:dyDescent="0.4">
      <c r="A916" s="18"/>
      <c r="B916" s="9"/>
      <c r="C916" s="9"/>
      <c r="D916" s="9"/>
      <c r="E916" s="9"/>
      <c r="F916" s="9"/>
      <c r="G916" s="18"/>
      <c r="H916" s="9"/>
      <c r="I916" s="9"/>
      <c r="J916" s="9"/>
      <c r="K916" s="18"/>
      <c r="L916" s="9"/>
      <c r="M916" s="9"/>
      <c r="N916" s="9"/>
      <c r="O916" s="9"/>
      <c r="P916" s="9"/>
      <c r="Q916" s="9"/>
      <c r="R916" s="9"/>
      <c r="S916" s="9"/>
      <c r="T916" s="9"/>
      <c r="U916" s="9"/>
      <c r="V916" s="9"/>
      <c r="W916" s="9"/>
      <c r="X916" s="9"/>
      <c r="Y916" s="9"/>
      <c r="Z916" s="9"/>
      <c r="AT916" s="36"/>
      <c r="AW916" s="78"/>
      <c r="AX916" s="78"/>
      <c r="AY916" s="78"/>
      <c r="AZ916" s="78"/>
    </row>
    <row r="917" spans="1:52" ht="15" customHeight="1" x14ac:dyDescent="0.4">
      <c r="A917" s="18"/>
      <c r="B917" s="9"/>
      <c r="C917" s="9"/>
      <c r="D917" s="9"/>
      <c r="E917" s="9"/>
      <c r="F917" s="9"/>
      <c r="G917" s="18"/>
      <c r="H917" s="9"/>
      <c r="I917" s="9"/>
      <c r="J917" s="9"/>
      <c r="K917" s="18"/>
      <c r="L917" s="9"/>
      <c r="M917" s="9"/>
      <c r="N917" s="9"/>
      <c r="O917" s="9"/>
      <c r="P917" s="9"/>
      <c r="Q917" s="9"/>
      <c r="R917" s="9"/>
      <c r="S917" s="9"/>
      <c r="T917" s="9"/>
      <c r="U917" s="9"/>
      <c r="V917" s="9"/>
      <c r="W917" s="9"/>
      <c r="X917" s="9"/>
      <c r="Y917" s="9"/>
      <c r="Z917" s="9"/>
      <c r="AT917" s="36"/>
      <c r="AW917" s="78"/>
      <c r="AX917" s="78"/>
      <c r="AY917" s="78"/>
      <c r="AZ917" s="78"/>
    </row>
    <row r="918" spans="1:52" ht="15" customHeight="1" x14ac:dyDescent="0.4">
      <c r="A918" s="18"/>
      <c r="B918" s="9"/>
      <c r="C918" s="9"/>
      <c r="D918" s="9"/>
      <c r="E918" s="9"/>
      <c r="F918" s="9"/>
      <c r="G918" s="18"/>
      <c r="H918" s="9"/>
      <c r="I918" s="9"/>
      <c r="J918" s="9"/>
      <c r="K918" s="18"/>
      <c r="L918" s="9"/>
      <c r="M918" s="9"/>
      <c r="N918" s="9"/>
      <c r="O918" s="9"/>
      <c r="P918" s="9"/>
      <c r="Q918" s="9"/>
      <c r="R918" s="9"/>
      <c r="S918" s="9"/>
      <c r="T918" s="9"/>
      <c r="U918" s="9"/>
      <c r="V918" s="9"/>
      <c r="W918" s="9"/>
      <c r="X918" s="9"/>
      <c r="Y918" s="9"/>
      <c r="Z918" s="9"/>
      <c r="AT918" s="36"/>
      <c r="AW918" s="78"/>
      <c r="AX918" s="78"/>
      <c r="AY918" s="78"/>
      <c r="AZ918" s="78"/>
    </row>
    <row r="919" spans="1:52" ht="15" customHeight="1" x14ac:dyDescent="0.4">
      <c r="A919" s="18"/>
      <c r="B919" s="9"/>
      <c r="C919" s="9"/>
      <c r="D919" s="9"/>
      <c r="E919" s="9"/>
      <c r="F919" s="9"/>
      <c r="G919" s="18"/>
      <c r="H919" s="9"/>
      <c r="I919" s="9"/>
      <c r="J919" s="9"/>
      <c r="K919" s="18"/>
      <c r="L919" s="9"/>
      <c r="M919" s="9"/>
      <c r="N919" s="9"/>
      <c r="O919" s="9"/>
      <c r="P919" s="9"/>
      <c r="Q919" s="9"/>
      <c r="R919" s="9"/>
      <c r="S919" s="9"/>
      <c r="T919" s="9"/>
      <c r="U919" s="9"/>
      <c r="V919" s="9"/>
      <c r="W919" s="9"/>
      <c r="X919" s="9"/>
      <c r="Y919" s="9"/>
      <c r="Z919" s="9"/>
      <c r="AT919" s="36"/>
      <c r="AW919" s="78"/>
      <c r="AX919" s="78"/>
      <c r="AY919" s="78"/>
      <c r="AZ919" s="78"/>
    </row>
    <row r="920" spans="1:52" ht="15" customHeight="1" x14ac:dyDescent="0.4">
      <c r="A920" s="18"/>
      <c r="B920" s="9"/>
      <c r="C920" s="9"/>
      <c r="D920" s="9"/>
      <c r="E920" s="9"/>
      <c r="F920" s="9"/>
      <c r="G920" s="18"/>
      <c r="H920" s="9"/>
      <c r="I920" s="9"/>
      <c r="J920" s="9"/>
      <c r="K920" s="18"/>
      <c r="L920" s="9"/>
      <c r="M920" s="9"/>
      <c r="N920" s="9"/>
      <c r="O920" s="9"/>
      <c r="P920" s="9"/>
      <c r="Q920" s="9"/>
      <c r="R920" s="9"/>
      <c r="S920" s="9"/>
      <c r="T920" s="9"/>
      <c r="U920" s="9"/>
      <c r="V920" s="9"/>
      <c r="W920" s="9"/>
      <c r="X920" s="9"/>
      <c r="Y920" s="9"/>
      <c r="Z920" s="9"/>
      <c r="AT920" s="36"/>
      <c r="AW920" s="78"/>
      <c r="AX920" s="78"/>
      <c r="AY920" s="78"/>
      <c r="AZ920" s="78"/>
    </row>
    <row r="921" spans="1:52" ht="15" customHeight="1" x14ac:dyDescent="0.4">
      <c r="A921" s="18"/>
      <c r="B921" s="9"/>
      <c r="C921" s="9"/>
      <c r="D921" s="9"/>
      <c r="E921" s="9"/>
      <c r="F921" s="9"/>
      <c r="G921" s="18"/>
      <c r="H921" s="9"/>
      <c r="I921" s="9"/>
      <c r="J921" s="9"/>
      <c r="K921" s="18"/>
      <c r="L921" s="9"/>
      <c r="M921" s="9"/>
      <c r="N921" s="9"/>
      <c r="O921" s="9"/>
      <c r="P921" s="9"/>
      <c r="Q921" s="9"/>
      <c r="R921" s="9"/>
      <c r="S921" s="9"/>
      <c r="T921" s="9"/>
      <c r="U921" s="9"/>
      <c r="V921" s="9"/>
      <c r="W921" s="9"/>
      <c r="X921" s="9"/>
      <c r="Y921" s="9"/>
      <c r="Z921" s="9"/>
      <c r="AT921" s="36"/>
      <c r="AW921" s="78"/>
      <c r="AX921" s="78"/>
      <c r="AY921" s="78"/>
      <c r="AZ921" s="78"/>
    </row>
    <row r="922" spans="1:52" ht="15" customHeight="1" x14ac:dyDescent="0.4">
      <c r="A922" s="18"/>
      <c r="B922" s="9"/>
      <c r="C922" s="9"/>
      <c r="D922" s="9"/>
      <c r="E922" s="9"/>
      <c r="F922" s="9"/>
      <c r="G922" s="18"/>
      <c r="H922" s="9"/>
      <c r="I922" s="9"/>
      <c r="J922" s="9"/>
      <c r="K922" s="18"/>
      <c r="L922" s="9"/>
      <c r="M922" s="9"/>
      <c r="N922" s="9"/>
      <c r="O922" s="9"/>
      <c r="P922" s="9"/>
      <c r="Q922" s="9"/>
      <c r="R922" s="9"/>
      <c r="S922" s="9"/>
      <c r="T922" s="9"/>
      <c r="U922" s="9"/>
      <c r="V922" s="9"/>
      <c r="W922" s="9"/>
      <c r="X922" s="9"/>
      <c r="Y922" s="9"/>
      <c r="Z922" s="9"/>
      <c r="AT922" s="36"/>
      <c r="AW922" s="78"/>
      <c r="AX922" s="78"/>
      <c r="AY922" s="78"/>
      <c r="AZ922" s="78"/>
    </row>
    <row r="923" spans="1:52" ht="15" customHeight="1" x14ac:dyDescent="0.4">
      <c r="A923" s="18"/>
      <c r="B923" s="9"/>
      <c r="C923" s="9"/>
      <c r="D923" s="9"/>
      <c r="E923" s="9"/>
      <c r="F923" s="9"/>
      <c r="G923" s="18"/>
      <c r="H923" s="9"/>
      <c r="I923" s="9"/>
      <c r="J923" s="9"/>
      <c r="K923" s="18"/>
      <c r="L923" s="9"/>
      <c r="M923" s="9"/>
      <c r="N923" s="9"/>
      <c r="O923" s="9"/>
      <c r="P923" s="9"/>
      <c r="Q923" s="9"/>
      <c r="R923" s="9"/>
      <c r="S923" s="9"/>
      <c r="T923" s="9"/>
      <c r="U923" s="9"/>
      <c r="V923" s="9"/>
      <c r="W923" s="9"/>
      <c r="X923" s="9"/>
      <c r="Y923" s="9"/>
      <c r="Z923" s="9"/>
      <c r="AT923" s="36"/>
      <c r="AW923" s="78"/>
      <c r="AX923" s="78"/>
      <c r="AY923" s="78"/>
      <c r="AZ923" s="78"/>
    </row>
    <row r="924" spans="1:52" ht="15" customHeight="1" x14ac:dyDescent="0.4">
      <c r="A924" s="18"/>
      <c r="B924" s="9"/>
      <c r="C924" s="9"/>
      <c r="D924" s="9"/>
      <c r="E924" s="9"/>
      <c r="F924" s="9"/>
      <c r="G924" s="18"/>
      <c r="H924" s="9"/>
      <c r="I924" s="9"/>
      <c r="J924" s="9"/>
      <c r="K924" s="18"/>
      <c r="L924" s="9"/>
      <c r="M924" s="9"/>
      <c r="N924" s="9"/>
      <c r="O924" s="9"/>
      <c r="P924" s="9"/>
      <c r="Q924" s="9"/>
      <c r="R924" s="9"/>
      <c r="S924" s="9"/>
      <c r="T924" s="9"/>
      <c r="U924" s="9"/>
      <c r="V924" s="9"/>
      <c r="W924" s="9"/>
      <c r="X924" s="9"/>
      <c r="Y924" s="9"/>
      <c r="Z924" s="9"/>
      <c r="AT924" s="36"/>
      <c r="AW924" s="78"/>
      <c r="AX924" s="78"/>
      <c r="AY924" s="78"/>
      <c r="AZ924" s="78"/>
    </row>
    <row r="925" spans="1:52" ht="15" customHeight="1" x14ac:dyDescent="0.4">
      <c r="A925" s="18"/>
      <c r="B925" s="9"/>
      <c r="C925" s="9"/>
      <c r="D925" s="9"/>
      <c r="E925" s="9"/>
      <c r="F925" s="9"/>
      <c r="G925" s="18"/>
      <c r="H925" s="9"/>
      <c r="I925" s="9"/>
      <c r="J925" s="9"/>
      <c r="K925" s="18"/>
      <c r="L925" s="9"/>
      <c r="M925" s="9"/>
      <c r="N925" s="9"/>
      <c r="O925" s="9"/>
      <c r="P925" s="9"/>
      <c r="Q925" s="9"/>
      <c r="R925" s="9"/>
      <c r="S925" s="9"/>
      <c r="T925" s="9"/>
      <c r="U925" s="9"/>
      <c r="V925" s="9"/>
      <c r="W925" s="9"/>
      <c r="X925" s="9"/>
      <c r="Y925" s="9"/>
      <c r="Z925" s="9"/>
      <c r="AT925" s="36"/>
      <c r="AW925" s="78"/>
      <c r="AX925" s="78"/>
      <c r="AY925" s="78"/>
      <c r="AZ925" s="78"/>
    </row>
    <row r="926" spans="1:52" ht="15" customHeight="1" x14ac:dyDescent="0.4">
      <c r="A926" s="18"/>
      <c r="B926" s="9"/>
      <c r="C926" s="9"/>
      <c r="D926" s="9"/>
      <c r="E926" s="9"/>
      <c r="F926" s="9"/>
      <c r="G926" s="18"/>
      <c r="H926" s="9"/>
      <c r="I926" s="9"/>
      <c r="J926" s="9"/>
      <c r="K926" s="18"/>
      <c r="L926" s="9"/>
      <c r="M926" s="9"/>
      <c r="N926" s="9"/>
      <c r="O926" s="9"/>
      <c r="P926" s="9"/>
      <c r="Q926" s="9"/>
      <c r="R926" s="9"/>
      <c r="S926" s="9"/>
      <c r="T926" s="9"/>
      <c r="U926" s="9"/>
      <c r="V926" s="9"/>
      <c r="W926" s="9"/>
      <c r="X926" s="9"/>
      <c r="Y926" s="9"/>
      <c r="Z926" s="9"/>
      <c r="AT926" s="36"/>
      <c r="AW926" s="78"/>
      <c r="AX926" s="78"/>
      <c r="AY926" s="78"/>
      <c r="AZ926" s="78"/>
    </row>
    <row r="927" spans="1:52" ht="15" customHeight="1" x14ac:dyDescent="0.4">
      <c r="A927" s="18"/>
      <c r="B927" s="9"/>
      <c r="C927" s="9"/>
      <c r="D927" s="9"/>
      <c r="E927" s="9"/>
      <c r="F927" s="9"/>
      <c r="G927" s="18"/>
      <c r="H927" s="9"/>
      <c r="I927" s="9"/>
      <c r="J927" s="9"/>
      <c r="K927" s="18"/>
      <c r="L927" s="9"/>
      <c r="M927" s="9"/>
      <c r="N927" s="9"/>
      <c r="O927" s="9"/>
      <c r="P927" s="9"/>
      <c r="Q927" s="9"/>
      <c r="R927" s="9"/>
      <c r="S927" s="9"/>
      <c r="T927" s="9"/>
      <c r="U927" s="9"/>
      <c r="V927" s="9"/>
      <c r="W927" s="9"/>
      <c r="X927" s="9"/>
      <c r="Y927" s="9"/>
      <c r="Z927" s="9"/>
      <c r="AT927" s="36"/>
      <c r="AW927" s="78"/>
      <c r="AX927" s="78"/>
      <c r="AY927" s="78"/>
      <c r="AZ927" s="78"/>
    </row>
    <row r="928" spans="1:52" ht="15" customHeight="1" x14ac:dyDescent="0.4">
      <c r="A928" s="18"/>
      <c r="B928" s="9"/>
      <c r="C928" s="9"/>
      <c r="D928" s="9"/>
      <c r="E928" s="9"/>
      <c r="F928" s="9"/>
      <c r="G928" s="18"/>
      <c r="H928" s="9"/>
      <c r="I928" s="9"/>
      <c r="J928" s="9"/>
      <c r="K928" s="18"/>
      <c r="L928" s="9"/>
      <c r="M928" s="9"/>
      <c r="N928" s="9"/>
      <c r="O928" s="9"/>
      <c r="P928" s="9"/>
      <c r="Q928" s="9"/>
      <c r="R928" s="9"/>
      <c r="S928" s="9"/>
      <c r="T928" s="9"/>
      <c r="U928" s="9"/>
      <c r="V928" s="9"/>
      <c r="W928" s="9"/>
      <c r="X928" s="9"/>
      <c r="Y928" s="9"/>
      <c r="Z928" s="9"/>
      <c r="AT928" s="36"/>
      <c r="AW928" s="78"/>
      <c r="AX928" s="78"/>
      <c r="AY928" s="78"/>
      <c r="AZ928" s="78"/>
    </row>
    <row r="929" spans="1:52" ht="15" customHeight="1" x14ac:dyDescent="0.4">
      <c r="A929" s="18"/>
      <c r="B929" s="9"/>
      <c r="C929" s="9"/>
      <c r="D929" s="9"/>
      <c r="E929" s="9"/>
      <c r="F929" s="9"/>
      <c r="G929" s="18"/>
      <c r="H929" s="9"/>
      <c r="I929" s="9"/>
      <c r="J929" s="9"/>
      <c r="K929" s="18"/>
      <c r="L929" s="9"/>
      <c r="M929" s="9"/>
      <c r="N929" s="9"/>
      <c r="O929" s="9"/>
      <c r="P929" s="9"/>
      <c r="Q929" s="9"/>
      <c r="R929" s="9"/>
      <c r="S929" s="9"/>
      <c r="T929" s="9"/>
      <c r="U929" s="9"/>
      <c r="V929" s="9"/>
      <c r="W929" s="9"/>
      <c r="X929" s="9"/>
      <c r="Y929" s="9"/>
      <c r="Z929" s="9"/>
      <c r="AT929" s="36"/>
      <c r="AW929" s="78"/>
      <c r="AX929" s="78"/>
      <c r="AY929" s="78"/>
      <c r="AZ929" s="78"/>
    </row>
    <row r="930" spans="1:52" ht="15" customHeight="1" x14ac:dyDescent="0.4">
      <c r="A930" s="18"/>
      <c r="B930" s="9"/>
      <c r="C930" s="9"/>
      <c r="D930" s="9"/>
      <c r="E930" s="9"/>
      <c r="F930" s="9"/>
      <c r="G930" s="18"/>
      <c r="H930" s="9"/>
      <c r="I930" s="9"/>
      <c r="J930" s="9"/>
      <c r="K930" s="18"/>
      <c r="L930" s="9"/>
      <c r="M930" s="9"/>
      <c r="N930" s="9"/>
      <c r="O930" s="9"/>
      <c r="P930" s="9"/>
      <c r="Q930" s="9"/>
      <c r="R930" s="9"/>
      <c r="S930" s="9"/>
      <c r="T930" s="9"/>
      <c r="U930" s="9"/>
      <c r="V930" s="9"/>
      <c r="W930" s="9"/>
      <c r="X930" s="9"/>
      <c r="Y930" s="9"/>
      <c r="Z930" s="9"/>
      <c r="AT930" s="36"/>
      <c r="AW930" s="78"/>
      <c r="AX930" s="78"/>
      <c r="AY930" s="78"/>
      <c r="AZ930" s="78"/>
    </row>
    <row r="931" spans="1:52" ht="15" customHeight="1" x14ac:dyDescent="0.4">
      <c r="A931" s="18"/>
      <c r="B931" s="9"/>
      <c r="C931" s="9"/>
      <c r="D931" s="9"/>
      <c r="E931" s="9"/>
      <c r="F931" s="9"/>
      <c r="G931" s="18"/>
      <c r="H931" s="9"/>
      <c r="I931" s="9"/>
      <c r="J931" s="9"/>
      <c r="K931" s="18"/>
      <c r="L931" s="9"/>
      <c r="M931" s="9"/>
      <c r="N931" s="9"/>
      <c r="O931" s="9"/>
      <c r="P931" s="9"/>
      <c r="Q931" s="9"/>
      <c r="R931" s="9"/>
      <c r="S931" s="9"/>
      <c r="T931" s="9"/>
      <c r="U931" s="9"/>
      <c r="V931" s="9"/>
      <c r="W931" s="9"/>
      <c r="X931" s="9"/>
      <c r="Y931" s="9"/>
      <c r="Z931" s="9"/>
      <c r="AT931" s="36"/>
      <c r="AW931" s="78"/>
      <c r="AX931" s="78"/>
      <c r="AY931" s="78"/>
      <c r="AZ931" s="78"/>
    </row>
    <row r="932" spans="1:52" ht="15" customHeight="1" x14ac:dyDescent="0.4">
      <c r="A932" s="18"/>
      <c r="B932" s="9"/>
      <c r="C932" s="9"/>
      <c r="D932" s="9"/>
      <c r="E932" s="9"/>
      <c r="F932" s="9"/>
      <c r="G932" s="18"/>
      <c r="H932" s="9"/>
      <c r="I932" s="9"/>
      <c r="J932" s="9"/>
      <c r="K932" s="18"/>
      <c r="L932" s="9"/>
      <c r="M932" s="9"/>
      <c r="N932" s="9"/>
      <c r="O932" s="9"/>
      <c r="P932" s="9"/>
      <c r="Q932" s="9"/>
      <c r="R932" s="9"/>
      <c r="S932" s="9"/>
      <c r="T932" s="9"/>
      <c r="U932" s="9"/>
      <c r="V932" s="9"/>
      <c r="W932" s="9"/>
      <c r="X932" s="9"/>
      <c r="Y932" s="9"/>
      <c r="Z932" s="9"/>
      <c r="AT932" s="36"/>
      <c r="AW932" s="78"/>
      <c r="AX932" s="78"/>
      <c r="AY932" s="78"/>
      <c r="AZ932" s="78"/>
    </row>
    <row r="933" spans="1:52" ht="15" customHeight="1" x14ac:dyDescent="0.4">
      <c r="A933" s="18"/>
      <c r="B933" s="9"/>
      <c r="C933" s="9"/>
      <c r="D933" s="9"/>
      <c r="E933" s="9"/>
      <c r="F933" s="9"/>
      <c r="G933" s="18"/>
      <c r="H933" s="9"/>
      <c r="I933" s="9"/>
      <c r="J933" s="9"/>
      <c r="K933" s="18"/>
      <c r="L933" s="9"/>
      <c r="M933" s="9"/>
      <c r="N933" s="9"/>
      <c r="O933" s="9"/>
      <c r="P933" s="9"/>
      <c r="Q933" s="9"/>
      <c r="R933" s="9"/>
      <c r="S933" s="9"/>
      <c r="T933" s="9"/>
      <c r="U933" s="9"/>
      <c r="V933" s="9"/>
      <c r="W933" s="9"/>
      <c r="X933" s="9"/>
      <c r="Y933" s="9"/>
      <c r="Z933" s="9"/>
      <c r="AT933" s="36"/>
      <c r="AW933" s="78"/>
      <c r="AX933" s="78"/>
      <c r="AY933" s="78"/>
      <c r="AZ933" s="78"/>
    </row>
    <row r="934" spans="1:52" ht="15" customHeight="1" x14ac:dyDescent="0.4">
      <c r="A934" s="18"/>
      <c r="B934" s="9"/>
      <c r="C934" s="9"/>
      <c r="D934" s="9"/>
      <c r="E934" s="9"/>
      <c r="F934" s="9"/>
      <c r="G934" s="18"/>
      <c r="H934" s="9"/>
      <c r="I934" s="9"/>
      <c r="J934" s="9"/>
      <c r="K934" s="18"/>
      <c r="L934" s="9"/>
      <c r="M934" s="9"/>
      <c r="N934" s="9"/>
      <c r="O934" s="9"/>
      <c r="P934" s="9"/>
      <c r="Q934" s="9"/>
      <c r="R934" s="9"/>
      <c r="S934" s="9"/>
      <c r="T934" s="9"/>
      <c r="U934" s="9"/>
      <c r="V934" s="9"/>
      <c r="W934" s="9"/>
      <c r="X934" s="9"/>
      <c r="Y934" s="9"/>
      <c r="Z934" s="9"/>
      <c r="AT934" s="36"/>
      <c r="AW934" s="78"/>
      <c r="AX934" s="78"/>
      <c r="AY934" s="78"/>
      <c r="AZ934" s="78"/>
    </row>
    <row r="935" spans="1:52" ht="15" customHeight="1" x14ac:dyDescent="0.4">
      <c r="A935" s="18"/>
      <c r="B935" s="9"/>
      <c r="C935" s="9"/>
      <c r="D935" s="9"/>
      <c r="E935" s="9"/>
      <c r="F935" s="9"/>
      <c r="G935" s="18"/>
      <c r="H935" s="9"/>
      <c r="I935" s="9"/>
      <c r="J935" s="9"/>
      <c r="K935" s="18"/>
      <c r="L935" s="9"/>
      <c r="M935" s="9"/>
      <c r="N935" s="9"/>
      <c r="O935" s="9"/>
      <c r="P935" s="9"/>
      <c r="Q935" s="9"/>
      <c r="R935" s="9"/>
      <c r="S935" s="9"/>
      <c r="T935" s="9"/>
      <c r="U935" s="9"/>
      <c r="V935" s="9"/>
      <c r="W935" s="9"/>
      <c r="X935" s="9"/>
      <c r="Y935" s="9"/>
      <c r="Z935" s="9"/>
      <c r="AT935" s="36"/>
      <c r="AW935" s="78"/>
      <c r="AX935" s="78"/>
      <c r="AY935" s="78"/>
      <c r="AZ935" s="78"/>
    </row>
    <row r="936" spans="1:52" ht="15" customHeight="1" x14ac:dyDescent="0.4">
      <c r="A936" s="18"/>
      <c r="B936" s="9"/>
      <c r="C936" s="9"/>
      <c r="D936" s="9"/>
      <c r="E936" s="9"/>
      <c r="F936" s="9"/>
      <c r="G936" s="18"/>
      <c r="H936" s="9"/>
      <c r="I936" s="9"/>
      <c r="J936" s="9"/>
      <c r="K936" s="18"/>
      <c r="L936" s="9"/>
      <c r="M936" s="9"/>
      <c r="N936" s="9"/>
      <c r="O936" s="9"/>
      <c r="P936" s="9"/>
      <c r="Q936" s="9"/>
      <c r="R936" s="9"/>
      <c r="S936" s="9"/>
      <c r="T936" s="9"/>
      <c r="U936" s="9"/>
      <c r="V936" s="9"/>
      <c r="W936" s="9"/>
      <c r="X936" s="9"/>
      <c r="Y936" s="9"/>
      <c r="Z936" s="9"/>
      <c r="AT936" s="36"/>
      <c r="AW936" s="78"/>
      <c r="AX936" s="78"/>
      <c r="AY936" s="78"/>
      <c r="AZ936" s="78"/>
    </row>
    <row r="937" spans="1:52" ht="15" customHeight="1" x14ac:dyDescent="0.4">
      <c r="A937" s="18"/>
      <c r="B937" s="9"/>
      <c r="C937" s="9"/>
      <c r="D937" s="9"/>
      <c r="E937" s="9"/>
      <c r="F937" s="9"/>
      <c r="G937" s="18"/>
      <c r="H937" s="9"/>
      <c r="I937" s="9"/>
      <c r="J937" s="9"/>
      <c r="K937" s="18"/>
      <c r="L937" s="9"/>
      <c r="M937" s="9"/>
      <c r="N937" s="9"/>
      <c r="O937" s="9"/>
      <c r="P937" s="9"/>
      <c r="Q937" s="9"/>
      <c r="R937" s="9"/>
      <c r="S937" s="9"/>
      <c r="T937" s="9"/>
      <c r="U937" s="9"/>
      <c r="V937" s="9"/>
      <c r="W937" s="9"/>
      <c r="X937" s="9"/>
      <c r="Y937" s="9"/>
      <c r="Z937" s="9"/>
      <c r="AT937" s="36"/>
      <c r="AW937" s="78"/>
      <c r="AX937" s="78"/>
      <c r="AY937" s="78"/>
      <c r="AZ937" s="78"/>
    </row>
    <row r="938" spans="1:52" ht="15" customHeight="1" x14ac:dyDescent="0.4">
      <c r="A938" s="18"/>
      <c r="B938" s="9"/>
      <c r="C938" s="9"/>
      <c r="D938" s="9"/>
      <c r="E938" s="9"/>
      <c r="F938" s="9"/>
      <c r="G938" s="18"/>
      <c r="H938" s="9"/>
      <c r="I938" s="9"/>
      <c r="J938" s="9"/>
      <c r="K938" s="18"/>
      <c r="L938" s="9"/>
      <c r="M938" s="9"/>
      <c r="N938" s="9"/>
      <c r="O938" s="9"/>
      <c r="P938" s="9"/>
      <c r="Q938" s="9"/>
      <c r="R938" s="9"/>
      <c r="S938" s="9"/>
      <c r="T938" s="9"/>
      <c r="U938" s="9"/>
      <c r="V938" s="9"/>
      <c r="W938" s="9"/>
      <c r="X938" s="9"/>
      <c r="Y938" s="9"/>
      <c r="Z938" s="9"/>
      <c r="AT938" s="36"/>
      <c r="AW938" s="78"/>
      <c r="AX938" s="78"/>
      <c r="AY938" s="78"/>
      <c r="AZ938" s="78"/>
    </row>
    <row r="939" spans="1:52" ht="15" customHeight="1" x14ac:dyDescent="0.4">
      <c r="A939" s="18"/>
      <c r="B939" s="9"/>
      <c r="C939" s="9"/>
      <c r="D939" s="9"/>
      <c r="E939" s="9"/>
      <c r="F939" s="9"/>
      <c r="G939" s="18"/>
      <c r="H939" s="9"/>
      <c r="I939" s="9"/>
      <c r="J939" s="9"/>
      <c r="K939" s="18"/>
      <c r="L939" s="9"/>
      <c r="M939" s="9"/>
      <c r="N939" s="9"/>
      <c r="O939" s="9"/>
      <c r="P939" s="9"/>
      <c r="Q939" s="9"/>
      <c r="R939" s="9"/>
      <c r="S939" s="9"/>
      <c r="T939" s="9"/>
      <c r="U939" s="9"/>
      <c r="V939" s="9"/>
      <c r="W939" s="9"/>
      <c r="X939" s="9"/>
      <c r="Y939" s="9"/>
      <c r="Z939" s="9"/>
      <c r="AT939" s="36"/>
      <c r="AW939" s="78"/>
      <c r="AX939" s="78"/>
      <c r="AY939" s="78"/>
      <c r="AZ939" s="78"/>
    </row>
    <row r="940" spans="1:52" ht="15" customHeight="1" x14ac:dyDescent="0.4">
      <c r="A940" s="18"/>
      <c r="B940" s="9"/>
      <c r="C940" s="9"/>
      <c r="D940" s="9"/>
      <c r="E940" s="9"/>
      <c r="F940" s="9"/>
      <c r="G940" s="18"/>
      <c r="H940" s="9"/>
      <c r="I940" s="9"/>
      <c r="J940" s="9"/>
      <c r="K940" s="18"/>
      <c r="L940" s="9"/>
      <c r="M940" s="9"/>
      <c r="N940" s="9"/>
      <c r="O940" s="9"/>
      <c r="P940" s="9"/>
      <c r="Q940" s="9"/>
      <c r="R940" s="9"/>
      <c r="S940" s="9"/>
      <c r="T940" s="9"/>
      <c r="U940" s="9"/>
      <c r="V940" s="9"/>
      <c r="W940" s="9"/>
      <c r="X940" s="9"/>
      <c r="Y940" s="9"/>
      <c r="Z940" s="9"/>
      <c r="AT940" s="36"/>
      <c r="AW940" s="78"/>
      <c r="AX940" s="78"/>
      <c r="AY940" s="78"/>
      <c r="AZ940" s="78"/>
    </row>
    <row r="941" spans="1:52" ht="15" customHeight="1" x14ac:dyDescent="0.4">
      <c r="A941" s="18"/>
      <c r="B941" s="9"/>
      <c r="C941" s="9"/>
      <c r="D941" s="9"/>
      <c r="E941" s="9"/>
      <c r="F941" s="9"/>
      <c r="G941" s="18"/>
      <c r="H941" s="9"/>
      <c r="I941" s="9"/>
      <c r="J941" s="9"/>
      <c r="K941" s="18"/>
      <c r="L941" s="9"/>
      <c r="M941" s="9"/>
      <c r="N941" s="9"/>
      <c r="O941" s="9"/>
      <c r="P941" s="9"/>
      <c r="Q941" s="9"/>
      <c r="R941" s="9"/>
      <c r="S941" s="9"/>
      <c r="T941" s="9"/>
      <c r="U941" s="9"/>
      <c r="V941" s="9"/>
      <c r="W941" s="9"/>
      <c r="X941" s="9"/>
      <c r="Y941" s="9"/>
      <c r="Z941" s="9"/>
      <c r="AT941" s="36"/>
      <c r="AW941" s="78"/>
      <c r="AX941" s="78"/>
      <c r="AY941" s="78"/>
      <c r="AZ941" s="78"/>
    </row>
    <row r="942" spans="1:52" ht="15" customHeight="1" x14ac:dyDescent="0.4">
      <c r="A942" s="18"/>
      <c r="B942" s="9"/>
      <c r="C942" s="9"/>
      <c r="D942" s="9"/>
      <c r="E942" s="9"/>
      <c r="F942" s="9"/>
      <c r="G942" s="18"/>
      <c r="H942" s="9"/>
      <c r="I942" s="9"/>
      <c r="J942" s="9"/>
      <c r="K942" s="18"/>
      <c r="L942" s="9"/>
      <c r="M942" s="9"/>
      <c r="N942" s="9"/>
      <c r="O942" s="9"/>
      <c r="P942" s="9"/>
      <c r="Q942" s="9"/>
      <c r="R942" s="9"/>
      <c r="S942" s="9"/>
      <c r="T942" s="9"/>
      <c r="U942" s="9"/>
      <c r="V942" s="9"/>
      <c r="W942" s="9"/>
      <c r="X942" s="9"/>
      <c r="Y942" s="9"/>
      <c r="Z942" s="9"/>
      <c r="AT942" s="36"/>
      <c r="AW942" s="78"/>
      <c r="AX942" s="78"/>
      <c r="AY942" s="78"/>
      <c r="AZ942" s="78"/>
    </row>
    <row r="943" spans="1:52" ht="15" customHeight="1" x14ac:dyDescent="0.4">
      <c r="A943" s="18"/>
      <c r="B943" s="9"/>
      <c r="C943" s="9"/>
      <c r="D943" s="9"/>
      <c r="E943" s="9"/>
      <c r="F943" s="9"/>
      <c r="G943" s="18"/>
      <c r="H943" s="9"/>
      <c r="I943" s="9"/>
      <c r="J943" s="9"/>
      <c r="K943" s="18"/>
      <c r="L943" s="9"/>
      <c r="M943" s="9"/>
      <c r="N943" s="9"/>
      <c r="O943" s="9"/>
      <c r="P943" s="9"/>
      <c r="Q943" s="9"/>
      <c r="R943" s="9"/>
      <c r="S943" s="9"/>
      <c r="T943" s="9"/>
      <c r="U943" s="9"/>
      <c r="V943" s="9"/>
      <c r="W943" s="9"/>
      <c r="X943" s="9"/>
      <c r="Y943" s="9"/>
      <c r="Z943" s="9"/>
      <c r="AT943" s="36"/>
      <c r="AW943" s="78"/>
      <c r="AX943" s="78"/>
      <c r="AY943" s="78"/>
      <c r="AZ943" s="78"/>
    </row>
    <row r="944" spans="1:52" ht="15" customHeight="1" x14ac:dyDescent="0.4">
      <c r="A944" s="18"/>
      <c r="B944" s="9"/>
      <c r="C944" s="9"/>
      <c r="D944" s="9"/>
      <c r="E944" s="9"/>
      <c r="F944" s="9"/>
      <c r="G944" s="18"/>
      <c r="H944" s="9"/>
      <c r="I944" s="9"/>
      <c r="J944" s="9"/>
      <c r="K944" s="18"/>
      <c r="L944" s="9"/>
      <c r="M944" s="9"/>
      <c r="N944" s="9"/>
      <c r="O944" s="9"/>
      <c r="P944" s="9"/>
      <c r="Q944" s="9"/>
      <c r="R944" s="9"/>
      <c r="S944" s="9"/>
      <c r="T944" s="9"/>
      <c r="U944" s="9"/>
      <c r="V944" s="9"/>
      <c r="W944" s="9"/>
      <c r="X944" s="9"/>
      <c r="Y944" s="9"/>
      <c r="Z944" s="9"/>
      <c r="AT944" s="36"/>
      <c r="AW944" s="78"/>
      <c r="AX944" s="78"/>
      <c r="AY944" s="78"/>
      <c r="AZ944" s="78"/>
    </row>
    <row r="945" spans="1:52" ht="15" customHeight="1" x14ac:dyDescent="0.4">
      <c r="A945" s="18"/>
      <c r="B945" s="9"/>
      <c r="C945" s="9"/>
      <c r="D945" s="9"/>
      <c r="E945" s="9"/>
      <c r="F945" s="9"/>
      <c r="G945" s="18"/>
      <c r="H945" s="9"/>
      <c r="I945" s="9"/>
      <c r="J945" s="9"/>
      <c r="K945" s="18"/>
      <c r="L945" s="9"/>
      <c r="M945" s="9"/>
      <c r="N945" s="9"/>
      <c r="O945" s="9"/>
      <c r="P945" s="9"/>
      <c r="Q945" s="9"/>
      <c r="R945" s="9"/>
      <c r="S945" s="9"/>
      <c r="T945" s="9"/>
      <c r="U945" s="9"/>
      <c r="V945" s="9"/>
      <c r="W945" s="9"/>
      <c r="X945" s="9"/>
      <c r="Y945" s="9"/>
      <c r="Z945" s="9"/>
      <c r="AT945" s="36"/>
      <c r="AW945" s="78"/>
      <c r="AX945" s="78"/>
      <c r="AY945" s="78"/>
      <c r="AZ945" s="78"/>
    </row>
    <row r="946" spans="1:52" ht="15" customHeight="1" x14ac:dyDescent="0.4">
      <c r="A946" s="18"/>
      <c r="B946" s="9"/>
      <c r="C946" s="9"/>
      <c r="D946" s="9"/>
      <c r="E946" s="9"/>
      <c r="F946" s="9"/>
      <c r="G946" s="18"/>
      <c r="H946" s="9"/>
      <c r="I946" s="9"/>
      <c r="J946" s="9"/>
      <c r="K946" s="18"/>
      <c r="L946" s="9"/>
      <c r="M946" s="9"/>
      <c r="N946" s="9"/>
      <c r="O946" s="9"/>
      <c r="P946" s="9"/>
      <c r="Q946" s="9"/>
      <c r="R946" s="9"/>
      <c r="S946" s="9"/>
      <c r="T946" s="9"/>
      <c r="U946" s="9"/>
      <c r="V946" s="9"/>
      <c r="W946" s="9"/>
      <c r="X946" s="9"/>
      <c r="Y946" s="9"/>
      <c r="Z946" s="9"/>
      <c r="AT946" s="36"/>
      <c r="AW946" s="78"/>
      <c r="AX946" s="78"/>
      <c r="AY946" s="78"/>
      <c r="AZ946" s="78"/>
    </row>
    <row r="947" spans="1:52" ht="15" customHeight="1" x14ac:dyDescent="0.4">
      <c r="A947" s="18"/>
      <c r="B947" s="9"/>
      <c r="C947" s="9"/>
      <c r="D947" s="9"/>
      <c r="E947" s="9"/>
      <c r="F947" s="9"/>
      <c r="G947" s="18"/>
      <c r="H947" s="9"/>
      <c r="I947" s="9"/>
      <c r="J947" s="9"/>
      <c r="K947" s="18"/>
      <c r="L947" s="9"/>
      <c r="M947" s="9"/>
      <c r="N947" s="9"/>
      <c r="O947" s="9"/>
      <c r="P947" s="9"/>
      <c r="Q947" s="9"/>
      <c r="R947" s="9"/>
      <c r="S947" s="9"/>
      <c r="T947" s="9"/>
      <c r="U947" s="9"/>
      <c r="V947" s="9"/>
      <c r="W947" s="9"/>
      <c r="X947" s="9"/>
      <c r="Y947" s="9"/>
      <c r="Z947" s="9"/>
      <c r="AT947" s="36"/>
      <c r="AW947" s="78"/>
      <c r="AX947" s="78"/>
      <c r="AY947" s="78"/>
      <c r="AZ947" s="78"/>
    </row>
    <row r="948" spans="1:52" ht="15" customHeight="1" x14ac:dyDescent="0.4">
      <c r="A948" s="18"/>
      <c r="B948" s="9"/>
      <c r="C948" s="9"/>
      <c r="D948" s="9"/>
      <c r="E948" s="9"/>
      <c r="F948" s="9"/>
      <c r="G948" s="18"/>
      <c r="H948" s="9"/>
      <c r="I948" s="9"/>
      <c r="J948" s="9"/>
      <c r="K948" s="18"/>
      <c r="L948" s="9"/>
      <c r="M948" s="9"/>
      <c r="N948" s="9"/>
      <c r="O948" s="9"/>
      <c r="P948" s="9"/>
      <c r="Q948" s="9"/>
      <c r="R948" s="9"/>
      <c r="S948" s="9"/>
      <c r="T948" s="9"/>
      <c r="U948" s="9"/>
      <c r="V948" s="9"/>
      <c r="W948" s="9"/>
      <c r="X948" s="9"/>
      <c r="Y948" s="9"/>
      <c r="Z948" s="9"/>
      <c r="AT948" s="36"/>
      <c r="AW948" s="78"/>
      <c r="AX948" s="78"/>
      <c r="AY948" s="78"/>
      <c r="AZ948" s="78"/>
    </row>
    <row r="949" spans="1:52" ht="15" customHeight="1" x14ac:dyDescent="0.4">
      <c r="A949" s="18"/>
      <c r="B949" s="9"/>
      <c r="C949" s="9"/>
      <c r="D949" s="9"/>
      <c r="E949" s="9"/>
      <c r="F949" s="9"/>
      <c r="G949" s="18"/>
      <c r="H949" s="9"/>
      <c r="I949" s="9"/>
      <c r="J949" s="9"/>
      <c r="K949" s="18"/>
      <c r="L949" s="9"/>
      <c r="M949" s="9"/>
      <c r="N949" s="9"/>
      <c r="O949" s="9"/>
      <c r="P949" s="9"/>
      <c r="Q949" s="9"/>
      <c r="R949" s="9"/>
      <c r="S949" s="9"/>
      <c r="T949" s="9"/>
      <c r="U949" s="9"/>
      <c r="V949" s="9"/>
      <c r="W949" s="9"/>
      <c r="X949" s="9"/>
      <c r="Y949" s="9"/>
      <c r="Z949" s="9"/>
      <c r="AT949" s="36"/>
      <c r="AW949" s="78"/>
      <c r="AX949" s="78"/>
      <c r="AY949" s="78"/>
      <c r="AZ949" s="78"/>
    </row>
    <row r="950" spans="1:52" ht="15" customHeight="1" x14ac:dyDescent="0.4">
      <c r="A950" s="18"/>
      <c r="B950" s="9"/>
      <c r="C950" s="9"/>
      <c r="D950" s="9"/>
      <c r="E950" s="9"/>
      <c r="F950" s="9"/>
      <c r="G950" s="18"/>
      <c r="H950" s="9"/>
      <c r="I950" s="9"/>
      <c r="J950" s="9"/>
      <c r="K950" s="18"/>
      <c r="L950" s="9"/>
      <c r="M950" s="9"/>
      <c r="N950" s="9"/>
      <c r="O950" s="9"/>
      <c r="P950" s="9"/>
      <c r="Q950" s="9"/>
      <c r="R950" s="9"/>
      <c r="S950" s="9"/>
      <c r="T950" s="9"/>
      <c r="U950" s="9"/>
      <c r="V950" s="9"/>
      <c r="W950" s="9"/>
      <c r="X950" s="9"/>
      <c r="Y950" s="9"/>
      <c r="Z950" s="9"/>
      <c r="AT950" s="36"/>
      <c r="AW950" s="78"/>
      <c r="AX950" s="78"/>
      <c r="AY950" s="78"/>
      <c r="AZ950" s="78"/>
    </row>
    <row r="951" spans="1:52" ht="15" customHeight="1" x14ac:dyDescent="0.4">
      <c r="A951" s="18"/>
      <c r="B951" s="9"/>
      <c r="C951" s="9"/>
      <c r="D951" s="9"/>
      <c r="E951" s="9"/>
      <c r="F951" s="9"/>
      <c r="G951" s="18"/>
      <c r="H951" s="9"/>
      <c r="I951" s="9"/>
      <c r="J951" s="9"/>
      <c r="K951" s="18"/>
      <c r="L951" s="9"/>
      <c r="M951" s="9"/>
      <c r="N951" s="9"/>
      <c r="O951" s="9"/>
      <c r="P951" s="9"/>
      <c r="Q951" s="9"/>
      <c r="R951" s="9"/>
      <c r="S951" s="9"/>
      <c r="T951" s="9"/>
      <c r="U951" s="9"/>
      <c r="V951" s="9"/>
      <c r="W951" s="9"/>
      <c r="X951" s="9"/>
      <c r="Y951" s="9"/>
      <c r="Z951" s="9"/>
      <c r="AT951" s="36"/>
      <c r="AW951" s="78"/>
      <c r="AX951" s="78"/>
      <c r="AY951" s="78"/>
      <c r="AZ951" s="78"/>
    </row>
    <row r="952" spans="1:52" ht="15" customHeight="1" x14ac:dyDescent="0.4">
      <c r="A952" s="18"/>
      <c r="B952" s="9"/>
      <c r="C952" s="9"/>
      <c r="D952" s="9"/>
      <c r="E952" s="9"/>
      <c r="F952" s="9"/>
      <c r="G952" s="18"/>
      <c r="H952" s="9"/>
      <c r="I952" s="9"/>
      <c r="J952" s="9"/>
      <c r="K952" s="18"/>
      <c r="L952" s="9"/>
      <c r="M952" s="9"/>
      <c r="N952" s="9"/>
      <c r="O952" s="9"/>
      <c r="P952" s="9"/>
      <c r="Q952" s="9"/>
      <c r="R952" s="9"/>
      <c r="S952" s="9"/>
      <c r="T952" s="9"/>
      <c r="U952" s="9"/>
      <c r="V952" s="9"/>
      <c r="W952" s="9"/>
      <c r="X952" s="9"/>
      <c r="Y952" s="9"/>
      <c r="Z952" s="9"/>
      <c r="AT952" s="36"/>
      <c r="AW952" s="78"/>
      <c r="AX952" s="78"/>
      <c r="AY952" s="78"/>
      <c r="AZ952" s="78"/>
    </row>
    <row r="953" spans="1:52" ht="15" customHeight="1" x14ac:dyDescent="0.4">
      <c r="A953" s="18"/>
      <c r="B953" s="9"/>
      <c r="C953" s="9"/>
      <c r="D953" s="9"/>
      <c r="E953" s="9"/>
      <c r="F953" s="9"/>
      <c r="G953" s="18"/>
      <c r="H953" s="9"/>
      <c r="I953" s="9"/>
      <c r="J953" s="9"/>
      <c r="K953" s="18"/>
      <c r="L953" s="9"/>
      <c r="M953" s="9"/>
      <c r="N953" s="9"/>
      <c r="O953" s="9"/>
      <c r="P953" s="9"/>
      <c r="Q953" s="9"/>
      <c r="R953" s="9"/>
      <c r="S953" s="9"/>
      <c r="T953" s="9"/>
      <c r="U953" s="9"/>
      <c r="V953" s="9"/>
      <c r="W953" s="9"/>
      <c r="X953" s="9"/>
      <c r="Y953" s="9"/>
      <c r="Z953" s="9"/>
      <c r="AT953" s="36"/>
      <c r="AW953" s="78"/>
      <c r="AX953" s="78"/>
      <c r="AY953" s="78"/>
      <c r="AZ953" s="78"/>
    </row>
    <row r="954" spans="1:52" ht="15" customHeight="1" x14ac:dyDescent="0.4">
      <c r="A954" s="18"/>
      <c r="B954" s="9"/>
      <c r="C954" s="9"/>
      <c r="D954" s="9"/>
      <c r="E954" s="9"/>
      <c r="F954" s="9"/>
      <c r="G954" s="18"/>
      <c r="H954" s="9"/>
      <c r="I954" s="9"/>
      <c r="J954" s="9"/>
      <c r="K954" s="18"/>
      <c r="L954" s="9"/>
      <c r="M954" s="9"/>
      <c r="N954" s="9"/>
      <c r="O954" s="9"/>
      <c r="P954" s="9"/>
      <c r="Q954" s="9"/>
      <c r="R954" s="9"/>
      <c r="S954" s="9"/>
      <c r="T954" s="9"/>
      <c r="U954" s="9"/>
      <c r="V954" s="9"/>
      <c r="W954" s="9"/>
      <c r="X954" s="9"/>
      <c r="Y954" s="9"/>
      <c r="Z954" s="9"/>
      <c r="AT954" s="36"/>
      <c r="AW954" s="78"/>
      <c r="AX954" s="78"/>
      <c r="AY954" s="78"/>
      <c r="AZ954" s="78"/>
    </row>
    <row r="955" spans="1:52" ht="15" customHeight="1" x14ac:dyDescent="0.4">
      <c r="A955" s="18"/>
      <c r="B955" s="9"/>
      <c r="C955" s="9"/>
      <c r="D955" s="9"/>
      <c r="E955" s="9"/>
      <c r="F955" s="9"/>
      <c r="G955" s="18"/>
      <c r="H955" s="9"/>
      <c r="I955" s="9"/>
      <c r="J955" s="9"/>
      <c r="K955" s="18"/>
      <c r="L955" s="9"/>
      <c r="M955" s="9"/>
      <c r="N955" s="9"/>
      <c r="O955" s="9"/>
      <c r="P955" s="9"/>
      <c r="Q955" s="9"/>
      <c r="R955" s="9"/>
      <c r="S955" s="9"/>
      <c r="T955" s="9"/>
      <c r="U955" s="9"/>
      <c r="V955" s="9"/>
      <c r="W955" s="9"/>
      <c r="X955" s="9"/>
      <c r="Y955" s="9"/>
      <c r="Z955" s="9"/>
      <c r="AT955" s="36"/>
      <c r="AW955" s="78"/>
      <c r="AX955" s="78"/>
      <c r="AY955" s="78"/>
      <c r="AZ955" s="78"/>
    </row>
    <row r="956" spans="1:52" ht="15" customHeight="1" x14ac:dyDescent="0.4">
      <c r="A956" s="18"/>
      <c r="B956" s="9"/>
      <c r="C956" s="9"/>
      <c r="D956" s="9"/>
      <c r="E956" s="9"/>
      <c r="F956" s="9"/>
      <c r="G956" s="18"/>
      <c r="H956" s="9"/>
      <c r="I956" s="9"/>
      <c r="J956" s="9"/>
      <c r="K956" s="18"/>
      <c r="L956" s="9"/>
      <c r="M956" s="9"/>
      <c r="N956" s="9"/>
      <c r="O956" s="9"/>
      <c r="P956" s="9"/>
      <c r="Q956" s="9"/>
      <c r="R956" s="9"/>
      <c r="S956" s="9"/>
      <c r="T956" s="9"/>
      <c r="U956" s="9"/>
      <c r="V956" s="9"/>
      <c r="W956" s="9"/>
      <c r="X956" s="9"/>
      <c r="Y956" s="9"/>
      <c r="Z956" s="9"/>
      <c r="AT956" s="36"/>
      <c r="AW956" s="78"/>
      <c r="AX956" s="78"/>
      <c r="AY956" s="78"/>
      <c r="AZ956" s="78"/>
    </row>
    <row r="957" spans="1:52" ht="15" customHeight="1" x14ac:dyDescent="0.4">
      <c r="A957" s="18"/>
      <c r="B957" s="9"/>
      <c r="C957" s="9"/>
      <c r="D957" s="9"/>
      <c r="E957" s="9"/>
      <c r="F957" s="9"/>
      <c r="G957" s="18"/>
      <c r="H957" s="9"/>
      <c r="I957" s="9"/>
      <c r="J957" s="9"/>
      <c r="K957" s="18"/>
      <c r="L957" s="9"/>
      <c r="M957" s="9"/>
      <c r="N957" s="9"/>
      <c r="O957" s="9"/>
      <c r="P957" s="9"/>
      <c r="Q957" s="9"/>
      <c r="R957" s="9"/>
      <c r="S957" s="9"/>
      <c r="T957" s="9"/>
      <c r="U957" s="9"/>
      <c r="V957" s="9"/>
      <c r="W957" s="9"/>
      <c r="X957" s="9"/>
      <c r="Y957" s="9"/>
      <c r="Z957" s="9"/>
      <c r="AT957" s="36"/>
      <c r="AW957" s="78"/>
      <c r="AX957" s="78"/>
      <c r="AY957" s="78"/>
      <c r="AZ957" s="78"/>
    </row>
    <row r="958" spans="1:52" ht="15" customHeight="1" x14ac:dyDescent="0.4">
      <c r="A958" s="18"/>
      <c r="B958" s="9"/>
      <c r="C958" s="9"/>
      <c r="D958" s="9"/>
      <c r="E958" s="9"/>
      <c r="F958" s="9"/>
      <c r="G958" s="18"/>
      <c r="H958" s="9"/>
      <c r="I958" s="9"/>
      <c r="J958" s="9"/>
      <c r="K958" s="18"/>
      <c r="L958" s="9"/>
      <c r="M958" s="9"/>
      <c r="N958" s="9"/>
      <c r="O958" s="9"/>
      <c r="P958" s="9"/>
      <c r="Q958" s="9"/>
      <c r="R958" s="9"/>
      <c r="S958" s="9"/>
      <c r="T958" s="9"/>
      <c r="U958" s="9"/>
      <c r="V958" s="9"/>
      <c r="W958" s="9"/>
      <c r="X958" s="9"/>
      <c r="Y958" s="9"/>
      <c r="Z958" s="9"/>
      <c r="AT958" s="36"/>
      <c r="AW958" s="78"/>
      <c r="AX958" s="78"/>
      <c r="AY958" s="78"/>
      <c r="AZ958" s="78"/>
    </row>
    <row r="959" spans="1:52" ht="15" customHeight="1" x14ac:dyDescent="0.4">
      <c r="A959" s="18"/>
      <c r="B959" s="9"/>
      <c r="C959" s="9"/>
      <c r="D959" s="9"/>
      <c r="E959" s="9"/>
      <c r="F959" s="9"/>
      <c r="G959" s="18"/>
      <c r="H959" s="9"/>
      <c r="I959" s="9"/>
      <c r="J959" s="9"/>
      <c r="K959" s="18"/>
      <c r="L959" s="9"/>
      <c r="M959" s="9"/>
      <c r="N959" s="9"/>
      <c r="O959" s="9"/>
      <c r="P959" s="9"/>
      <c r="Q959" s="9"/>
      <c r="R959" s="9"/>
      <c r="S959" s="9"/>
      <c r="T959" s="9"/>
      <c r="U959" s="9"/>
      <c r="V959" s="9"/>
      <c r="W959" s="9"/>
      <c r="X959" s="9"/>
      <c r="Y959" s="9"/>
      <c r="Z959" s="9"/>
      <c r="AT959" s="36"/>
      <c r="AW959" s="78"/>
      <c r="AX959" s="78"/>
      <c r="AY959" s="78"/>
      <c r="AZ959" s="78"/>
    </row>
    <row r="960" spans="1:52" ht="15" customHeight="1" x14ac:dyDescent="0.4">
      <c r="A960" s="18"/>
      <c r="B960" s="9"/>
      <c r="C960" s="9"/>
      <c r="D960" s="9"/>
      <c r="E960" s="9"/>
      <c r="F960" s="9"/>
      <c r="G960" s="18"/>
      <c r="H960" s="9"/>
      <c r="I960" s="9"/>
      <c r="J960" s="9"/>
      <c r="K960" s="18"/>
      <c r="L960" s="9"/>
      <c r="M960" s="9"/>
      <c r="N960" s="9"/>
      <c r="O960" s="9"/>
      <c r="P960" s="9"/>
      <c r="Q960" s="9"/>
      <c r="R960" s="9"/>
      <c r="S960" s="9"/>
      <c r="T960" s="9"/>
      <c r="U960" s="9"/>
      <c r="V960" s="9"/>
      <c r="W960" s="9"/>
      <c r="X960" s="9"/>
      <c r="Y960" s="9"/>
      <c r="Z960" s="9"/>
      <c r="AT960" s="36"/>
      <c r="AW960" s="78"/>
      <c r="AX960" s="78"/>
      <c r="AY960" s="78"/>
      <c r="AZ960" s="78"/>
    </row>
    <row r="961" spans="1:52" ht="15" customHeight="1" x14ac:dyDescent="0.4">
      <c r="A961" s="18"/>
      <c r="B961" s="9"/>
      <c r="C961" s="9"/>
      <c r="D961" s="9"/>
      <c r="E961" s="9"/>
      <c r="F961" s="9"/>
      <c r="G961" s="18"/>
      <c r="H961" s="9"/>
      <c r="I961" s="9"/>
      <c r="J961" s="9"/>
      <c r="K961" s="18"/>
      <c r="L961" s="9"/>
      <c r="M961" s="9"/>
      <c r="N961" s="9"/>
      <c r="O961" s="9"/>
      <c r="P961" s="9"/>
      <c r="Q961" s="9"/>
      <c r="R961" s="9"/>
      <c r="S961" s="9"/>
      <c r="T961" s="9"/>
      <c r="U961" s="9"/>
      <c r="V961" s="9"/>
      <c r="W961" s="9"/>
      <c r="X961" s="9"/>
      <c r="Y961" s="9"/>
      <c r="Z961" s="9"/>
      <c r="AT961" s="36"/>
      <c r="AW961" s="78"/>
      <c r="AX961" s="78"/>
      <c r="AY961" s="78"/>
      <c r="AZ961" s="78"/>
    </row>
    <row r="962" spans="1:52" ht="15" customHeight="1" x14ac:dyDescent="0.4">
      <c r="A962" s="18"/>
      <c r="B962" s="9"/>
      <c r="C962" s="9"/>
      <c r="D962" s="9"/>
      <c r="E962" s="9"/>
      <c r="F962" s="9"/>
      <c r="G962" s="18"/>
      <c r="H962" s="9"/>
      <c r="I962" s="9"/>
      <c r="J962" s="9"/>
      <c r="K962" s="18"/>
      <c r="L962" s="9"/>
      <c r="M962" s="9"/>
      <c r="N962" s="9"/>
      <c r="O962" s="9"/>
      <c r="P962" s="9"/>
      <c r="Q962" s="9"/>
      <c r="R962" s="9"/>
      <c r="S962" s="9"/>
      <c r="T962" s="9"/>
      <c r="U962" s="9"/>
      <c r="V962" s="9"/>
      <c r="W962" s="9"/>
      <c r="X962" s="9"/>
      <c r="Y962" s="9"/>
      <c r="Z962" s="9"/>
      <c r="AT962" s="36"/>
      <c r="AW962" s="78"/>
      <c r="AX962" s="78"/>
      <c r="AY962" s="78"/>
      <c r="AZ962" s="78"/>
    </row>
    <row r="963" spans="1:52" ht="15" customHeight="1" x14ac:dyDescent="0.4">
      <c r="A963" s="18"/>
      <c r="B963" s="9"/>
      <c r="C963" s="9"/>
      <c r="D963" s="9"/>
      <c r="E963" s="9"/>
      <c r="F963" s="9"/>
      <c r="G963" s="18"/>
      <c r="H963" s="9"/>
      <c r="I963" s="9"/>
      <c r="J963" s="9"/>
      <c r="K963" s="18"/>
      <c r="L963" s="9"/>
      <c r="M963" s="9"/>
      <c r="N963" s="9"/>
      <c r="O963" s="9"/>
      <c r="P963" s="9"/>
      <c r="Q963" s="9"/>
      <c r="R963" s="9"/>
      <c r="S963" s="9"/>
      <c r="T963" s="9"/>
      <c r="U963" s="9"/>
      <c r="V963" s="9"/>
      <c r="W963" s="9"/>
      <c r="X963" s="9"/>
      <c r="Y963" s="9"/>
      <c r="Z963" s="9"/>
      <c r="AT963" s="36"/>
      <c r="AW963" s="78"/>
      <c r="AX963" s="78"/>
      <c r="AY963" s="78"/>
      <c r="AZ963" s="78"/>
    </row>
    <row r="964" spans="1:52" ht="15" customHeight="1" x14ac:dyDescent="0.4">
      <c r="A964" s="18"/>
      <c r="B964" s="9"/>
      <c r="C964" s="9"/>
      <c r="D964" s="9"/>
      <c r="E964" s="9"/>
      <c r="F964" s="9"/>
      <c r="G964" s="18"/>
      <c r="H964" s="9"/>
      <c r="I964" s="9"/>
      <c r="J964" s="9"/>
      <c r="K964" s="18"/>
      <c r="L964" s="9"/>
      <c r="M964" s="9"/>
      <c r="N964" s="9"/>
      <c r="O964" s="9"/>
      <c r="P964" s="9"/>
      <c r="Q964" s="9"/>
      <c r="R964" s="9"/>
      <c r="S964" s="9"/>
      <c r="T964" s="9"/>
      <c r="U964" s="9"/>
      <c r="V964" s="9"/>
      <c r="W964" s="9"/>
      <c r="X964" s="9"/>
      <c r="Y964" s="9"/>
      <c r="Z964" s="9"/>
      <c r="AT964" s="36"/>
      <c r="AW964" s="78"/>
      <c r="AX964" s="78"/>
      <c r="AY964" s="78"/>
      <c r="AZ964" s="78"/>
    </row>
    <row r="965" spans="1:52" ht="15" customHeight="1" x14ac:dyDescent="0.4">
      <c r="A965" s="18"/>
      <c r="B965" s="9"/>
      <c r="C965" s="9"/>
      <c r="D965" s="9"/>
      <c r="E965" s="9"/>
      <c r="F965" s="9"/>
      <c r="G965" s="18"/>
      <c r="H965" s="9"/>
      <c r="I965" s="9"/>
      <c r="J965" s="9"/>
      <c r="K965" s="18"/>
      <c r="L965" s="9"/>
      <c r="M965" s="9"/>
      <c r="N965" s="9"/>
      <c r="O965" s="9"/>
      <c r="P965" s="9"/>
      <c r="Q965" s="9"/>
      <c r="R965" s="9"/>
      <c r="S965" s="9"/>
      <c r="T965" s="9"/>
      <c r="U965" s="9"/>
      <c r="V965" s="9"/>
      <c r="W965" s="9"/>
      <c r="X965" s="9"/>
      <c r="Y965" s="9"/>
      <c r="Z965" s="9"/>
      <c r="AT965" s="36"/>
      <c r="AW965" s="78"/>
      <c r="AX965" s="78"/>
      <c r="AY965" s="78"/>
      <c r="AZ965" s="78"/>
    </row>
    <row r="966" spans="1:52" ht="15" customHeight="1" x14ac:dyDescent="0.4">
      <c r="A966" s="18"/>
      <c r="B966" s="9"/>
      <c r="C966" s="9"/>
      <c r="D966" s="9"/>
      <c r="E966" s="9"/>
      <c r="F966" s="9"/>
      <c r="G966" s="18"/>
      <c r="H966" s="9"/>
      <c r="I966" s="9"/>
      <c r="J966" s="9"/>
      <c r="K966" s="18"/>
      <c r="L966" s="9"/>
      <c r="M966" s="9"/>
      <c r="N966" s="9"/>
      <c r="O966" s="9"/>
      <c r="P966" s="9"/>
      <c r="Q966" s="9"/>
      <c r="R966" s="9"/>
      <c r="S966" s="9"/>
      <c r="T966" s="9"/>
      <c r="U966" s="9"/>
      <c r="V966" s="9"/>
      <c r="W966" s="9"/>
      <c r="X966" s="9"/>
      <c r="Y966" s="9"/>
      <c r="Z966" s="9"/>
      <c r="AT966" s="36"/>
      <c r="AW966" s="78"/>
      <c r="AX966" s="78"/>
      <c r="AY966" s="78"/>
      <c r="AZ966" s="78"/>
    </row>
    <row r="967" spans="1:52" ht="15" customHeight="1" x14ac:dyDescent="0.4">
      <c r="A967" s="18"/>
      <c r="B967" s="9"/>
      <c r="C967" s="9"/>
      <c r="D967" s="9"/>
      <c r="E967" s="9"/>
      <c r="F967" s="9"/>
      <c r="G967" s="18"/>
      <c r="H967" s="9"/>
      <c r="I967" s="9"/>
      <c r="J967" s="9"/>
      <c r="K967" s="18"/>
      <c r="L967" s="9"/>
      <c r="M967" s="9"/>
      <c r="N967" s="9"/>
      <c r="O967" s="9"/>
      <c r="P967" s="9"/>
      <c r="Q967" s="9"/>
      <c r="R967" s="9"/>
      <c r="S967" s="9"/>
      <c r="T967" s="9"/>
      <c r="U967" s="9"/>
      <c r="V967" s="9"/>
      <c r="W967" s="9"/>
      <c r="X967" s="9"/>
      <c r="Y967" s="9"/>
      <c r="Z967" s="9"/>
      <c r="AT967" s="36"/>
      <c r="AW967" s="78"/>
      <c r="AX967" s="78"/>
      <c r="AY967" s="78"/>
      <c r="AZ967" s="78"/>
    </row>
    <row r="968" spans="1:52" ht="15" customHeight="1" x14ac:dyDescent="0.4">
      <c r="A968" s="18"/>
      <c r="B968" s="9"/>
      <c r="C968" s="9"/>
      <c r="D968" s="9"/>
      <c r="E968" s="9"/>
      <c r="F968" s="9"/>
      <c r="G968" s="18"/>
      <c r="H968" s="9"/>
      <c r="I968" s="9"/>
      <c r="J968" s="9"/>
      <c r="K968" s="18"/>
      <c r="L968" s="9"/>
      <c r="M968" s="9"/>
      <c r="N968" s="9"/>
      <c r="O968" s="9"/>
      <c r="P968" s="9"/>
      <c r="Q968" s="9"/>
      <c r="R968" s="9"/>
      <c r="S968" s="9"/>
      <c r="T968" s="9"/>
      <c r="U968" s="9"/>
      <c r="V968" s="9"/>
      <c r="W968" s="9"/>
      <c r="X968" s="9"/>
      <c r="Y968" s="9"/>
      <c r="Z968" s="9"/>
      <c r="AT968" s="36"/>
      <c r="AW968" s="78"/>
      <c r="AX968" s="78"/>
      <c r="AY968" s="78"/>
      <c r="AZ968" s="78"/>
    </row>
    <row r="969" spans="1:52" ht="15" customHeight="1" x14ac:dyDescent="0.4">
      <c r="A969" s="18"/>
      <c r="B969" s="9"/>
      <c r="C969" s="9"/>
      <c r="D969" s="9"/>
      <c r="E969" s="9"/>
      <c r="F969" s="9"/>
      <c r="G969" s="18"/>
      <c r="H969" s="9"/>
      <c r="I969" s="9"/>
      <c r="J969" s="9"/>
      <c r="K969" s="18"/>
      <c r="L969" s="9"/>
      <c r="M969" s="9"/>
      <c r="N969" s="9"/>
      <c r="O969" s="9"/>
      <c r="P969" s="9"/>
      <c r="Q969" s="9"/>
      <c r="R969" s="9"/>
      <c r="S969" s="9"/>
      <c r="T969" s="9"/>
      <c r="U969" s="9"/>
      <c r="V969" s="9"/>
      <c r="W969" s="9"/>
      <c r="X969" s="9"/>
      <c r="Y969" s="9"/>
      <c r="Z969" s="9"/>
      <c r="AT969" s="36"/>
      <c r="AW969" s="78"/>
      <c r="AX969" s="78"/>
      <c r="AY969" s="78"/>
      <c r="AZ969" s="78"/>
    </row>
    <row r="970" spans="1:52" ht="15" customHeight="1" x14ac:dyDescent="0.4">
      <c r="A970" s="18"/>
      <c r="B970" s="9"/>
      <c r="C970" s="9"/>
      <c r="D970" s="9"/>
      <c r="E970" s="9"/>
      <c r="F970" s="9"/>
      <c r="G970" s="18"/>
      <c r="H970" s="9"/>
      <c r="I970" s="9"/>
      <c r="J970" s="9"/>
      <c r="K970" s="18"/>
      <c r="L970" s="9"/>
      <c r="M970" s="9"/>
      <c r="N970" s="9"/>
      <c r="O970" s="9"/>
      <c r="P970" s="9"/>
      <c r="Q970" s="9"/>
      <c r="R970" s="9"/>
      <c r="S970" s="9"/>
      <c r="T970" s="9"/>
      <c r="U970" s="9"/>
      <c r="V970" s="9"/>
      <c r="W970" s="9"/>
      <c r="X970" s="9"/>
      <c r="Y970" s="9"/>
      <c r="Z970" s="9"/>
      <c r="AT970" s="36"/>
      <c r="AW970" s="78"/>
      <c r="AX970" s="78"/>
      <c r="AY970" s="78"/>
      <c r="AZ970" s="78"/>
    </row>
    <row r="971" spans="1:52" ht="15" customHeight="1" x14ac:dyDescent="0.4">
      <c r="A971" s="18"/>
      <c r="B971" s="9"/>
      <c r="C971" s="9"/>
      <c r="D971" s="9"/>
      <c r="E971" s="9"/>
      <c r="F971" s="9"/>
      <c r="G971" s="18"/>
      <c r="H971" s="9"/>
      <c r="I971" s="9"/>
      <c r="J971" s="9"/>
      <c r="K971" s="18"/>
      <c r="L971" s="9"/>
      <c r="M971" s="9"/>
      <c r="N971" s="9"/>
      <c r="O971" s="9"/>
      <c r="P971" s="9"/>
      <c r="Q971" s="9"/>
      <c r="R971" s="9"/>
      <c r="S971" s="9"/>
      <c r="T971" s="9"/>
      <c r="U971" s="9"/>
      <c r="V971" s="9"/>
      <c r="W971" s="9"/>
      <c r="X971" s="9"/>
      <c r="Y971" s="9"/>
      <c r="Z971" s="9"/>
      <c r="AT971" s="36"/>
      <c r="AW971" s="78"/>
      <c r="AX971" s="78"/>
      <c r="AY971" s="78"/>
      <c r="AZ971" s="78"/>
    </row>
    <row r="972" spans="1:52" ht="15" customHeight="1" x14ac:dyDescent="0.4">
      <c r="A972" s="18"/>
      <c r="B972" s="9"/>
      <c r="C972" s="9"/>
      <c r="D972" s="9"/>
      <c r="E972" s="9"/>
      <c r="F972" s="9"/>
      <c r="G972" s="18"/>
      <c r="H972" s="9"/>
      <c r="I972" s="9"/>
      <c r="J972" s="9"/>
      <c r="K972" s="18"/>
      <c r="L972" s="9"/>
      <c r="M972" s="9"/>
      <c r="N972" s="9"/>
      <c r="O972" s="9"/>
      <c r="P972" s="9"/>
      <c r="Q972" s="9"/>
      <c r="R972" s="9"/>
      <c r="S972" s="9"/>
      <c r="T972" s="9"/>
      <c r="U972" s="9"/>
      <c r="V972" s="9"/>
      <c r="W972" s="9"/>
      <c r="X972" s="9"/>
      <c r="Y972" s="9"/>
      <c r="Z972" s="9"/>
      <c r="AT972" s="36"/>
      <c r="AW972" s="78"/>
      <c r="AX972" s="78"/>
      <c r="AY972" s="78"/>
      <c r="AZ972" s="78"/>
    </row>
    <row r="973" spans="1:52" ht="15" customHeight="1" x14ac:dyDescent="0.4">
      <c r="A973" s="18"/>
      <c r="B973" s="9"/>
      <c r="C973" s="9"/>
      <c r="D973" s="9"/>
      <c r="E973" s="9"/>
      <c r="F973" s="9"/>
      <c r="G973" s="18"/>
      <c r="H973" s="9"/>
      <c r="I973" s="9"/>
      <c r="J973" s="9"/>
      <c r="K973" s="18"/>
      <c r="L973" s="9"/>
      <c r="M973" s="9"/>
      <c r="N973" s="9"/>
      <c r="O973" s="9"/>
      <c r="P973" s="9"/>
      <c r="Q973" s="9"/>
      <c r="R973" s="9"/>
      <c r="S973" s="9"/>
      <c r="T973" s="9"/>
      <c r="U973" s="9"/>
      <c r="V973" s="9"/>
      <c r="W973" s="9"/>
      <c r="X973" s="9"/>
      <c r="Y973" s="9"/>
      <c r="Z973" s="9"/>
      <c r="AT973" s="36"/>
      <c r="AW973" s="78"/>
      <c r="AX973" s="78"/>
      <c r="AY973" s="78"/>
      <c r="AZ973" s="78"/>
    </row>
    <row r="974" spans="1:52" ht="15" customHeight="1" x14ac:dyDescent="0.4">
      <c r="A974" s="18"/>
      <c r="B974" s="9"/>
      <c r="C974" s="9"/>
      <c r="D974" s="9"/>
      <c r="E974" s="9"/>
      <c r="F974" s="9"/>
      <c r="G974" s="18"/>
      <c r="H974" s="9"/>
      <c r="I974" s="9"/>
      <c r="J974" s="9"/>
      <c r="K974" s="18"/>
      <c r="L974" s="9"/>
      <c r="M974" s="9"/>
      <c r="N974" s="9"/>
      <c r="O974" s="9"/>
      <c r="P974" s="9"/>
      <c r="Q974" s="9"/>
      <c r="R974" s="9"/>
      <c r="S974" s="9"/>
      <c r="T974" s="9"/>
      <c r="U974" s="9"/>
      <c r="V974" s="9"/>
      <c r="W974" s="9"/>
      <c r="X974" s="9"/>
      <c r="Y974" s="9"/>
      <c r="Z974" s="9"/>
      <c r="AT974" s="36"/>
      <c r="AW974" s="78"/>
      <c r="AX974" s="78"/>
      <c r="AY974" s="78"/>
      <c r="AZ974" s="78"/>
    </row>
    <row r="975" spans="1:52" ht="15" customHeight="1" x14ac:dyDescent="0.4">
      <c r="A975" s="18"/>
      <c r="B975" s="9"/>
      <c r="C975" s="9"/>
      <c r="D975" s="9"/>
      <c r="E975" s="9"/>
      <c r="F975" s="9"/>
      <c r="G975" s="18"/>
      <c r="H975" s="9"/>
      <c r="I975" s="9"/>
      <c r="J975" s="9"/>
      <c r="K975" s="18"/>
      <c r="L975" s="9"/>
      <c r="M975" s="9"/>
      <c r="N975" s="9"/>
      <c r="O975" s="9"/>
      <c r="P975" s="9"/>
      <c r="Q975" s="9"/>
      <c r="R975" s="9"/>
      <c r="S975" s="9"/>
      <c r="T975" s="9"/>
      <c r="U975" s="9"/>
      <c r="V975" s="9"/>
      <c r="W975" s="9"/>
      <c r="X975" s="9"/>
      <c r="Y975" s="9"/>
      <c r="Z975" s="9"/>
      <c r="AT975" s="36"/>
      <c r="AW975" s="78"/>
      <c r="AX975" s="78"/>
      <c r="AY975" s="78"/>
      <c r="AZ975" s="78"/>
    </row>
    <row r="976" spans="1:52" ht="15" customHeight="1" x14ac:dyDescent="0.4">
      <c r="A976" s="18"/>
      <c r="B976" s="9"/>
      <c r="C976" s="9"/>
      <c r="D976" s="9"/>
      <c r="E976" s="9"/>
      <c r="F976" s="9"/>
      <c r="G976" s="18"/>
      <c r="H976" s="9"/>
      <c r="I976" s="9"/>
      <c r="J976" s="9"/>
      <c r="K976" s="18"/>
      <c r="L976" s="9"/>
      <c r="M976" s="9"/>
      <c r="N976" s="9"/>
      <c r="O976" s="9"/>
      <c r="P976" s="9"/>
      <c r="Q976" s="9"/>
      <c r="R976" s="9"/>
      <c r="S976" s="9"/>
      <c r="T976" s="9"/>
      <c r="U976" s="9"/>
      <c r="V976" s="9"/>
      <c r="W976" s="9"/>
      <c r="X976" s="9"/>
      <c r="Y976" s="9"/>
      <c r="Z976" s="9"/>
      <c r="AT976" s="36"/>
      <c r="AW976" s="78"/>
      <c r="AX976" s="78"/>
      <c r="AY976" s="78"/>
      <c r="AZ976" s="78"/>
    </row>
    <row r="977" spans="1:52" ht="15" customHeight="1" x14ac:dyDescent="0.4">
      <c r="A977" s="18"/>
      <c r="B977" s="9"/>
      <c r="C977" s="9"/>
      <c r="D977" s="9"/>
      <c r="E977" s="9"/>
      <c r="F977" s="9"/>
      <c r="G977" s="18"/>
      <c r="H977" s="9"/>
      <c r="I977" s="9"/>
      <c r="J977" s="9"/>
      <c r="K977" s="18"/>
      <c r="L977" s="9"/>
      <c r="M977" s="9"/>
      <c r="N977" s="9"/>
      <c r="O977" s="9"/>
      <c r="P977" s="9"/>
      <c r="Q977" s="9"/>
      <c r="R977" s="9"/>
      <c r="S977" s="9"/>
      <c r="T977" s="9"/>
      <c r="U977" s="9"/>
      <c r="V977" s="9"/>
      <c r="W977" s="9"/>
      <c r="X977" s="9"/>
      <c r="Y977" s="9"/>
      <c r="Z977" s="9"/>
      <c r="AT977" s="36"/>
      <c r="AW977" s="78"/>
      <c r="AX977" s="78"/>
      <c r="AY977" s="78"/>
      <c r="AZ977" s="78"/>
    </row>
    <row r="978" spans="1:52" ht="15" customHeight="1" x14ac:dyDescent="0.4">
      <c r="A978" s="18"/>
      <c r="B978" s="9"/>
      <c r="C978" s="9"/>
      <c r="D978" s="9"/>
      <c r="E978" s="9"/>
      <c r="F978" s="9"/>
      <c r="G978" s="18"/>
      <c r="H978" s="9"/>
      <c r="I978" s="9"/>
      <c r="J978" s="9"/>
      <c r="K978" s="18"/>
      <c r="L978" s="9"/>
      <c r="M978" s="9"/>
      <c r="N978" s="9"/>
      <c r="O978" s="9"/>
      <c r="P978" s="9"/>
      <c r="Q978" s="9"/>
      <c r="R978" s="9"/>
      <c r="S978" s="9"/>
      <c r="T978" s="9"/>
      <c r="U978" s="9"/>
      <c r="V978" s="9"/>
      <c r="W978" s="9"/>
      <c r="X978" s="9"/>
      <c r="Y978" s="9"/>
      <c r="Z978" s="9"/>
      <c r="AT978" s="36"/>
      <c r="AW978" s="78"/>
      <c r="AX978" s="78"/>
      <c r="AY978" s="78"/>
      <c r="AZ978" s="78"/>
    </row>
    <row r="979" spans="1:52" ht="15" customHeight="1" x14ac:dyDescent="0.4">
      <c r="A979" s="18"/>
      <c r="B979" s="9"/>
      <c r="C979" s="9"/>
      <c r="D979" s="9"/>
      <c r="E979" s="9"/>
      <c r="F979" s="9"/>
      <c r="G979" s="18"/>
      <c r="H979" s="9"/>
      <c r="I979" s="9"/>
      <c r="J979" s="9"/>
      <c r="K979" s="18"/>
      <c r="L979" s="9"/>
      <c r="M979" s="9"/>
      <c r="N979" s="9"/>
      <c r="O979" s="9"/>
      <c r="P979" s="9"/>
      <c r="Q979" s="9"/>
      <c r="R979" s="9"/>
      <c r="S979" s="9"/>
      <c r="T979" s="9"/>
      <c r="U979" s="9"/>
      <c r="V979" s="9"/>
      <c r="W979" s="9"/>
      <c r="X979" s="9"/>
      <c r="Y979" s="9"/>
      <c r="Z979" s="9"/>
      <c r="AT979" s="36"/>
      <c r="AW979" s="78"/>
      <c r="AX979" s="78"/>
      <c r="AY979" s="78"/>
      <c r="AZ979" s="78"/>
    </row>
    <row r="980" spans="1:52" ht="15" customHeight="1" x14ac:dyDescent="0.4">
      <c r="A980" s="18"/>
      <c r="B980" s="9"/>
      <c r="C980" s="9"/>
      <c r="D980" s="9"/>
      <c r="E980" s="9"/>
      <c r="F980" s="9"/>
      <c r="G980" s="18"/>
      <c r="H980" s="9"/>
      <c r="I980" s="9"/>
      <c r="J980" s="9"/>
      <c r="K980" s="18"/>
      <c r="L980" s="9"/>
      <c r="M980" s="9"/>
      <c r="N980" s="9"/>
      <c r="O980" s="9"/>
      <c r="P980" s="9"/>
      <c r="Q980" s="9"/>
      <c r="R980" s="9"/>
      <c r="S980" s="9"/>
      <c r="T980" s="9"/>
      <c r="U980" s="9"/>
      <c r="V980" s="9"/>
      <c r="W980" s="9"/>
      <c r="X980" s="9"/>
      <c r="Y980" s="9"/>
      <c r="Z980" s="9"/>
      <c r="AT980" s="36"/>
      <c r="AW980" s="78"/>
      <c r="AX980" s="78"/>
      <c r="AY980" s="78"/>
      <c r="AZ980" s="78"/>
    </row>
    <row r="981" spans="1:52" ht="15" customHeight="1" x14ac:dyDescent="0.4">
      <c r="A981" s="18"/>
      <c r="B981" s="9"/>
      <c r="C981" s="9"/>
      <c r="D981" s="9"/>
      <c r="E981" s="9"/>
      <c r="F981" s="9"/>
      <c r="G981" s="18"/>
      <c r="H981" s="9"/>
      <c r="I981" s="9"/>
      <c r="J981" s="9"/>
      <c r="K981" s="18"/>
      <c r="L981" s="9"/>
      <c r="M981" s="9"/>
      <c r="N981" s="9"/>
      <c r="O981" s="9"/>
      <c r="P981" s="9"/>
      <c r="Q981" s="9"/>
      <c r="R981" s="9"/>
      <c r="S981" s="9"/>
      <c r="T981" s="9"/>
      <c r="U981" s="9"/>
      <c r="V981" s="9"/>
      <c r="W981" s="9"/>
      <c r="X981" s="9"/>
      <c r="Y981" s="9"/>
      <c r="Z981" s="9"/>
      <c r="AT981" s="36"/>
      <c r="AW981" s="78"/>
      <c r="AX981" s="78"/>
      <c r="AY981" s="78"/>
      <c r="AZ981" s="78"/>
    </row>
    <row r="982" spans="1:52" ht="15" customHeight="1" x14ac:dyDescent="0.4">
      <c r="A982" s="18"/>
      <c r="B982" s="9"/>
      <c r="C982" s="9"/>
      <c r="D982" s="9"/>
      <c r="E982" s="9"/>
      <c r="F982" s="9"/>
      <c r="G982" s="18"/>
      <c r="H982" s="9"/>
      <c r="I982" s="9"/>
      <c r="J982" s="9"/>
      <c r="K982" s="18"/>
      <c r="L982" s="9"/>
      <c r="M982" s="9"/>
      <c r="N982" s="9"/>
      <c r="O982" s="9"/>
      <c r="P982" s="9"/>
      <c r="Q982" s="9"/>
      <c r="R982" s="9"/>
      <c r="S982" s="9"/>
      <c r="T982" s="9"/>
      <c r="U982" s="9"/>
      <c r="V982" s="9"/>
      <c r="W982" s="9"/>
      <c r="X982" s="9"/>
      <c r="Y982" s="9"/>
      <c r="Z982" s="9"/>
      <c r="AT982" s="36"/>
      <c r="AW982" s="78"/>
      <c r="AX982" s="78"/>
      <c r="AY982" s="78"/>
      <c r="AZ982" s="78"/>
    </row>
    <row r="983" spans="1:52" ht="15" customHeight="1" x14ac:dyDescent="0.4">
      <c r="A983" s="18"/>
      <c r="B983" s="9"/>
      <c r="C983" s="9"/>
      <c r="D983" s="9"/>
      <c r="E983" s="9"/>
      <c r="F983" s="9"/>
      <c r="G983" s="18"/>
      <c r="H983" s="9"/>
      <c r="I983" s="9"/>
      <c r="J983" s="9"/>
      <c r="K983" s="18"/>
      <c r="L983" s="9"/>
      <c r="M983" s="9"/>
      <c r="N983" s="9"/>
      <c r="O983" s="9"/>
      <c r="P983" s="9"/>
      <c r="Q983" s="9"/>
      <c r="R983" s="9"/>
      <c r="S983" s="9"/>
      <c r="T983" s="9"/>
      <c r="U983" s="9"/>
      <c r="V983" s="9"/>
      <c r="W983" s="9"/>
      <c r="X983" s="9"/>
      <c r="Y983" s="9"/>
      <c r="Z983" s="9"/>
      <c r="AT983" s="36"/>
      <c r="AW983" s="78"/>
      <c r="AX983" s="78"/>
      <c r="AY983" s="78"/>
      <c r="AZ983" s="78"/>
    </row>
    <row r="984" spans="1:52" ht="15" customHeight="1" x14ac:dyDescent="0.4">
      <c r="A984" s="18"/>
      <c r="B984" s="9"/>
      <c r="C984" s="9"/>
      <c r="D984" s="9"/>
      <c r="E984" s="9"/>
      <c r="F984" s="9"/>
      <c r="G984" s="18"/>
      <c r="H984" s="9"/>
      <c r="I984" s="9"/>
      <c r="J984" s="9"/>
      <c r="K984" s="18"/>
      <c r="L984" s="9"/>
      <c r="M984" s="9"/>
      <c r="N984" s="9"/>
      <c r="O984" s="9"/>
      <c r="P984" s="9"/>
      <c r="Q984" s="9"/>
      <c r="R984" s="9"/>
      <c r="S984" s="9"/>
      <c r="T984" s="9"/>
      <c r="U984" s="9"/>
      <c r="V984" s="9"/>
      <c r="W984" s="9"/>
      <c r="X984" s="9"/>
      <c r="Y984" s="9"/>
      <c r="Z984" s="9"/>
      <c r="AT984" s="36"/>
      <c r="AW984" s="78"/>
      <c r="AX984" s="78"/>
      <c r="AY984" s="78"/>
      <c r="AZ984" s="78"/>
    </row>
    <row r="985" spans="1:52" ht="15" customHeight="1" x14ac:dyDescent="0.4">
      <c r="A985" s="18"/>
      <c r="B985" s="9"/>
      <c r="C985" s="9"/>
      <c r="D985" s="9"/>
      <c r="E985" s="9"/>
      <c r="F985" s="9"/>
      <c r="G985" s="18"/>
      <c r="H985" s="9"/>
      <c r="I985" s="9"/>
      <c r="J985" s="9"/>
      <c r="K985" s="18"/>
      <c r="L985" s="9"/>
      <c r="M985" s="9"/>
      <c r="N985" s="9"/>
      <c r="O985" s="9"/>
      <c r="P985" s="9"/>
      <c r="Q985" s="9"/>
      <c r="R985" s="9"/>
      <c r="S985" s="9"/>
      <c r="T985" s="9"/>
      <c r="U985" s="9"/>
      <c r="V985" s="9"/>
      <c r="W985" s="9"/>
      <c r="X985" s="9"/>
      <c r="Y985" s="9"/>
      <c r="Z985" s="9"/>
      <c r="AT985" s="36"/>
      <c r="AW985" s="78"/>
      <c r="AX985" s="78"/>
      <c r="AY985" s="78"/>
      <c r="AZ985" s="78"/>
    </row>
    <row r="986" spans="1:52" ht="15" customHeight="1" x14ac:dyDescent="0.4">
      <c r="A986" s="18"/>
      <c r="B986" s="9"/>
      <c r="C986" s="9"/>
      <c r="D986" s="9"/>
      <c r="E986" s="9"/>
      <c r="F986" s="9"/>
      <c r="G986" s="18"/>
      <c r="H986" s="9"/>
      <c r="I986" s="9"/>
      <c r="J986" s="9"/>
      <c r="K986" s="18"/>
      <c r="L986" s="9"/>
      <c r="M986" s="9"/>
      <c r="N986" s="9"/>
      <c r="O986" s="9"/>
      <c r="P986" s="9"/>
      <c r="Q986" s="9"/>
      <c r="R986" s="9"/>
      <c r="S986" s="9"/>
      <c r="T986" s="9"/>
      <c r="U986" s="9"/>
      <c r="V986" s="9"/>
      <c r="W986" s="9"/>
      <c r="X986" s="9"/>
      <c r="Y986" s="9"/>
      <c r="Z986" s="9"/>
      <c r="AT986" s="36"/>
      <c r="AW986" s="78"/>
      <c r="AX986" s="78"/>
      <c r="AY986" s="78"/>
      <c r="AZ986" s="78"/>
    </row>
    <row r="987" spans="1:52" ht="15" customHeight="1" x14ac:dyDescent="0.4">
      <c r="A987" s="18"/>
      <c r="B987" s="9"/>
      <c r="C987" s="9"/>
      <c r="D987" s="9"/>
      <c r="E987" s="9"/>
      <c r="F987" s="9"/>
      <c r="G987" s="18"/>
      <c r="H987" s="9"/>
      <c r="I987" s="9"/>
      <c r="J987" s="9"/>
      <c r="K987" s="18"/>
      <c r="L987" s="9"/>
      <c r="M987" s="9"/>
      <c r="N987" s="9"/>
      <c r="O987" s="9"/>
      <c r="P987" s="9"/>
      <c r="Q987" s="9"/>
      <c r="R987" s="9"/>
      <c r="S987" s="9"/>
      <c r="T987" s="9"/>
      <c r="U987" s="9"/>
      <c r="V987" s="9"/>
      <c r="W987" s="9"/>
      <c r="X987" s="9"/>
      <c r="Y987" s="9"/>
      <c r="Z987" s="9"/>
      <c r="AT987" s="36"/>
      <c r="AW987" s="78"/>
      <c r="AX987" s="78"/>
      <c r="AY987" s="78"/>
      <c r="AZ987" s="78"/>
    </row>
    <row r="988" spans="1:52" ht="15" customHeight="1" x14ac:dyDescent="0.4">
      <c r="A988" s="18"/>
      <c r="B988" s="9"/>
      <c r="C988" s="9"/>
      <c r="D988" s="9"/>
      <c r="E988" s="9"/>
      <c r="F988" s="9"/>
      <c r="G988" s="18"/>
      <c r="H988" s="9"/>
      <c r="I988" s="9"/>
      <c r="J988" s="9"/>
      <c r="K988" s="18"/>
      <c r="L988" s="9"/>
      <c r="M988" s="9"/>
      <c r="N988" s="9"/>
      <c r="O988" s="9"/>
      <c r="P988" s="9"/>
      <c r="Q988" s="9"/>
      <c r="R988" s="9"/>
      <c r="S988" s="9"/>
      <c r="T988" s="9"/>
      <c r="U988" s="9"/>
      <c r="V988" s="9"/>
      <c r="W988" s="9"/>
      <c r="X988" s="9"/>
      <c r="Y988" s="9"/>
      <c r="Z988" s="9"/>
      <c r="AT988" s="36"/>
      <c r="AW988" s="78"/>
      <c r="AX988" s="78"/>
      <c r="AY988" s="78"/>
      <c r="AZ988" s="78"/>
    </row>
    <row r="989" spans="1:52" ht="15" customHeight="1" x14ac:dyDescent="0.4">
      <c r="A989" s="18"/>
      <c r="B989" s="9"/>
      <c r="C989" s="9"/>
      <c r="D989" s="9"/>
      <c r="E989" s="9"/>
      <c r="F989" s="9"/>
      <c r="G989" s="18"/>
      <c r="H989" s="9"/>
      <c r="I989" s="9"/>
      <c r="J989" s="9"/>
      <c r="K989" s="18"/>
      <c r="L989" s="9"/>
      <c r="M989" s="9"/>
      <c r="N989" s="9"/>
      <c r="O989" s="9"/>
      <c r="P989" s="9"/>
      <c r="Q989" s="9"/>
      <c r="R989" s="9"/>
      <c r="S989" s="9"/>
      <c r="T989" s="9"/>
      <c r="U989" s="9"/>
      <c r="V989" s="9"/>
      <c r="W989" s="9"/>
      <c r="X989" s="9"/>
      <c r="Y989" s="9"/>
      <c r="Z989" s="9"/>
      <c r="AT989" s="36"/>
      <c r="AW989" s="78"/>
      <c r="AX989" s="78"/>
      <c r="AY989" s="78"/>
      <c r="AZ989" s="78"/>
    </row>
    <row r="990" spans="1:52" ht="15" customHeight="1" x14ac:dyDescent="0.4">
      <c r="A990" s="18"/>
      <c r="B990" s="9"/>
      <c r="C990" s="9"/>
      <c r="D990" s="9"/>
      <c r="E990" s="9"/>
      <c r="F990" s="9"/>
      <c r="G990" s="18"/>
      <c r="H990" s="9"/>
      <c r="I990" s="9"/>
      <c r="J990" s="9"/>
      <c r="K990" s="18"/>
      <c r="L990" s="9"/>
      <c r="M990" s="9"/>
      <c r="N990" s="9"/>
      <c r="O990" s="9"/>
      <c r="P990" s="9"/>
      <c r="Q990" s="9"/>
      <c r="R990" s="9"/>
      <c r="S990" s="9"/>
      <c r="T990" s="9"/>
      <c r="U990" s="9"/>
      <c r="V990" s="9"/>
      <c r="W990" s="9"/>
      <c r="X990" s="9"/>
      <c r="Y990" s="9"/>
      <c r="Z990" s="9"/>
      <c r="AT990" s="36"/>
      <c r="AW990" s="78"/>
      <c r="AX990" s="78"/>
      <c r="AY990" s="78"/>
      <c r="AZ990" s="78"/>
    </row>
    <row r="991" spans="1:52" ht="15" customHeight="1" x14ac:dyDescent="0.4">
      <c r="A991" s="18"/>
      <c r="B991" s="9"/>
      <c r="C991" s="9"/>
      <c r="D991" s="9"/>
      <c r="E991" s="9"/>
      <c r="F991" s="9"/>
      <c r="G991" s="18"/>
      <c r="H991" s="9"/>
      <c r="I991" s="9"/>
      <c r="J991" s="9"/>
      <c r="K991" s="18"/>
      <c r="L991" s="9"/>
      <c r="M991" s="9"/>
      <c r="N991" s="9"/>
      <c r="O991" s="9"/>
      <c r="P991" s="9"/>
      <c r="Q991" s="9"/>
      <c r="R991" s="9"/>
      <c r="S991" s="9"/>
      <c r="T991" s="9"/>
      <c r="U991" s="9"/>
      <c r="V991" s="9"/>
      <c r="W991" s="9"/>
      <c r="X991" s="9"/>
      <c r="Y991" s="9"/>
      <c r="Z991" s="9"/>
      <c r="AT991" s="36"/>
      <c r="AW991" s="78"/>
      <c r="AX991" s="78"/>
      <c r="AY991" s="78"/>
      <c r="AZ991" s="78"/>
    </row>
    <row r="992" spans="1:52" ht="15" customHeight="1" x14ac:dyDescent="0.4">
      <c r="A992" s="18"/>
      <c r="B992" s="9"/>
      <c r="C992" s="9"/>
      <c r="D992" s="9"/>
      <c r="E992" s="9"/>
      <c r="F992" s="9"/>
      <c r="G992" s="18"/>
      <c r="H992" s="9"/>
      <c r="I992" s="9"/>
      <c r="J992" s="9"/>
      <c r="K992" s="18"/>
      <c r="L992" s="9"/>
      <c r="M992" s="9"/>
      <c r="N992" s="9"/>
      <c r="O992" s="9"/>
      <c r="P992" s="9"/>
      <c r="Q992" s="9"/>
      <c r="R992" s="9"/>
      <c r="S992" s="9"/>
      <c r="T992" s="9"/>
      <c r="U992" s="9"/>
      <c r="V992" s="9"/>
      <c r="W992" s="9"/>
      <c r="X992" s="9"/>
      <c r="Y992" s="9"/>
      <c r="Z992" s="9"/>
      <c r="AT992" s="36"/>
      <c r="AW992" s="78"/>
      <c r="AX992" s="78"/>
      <c r="AY992" s="78"/>
      <c r="AZ992" s="78"/>
    </row>
    <row r="993" spans="1:52" ht="15" customHeight="1" x14ac:dyDescent="0.4">
      <c r="A993" s="18"/>
      <c r="B993" s="9"/>
      <c r="C993" s="9"/>
      <c r="D993" s="9"/>
      <c r="E993" s="9"/>
      <c r="F993" s="9"/>
      <c r="G993" s="18"/>
      <c r="H993" s="9"/>
      <c r="I993" s="9"/>
      <c r="J993" s="9"/>
      <c r="K993" s="18"/>
      <c r="L993" s="9"/>
      <c r="M993" s="9"/>
      <c r="N993" s="9"/>
      <c r="O993" s="9"/>
      <c r="P993" s="9"/>
      <c r="Q993" s="9"/>
      <c r="R993" s="9"/>
      <c r="S993" s="9"/>
      <c r="T993" s="9"/>
      <c r="U993" s="9"/>
      <c r="V993" s="9"/>
      <c r="W993" s="9"/>
      <c r="X993" s="9"/>
      <c r="Y993" s="9"/>
      <c r="Z993" s="9"/>
      <c r="AT993" s="36"/>
      <c r="AW993" s="78"/>
      <c r="AX993" s="78"/>
      <c r="AY993" s="78"/>
      <c r="AZ993" s="78"/>
    </row>
    <row r="994" spans="1:52" ht="15" customHeight="1" x14ac:dyDescent="0.4">
      <c r="A994" s="18"/>
      <c r="B994" s="9"/>
      <c r="C994" s="9"/>
      <c r="D994" s="9"/>
      <c r="E994" s="9"/>
      <c r="F994" s="9"/>
      <c r="G994" s="18"/>
      <c r="H994" s="9"/>
      <c r="I994" s="9"/>
      <c r="J994" s="9"/>
      <c r="K994" s="18"/>
      <c r="L994" s="9"/>
      <c r="M994" s="9"/>
      <c r="N994" s="9"/>
      <c r="O994" s="9"/>
      <c r="P994" s="9"/>
      <c r="Q994" s="9"/>
      <c r="R994" s="9"/>
      <c r="S994" s="9"/>
      <c r="T994" s="9"/>
      <c r="U994" s="9"/>
      <c r="V994" s="9"/>
      <c r="W994" s="9"/>
      <c r="X994" s="9"/>
      <c r="Y994" s="9"/>
      <c r="Z994" s="9"/>
      <c r="AT994" s="36"/>
      <c r="AW994" s="78"/>
      <c r="AX994" s="78"/>
      <c r="AY994" s="78"/>
      <c r="AZ994" s="78"/>
    </row>
    <row r="995" spans="1:52" ht="15" customHeight="1" x14ac:dyDescent="0.4">
      <c r="A995" s="18"/>
      <c r="B995" s="9"/>
      <c r="C995" s="9"/>
      <c r="D995" s="9"/>
      <c r="E995" s="9"/>
      <c r="F995" s="9"/>
      <c r="G995" s="18"/>
      <c r="H995" s="9"/>
      <c r="I995" s="9"/>
      <c r="J995" s="9"/>
      <c r="K995" s="18"/>
      <c r="L995" s="9"/>
      <c r="M995" s="9"/>
      <c r="N995" s="9"/>
      <c r="O995" s="9"/>
      <c r="P995" s="9"/>
      <c r="Q995" s="9"/>
      <c r="R995" s="9"/>
      <c r="S995" s="9"/>
      <c r="T995" s="9"/>
      <c r="U995" s="9"/>
      <c r="V995" s="9"/>
      <c r="W995" s="9"/>
      <c r="X995" s="9"/>
      <c r="Y995" s="9"/>
      <c r="Z995" s="9"/>
      <c r="AT995" s="36"/>
      <c r="AW995" s="78"/>
      <c r="AX995" s="78"/>
      <c r="AY995" s="78"/>
      <c r="AZ995" s="78"/>
    </row>
    <row r="996" spans="1:52" ht="15" customHeight="1" x14ac:dyDescent="0.4">
      <c r="A996" s="18"/>
      <c r="B996" s="9"/>
      <c r="C996" s="9"/>
      <c r="D996" s="9"/>
      <c r="E996" s="9"/>
      <c r="F996" s="9"/>
      <c r="G996" s="18"/>
      <c r="H996" s="9"/>
      <c r="I996" s="9"/>
      <c r="J996" s="9"/>
      <c r="K996" s="18"/>
      <c r="L996" s="9"/>
      <c r="M996" s="9"/>
      <c r="N996" s="9"/>
      <c r="O996" s="9"/>
      <c r="P996" s="9"/>
      <c r="Q996" s="9"/>
      <c r="R996" s="9"/>
      <c r="S996" s="9"/>
      <c r="T996" s="9"/>
      <c r="U996" s="9"/>
      <c r="V996" s="9"/>
      <c r="W996" s="9"/>
      <c r="X996" s="9"/>
      <c r="Y996" s="9"/>
      <c r="Z996" s="9"/>
      <c r="AT996" s="36"/>
      <c r="AW996" s="78"/>
      <c r="AX996" s="78"/>
      <c r="AY996" s="78"/>
      <c r="AZ996" s="78"/>
    </row>
    <row r="997" spans="1:52" ht="15" customHeight="1" x14ac:dyDescent="0.4">
      <c r="A997" s="18"/>
      <c r="B997" s="9"/>
      <c r="C997" s="9"/>
      <c r="D997" s="9"/>
      <c r="E997" s="9"/>
      <c r="F997" s="9"/>
      <c r="G997" s="18"/>
      <c r="H997" s="9"/>
      <c r="I997" s="9"/>
      <c r="J997" s="9"/>
      <c r="K997" s="18"/>
      <c r="L997" s="9"/>
      <c r="M997" s="9"/>
      <c r="N997" s="9"/>
      <c r="O997" s="9"/>
      <c r="P997" s="9"/>
      <c r="Q997" s="9"/>
      <c r="R997" s="9"/>
      <c r="S997" s="9"/>
      <c r="T997" s="9"/>
      <c r="U997" s="9"/>
      <c r="V997" s="9"/>
      <c r="W997" s="9"/>
      <c r="X997" s="9"/>
      <c r="Y997" s="9"/>
      <c r="Z997" s="9"/>
      <c r="AT997" s="36"/>
      <c r="AW997" s="78"/>
      <c r="AX997" s="78"/>
      <c r="AY997" s="78"/>
      <c r="AZ997" s="78"/>
    </row>
    <row r="998" spans="1:52" ht="15" customHeight="1" x14ac:dyDescent="0.4">
      <c r="A998" s="18"/>
      <c r="B998" s="9"/>
      <c r="C998" s="9"/>
      <c r="D998" s="9"/>
      <c r="E998" s="9"/>
      <c r="F998" s="9"/>
      <c r="G998" s="18"/>
      <c r="H998" s="9"/>
      <c r="I998" s="9"/>
      <c r="J998" s="9"/>
      <c r="K998" s="18"/>
      <c r="L998" s="9"/>
      <c r="M998" s="9"/>
      <c r="N998" s="9"/>
      <c r="O998" s="9"/>
      <c r="P998" s="9"/>
      <c r="Q998" s="9"/>
      <c r="R998" s="9"/>
      <c r="S998" s="9"/>
      <c r="T998" s="9"/>
      <c r="U998" s="9"/>
      <c r="V998" s="9"/>
      <c r="W998" s="9"/>
      <c r="X998" s="9"/>
      <c r="Y998" s="9"/>
      <c r="Z998" s="9"/>
      <c r="AT998" s="36"/>
      <c r="AW998" s="78"/>
      <c r="AX998" s="78"/>
      <c r="AY998" s="78"/>
      <c r="AZ998" s="78"/>
    </row>
    <row r="999" spans="1:52" ht="15" customHeight="1" x14ac:dyDescent="0.4">
      <c r="A999" s="18"/>
      <c r="B999" s="9"/>
      <c r="C999" s="9"/>
      <c r="D999" s="9"/>
      <c r="E999" s="9"/>
      <c r="F999" s="9"/>
      <c r="G999" s="18"/>
      <c r="H999" s="9"/>
      <c r="I999" s="9"/>
      <c r="J999" s="9"/>
      <c r="K999" s="18"/>
      <c r="L999" s="9"/>
      <c r="M999" s="9"/>
      <c r="N999" s="9"/>
      <c r="O999" s="9"/>
      <c r="P999" s="9"/>
      <c r="Q999" s="9"/>
      <c r="R999" s="9"/>
      <c r="S999" s="9"/>
      <c r="T999" s="9"/>
      <c r="U999" s="9"/>
      <c r="V999" s="9"/>
      <c r="W999" s="9"/>
      <c r="X999" s="9"/>
      <c r="Y999" s="9"/>
      <c r="Z999" s="9"/>
      <c r="AT999" s="36"/>
      <c r="AW999" s="78"/>
      <c r="AX999" s="78"/>
      <c r="AY999" s="78"/>
      <c r="AZ999" s="78"/>
    </row>
    <row r="1000" spans="1:52" ht="15" customHeight="1" x14ac:dyDescent="0.4">
      <c r="A1000" s="18"/>
      <c r="B1000" s="9"/>
      <c r="C1000" s="9"/>
      <c r="D1000" s="9"/>
      <c r="E1000" s="9"/>
      <c r="F1000" s="9"/>
      <c r="G1000" s="18"/>
      <c r="H1000" s="9"/>
      <c r="I1000" s="9"/>
      <c r="J1000" s="9"/>
      <c r="K1000" s="18"/>
      <c r="L1000" s="9"/>
      <c r="M1000" s="9"/>
      <c r="N1000" s="9"/>
      <c r="O1000" s="9"/>
      <c r="P1000" s="9"/>
      <c r="Q1000" s="9"/>
      <c r="R1000" s="9"/>
      <c r="S1000" s="9"/>
      <c r="T1000" s="9"/>
      <c r="U1000" s="9"/>
      <c r="V1000" s="9"/>
      <c r="W1000" s="9"/>
      <c r="X1000" s="9"/>
      <c r="Y1000" s="9"/>
      <c r="Z1000" s="9"/>
      <c r="AT1000" s="36"/>
      <c r="AW1000" s="78"/>
      <c r="AX1000" s="78"/>
      <c r="AY1000" s="78"/>
      <c r="AZ1000" s="78"/>
    </row>
    <row r="1001" spans="1:52" ht="15" customHeight="1" x14ac:dyDescent="0.4">
      <c r="A1001" s="18"/>
      <c r="B1001" s="9"/>
      <c r="C1001" s="9"/>
      <c r="D1001" s="9"/>
      <c r="E1001" s="9"/>
      <c r="F1001" s="9"/>
      <c r="G1001" s="18"/>
      <c r="H1001" s="9"/>
      <c r="I1001" s="9"/>
      <c r="J1001" s="9"/>
      <c r="K1001" s="18"/>
      <c r="L1001" s="9"/>
      <c r="M1001" s="9"/>
      <c r="N1001" s="9"/>
      <c r="O1001" s="9"/>
      <c r="P1001" s="9"/>
      <c r="Q1001" s="9"/>
      <c r="R1001" s="9"/>
      <c r="S1001" s="9"/>
      <c r="T1001" s="9"/>
      <c r="U1001" s="9"/>
      <c r="V1001" s="9"/>
      <c r="W1001" s="9"/>
      <c r="X1001" s="9"/>
      <c r="Y1001" s="9"/>
      <c r="Z1001" s="9"/>
      <c r="AT1001" s="36"/>
      <c r="AW1001" s="78"/>
      <c r="AX1001" s="78"/>
      <c r="AY1001" s="78"/>
      <c r="AZ1001" s="78"/>
    </row>
    <row r="1002" spans="1:52" ht="15" customHeight="1" x14ac:dyDescent="0.4">
      <c r="A1002" s="18"/>
      <c r="B1002" s="9"/>
      <c r="C1002" s="9"/>
      <c r="D1002" s="9"/>
      <c r="E1002" s="9"/>
      <c r="F1002" s="9"/>
      <c r="G1002" s="18"/>
      <c r="H1002" s="9"/>
      <c r="I1002" s="9"/>
      <c r="J1002" s="9"/>
      <c r="K1002" s="18"/>
      <c r="L1002" s="9"/>
      <c r="M1002" s="9"/>
      <c r="N1002" s="9"/>
      <c r="O1002" s="9"/>
      <c r="P1002" s="9"/>
      <c r="Q1002" s="9"/>
      <c r="R1002" s="9"/>
      <c r="S1002" s="9"/>
      <c r="T1002" s="9"/>
      <c r="U1002" s="9"/>
      <c r="V1002" s="9"/>
      <c r="W1002" s="9"/>
      <c r="X1002" s="9"/>
      <c r="Y1002" s="9"/>
      <c r="Z1002" s="9"/>
      <c r="AT1002" s="36"/>
      <c r="AW1002" s="78"/>
      <c r="AX1002" s="78"/>
      <c r="AY1002" s="78"/>
      <c r="AZ1002" s="78"/>
    </row>
    <row r="1003" spans="1:52" ht="15" customHeight="1" x14ac:dyDescent="0.4">
      <c r="A1003" s="18"/>
      <c r="B1003" s="9"/>
      <c r="C1003" s="9"/>
      <c r="D1003" s="9"/>
      <c r="E1003" s="9"/>
      <c r="F1003" s="9"/>
      <c r="G1003" s="18"/>
      <c r="H1003" s="9"/>
      <c r="I1003" s="9"/>
      <c r="J1003" s="9"/>
      <c r="K1003" s="18"/>
      <c r="L1003" s="9"/>
      <c r="M1003" s="9"/>
      <c r="N1003" s="9"/>
      <c r="O1003" s="9"/>
      <c r="P1003" s="9"/>
      <c r="Q1003" s="9"/>
      <c r="R1003" s="9"/>
      <c r="S1003" s="9"/>
      <c r="T1003" s="9"/>
      <c r="U1003" s="9"/>
      <c r="V1003" s="9"/>
      <c r="W1003" s="9"/>
      <c r="X1003" s="9"/>
      <c r="Y1003" s="9"/>
      <c r="Z1003" s="9"/>
      <c r="AT1003" s="36"/>
      <c r="AW1003" s="78"/>
      <c r="AX1003" s="78"/>
      <c r="AY1003" s="78"/>
      <c r="AZ1003" s="78"/>
    </row>
    <row r="1004" spans="1:52" ht="15" customHeight="1" x14ac:dyDescent="0.4">
      <c r="A1004" s="18"/>
      <c r="B1004" s="9"/>
      <c r="C1004" s="9"/>
      <c r="D1004" s="9"/>
      <c r="E1004" s="9"/>
      <c r="F1004" s="9"/>
      <c r="G1004" s="18"/>
      <c r="H1004" s="9"/>
      <c r="I1004" s="9"/>
      <c r="J1004" s="9"/>
      <c r="K1004" s="18"/>
      <c r="L1004" s="9"/>
      <c r="M1004" s="9"/>
      <c r="N1004" s="9"/>
      <c r="O1004" s="9"/>
      <c r="P1004" s="9"/>
      <c r="Q1004" s="9"/>
      <c r="R1004" s="9"/>
      <c r="S1004" s="9"/>
      <c r="T1004" s="9"/>
      <c r="U1004" s="9"/>
      <c r="V1004" s="9"/>
      <c r="W1004" s="9"/>
      <c r="X1004" s="9"/>
      <c r="Y1004" s="9"/>
      <c r="Z1004" s="9"/>
      <c r="AT1004" s="36"/>
      <c r="AW1004" s="78"/>
      <c r="AX1004" s="78"/>
      <c r="AY1004" s="78"/>
      <c r="AZ1004" s="78"/>
    </row>
    <row r="1005" spans="1:52" ht="15" customHeight="1" x14ac:dyDescent="0.4">
      <c r="A1005" s="18"/>
      <c r="B1005" s="9"/>
      <c r="C1005" s="9"/>
      <c r="D1005" s="9"/>
      <c r="E1005" s="9"/>
      <c r="F1005" s="9"/>
      <c r="G1005" s="18"/>
      <c r="H1005" s="9"/>
      <c r="I1005" s="9"/>
      <c r="J1005" s="9"/>
      <c r="K1005" s="18"/>
      <c r="L1005" s="9"/>
      <c r="M1005" s="9"/>
      <c r="N1005" s="9"/>
      <c r="O1005" s="9"/>
      <c r="P1005" s="9"/>
      <c r="Q1005" s="9"/>
      <c r="R1005" s="9"/>
      <c r="S1005" s="9"/>
      <c r="T1005" s="9"/>
      <c r="U1005" s="9"/>
      <c r="V1005" s="9"/>
      <c r="W1005" s="9"/>
      <c r="X1005" s="9"/>
      <c r="Y1005" s="9"/>
      <c r="Z1005" s="9"/>
      <c r="AT1005" s="36"/>
      <c r="AW1005" s="78"/>
      <c r="AX1005" s="78"/>
      <c r="AY1005" s="78"/>
      <c r="AZ1005" s="78"/>
    </row>
    <row r="1006" spans="1:52" ht="15" customHeight="1" x14ac:dyDescent="0.4">
      <c r="A1006" s="18"/>
      <c r="B1006" s="9"/>
      <c r="C1006" s="9"/>
      <c r="D1006" s="9"/>
      <c r="E1006" s="9"/>
      <c r="F1006" s="9"/>
      <c r="G1006" s="18"/>
      <c r="H1006" s="9"/>
      <c r="I1006" s="9"/>
      <c r="J1006" s="9"/>
      <c r="K1006" s="18"/>
      <c r="L1006" s="9"/>
      <c r="M1006" s="9"/>
      <c r="N1006" s="9"/>
      <c r="O1006" s="9"/>
      <c r="P1006" s="9"/>
      <c r="Q1006" s="9"/>
      <c r="R1006" s="9"/>
      <c r="S1006" s="9"/>
      <c r="T1006" s="9"/>
      <c r="U1006" s="9"/>
      <c r="V1006" s="9"/>
      <c r="W1006" s="9"/>
      <c r="X1006" s="9"/>
      <c r="Y1006" s="9"/>
      <c r="Z1006" s="9"/>
      <c r="AT1006" s="36"/>
      <c r="AW1006" s="78"/>
      <c r="AX1006" s="78"/>
      <c r="AY1006" s="78"/>
      <c r="AZ1006" s="78"/>
    </row>
    <row r="1007" spans="1:52" ht="15" customHeight="1" x14ac:dyDescent="0.4">
      <c r="A1007" s="18"/>
      <c r="B1007" s="9"/>
      <c r="C1007" s="9"/>
      <c r="D1007" s="9"/>
      <c r="E1007" s="9"/>
      <c r="F1007" s="9"/>
      <c r="G1007" s="18"/>
      <c r="H1007" s="9"/>
      <c r="I1007" s="9"/>
      <c r="J1007" s="9"/>
      <c r="K1007" s="18"/>
      <c r="L1007" s="9"/>
      <c r="M1007" s="9"/>
      <c r="N1007" s="9"/>
      <c r="O1007" s="9"/>
      <c r="P1007" s="9"/>
      <c r="Q1007" s="9"/>
      <c r="R1007" s="9"/>
      <c r="S1007" s="9"/>
      <c r="T1007" s="9"/>
      <c r="U1007" s="9"/>
      <c r="V1007" s="9"/>
      <c r="W1007" s="9"/>
      <c r="X1007" s="9"/>
      <c r="Y1007" s="9"/>
      <c r="Z1007" s="9"/>
      <c r="AT1007" s="36"/>
      <c r="AW1007" s="78"/>
      <c r="AX1007" s="78"/>
      <c r="AY1007" s="78"/>
      <c r="AZ1007" s="78"/>
    </row>
    <row r="1008" spans="1:52" ht="15" customHeight="1" x14ac:dyDescent="0.4">
      <c r="A1008" s="18"/>
      <c r="B1008" s="9"/>
      <c r="C1008" s="9"/>
      <c r="D1008" s="9"/>
      <c r="E1008" s="9"/>
      <c r="F1008" s="9"/>
      <c r="G1008" s="18"/>
      <c r="H1008" s="9"/>
      <c r="I1008" s="9"/>
      <c r="J1008" s="9"/>
      <c r="K1008" s="18"/>
      <c r="L1008" s="9"/>
      <c r="M1008" s="9"/>
      <c r="N1008" s="9"/>
      <c r="O1008" s="9"/>
      <c r="P1008" s="9"/>
      <c r="Q1008" s="9"/>
      <c r="R1008" s="9"/>
      <c r="S1008" s="9"/>
      <c r="T1008" s="9"/>
      <c r="U1008" s="9"/>
      <c r="V1008" s="9"/>
      <c r="W1008" s="9"/>
      <c r="X1008" s="9"/>
      <c r="Y1008" s="9"/>
      <c r="Z1008" s="9"/>
      <c r="AT1008" s="36"/>
      <c r="AW1008" s="78"/>
      <c r="AX1008" s="78"/>
      <c r="AY1008" s="78"/>
      <c r="AZ1008" s="78"/>
    </row>
    <row r="1009" spans="1:52" ht="15" customHeight="1" x14ac:dyDescent="0.4">
      <c r="A1009" s="18"/>
      <c r="B1009" s="9"/>
      <c r="C1009" s="9"/>
      <c r="D1009" s="9"/>
      <c r="E1009" s="9"/>
      <c r="F1009" s="9"/>
      <c r="G1009" s="18"/>
      <c r="H1009" s="9"/>
      <c r="I1009" s="9"/>
      <c r="J1009" s="9"/>
      <c r="K1009" s="18"/>
      <c r="L1009" s="9"/>
      <c r="M1009" s="9"/>
      <c r="N1009" s="9"/>
      <c r="O1009" s="9"/>
      <c r="P1009" s="9"/>
      <c r="Q1009" s="9"/>
      <c r="R1009" s="9"/>
      <c r="S1009" s="9"/>
      <c r="T1009" s="9"/>
      <c r="U1009" s="9"/>
      <c r="V1009" s="9"/>
      <c r="W1009" s="9"/>
      <c r="X1009" s="9"/>
      <c r="Y1009" s="9"/>
      <c r="Z1009" s="9"/>
      <c r="AT1009" s="36"/>
      <c r="AW1009" s="78"/>
      <c r="AX1009" s="78"/>
      <c r="AY1009" s="78"/>
      <c r="AZ1009" s="78"/>
    </row>
    <row r="1010" spans="1:52" ht="15" customHeight="1" x14ac:dyDescent="0.4">
      <c r="A1010" s="18"/>
      <c r="B1010" s="9"/>
      <c r="C1010" s="9"/>
      <c r="D1010" s="9"/>
      <c r="E1010" s="9"/>
      <c r="F1010" s="9"/>
      <c r="G1010" s="18"/>
      <c r="H1010" s="9"/>
      <c r="I1010" s="9"/>
      <c r="J1010" s="9"/>
      <c r="K1010" s="18"/>
      <c r="L1010" s="9"/>
      <c r="M1010" s="9"/>
      <c r="N1010" s="9"/>
      <c r="O1010" s="9"/>
      <c r="P1010" s="9"/>
      <c r="Q1010" s="9"/>
      <c r="R1010" s="9"/>
      <c r="S1010" s="9"/>
      <c r="T1010" s="9"/>
      <c r="U1010" s="9"/>
      <c r="V1010" s="9"/>
      <c r="W1010" s="9"/>
      <c r="X1010" s="9"/>
      <c r="Y1010" s="9"/>
      <c r="Z1010" s="9"/>
      <c r="AT1010" s="36"/>
      <c r="AW1010" s="78"/>
      <c r="AX1010" s="78"/>
      <c r="AY1010" s="78"/>
      <c r="AZ1010" s="78"/>
    </row>
    <row r="1011" spans="1:52" ht="15" customHeight="1" x14ac:dyDescent="0.4">
      <c r="A1011" s="18"/>
      <c r="B1011" s="9"/>
      <c r="C1011" s="9"/>
      <c r="D1011" s="9"/>
      <c r="E1011" s="9"/>
      <c r="F1011" s="9"/>
      <c r="G1011" s="18"/>
      <c r="H1011" s="9"/>
      <c r="I1011" s="9"/>
      <c r="J1011" s="9"/>
      <c r="K1011" s="18"/>
      <c r="L1011" s="9"/>
      <c r="M1011" s="9"/>
      <c r="N1011" s="9"/>
      <c r="O1011" s="9"/>
      <c r="P1011" s="9"/>
      <c r="Q1011" s="9"/>
      <c r="R1011" s="9"/>
      <c r="S1011" s="9"/>
      <c r="T1011" s="9"/>
      <c r="U1011" s="9"/>
      <c r="V1011" s="9"/>
      <c r="W1011" s="9"/>
      <c r="X1011" s="9"/>
      <c r="Y1011" s="9"/>
      <c r="Z1011" s="9"/>
      <c r="AT1011" s="36"/>
      <c r="AW1011" s="78"/>
      <c r="AX1011" s="78"/>
      <c r="AY1011" s="78"/>
      <c r="AZ1011" s="78"/>
    </row>
    <row r="1012" spans="1:52" ht="15" customHeight="1" x14ac:dyDescent="0.4">
      <c r="A1012" s="18"/>
      <c r="B1012" s="9"/>
      <c r="C1012" s="9"/>
      <c r="D1012" s="9"/>
      <c r="E1012" s="9"/>
      <c r="F1012" s="9"/>
      <c r="G1012" s="18"/>
      <c r="H1012" s="9"/>
      <c r="I1012" s="9"/>
      <c r="J1012" s="9"/>
      <c r="K1012" s="18"/>
      <c r="L1012" s="9"/>
      <c r="M1012" s="9"/>
      <c r="N1012" s="9"/>
      <c r="O1012" s="9"/>
      <c r="P1012" s="9"/>
      <c r="Q1012" s="9"/>
      <c r="R1012" s="9"/>
      <c r="S1012" s="9"/>
      <c r="T1012" s="9"/>
      <c r="U1012" s="9"/>
      <c r="V1012" s="9"/>
      <c r="W1012" s="9"/>
      <c r="X1012" s="9"/>
      <c r="Y1012" s="9"/>
      <c r="Z1012" s="9"/>
      <c r="AT1012" s="36"/>
      <c r="AW1012" s="78"/>
      <c r="AX1012" s="78"/>
      <c r="AY1012" s="78"/>
      <c r="AZ1012" s="78"/>
    </row>
    <row r="1013" spans="1:52" ht="15" customHeight="1" x14ac:dyDescent="0.4">
      <c r="A1013" s="18"/>
      <c r="B1013" s="9"/>
      <c r="C1013" s="9"/>
      <c r="D1013" s="9"/>
      <c r="E1013" s="9"/>
      <c r="F1013" s="9"/>
      <c r="G1013" s="18"/>
      <c r="H1013" s="9"/>
      <c r="I1013" s="9"/>
      <c r="J1013" s="9"/>
      <c r="K1013" s="18"/>
      <c r="L1013" s="9"/>
      <c r="M1013" s="9"/>
      <c r="N1013" s="9"/>
      <c r="O1013" s="9"/>
      <c r="P1013" s="9"/>
      <c r="Q1013" s="9"/>
      <c r="R1013" s="9"/>
      <c r="S1013" s="9"/>
      <c r="T1013" s="9"/>
      <c r="U1013" s="9"/>
      <c r="V1013" s="9"/>
      <c r="W1013" s="9"/>
      <c r="X1013" s="9"/>
      <c r="Y1013" s="9"/>
      <c r="Z1013" s="9"/>
      <c r="AT1013" s="36"/>
      <c r="AW1013" s="78"/>
      <c r="AX1013" s="78"/>
      <c r="AY1013" s="78"/>
      <c r="AZ1013" s="78"/>
    </row>
    <row r="1014" spans="1:52" ht="15" customHeight="1" x14ac:dyDescent="0.4">
      <c r="A1014" s="18"/>
      <c r="B1014" s="9"/>
      <c r="C1014" s="9"/>
      <c r="D1014" s="9"/>
      <c r="E1014" s="9"/>
      <c r="F1014" s="9"/>
      <c r="G1014" s="18"/>
      <c r="H1014" s="9"/>
      <c r="I1014" s="9"/>
      <c r="J1014" s="9"/>
      <c r="K1014" s="18"/>
      <c r="L1014" s="9"/>
      <c r="M1014" s="9"/>
      <c r="N1014" s="9"/>
      <c r="O1014" s="9"/>
      <c r="P1014" s="9"/>
      <c r="Q1014" s="9"/>
      <c r="R1014" s="9"/>
      <c r="S1014" s="9"/>
      <c r="T1014" s="9"/>
      <c r="U1014" s="9"/>
      <c r="V1014" s="9"/>
      <c r="W1014" s="9"/>
      <c r="X1014" s="9"/>
      <c r="Y1014" s="9"/>
      <c r="Z1014" s="9"/>
      <c r="AT1014" s="36"/>
      <c r="AW1014" s="78"/>
      <c r="AX1014" s="78"/>
      <c r="AY1014" s="78"/>
      <c r="AZ1014" s="78"/>
    </row>
    <row r="1015" spans="1:52" ht="15" customHeight="1" x14ac:dyDescent="0.4">
      <c r="A1015" s="18"/>
      <c r="B1015" s="9"/>
      <c r="C1015" s="9"/>
      <c r="D1015" s="9"/>
      <c r="E1015" s="9"/>
      <c r="F1015" s="9"/>
      <c r="G1015" s="18"/>
      <c r="H1015" s="9"/>
      <c r="I1015" s="9"/>
      <c r="J1015" s="9"/>
      <c r="K1015" s="18"/>
      <c r="L1015" s="9"/>
      <c r="M1015" s="9"/>
      <c r="N1015" s="9"/>
      <c r="O1015" s="9"/>
      <c r="P1015" s="9"/>
      <c r="Q1015" s="9"/>
      <c r="R1015" s="9"/>
      <c r="S1015" s="9"/>
      <c r="T1015" s="9"/>
      <c r="U1015" s="9"/>
      <c r="V1015" s="9"/>
      <c r="W1015" s="9"/>
      <c r="X1015" s="9"/>
      <c r="Y1015" s="9"/>
      <c r="Z1015" s="9"/>
      <c r="AT1015" s="36"/>
      <c r="AW1015" s="78"/>
      <c r="AX1015" s="78"/>
      <c r="AY1015" s="78"/>
      <c r="AZ1015" s="78"/>
    </row>
    <row r="1016" spans="1:52" ht="15" customHeight="1" x14ac:dyDescent="0.4">
      <c r="A1016" s="18"/>
      <c r="B1016" s="9"/>
      <c r="C1016" s="9"/>
      <c r="D1016" s="9"/>
      <c r="E1016" s="9"/>
      <c r="F1016" s="9"/>
      <c r="G1016" s="18"/>
      <c r="H1016" s="9"/>
      <c r="I1016" s="9"/>
      <c r="J1016" s="9"/>
      <c r="K1016" s="18"/>
      <c r="L1016" s="9"/>
      <c r="M1016" s="9"/>
      <c r="N1016" s="9"/>
      <c r="O1016" s="9"/>
      <c r="P1016" s="9"/>
      <c r="Q1016" s="9"/>
      <c r="R1016" s="9"/>
      <c r="S1016" s="9"/>
      <c r="T1016" s="9"/>
      <c r="U1016" s="9"/>
      <c r="V1016" s="9"/>
      <c r="W1016" s="9"/>
      <c r="X1016" s="9"/>
      <c r="Y1016" s="9"/>
      <c r="Z1016" s="9"/>
      <c r="AT1016" s="36"/>
      <c r="AW1016" s="78"/>
      <c r="AX1016" s="78"/>
      <c r="AY1016" s="78"/>
      <c r="AZ1016" s="78"/>
    </row>
    <row r="1017" spans="1:52" ht="15" customHeight="1" x14ac:dyDescent="0.4">
      <c r="A1017" s="18"/>
      <c r="B1017" s="9"/>
      <c r="C1017" s="9"/>
      <c r="D1017" s="9"/>
      <c r="E1017" s="9"/>
      <c r="F1017" s="9"/>
      <c r="G1017" s="18"/>
      <c r="H1017" s="9"/>
      <c r="I1017" s="9"/>
      <c r="J1017" s="9"/>
      <c r="K1017" s="18"/>
      <c r="L1017" s="9"/>
      <c r="M1017" s="9"/>
      <c r="N1017" s="9"/>
      <c r="O1017" s="9"/>
      <c r="P1017" s="9"/>
      <c r="Q1017" s="9"/>
      <c r="R1017" s="9"/>
      <c r="S1017" s="9"/>
      <c r="T1017" s="9"/>
      <c r="U1017" s="9"/>
      <c r="V1017" s="9"/>
      <c r="W1017" s="9"/>
      <c r="X1017" s="9"/>
      <c r="Y1017" s="9"/>
      <c r="Z1017" s="9"/>
      <c r="AT1017" s="36"/>
      <c r="AW1017" s="78"/>
      <c r="AX1017" s="78"/>
      <c r="AY1017" s="78"/>
      <c r="AZ1017" s="78"/>
    </row>
    <row r="1018" spans="1:52" ht="15" customHeight="1" x14ac:dyDescent="0.4">
      <c r="A1018" s="18"/>
      <c r="B1018" s="9"/>
      <c r="C1018" s="9"/>
      <c r="D1018" s="9"/>
      <c r="E1018" s="9"/>
      <c r="F1018" s="9"/>
      <c r="G1018" s="18"/>
      <c r="H1018" s="9"/>
      <c r="I1018" s="9"/>
      <c r="J1018" s="9"/>
      <c r="K1018" s="18"/>
      <c r="L1018" s="9"/>
      <c r="M1018" s="9"/>
      <c r="N1018" s="9"/>
      <c r="O1018" s="9"/>
      <c r="P1018" s="9"/>
      <c r="Q1018" s="9"/>
      <c r="R1018" s="9"/>
      <c r="S1018" s="9"/>
      <c r="T1018" s="9"/>
      <c r="U1018" s="9"/>
      <c r="V1018" s="9"/>
      <c r="W1018" s="9"/>
      <c r="X1018" s="9"/>
      <c r="Y1018" s="9"/>
      <c r="Z1018" s="9"/>
      <c r="AT1018" s="36"/>
      <c r="AW1018" s="78"/>
      <c r="AX1018" s="78"/>
      <c r="AY1018" s="78"/>
      <c r="AZ1018" s="78"/>
    </row>
    <row r="1019" spans="1:52" ht="15" customHeight="1" x14ac:dyDescent="0.4">
      <c r="A1019" s="18"/>
      <c r="B1019" s="9"/>
      <c r="C1019" s="9"/>
      <c r="D1019" s="9"/>
      <c r="E1019" s="9"/>
      <c r="F1019" s="9"/>
      <c r="G1019" s="18"/>
      <c r="H1019" s="9"/>
      <c r="I1019" s="9"/>
      <c r="J1019" s="9"/>
      <c r="K1019" s="18"/>
      <c r="L1019" s="9"/>
      <c r="M1019" s="9"/>
      <c r="N1019" s="9"/>
      <c r="O1019" s="9"/>
      <c r="P1019" s="9"/>
      <c r="Q1019" s="9"/>
      <c r="R1019" s="9"/>
      <c r="S1019" s="9"/>
      <c r="T1019" s="9"/>
      <c r="U1019" s="9"/>
      <c r="V1019" s="9"/>
      <c r="W1019" s="9"/>
      <c r="X1019" s="9"/>
      <c r="Y1019" s="9"/>
      <c r="Z1019" s="9"/>
      <c r="AT1019" s="36"/>
      <c r="AW1019" s="78"/>
      <c r="AX1019" s="78"/>
      <c r="AY1019" s="78"/>
      <c r="AZ1019" s="78"/>
    </row>
    <row r="1020" spans="1:52" ht="15" customHeight="1" x14ac:dyDescent="0.4">
      <c r="A1020" s="18"/>
      <c r="B1020" s="9"/>
      <c r="C1020" s="9"/>
      <c r="D1020" s="9"/>
      <c r="E1020" s="9"/>
      <c r="F1020" s="9"/>
      <c r="G1020" s="18"/>
      <c r="H1020" s="9"/>
      <c r="I1020" s="9"/>
      <c r="J1020" s="9"/>
      <c r="K1020" s="18"/>
      <c r="L1020" s="9"/>
      <c r="M1020" s="9"/>
      <c r="N1020" s="9"/>
      <c r="O1020" s="9"/>
      <c r="P1020" s="9"/>
      <c r="Q1020" s="9"/>
      <c r="R1020" s="9"/>
      <c r="S1020" s="9"/>
      <c r="T1020" s="9"/>
      <c r="U1020" s="9"/>
      <c r="V1020" s="9"/>
      <c r="W1020" s="9"/>
      <c r="X1020" s="9"/>
      <c r="Y1020" s="9"/>
      <c r="Z1020" s="9"/>
      <c r="AT1020" s="36"/>
      <c r="AW1020" s="78"/>
      <c r="AX1020" s="78"/>
      <c r="AY1020" s="78"/>
      <c r="AZ1020" s="78"/>
    </row>
    <row r="1021" spans="1:52" ht="15" customHeight="1" x14ac:dyDescent="0.4">
      <c r="A1021" s="18"/>
      <c r="B1021" s="9"/>
      <c r="C1021" s="9"/>
      <c r="D1021" s="9"/>
      <c r="E1021" s="9"/>
      <c r="F1021" s="9"/>
      <c r="G1021" s="18"/>
      <c r="H1021" s="9"/>
      <c r="I1021" s="9"/>
      <c r="J1021" s="9"/>
      <c r="K1021" s="18"/>
      <c r="L1021" s="9"/>
      <c r="M1021" s="9"/>
      <c r="N1021" s="9"/>
      <c r="O1021" s="9"/>
      <c r="P1021" s="9"/>
      <c r="Q1021" s="9"/>
      <c r="R1021" s="9"/>
      <c r="S1021" s="9"/>
      <c r="T1021" s="9"/>
      <c r="U1021" s="9"/>
      <c r="V1021" s="9"/>
      <c r="W1021" s="9"/>
      <c r="X1021" s="9"/>
      <c r="Y1021" s="9"/>
      <c r="Z1021" s="9"/>
      <c r="AT1021" s="36"/>
      <c r="AW1021" s="78"/>
      <c r="AX1021" s="78"/>
      <c r="AY1021" s="78"/>
      <c r="AZ1021" s="78"/>
    </row>
    <row r="1022" spans="1:52" ht="15" customHeight="1" x14ac:dyDescent="0.4">
      <c r="A1022" s="18"/>
      <c r="B1022" s="9"/>
      <c r="C1022" s="9"/>
      <c r="D1022" s="9"/>
      <c r="E1022" s="9"/>
      <c r="F1022" s="9"/>
      <c r="G1022" s="18"/>
      <c r="H1022" s="9"/>
      <c r="I1022" s="9"/>
      <c r="J1022" s="9"/>
      <c r="K1022" s="18"/>
      <c r="L1022" s="9"/>
      <c r="M1022" s="9"/>
      <c r="N1022" s="9"/>
      <c r="O1022" s="9"/>
      <c r="P1022" s="9"/>
      <c r="Q1022" s="9"/>
      <c r="R1022" s="9"/>
      <c r="S1022" s="9"/>
      <c r="T1022" s="9"/>
      <c r="U1022" s="9"/>
      <c r="V1022" s="9"/>
      <c r="W1022" s="9"/>
      <c r="X1022" s="9"/>
      <c r="Y1022" s="9"/>
      <c r="Z1022" s="9"/>
      <c r="AT1022" s="36"/>
      <c r="AW1022" s="78"/>
      <c r="AX1022" s="78"/>
      <c r="AY1022" s="78"/>
      <c r="AZ1022" s="78"/>
    </row>
    <row r="1023" spans="1:52" ht="15" customHeight="1" x14ac:dyDescent="0.4">
      <c r="A1023" s="18"/>
      <c r="B1023" s="9"/>
      <c r="C1023" s="9"/>
      <c r="D1023" s="9"/>
      <c r="E1023" s="9"/>
      <c r="F1023" s="9"/>
      <c r="G1023" s="18"/>
      <c r="H1023" s="9"/>
      <c r="I1023" s="9"/>
      <c r="J1023" s="9"/>
      <c r="K1023" s="18"/>
      <c r="L1023" s="9"/>
      <c r="M1023" s="9"/>
      <c r="N1023" s="9"/>
      <c r="O1023" s="9"/>
      <c r="P1023" s="9"/>
      <c r="Q1023" s="9"/>
      <c r="R1023" s="9"/>
      <c r="S1023" s="9"/>
      <c r="T1023" s="9"/>
      <c r="U1023" s="9"/>
      <c r="V1023" s="9"/>
      <c r="W1023" s="9"/>
      <c r="X1023" s="9"/>
      <c r="Y1023" s="9"/>
      <c r="Z1023" s="9"/>
      <c r="AT1023" s="36"/>
      <c r="AW1023" s="78"/>
      <c r="AX1023" s="78"/>
      <c r="AY1023" s="78"/>
      <c r="AZ1023" s="78"/>
    </row>
    <row r="1024" spans="1:52" ht="15" customHeight="1" x14ac:dyDescent="0.4">
      <c r="A1024" s="18"/>
      <c r="B1024" s="9"/>
      <c r="C1024" s="9"/>
      <c r="D1024" s="9"/>
      <c r="E1024" s="9"/>
      <c r="F1024" s="9"/>
      <c r="G1024" s="18"/>
      <c r="H1024" s="9"/>
      <c r="I1024" s="9"/>
      <c r="J1024" s="9"/>
      <c r="K1024" s="18"/>
      <c r="L1024" s="9"/>
      <c r="M1024" s="9"/>
      <c r="N1024" s="9"/>
      <c r="O1024" s="9"/>
      <c r="P1024" s="9"/>
      <c r="Q1024" s="9"/>
      <c r="R1024" s="9"/>
      <c r="S1024" s="9"/>
      <c r="T1024" s="9"/>
      <c r="U1024" s="9"/>
      <c r="V1024" s="9"/>
      <c r="W1024" s="9"/>
      <c r="X1024" s="9"/>
      <c r="Y1024" s="9"/>
      <c r="Z1024" s="9"/>
      <c r="AT1024" s="36"/>
      <c r="AW1024" s="78"/>
      <c r="AX1024" s="78"/>
      <c r="AY1024" s="78"/>
      <c r="AZ1024" s="78"/>
    </row>
    <row r="1025" spans="1:52" ht="15" customHeight="1" x14ac:dyDescent="0.4">
      <c r="A1025" s="18"/>
      <c r="B1025" s="9"/>
      <c r="C1025" s="9"/>
      <c r="D1025" s="9"/>
      <c r="E1025" s="9"/>
      <c r="F1025" s="9"/>
      <c r="G1025" s="18"/>
      <c r="H1025" s="9"/>
      <c r="I1025" s="9"/>
      <c r="J1025" s="9"/>
      <c r="K1025" s="18"/>
      <c r="L1025" s="9"/>
      <c r="M1025" s="9"/>
      <c r="N1025" s="9"/>
      <c r="O1025" s="9"/>
      <c r="P1025" s="9"/>
      <c r="Q1025" s="9"/>
      <c r="R1025" s="9"/>
      <c r="S1025" s="9"/>
      <c r="T1025" s="9"/>
      <c r="U1025" s="9"/>
      <c r="V1025" s="9"/>
      <c r="W1025" s="9"/>
      <c r="X1025" s="9"/>
      <c r="Y1025" s="9"/>
      <c r="Z1025" s="9"/>
      <c r="AT1025" s="36"/>
      <c r="AW1025" s="78"/>
      <c r="AX1025" s="78"/>
      <c r="AY1025" s="78"/>
      <c r="AZ1025" s="78"/>
    </row>
    <row r="1026" spans="1:52" ht="15" customHeight="1" x14ac:dyDescent="0.4">
      <c r="A1026" s="18"/>
      <c r="B1026" s="9"/>
      <c r="C1026" s="9"/>
      <c r="D1026" s="9"/>
      <c r="E1026" s="9"/>
      <c r="F1026" s="9"/>
      <c r="G1026" s="18"/>
      <c r="H1026" s="9"/>
      <c r="I1026" s="9"/>
      <c r="J1026" s="9"/>
      <c r="K1026" s="18"/>
      <c r="L1026" s="9"/>
      <c r="M1026" s="9"/>
      <c r="N1026" s="9"/>
      <c r="O1026" s="9"/>
      <c r="P1026" s="9"/>
      <c r="Q1026" s="9"/>
      <c r="R1026" s="9"/>
      <c r="S1026" s="9"/>
      <c r="T1026" s="9"/>
      <c r="U1026" s="9"/>
      <c r="V1026" s="9"/>
      <c r="W1026" s="9"/>
      <c r="X1026" s="9"/>
      <c r="Y1026" s="9"/>
      <c r="Z1026" s="9"/>
      <c r="AT1026" s="36"/>
      <c r="AW1026" s="78"/>
      <c r="AX1026" s="78"/>
      <c r="AY1026" s="78"/>
      <c r="AZ1026" s="78"/>
    </row>
    <row r="1027" spans="1:52" ht="15" customHeight="1" x14ac:dyDescent="0.4">
      <c r="A1027" s="18"/>
      <c r="B1027" s="9"/>
      <c r="C1027" s="9"/>
      <c r="D1027" s="9"/>
      <c r="E1027" s="9"/>
      <c r="F1027" s="9"/>
      <c r="G1027" s="18"/>
      <c r="H1027" s="9"/>
      <c r="I1027" s="9"/>
      <c r="J1027" s="9"/>
      <c r="K1027" s="18"/>
      <c r="L1027" s="9"/>
      <c r="M1027" s="9"/>
      <c r="N1027" s="9"/>
      <c r="O1027" s="9"/>
      <c r="P1027" s="9"/>
      <c r="Q1027" s="9"/>
      <c r="R1027" s="9"/>
      <c r="S1027" s="9"/>
      <c r="T1027" s="9"/>
      <c r="U1027" s="9"/>
      <c r="V1027" s="9"/>
      <c r="W1027" s="9"/>
      <c r="X1027" s="9"/>
      <c r="Y1027" s="9"/>
      <c r="Z1027" s="9"/>
      <c r="AT1027" s="36"/>
      <c r="AW1027" s="78"/>
      <c r="AX1027" s="78"/>
      <c r="AY1027" s="78"/>
      <c r="AZ1027" s="78"/>
    </row>
    <row r="1028" spans="1:52" ht="15" customHeight="1" x14ac:dyDescent="0.4">
      <c r="A1028" s="18"/>
      <c r="B1028" s="9"/>
      <c r="C1028" s="9"/>
      <c r="D1028" s="9"/>
      <c r="E1028" s="9"/>
      <c r="F1028" s="9"/>
      <c r="G1028" s="18"/>
      <c r="H1028" s="9"/>
      <c r="I1028" s="9"/>
      <c r="J1028" s="9"/>
      <c r="K1028" s="18"/>
      <c r="L1028" s="9"/>
      <c r="M1028" s="9"/>
      <c r="N1028" s="9"/>
      <c r="O1028" s="9"/>
      <c r="P1028" s="9"/>
      <c r="Q1028" s="9"/>
      <c r="R1028" s="9"/>
      <c r="S1028" s="9"/>
      <c r="T1028" s="9"/>
      <c r="U1028" s="9"/>
      <c r="V1028" s="9"/>
      <c r="W1028" s="9"/>
      <c r="X1028" s="9"/>
      <c r="Y1028" s="9"/>
      <c r="Z1028" s="9"/>
      <c r="AT1028" s="36"/>
      <c r="AW1028" s="78"/>
      <c r="AX1028" s="78"/>
      <c r="AY1028" s="78"/>
      <c r="AZ1028" s="78"/>
    </row>
    <row r="1029" spans="1:52" ht="15" customHeight="1" x14ac:dyDescent="0.4">
      <c r="A1029" s="18"/>
      <c r="B1029" s="9"/>
      <c r="C1029" s="9"/>
      <c r="D1029" s="9"/>
      <c r="E1029" s="9"/>
      <c r="F1029" s="9"/>
      <c r="G1029" s="18"/>
      <c r="H1029" s="9"/>
      <c r="I1029" s="9"/>
      <c r="J1029" s="9"/>
      <c r="K1029" s="18"/>
      <c r="L1029" s="9"/>
      <c r="M1029" s="9"/>
      <c r="N1029" s="9"/>
      <c r="O1029" s="9"/>
      <c r="P1029" s="9"/>
      <c r="Q1029" s="9"/>
      <c r="R1029" s="9"/>
      <c r="S1029" s="9"/>
      <c r="T1029" s="9"/>
      <c r="U1029" s="9"/>
      <c r="V1029" s="9"/>
      <c r="W1029" s="9"/>
      <c r="X1029" s="9"/>
      <c r="Y1029" s="9"/>
      <c r="Z1029" s="9"/>
      <c r="AT1029" s="36"/>
      <c r="AW1029" s="78"/>
      <c r="AX1029" s="78"/>
      <c r="AY1029" s="78"/>
      <c r="AZ1029" s="78"/>
    </row>
    <row r="1030" spans="1:52" ht="15" customHeight="1" x14ac:dyDescent="0.4">
      <c r="A1030" s="18"/>
      <c r="B1030" s="9"/>
      <c r="C1030" s="9"/>
      <c r="D1030" s="9"/>
      <c r="E1030" s="9"/>
      <c r="F1030" s="9"/>
      <c r="G1030" s="18"/>
      <c r="H1030" s="9"/>
      <c r="I1030" s="9"/>
      <c r="J1030" s="9"/>
      <c r="K1030" s="18"/>
      <c r="L1030" s="9"/>
      <c r="M1030" s="9"/>
      <c r="N1030" s="9"/>
      <c r="O1030" s="9"/>
      <c r="P1030" s="9"/>
      <c r="Q1030" s="9"/>
      <c r="R1030" s="9"/>
      <c r="S1030" s="9"/>
      <c r="T1030" s="9"/>
      <c r="U1030" s="9"/>
      <c r="V1030" s="9"/>
      <c r="W1030" s="9"/>
      <c r="X1030" s="9"/>
      <c r="Y1030" s="9"/>
      <c r="Z1030" s="9"/>
      <c r="AT1030" s="36"/>
      <c r="AW1030" s="78"/>
      <c r="AX1030" s="78"/>
      <c r="AY1030" s="78"/>
      <c r="AZ1030" s="78"/>
    </row>
    <row r="1031" spans="1:52" ht="15" customHeight="1" x14ac:dyDescent="0.4">
      <c r="A1031" s="18"/>
      <c r="B1031" s="9"/>
      <c r="C1031" s="9"/>
      <c r="D1031" s="9"/>
      <c r="E1031" s="9"/>
      <c r="F1031" s="9"/>
      <c r="G1031" s="18"/>
      <c r="H1031" s="9"/>
      <c r="I1031" s="9"/>
      <c r="J1031" s="9"/>
      <c r="K1031" s="18"/>
      <c r="L1031" s="9"/>
      <c r="M1031" s="9"/>
      <c r="N1031" s="9"/>
      <c r="O1031" s="9"/>
      <c r="P1031" s="9"/>
      <c r="Q1031" s="9"/>
      <c r="R1031" s="9"/>
      <c r="S1031" s="9"/>
      <c r="T1031" s="9"/>
      <c r="U1031" s="9"/>
      <c r="V1031" s="9"/>
      <c r="W1031" s="9"/>
      <c r="X1031" s="9"/>
      <c r="Y1031" s="9"/>
      <c r="Z1031" s="9"/>
      <c r="AT1031" s="36"/>
      <c r="AW1031" s="78"/>
      <c r="AX1031" s="78"/>
      <c r="AY1031" s="78"/>
      <c r="AZ1031" s="78"/>
    </row>
    <row r="1032" spans="1:52" ht="15" customHeight="1" x14ac:dyDescent="0.4">
      <c r="A1032" s="18"/>
      <c r="B1032" s="9"/>
      <c r="C1032" s="9"/>
      <c r="D1032" s="9"/>
      <c r="E1032" s="9"/>
      <c r="F1032" s="9"/>
      <c r="G1032" s="18"/>
      <c r="H1032" s="9"/>
      <c r="I1032" s="9"/>
      <c r="J1032" s="9"/>
      <c r="K1032" s="18"/>
      <c r="L1032" s="9"/>
      <c r="M1032" s="9"/>
      <c r="N1032" s="9"/>
      <c r="O1032" s="9"/>
      <c r="P1032" s="9"/>
      <c r="Q1032" s="9"/>
      <c r="R1032" s="9"/>
      <c r="S1032" s="9"/>
      <c r="T1032" s="9"/>
      <c r="U1032" s="9"/>
      <c r="V1032" s="9"/>
      <c r="W1032" s="9"/>
      <c r="X1032" s="9"/>
      <c r="Y1032" s="9"/>
      <c r="Z1032" s="9"/>
      <c r="AT1032" s="36"/>
      <c r="AW1032" s="78"/>
      <c r="AX1032" s="78"/>
      <c r="AY1032" s="78"/>
      <c r="AZ1032" s="78"/>
    </row>
    <row r="1033" spans="1:52" ht="15" customHeight="1" x14ac:dyDescent="0.4">
      <c r="A1033" s="18"/>
      <c r="B1033" s="9"/>
      <c r="C1033" s="9"/>
      <c r="D1033" s="9"/>
      <c r="E1033" s="9"/>
      <c r="F1033" s="9"/>
      <c r="G1033" s="18"/>
      <c r="H1033" s="9"/>
      <c r="I1033" s="9"/>
      <c r="J1033" s="9"/>
      <c r="K1033" s="18"/>
      <c r="L1033" s="9"/>
      <c r="M1033" s="9"/>
      <c r="N1033" s="9"/>
      <c r="O1033" s="9"/>
      <c r="P1033" s="9"/>
      <c r="Q1033" s="9"/>
      <c r="R1033" s="9"/>
      <c r="S1033" s="9"/>
      <c r="T1033" s="9"/>
      <c r="U1033" s="9"/>
      <c r="V1033" s="9"/>
      <c r="W1033" s="9"/>
      <c r="X1033" s="9"/>
      <c r="Y1033" s="9"/>
      <c r="Z1033" s="9"/>
      <c r="AT1033" s="36"/>
      <c r="AW1033" s="78"/>
      <c r="AX1033" s="78"/>
      <c r="AY1033" s="78"/>
      <c r="AZ1033" s="78"/>
    </row>
    <row r="1034" spans="1:52" ht="15" customHeight="1" x14ac:dyDescent="0.4">
      <c r="A1034" s="18"/>
      <c r="B1034" s="9"/>
      <c r="C1034" s="9"/>
      <c r="D1034" s="9"/>
      <c r="E1034" s="9"/>
      <c r="F1034" s="9"/>
      <c r="G1034" s="18"/>
      <c r="H1034" s="9"/>
      <c r="I1034" s="9"/>
      <c r="J1034" s="9"/>
      <c r="K1034" s="18"/>
      <c r="L1034" s="9"/>
      <c r="M1034" s="9"/>
      <c r="N1034" s="9"/>
      <c r="O1034" s="9"/>
      <c r="P1034" s="9"/>
      <c r="Q1034" s="9"/>
      <c r="R1034" s="9"/>
      <c r="S1034" s="9"/>
      <c r="T1034" s="9"/>
      <c r="U1034" s="9"/>
      <c r="V1034" s="9"/>
      <c r="W1034" s="9"/>
      <c r="X1034" s="9"/>
      <c r="Y1034" s="9"/>
      <c r="Z1034" s="9"/>
      <c r="AT1034" s="36"/>
      <c r="AW1034" s="78"/>
      <c r="AX1034" s="78"/>
      <c r="AY1034" s="78"/>
      <c r="AZ1034" s="78"/>
    </row>
    <row r="1035" spans="1:52" ht="15" customHeight="1" x14ac:dyDescent="0.4">
      <c r="A1035" s="18"/>
      <c r="B1035" s="9"/>
      <c r="C1035" s="9"/>
      <c r="D1035" s="9"/>
      <c r="E1035" s="9"/>
      <c r="F1035" s="9"/>
      <c r="G1035" s="18"/>
      <c r="H1035" s="9"/>
      <c r="I1035" s="9"/>
      <c r="J1035" s="9"/>
      <c r="K1035" s="18"/>
      <c r="L1035" s="9"/>
      <c r="M1035" s="9"/>
      <c r="N1035" s="9"/>
      <c r="O1035" s="9"/>
      <c r="P1035" s="9"/>
      <c r="Q1035" s="9"/>
      <c r="R1035" s="9"/>
      <c r="S1035" s="9"/>
      <c r="T1035" s="9"/>
      <c r="U1035" s="9"/>
      <c r="V1035" s="9"/>
      <c r="W1035" s="9"/>
      <c r="X1035" s="9"/>
      <c r="Y1035" s="9"/>
      <c r="Z1035" s="9"/>
      <c r="AT1035" s="36"/>
      <c r="AW1035" s="78"/>
      <c r="AX1035" s="78"/>
      <c r="AY1035" s="78"/>
      <c r="AZ1035" s="78"/>
    </row>
    <row r="1036" spans="1:52" ht="15" customHeight="1" x14ac:dyDescent="0.4">
      <c r="A1036" s="18"/>
      <c r="B1036" s="9"/>
      <c r="C1036" s="9"/>
      <c r="D1036" s="9"/>
      <c r="E1036" s="9"/>
      <c r="F1036" s="9"/>
      <c r="G1036" s="18"/>
      <c r="H1036" s="9"/>
      <c r="I1036" s="9"/>
      <c r="J1036" s="9"/>
      <c r="K1036" s="18"/>
      <c r="L1036" s="9"/>
      <c r="M1036" s="9"/>
      <c r="N1036" s="9"/>
      <c r="O1036" s="9"/>
      <c r="P1036" s="9"/>
      <c r="Q1036" s="9"/>
      <c r="R1036" s="9"/>
      <c r="S1036" s="9"/>
      <c r="T1036" s="9"/>
      <c r="U1036" s="9"/>
      <c r="V1036" s="9"/>
      <c r="W1036" s="9"/>
      <c r="X1036" s="9"/>
      <c r="Y1036" s="9"/>
      <c r="Z1036" s="9"/>
      <c r="AT1036" s="36"/>
      <c r="AW1036" s="78"/>
      <c r="AX1036" s="78"/>
      <c r="AY1036" s="78"/>
      <c r="AZ1036" s="78"/>
    </row>
    <row r="1037" spans="1:52" ht="15" customHeight="1" x14ac:dyDescent="0.4">
      <c r="A1037" s="18"/>
      <c r="B1037" s="9"/>
      <c r="C1037" s="9"/>
      <c r="D1037" s="9"/>
      <c r="E1037" s="9"/>
      <c r="F1037" s="9"/>
      <c r="G1037" s="18"/>
      <c r="H1037" s="9"/>
      <c r="I1037" s="9"/>
      <c r="J1037" s="9"/>
      <c r="K1037" s="18"/>
      <c r="L1037" s="9"/>
      <c r="M1037" s="9"/>
      <c r="N1037" s="9"/>
      <c r="O1037" s="9"/>
      <c r="P1037" s="9"/>
      <c r="Q1037" s="9"/>
      <c r="R1037" s="9"/>
      <c r="S1037" s="9"/>
      <c r="T1037" s="9"/>
      <c r="U1037" s="9"/>
      <c r="V1037" s="9"/>
      <c r="W1037" s="9"/>
      <c r="X1037" s="9"/>
      <c r="Y1037" s="9"/>
      <c r="Z1037" s="9"/>
      <c r="AT1037" s="36"/>
      <c r="AW1037" s="78"/>
      <c r="AX1037" s="78"/>
      <c r="AY1037" s="78"/>
      <c r="AZ1037" s="78"/>
    </row>
    <row r="1038" spans="1:52" ht="15" customHeight="1" x14ac:dyDescent="0.4">
      <c r="A1038" s="18"/>
      <c r="B1038" s="9"/>
      <c r="C1038" s="9"/>
      <c r="D1038" s="9"/>
      <c r="E1038" s="9"/>
      <c r="F1038" s="9"/>
      <c r="G1038" s="18"/>
      <c r="H1038" s="9"/>
      <c r="I1038" s="9"/>
      <c r="J1038" s="9"/>
      <c r="K1038" s="18"/>
      <c r="L1038" s="9"/>
      <c r="M1038" s="9"/>
      <c r="N1038" s="9"/>
      <c r="O1038" s="9"/>
      <c r="P1038" s="9"/>
      <c r="Q1038" s="9"/>
      <c r="R1038" s="9"/>
      <c r="S1038" s="9"/>
      <c r="T1038" s="9"/>
      <c r="U1038" s="9"/>
      <c r="V1038" s="9"/>
      <c r="W1038" s="9"/>
      <c r="X1038" s="9"/>
      <c r="Y1038" s="9"/>
      <c r="Z1038" s="9"/>
      <c r="AT1038" s="36"/>
      <c r="AW1038" s="78"/>
      <c r="AX1038" s="78"/>
      <c r="AY1038" s="78"/>
      <c r="AZ1038" s="78"/>
    </row>
    <row r="1039" spans="1:52" ht="15" customHeight="1" x14ac:dyDescent="0.4">
      <c r="A1039" s="18"/>
      <c r="B1039" s="9"/>
      <c r="C1039" s="9"/>
      <c r="D1039" s="9"/>
      <c r="E1039" s="9"/>
      <c r="F1039" s="9"/>
      <c r="G1039" s="18"/>
      <c r="H1039" s="9"/>
      <c r="I1039" s="9"/>
      <c r="J1039" s="9"/>
      <c r="K1039" s="18"/>
      <c r="L1039" s="9"/>
      <c r="M1039" s="9"/>
      <c r="N1039" s="9"/>
      <c r="O1039" s="9"/>
      <c r="P1039" s="9"/>
      <c r="Q1039" s="9"/>
      <c r="R1039" s="9"/>
      <c r="S1039" s="9"/>
      <c r="T1039" s="9"/>
      <c r="U1039" s="9"/>
      <c r="V1039" s="9"/>
      <c r="W1039" s="9"/>
      <c r="X1039" s="9"/>
      <c r="Y1039" s="9"/>
      <c r="Z1039" s="9"/>
      <c r="AT1039" s="36"/>
      <c r="AW1039" s="78"/>
      <c r="AX1039" s="78"/>
      <c r="AY1039" s="78"/>
      <c r="AZ1039" s="78"/>
    </row>
    <row r="1040" spans="1:52" ht="15" customHeight="1" x14ac:dyDescent="0.4">
      <c r="A1040" s="18"/>
      <c r="B1040" s="9"/>
      <c r="C1040" s="9"/>
      <c r="D1040" s="9"/>
      <c r="E1040" s="9"/>
      <c r="F1040" s="9"/>
      <c r="G1040" s="18"/>
      <c r="H1040" s="9"/>
      <c r="I1040" s="9"/>
      <c r="J1040" s="9"/>
      <c r="K1040" s="18"/>
      <c r="L1040" s="9"/>
      <c r="M1040" s="9"/>
      <c r="N1040" s="9"/>
      <c r="O1040" s="9"/>
      <c r="P1040" s="9"/>
      <c r="Q1040" s="9"/>
      <c r="R1040" s="9"/>
      <c r="S1040" s="9"/>
      <c r="T1040" s="9"/>
      <c r="U1040" s="9"/>
      <c r="V1040" s="9"/>
      <c r="W1040" s="9"/>
      <c r="X1040" s="9"/>
      <c r="Y1040" s="9"/>
      <c r="Z1040" s="9"/>
      <c r="AT1040" s="36"/>
      <c r="AW1040" s="78"/>
      <c r="AX1040" s="78"/>
      <c r="AY1040" s="78"/>
      <c r="AZ1040" s="78"/>
    </row>
    <row r="1041" spans="1:52" ht="15" customHeight="1" x14ac:dyDescent="0.4">
      <c r="A1041" s="18"/>
      <c r="B1041" s="9"/>
      <c r="C1041" s="9"/>
      <c r="D1041" s="9"/>
      <c r="E1041" s="9"/>
      <c r="F1041" s="9"/>
      <c r="G1041" s="18"/>
      <c r="H1041" s="9"/>
      <c r="I1041" s="9"/>
      <c r="J1041" s="9"/>
      <c r="K1041" s="18"/>
      <c r="L1041" s="9"/>
      <c r="M1041" s="9"/>
      <c r="N1041" s="9"/>
      <c r="O1041" s="9"/>
      <c r="P1041" s="9"/>
      <c r="Q1041" s="9"/>
      <c r="R1041" s="9"/>
      <c r="S1041" s="9"/>
      <c r="T1041" s="9"/>
      <c r="U1041" s="9"/>
      <c r="V1041" s="9"/>
      <c r="W1041" s="9"/>
      <c r="X1041" s="9"/>
      <c r="Y1041" s="9"/>
      <c r="Z1041" s="9"/>
      <c r="AT1041" s="36"/>
      <c r="AW1041" s="78"/>
      <c r="AX1041" s="78"/>
      <c r="AY1041" s="78"/>
      <c r="AZ1041" s="78"/>
    </row>
    <row r="1042" spans="1:52" ht="15" customHeight="1" x14ac:dyDescent="0.4">
      <c r="A1042" s="18"/>
      <c r="B1042" s="9"/>
      <c r="C1042" s="9"/>
      <c r="D1042" s="9"/>
      <c r="E1042" s="9"/>
      <c r="F1042" s="9"/>
      <c r="G1042" s="18"/>
      <c r="H1042" s="9"/>
      <c r="I1042" s="9"/>
      <c r="J1042" s="9"/>
      <c r="K1042" s="18"/>
      <c r="L1042" s="9"/>
      <c r="M1042" s="9"/>
      <c r="N1042" s="9"/>
      <c r="O1042" s="9"/>
      <c r="P1042" s="9"/>
      <c r="Q1042" s="9"/>
      <c r="R1042" s="9"/>
      <c r="S1042" s="9"/>
      <c r="T1042" s="9"/>
      <c r="U1042" s="9"/>
      <c r="V1042" s="9"/>
      <c r="W1042" s="9"/>
      <c r="X1042" s="9"/>
      <c r="Y1042" s="9"/>
      <c r="Z1042" s="9"/>
      <c r="AT1042" s="36"/>
      <c r="AW1042" s="78"/>
      <c r="AX1042" s="78"/>
      <c r="AY1042" s="78"/>
      <c r="AZ1042" s="78"/>
    </row>
    <row r="1043" spans="1:52" ht="15" customHeight="1" x14ac:dyDescent="0.4">
      <c r="A1043" s="18"/>
      <c r="B1043" s="9"/>
      <c r="C1043" s="9"/>
      <c r="D1043" s="9"/>
      <c r="E1043" s="9"/>
      <c r="F1043" s="9"/>
      <c r="G1043" s="18"/>
      <c r="H1043" s="9"/>
      <c r="I1043" s="9"/>
      <c r="J1043" s="9"/>
      <c r="K1043" s="18"/>
      <c r="L1043" s="9"/>
      <c r="M1043" s="9"/>
      <c r="N1043" s="9"/>
      <c r="O1043" s="9"/>
      <c r="P1043" s="9"/>
      <c r="Q1043" s="9"/>
      <c r="R1043" s="9"/>
      <c r="S1043" s="9"/>
      <c r="T1043" s="9"/>
      <c r="U1043" s="9"/>
      <c r="V1043" s="9"/>
      <c r="W1043" s="9"/>
      <c r="X1043" s="9"/>
      <c r="Y1043" s="9"/>
      <c r="Z1043" s="9"/>
      <c r="AT1043" s="36"/>
      <c r="AW1043" s="78"/>
      <c r="AX1043" s="78"/>
      <c r="AY1043" s="78"/>
      <c r="AZ1043" s="78"/>
    </row>
    <row r="1044" spans="1:52" ht="15" customHeight="1" x14ac:dyDescent="0.4">
      <c r="A1044" s="18"/>
      <c r="B1044" s="9"/>
      <c r="C1044" s="9"/>
      <c r="D1044" s="9"/>
      <c r="E1044" s="9"/>
      <c r="F1044" s="9"/>
      <c r="G1044" s="18"/>
      <c r="H1044" s="9"/>
      <c r="I1044" s="9"/>
      <c r="J1044" s="9"/>
      <c r="K1044" s="18"/>
      <c r="L1044" s="9"/>
      <c r="M1044" s="9"/>
      <c r="N1044" s="9"/>
      <c r="O1044" s="9"/>
      <c r="P1044" s="9"/>
      <c r="Q1044" s="9"/>
      <c r="R1044" s="9"/>
      <c r="S1044" s="9"/>
      <c r="T1044" s="9"/>
      <c r="U1044" s="9"/>
      <c r="V1044" s="9"/>
      <c r="W1044" s="9"/>
      <c r="X1044" s="9"/>
      <c r="Y1044" s="9"/>
      <c r="Z1044" s="9"/>
      <c r="AT1044" s="36"/>
      <c r="AW1044" s="78"/>
      <c r="AX1044" s="78"/>
      <c r="AY1044" s="78"/>
      <c r="AZ1044" s="78"/>
    </row>
    <row r="1045" spans="1:52" ht="15" customHeight="1" x14ac:dyDescent="0.4">
      <c r="A1045" s="18"/>
      <c r="B1045" s="9"/>
      <c r="C1045" s="9"/>
      <c r="D1045" s="9"/>
      <c r="E1045" s="9"/>
      <c r="F1045" s="9"/>
      <c r="G1045" s="18"/>
      <c r="H1045" s="9"/>
      <c r="I1045" s="9"/>
      <c r="J1045" s="9"/>
      <c r="K1045" s="18"/>
      <c r="L1045" s="9"/>
      <c r="M1045" s="9"/>
      <c r="N1045" s="9"/>
      <c r="O1045" s="9"/>
      <c r="P1045" s="9"/>
      <c r="Q1045" s="9"/>
      <c r="R1045" s="9"/>
      <c r="S1045" s="9"/>
      <c r="T1045" s="9"/>
      <c r="U1045" s="9"/>
      <c r="V1045" s="9"/>
      <c r="W1045" s="9"/>
      <c r="X1045" s="9"/>
      <c r="Y1045" s="9"/>
      <c r="Z1045" s="9"/>
      <c r="AT1045" s="36"/>
      <c r="AW1045" s="78"/>
      <c r="AX1045" s="78"/>
      <c r="AY1045" s="78"/>
      <c r="AZ1045" s="78"/>
    </row>
    <row r="1046" spans="1:52" ht="15" customHeight="1" x14ac:dyDescent="0.4">
      <c r="A1046" s="18"/>
      <c r="B1046" s="9"/>
      <c r="C1046" s="9"/>
      <c r="D1046" s="9"/>
      <c r="E1046" s="9"/>
      <c r="F1046" s="9"/>
      <c r="G1046" s="18"/>
      <c r="H1046" s="9"/>
      <c r="I1046" s="9"/>
      <c r="J1046" s="9"/>
      <c r="K1046" s="18"/>
      <c r="L1046" s="9"/>
      <c r="M1046" s="9"/>
      <c r="N1046" s="9"/>
      <c r="O1046" s="9"/>
      <c r="P1046" s="9"/>
      <c r="Q1046" s="9"/>
      <c r="R1046" s="9"/>
      <c r="S1046" s="9"/>
      <c r="T1046" s="9"/>
      <c r="U1046" s="9"/>
      <c r="V1046" s="9"/>
      <c r="W1046" s="9"/>
      <c r="X1046" s="9"/>
      <c r="Y1046" s="9"/>
      <c r="Z1046" s="9"/>
      <c r="AT1046" s="36"/>
      <c r="AW1046" s="78"/>
      <c r="AX1046" s="78"/>
      <c r="AY1046" s="78"/>
      <c r="AZ1046" s="78"/>
    </row>
    <row r="1047" spans="1:52" ht="15" customHeight="1" x14ac:dyDescent="0.4">
      <c r="A1047" s="18"/>
      <c r="B1047" s="9"/>
      <c r="C1047" s="9"/>
      <c r="D1047" s="9"/>
      <c r="E1047" s="9"/>
      <c r="F1047" s="9"/>
      <c r="G1047" s="18"/>
      <c r="H1047" s="9"/>
      <c r="I1047" s="9"/>
      <c r="J1047" s="9"/>
      <c r="K1047" s="18"/>
      <c r="L1047" s="9"/>
      <c r="M1047" s="9"/>
      <c r="N1047" s="9"/>
      <c r="O1047" s="9"/>
      <c r="P1047" s="9"/>
      <c r="Q1047" s="9"/>
      <c r="R1047" s="9"/>
      <c r="S1047" s="9"/>
      <c r="T1047" s="9"/>
      <c r="U1047" s="9"/>
      <c r="V1047" s="9"/>
      <c r="W1047" s="9"/>
      <c r="X1047" s="9"/>
      <c r="Y1047" s="9"/>
      <c r="Z1047" s="9"/>
      <c r="AT1047" s="36"/>
      <c r="AW1047" s="78"/>
      <c r="AX1047" s="78"/>
      <c r="AY1047" s="78"/>
      <c r="AZ1047" s="78"/>
    </row>
    <row r="1048" spans="1:52" ht="15" customHeight="1" x14ac:dyDescent="0.4">
      <c r="A1048" s="18"/>
      <c r="B1048" s="9"/>
      <c r="C1048" s="9"/>
      <c r="D1048" s="9"/>
      <c r="E1048" s="9"/>
      <c r="F1048" s="9"/>
      <c r="G1048" s="18"/>
      <c r="H1048" s="9"/>
      <c r="I1048" s="9"/>
      <c r="J1048" s="9"/>
      <c r="K1048" s="18"/>
      <c r="L1048" s="9"/>
      <c r="M1048" s="9"/>
      <c r="N1048" s="9"/>
      <c r="O1048" s="9"/>
      <c r="P1048" s="9"/>
      <c r="Q1048" s="9"/>
      <c r="R1048" s="9"/>
      <c r="S1048" s="9"/>
      <c r="T1048" s="9"/>
      <c r="U1048" s="9"/>
      <c r="V1048" s="9"/>
      <c r="W1048" s="9"/>
      <c r="X1048" s="9"/>
      <c r="Y1048" s="9"/>
      <c r="Z1048" s="9"/>
      <c r="AT1048" s="36"/>
      <c r="AW1048" s="78"/>
      <c r="AX1048" s="78"/>
      <c r="AY1048" s="78"/>
      <c r="AZ1048" s="78"/>
    </row>
    <row r="1049" spans="1:52" ht="15" customHeight="1" x14ac:dyDescent="0.4">
      <c r="A1049" s="18"/>
      <c r="B1049" s="9"/>
      <c r="C1049" s="9"/>
      <c r="D1049" s="9"/>
      <c r="E1049" s="9"/>
      <c r="F1049" s="9"/>
      <c r="G1049" s="18"/>
      <c r="H1049" s="9"/>
      <c r="I1049" s="9"/>
      <c r="J1049" s="9"/>
      <c r="K1049" s="18"/>
      <c r="L1049" s="9"/>
      <c r="M1049" s="9"/>
      <c r="N1049" s="9"/>
      <c r="O1049" s="9"/>
      <c r="P1049" s="9"/>
      <c r="Q1049" s="9"/>
      <c r="R1049" s="9"/>
      <c r="S1049" s="9"/>
      <c r="T1049" s="9"/>
      <c r="U1049" s="9"/>
      <c r="V1049" s="9"/>
      <c r="W1049" s="9"/>
      <c r="X1049" s="9"/>
      <c r="Y1049" s="9"/>
      <c r="Z1049" s="9"/>
      <c r="AT1049" s="36"/>
      <c r="AW1049" s="78"/>
      <c r="AX1049" s="78"/>
      <c r="AY1049" s="78"/>
      <c r="AZ1049" s="78"/>
    </row>
    <row r="1050" spans="1:52" ht="15" customHeight="1" x14ac:dyDescent="0.4">
      <c r="A1050" s="18"/>
      <c r="B1050" s="9"/>
      <c r="C1050" s="9"/>
      <c r="D1050" s="9"/>
      <c r="E1050" s="9"/>
      <c r="F1050" s="9"/>
      <c r="G1050" s="18"/>
      <c r="H1050" s="9"/>
      <c r="I1050" s="9"/>
      <c r="J1050" s="9"/>
      <c r="K1050" s="18"/>
      <c r="L1050" s="9"/>
      <c r="M1050" s="9"/>
      <c r="N1050" s="9"/>
      <c r="O1050" s="9"/>
      <c r="P1050" s="9"/>
      <c r="Q1050" s="9"/>
      <c r="R1050" s="9"/>
      <c r="S1050" s="9"/>
      <c r="T1050" s="9"/>
      <c r="U1050" s="9"/>
      <c r="V1050" s="9"/>
      <c r="W1050" s="9"/>
      <c r="X1050" s="9"/>
      <c r="Y1050" s="9"/>
      <c r="Z1050" s="9"/>
      <c r="AT1050" s="36"/>
      <c r="AW1050" s="78"/>
      <c r="AX1050" s="78"/>
      <c r="AY1050" s="78"/>
      <c r="AZ1050" s="78"/>
    </row>
    <row r="1051" spans="1:52" ht="15" customHeight="1" x14ac:dyDescent="0.4">
      <c r="A1051" s="18"/>
      <c r="B1051" s="9"/>
      <c r="C1051" s="9"/>
      <c r="D1051" s="9"/>
      <c r="E1051" s="9"/>
      <c r="F1051" s="9"/>
      <c r="G1051" s="18"/>
      <c r="H1051" s="9"/>
      <c r="I1051" s="9"/>
      <c r="J1051" s="9"/>
      <c r="K1051" s="18"/>
      <c r="L1051" s="9"/>
      <c r="M1051" s="9"/>
      <c r="N1051" s="9"/>
      <c r="O1051" s="9"/>
      <c r="P1051" s="9"/>
      <c r="Q1051" s="9"/>
      <c r="R1051" s="9"/>
      <c r="S1051" s="9"/>
      <c r="T1051" s="9"/>
      <c r="U1051" s="9"/>
      <c r="V1051" s="9"/>
      <c r="W1051" s="9"/>
      <c r="X1051" s="9"/>
      <c r="Y1051" s="9"/>
      <c r="Z1051" s="9"/>
      <c r="AT1051" s="36"/>
      <c r="AW1051" s="78"/>
      <c r="AX1051" s="78"/>
      <c r="AY1051" s="78"/>
      <c r="AZ1051" s="78"/>
    </row>
    <row r="1052" spans="1:52" ht="15" customHeight="1" x14ac:dyDescent="0.4">
      <c r="A1052" s="18"/>
      <c r="B1052" s="9"/>
      <c r="C1052" s="9"/>
      <c r="D1052" s="9"/>
      <c r="E1052" s="9"/>
      <c r="F1052" s="9"/>
      <c r="G1052" s="18"/>
      <c r="H1052" s="9"/>
      <c r="I1052" s="9"/>
      <c r="J1052" s="9"/>
      <c r="K1052" s="18"/>
      <c r="L1052" s="9"/>
      <c r="M1052" s="9"/>
      <c r="N1052" s="9"/>
      <c r="O1052" s="9"/>
      <c r="P1052" s="9"/>
      <c r="Q1052" s="9"/>
      <c r="R1052" s="9"/>
      <c r="S1052" s="9"/>
      <c r="T1052" s="9"/>
      <c r="U1052" s="9"/>
      <c r="V1052" s="9"/>
      <c r="W1052" s="9"/>
      <c r="X1052" s="9"/>
      <c r="Y1052" s="9"/>
      <c r="Z1052" s="9"/>
      <c r="AT1052" s="36"/>
      <c r="AW1052" s="78"/>
      <c r="AX1052" s="78"/>
      <c r="AY1052" s="78"/>
      <c r="AZ1052" s="78"/>
    </row>
    <row r="1053" spans="1:52" ht="15" customHeight="1" x14ac:dyDescent="0.4">
      <c r="A1053" s="18"/>
      <c r="B1053" s="9"/>
      <c r="C1053" s="9"/>
      <c r="D1053" s="9"/>
      <c r="E1053" s="9"/>
      <c r="F1053" s="9"/>
      <c r="G1053" s="18"/>
      <c r="H1053" s="9"/>
      <c r="I1053" s="9"/>
      <c r="J1053" s="9"/>
      <c r="K1053" s="18"/>
      <c r="L1053" s="9"/>
      <c r="M1053" s="9"/>
      <c r="N1053" s="9"/>
      <c r="O1053" s="9"/>
      <c r="P1053" s="9"/>
      <c r="Q1053" s="9"/>
      <c r="R1053" s="9"/>
      <c r="S1053" s="9"/>
      <c r="T1053" s="9"/>
      <c r="U1053" s="9"/>
      <c r="V1053" s="9"/>
      <c r="W1053" s="9"/>
      <c r="X1053" s="9"/>
      <c r="Y1053" s="9"/>
      <c r="Z1053" s="9"/>
      <c r="AT1053" s="36"/>
      <c r="AW1053" s="78"/>
      <c r="AX1053" s="78"/>
      <c r="AY1053" s="78"/>
      <c r="AZ1053" s="78"/>
    </row>
    <row r="1054" spans="1:52" ht="15" customHeight="1" x14ac:dyDescent="0.4">
      <c r="A1054" s="18"/>
      <c r="B1054" s="9"/>
      <c r="C1054" s="9"/>
      <c r="D1054" s="9"/>
      <c r="E1054" s="9"/>
      <c r="F1054" s="9"/>
      <c r="G1054" s="18"/>
      <c r="H1054" s="9"/>
      <c r="I1054" s="9"/>
      <c r="J1054" s="9"/>
      <c r="K1054" s="18"/>
      <c r="L1054" s="9"/>
      <c r="M1054" s="9"/>
      <c r="N1054" s="9"/>
      <c r="O1054" s="9"/>
      <c r="P1054" s="9"/>
      <c r="Q1054" s="9"/>
      <c r="R1054" s="9"/>
      <c r="S1054" s="9"/>
      <c r="T1054" s="9"/>
      <c r="U1054" s="9"/>
      <c r="V1054" s="9"/>
      <c r="W1054" s="9"/>
      <c r="X1054" s="9"/>
      <c r="Y1054" s="9"/>
      <c r="Z1054" s="9"/>
      <c r="AT1054" s="36"/>
      <c r="AW1054" s="78"/>
      <c r="AX1054" s="78"/>
      <c r="AY1054" s="78"/>
      <c r="AZ1054" s="78"/>
    </row>
    <row r="1055" spans="1:52" ht="15" customHeight="1" x14ac:dyDescent="0.4">
      <c r="A1055" s="18"/>
      <c r="B1055" s="9"/>
      <c r="C1055" s="9"/>
      <c r="D1055" s="9"/>
      <c r="E1055" s="9"/>
      <c r="F1055" s="9"/>
      <c r="G1055" s="18"/>
      <c r="H1055" s="9"/>
      <c r="I1055" s="9"/>
      <c r="J1055" s="9"/>
      <c r="K1055" s="18"/>
      <c r="L1055" s="9"/>
      <c r="M1055" s="9"/>
      <c r="N1055" s="9"/>
      <c r="O1055" s="9"/>
      <c r="P1055" s="9"/>
      <c r="Q1055" s="9"/>
      <c r="R1055" s="9"/>
      <c r="S1055" s="9"/>
      <c r="T1055" s="9"/>
      <c r="U1055" s="9"/>
      <c r="V1055" s="9"/>
      <c r="W1055" s="9"/>
      <c r="X1055" s="9"/>
      <c r="Y1055" s="9"/>
      <c r="Z1055" s="9"/>
      <c r="AT1055" s="36"/>
      <c r="AW1055" s="78"/>
      <c r="AX1055" s="78"/>
      <c r="AY1055" s="78"/>
      <c r="AZ1055" s="78"/>
    </row>
    <row r="1056" spans="1:52" ht="15" customHeight="1" x14ac:dyDescent="0.4">
      <c r="A1056" s="18"/>
      <c r="B1056" s="9"/>
      <c r="C1056" s="9"/>
      <c r="D1056" s="9"/>
      <c r="E1056" s="9"/>
      <c r="F1056" s="9"/>
      <c r="G1056" s="18"/>
      <c r="H1056" s="9"/>
      <c r="I1056" s="9"/>
      <c r="J1056" s="9"/>
      <c r="K1056" s="18"/>
      <c r="L1056" s="9"/>
      <c r="M1056" s="9"/>
      <c r="N1056" s="9"/>
      <c r="O1056" s="9"/>
      <c r="P1056" s="9"/>
      <c r="Q1056" s="9"/>
      <c r="R1056" s="9"/>
      <c r="S1056" s="9"/>
      <c r="T1056" s="9"/>
      <c r="U1056" s="9"/>
      <c r="V1056" s="9"/>
      <c r="W1056" s="9"/>
      <c r="X1056" s="9"/>
      <c r="Y1056" s="9"/>
      <c r="Z1056" s="9"/>
      <c r="AT1056" s="36"/>
      <c r="AW1056" s="78"/>
      <c r="AX1056" s="78"/>
      <c r="AY1056" s="78"/>
      <c r="AZ1056" s="78"/>
    </row>
    <row r="1057" spans="1:52" ht="15" customHeight="1" x14ac:dyDescent="0.4">
      <c r="A1057" s="18"/>
      <c r="B1057" s="9"/>
      <c r="C1057" s="9"/>
      <c r="D1057" s="9"/>
      <c r="E1057" s="9"/>
      <c r="F1057" s="9"/>
      <c r="G1057" s="18"/>
      <c r="H1057" s="9"/>
      <c r="I1057" s="9"/>
      <c r="J1057" s="9"/>
      <c r="K1057" s="18"/>
      <c r="L1057" s="9"/>
      <c r="M1057" s="9"/>
      <c r="N1057" s="9"/>
      <c r="O1057" s="9"/>
      <c r="P1057" s="9"/>
      <c r="Q1057" s="9"/>
      <c r="R1057" s="9"/>
      <c r="S1057" s="9"/>
      <c r="T1057" s="9"/>
      <c r="U1057" s="9"/>
      <c r="V1057" s="9"/>
      <c r="W1057" s="9"/>
      <c r="X1057" s="9"/>
      <c r="Y1057" s="9"/>
      <c r="Z1057" s="9"/>
      <c r="AT1057" s="36"/>
      <c r="AW1057" s="78"/>
      <c r="AX1057" s="78"/>
      <c r="AY1057" s="78"/>
      <c r="AZ1057" s="78"/>
    </row>
    <row r="1058" spans="1:52" ht="15" customHeight="1" x14ac:dyDescent="0.4">
      <c r="A1058" s="18"/>
      <c r="B1058" s="9"/>
      <c r="C1058" s="9"/>
      <c r="D1058" s="9"/>
      <c r="E1058" s="9"/>
      <c r="F1058" s="9"/>
      <c r="G1058" s="18"/>
      <c r="H1058" s="9"/>
      <c r="I1058" s="9"/>
      <c r="J1058" s="9"/>
      <c r="K1058" s="18"/>
      <c r="L1058" s="9"/>
      <c r="M1058" s="9"/>
      <c r="N1058" s="9"/>
      <c r="O1058" s="9"/>
      <c r="P1058" s="9"/>
      <c r="Q1058" s="9"/>
      <c r="R1058" s="9"/>
      <c r="S1058" s="9"/>
      <c r="T1058" s="9"/>
      <c r="U1058" s="9"/>
      <c r="V1058" s="9"/>
      <c r="W1058" s="9"/>
      <c r="X1058" s="9"/>
      <c r="Y1058" s="9"/>
      <c r="Z1058" s="9"/>
      <c r="AT1058" s="36"/>
      <c r="AW1058" s="78"/>
      <c r="AX1058" s="78"/>
      <c r="AY1058" s="78"/>
      <c r="AZ1058" s="78"/>
    </row>
    <row r="1059" spans="1:52" ht="15" customHeight="1" x14ac:dyDescent="0.4">
      <c r="A1059" s="18"/>
      <c r="B1059" s="9"/>
      <c r="C1059" s="9"/>
      <c r="D1059" s="9"/>
      <c r="E1059" s="9"/>
      <c r="F1059" s="9"/>
      <c r="G1059" s="18"/>
      <c r="H1059" s="9"/>
      <c r="I1059" s="9"/>
      <c r="J1059" s="9"/>
      <c r="K1059" s="18"/>
      <c r="L1059" s="9"/>
      <c r="M1059" s="9"/>
      <c r="N1059" s="9"/>
      <c r="O1059" s="9"/>
      <c r="P1059" s="9"/>
      <c r="Q1059" s="9"/>
      <c r="R1059" s="9"/>
      <c r="S1059" s="9"/>
      <c r="T1059" s="9"/>
      <c r="U1059" s="9"/>
      <c r="V1059" s="9"/>
      <c r="W1059" s="9"/>
      <c r="X1059" s="9"/>
      <c r="Y1059" s="9"/>
      <c r="Z1059" s="9"/>
      <c r="AT1059" s="36"/>
      <c r="AW1059" s="78"/>
      <c r="AX1059" s="78"/>
      <c r="AY1059" s="78"/>
      <c r="AZ1059" s="78"/>
    </row>
    <row r="1060" spans="1:52" ht="15" customHeight="1" x14ac:dyDescent="0.4">
      <c r="A1060" s="18"/>
      <c r="B1060" s="9"/>
      <c r="C1060" s="9"/>
      <c r="D1060" s="9"/>
      <c r="E1060" s="9"/>
      <c r="F1060" s="9"/>
      <c r="G1060" s="18"/>
      <c r="H1060" s="9"/>
      <c r="I1060" s="9"/>
      <c r="J1060" s="9"/>
      <c r="K1060" s="18"/>
      <c r="L1060" s="9"/>
      <c r="M1060" s="9"/>
      <c r="N1060" s="9"/>
      <c r="O1060" s="9"/>
      <c r="P1060" s="9"/>
      <c r="Q1060" s="9"/>
      <c r="R1060" s="9"/>
      <c r="S1060" s="9"/>
      <c r="T1060" s="9"/>
      <c r="U1060" s="9"/>
      <c r="V1060" s="9"/>
      <c r="W1060" s="9"/>
      <c r="X1060" s="9"/>
      <c r="Y1060" s="9"/>
      <c r="Z1060" s="9"/>
      <c r="AT1060" s="36"/>
      <c r="AW1060" s="78"/>
      <c r="AX1060" s="78"/>
      <c r="AY1060" s="78"/>
      <c r="AZ1060" s="78"/>
    </row>
    <row r="1061" spans="1:52" ht="15" customHeight="1" x14ac:dyDescent="0.4">
      <c r="A1061" s="18"/>
      <c r="B1061" s="9"/>
      <c r="C1061" s="9"/>
      <c r="D1061" s="9"/>
      <c r="E1061" s="9"/>
      <c r="F1061" s="9"/>
      <c r="G1061" s="18"/>
      <c r="H1061" s="9"/>
      <c r="I1061" s="9"/>
      <c r="J1061" s="9"/>
      <c r="K1061" s="18"/>
      <c r="L1061" s="9"/>
      <c r="M1061" s="9"/>
      <c r="N1061" s="9"/>
      <c r="O1061" s="9"/>
      <c r="P1061" s="9"/>
      <c r="Q1061" s="9"/>
      <c r="R1061" s="9"/>
      <c r="S1061" s="9"/>
      <c r="T1061" s="9"/>
      <c r="U1061" s="9"/>
      <c r="V1061" s="9"/>
      <c r="W1061" s="9"/>
      <c r="X1061" s="9"/>
      <c r="Y1061" s="9"/>
      <c r="Z1061" s="9"/>
      <c r="AT1061" s="36"/>
      <c r="AW1061" s="78"/>
      <c r="AX1061" s="78"/>
      <c r="AY1061" s="78"/>
      <c r="AZ1061" s="78"/>
    </row>
    <row r="1062" spans="1:52" ht="15" customHeight="1" x14ac:dyDescent="0.4">
      <c r="A1062" s="18"/>
      <c r="B1062" s="9"/>
      <c r="C1062" s="9"/>
      <c r="D1062" s="9"/>
      <c r="E1062" s="9"/>
      <c r="F1062" s="9"/>
      <c r="G1062" s="18"/>
      <c r="H1062" s="9"/>
      <c r="I1062" s="9"/>
      <c r="J1062" s="9"/>
      <c r="K1062" s="18"/>
      <c r="L1062" s="9"/>
      <c r="M1062" s="9"/>
      <c r="N1062" s="9"/>
      <c r="O1062" s="9"/>
      <c r="P1062" s="9"/>
      <c r="Q1062" s="9"/>
      <c r="R1062" s="9"/>
      <c r="S1062" s="9"/>
      <c r="T1062" s="9"/>
      <c r="U1062" s="9"/>
      <c r="V1062" s="9"/>
      <c r="W1062" s="9"/>
      <c r="X1062" s="9"/>
      <c r="Y1062" s="9"/>
      <c r="Z1062" s="9"/>
      <c r="AT1062" s="36"/>
      <c r="AW1062" s="78"/>
      <c r="AX1062" s="78"/>
      <c r="AY1062" s="78"/>
      <c r="AZ1062" s="78"/>
    </row>
    <row r="1063" spans="1:52" ht="15" customHeight="1" x14ac:dyDescent="0.4">
      <c r="A1063" s="18"/>
      <c r="B1063" s="9"/>
      <c r="C1063" s="9"/>
      <c r="D1063" s="9"/>
      <c r="E1063" s="9"/>
      <c r="F1063" s="9"/>
      <c r="G1063" s="18"/>
      <c r="H1063" s="9"/>
      <c r="I1063" s="9"/>
      <c r="J1063" s="9"/>
      <c r="K1063" s="18"/>
      <c r="L1063" s="9"/>
      <c r="M1063" s="9"/>
      <c r="N1063" s="9"/>
      <c r="O1063" s="9"/>
      <c r="P1063" s="9"/>
      <c r="Q1063" s="9"/>
      <c r="R1063" s="9"/>
      <c r="S1063" s="9"/>
      <c r="T1063" s="9"/>
      <c r="U1063" s="9"/>
      <c r="V1063" s="9"/>
      <c r="W1063" s="9"/>
      <c r="X1063" s="9"/>
      <c r="Y1063" s="9"/>
      <c r="Z1063" s="9"/>
      <c r="AT1063" s="36"/>
      <c r="AW1063" s="78"/>
      <c r="AX1063" s="78"/>
      <c r="AY1063" s="78"/>
      <c r="AZ1063" s="78"/>
    </row>
    <row r="1064" spans="1:52" ht="15" customHeight="1" x14ac:dyDescent="0.4">
      <c r="A1064" s="18"/>
      <c r="B1064" s="9"/>
      <c r="C1064" s="9"/>
      <c r="D1064" s="9"/>
      <c r="E1064" s="9"/>
      <c r="F1064" s="9"/>
      <c r="G1064" s="18"/>
      <c r="H1064" s="9"/>
      <c r="I1064" s="9"/>
      <c r="J1064" s="9"/>
      <c r="K1064" s="18"/>
      <c r="L1064" s="9"/>
      <c r="M1064" s="9"/>
      <c r="N1064" s="9"/>
      <c r="O1064" s="9"/>
      <c r="P1064" s="9"/>
      <c r="Q1064" s="9"/>
      <c r="R1064" s="9"/>
      <c r="S1064" s="9"/>
      <c r="T1064" s="9"/>
      <c r="U1064" s="9"/>
      <c r="V1064" s="9"/>
      <c r="W1064" s="9"/>
      <c r="X1064" s="9"/>
      <c r="Y1064" s="9"/>
      <c r="Z1064" s="9"/>
      <c r="AT1064" s="36"/>
      <c r="AW1064" s="78"/>
      <c r="AX1064" s="78"/>
      <c r="AY1064" s="78"/>
      <c r="AZ1064" s="78"/>
    </row>
    <row r="1065" spans="1:52" ht="15" customHeight="1" x14ac:dyDescent="0.4">
      <c r="A1065" s="18"/>
      <c r="B1065" s="9"/>
      <c r="C1065" s="9"/>
      <c r="D1065" s="9"/>
      <c r="E1065" s="9"/>
      <c r="F1065" s="9"/>
      <c r="G1065" s="18"/>
      <c r="H1065" s="9"/>
      <c r="I1065" s="9"/>
      <c r="J1065" s="9"/>
      <c r="K1065" s="18"/>
      <c r="L1065" s="9"/>
      <c r="M1065" s="9"/>
      <c r="N1065" s="9"/>
      <c r="O1065" s="9"/>
      <c r="P1065" s="9"/>
      <c r="Q1065" s="9"/>
      <c r="R1065" s="9"/>
      <c r="S1065" s="9"/>
      <c r="T1065" s="9"/>
      <c r="U1065" s="9"/>
      <c r="V1065" s="9"/>
      <c r="W1065" s="9"/>
      <c r="X1065" s="9"/>
      <c r="Y1065" s="9"/>
      <c r="Z1065" s="9"/>
      <c r="AT1065" s="36"/>
      <c r="AW1065" s="78"/>
      <c r="AX1065" s="78"/>
      <c r="AY1065" s="78"/>
      <c r="AZ1065" s="78"/>
    </row>
    <row r="1066" spans="1:52" ht="15" customHeight="1" x14ac:dyDescent="0.4">
      <c r="A1066" s="18"/>
      <c r="B1066" s="9"/>
      <c r="C1066" s="9"/>
      <c r="D1066" s="9"/>
      <c r="E1066" s="9"/>
      <c r="F1066" s="9"/>
      <c r="G1066" s="18"/>
      <c r="H1066" s="9"/>
      <c r="I1066" s="9"/>
      <c r="J1066" s="9"/>
      <c r="K1066" s="18"/>
      <c r="L1066" s="9"/>
      <c r="M1066" s="9"/>
      <c r="N1066" s="9"/>
      <c r="O1066" s="9"/>
      <c r="P1066" s="9"/>
      <c r="Q1066" s="9"/>
      <c r="R1066" s="9"/>
      <c r="S1066" s="9"/>
      <c r="T1066" s="9"/>
      <c r="U1066" s="9"/>
      <c r="V1066" s="9"/>
      <c r="W1066" s="9"/>
      <c r="X1066" s="9"/>
      <c r="Y1066" s="9"/>
      <c r="Z1066" s="9"/>
      <c r="AT1066" s="36"/>
      <c r="AW1066" s="78"/>
      <c r="AX1066" s="78"/>
      <c r="AY1066" s="78"/>
      <c r="AZ1066" s="78"/>
    </row>
    <row r="1067" spans="1:52" ht="15" customHeight="1" x14ac:dyDescent="0.4">
      <c r="A1067" s="18"/>
      <c r="B1067" s="9"/>
      <c r="C1067" s="9"/>
      <c r="D1067" s="9"/>
      <c r="E1067" s="9"/>
      <c r="F1067" s="9"/>
      <c r="G1067" s="18"/>
      <c r="H1067" s="9"/>
      <c r="I1067" s="9"/>
      <c r="J1067" s="9"/>
      <c r="K1067" s="18"/>
      <c r="L1067" s="9"/>
      <c r="M1067" s="9"/>
      <c r="N1067" s="9"/>
      <c r="O1067" s="9"/>
      <c r="P1067" s="9"/>
      <c r="Q1067" s="9"/>
      <c r="R1067" s="9"/>
      <c r="S1067" s="9"/>
      <c r="T1067" s="9"/>
      <c r="U1067" s="9"/>
      <c r="V1067" s="9"/>
      <c r="W1067" s="9"/>
      <c r="X1067" s="9"/>
      <c r="Y1067" s="9"/>
      <c r="Z1067" s="9"/>
      <c r="AT1067" s="36"/>
      <c r="AW1067" s="78"/>
      <c r="AX1067" s="78"/>
      <c r="AY1067" s="78"/>
      <c r="AZ1067" s="78"/>
    </row>
    <row r="1068" spans="1:52" ht="15" customHeight="1" x14ac:dyDescent="0.4">
      <c r="A1068" s="18"/>
      <c r="B1068" s="9"/>
      <c r="C1068" s="9"/>
      <c r="D1068" s="9"/>
      <c r="E1068" s="9"/>
      <c r="F1068" s="9"/>
      <c r="G1068" s="18"/>
      <c r="H1068" s="9"/>
      <c r="I1068" s="9"/>
      <c r="J1068" s="9"/>
      <c r="K1068" s="18"/>
      <c r="L1068" s="9"/>
      <c r="M1068" s="9"/>
      <c r="N1068" s="9"/>
      <c r="O1068" s="9"/>
      <c r="P1068" s="9"/>
      <c r="Q1068" s="9"/>
      <c r="R1068" s="9"/>
      <c r="S1068" s="9"/>
      <c r="T1068" s="9"/>
      <c r="U1068" s="9"/>
      <c r="V1068" s="9"/>
      <c r="W1068" s="9"/>
      <c r="X1068" s="9"/>
      <c r="Y1068" s="9"/>
      <c r="Z1068" s="9"/>
      <c r="AT1068" s="36"/>
      <c r="AW1068" s="78"/>
      <c r="AX1068" s="78"/>
      <c r="AY1068" s="78"/>
      <c r="AZ1068" s="78"/>
    </row>
    <row r="1069" spans="1:52" ht="15" customHeight="1" x14ac:dyDescent="0.4">
      <c r="A1069" s="18"/>
      <c r="B1069" s="9"/>
      <c r="C1069" s="9"/>
      <c r="D1069" s="9"/>
      <c r="E1069" s="9"/>
      <c r="F1069" s="9"/>
      <c r="G1069" s="18"/>
      <c r="H1069" s="9"/>
      <c r="I1069" s="9"/>
      <c r="J1069" s="9"/>
      <c r="K1069" s="18"/>
      <c r="L1069" s="9"/>
      <c r="M1069" s="9"/>
      <c r="N1069" s="9"/>
      <c r="O1069" s="9"/>
      <c r="P1069" s="9"/>
      <c r="Q1069" s="9"/>
      <c r="R1069" s="9"/>
      <c r="S1069" s="9"/>
      <c r="T1069" s="9"/>
      <c r="U1069" s="9"/>
      <c r="V1069" s="9"/>
      <c r="W1069" s="9"/>
      <c r="X1069" s="9"/>
      <c r="Y1069" s="9"/>
      <c r="Z1069" s="9"/>
      <c r="AT1069" s="36"/>
      <c r="AW1069" s="78"/>
      <c r="AX1069" s="78"/>
      <c r="AY1069" s="78"/>
      <c r="AZ1069" s="78"/>
    </row>
    <row r="1070" spans="1:52" ht="15" customHeight="1" x14ac:dyDescent="0.4">
      <c r="A1070" s="18"/>
      <c r="B1070" s="9"/>
      <c r="C1070" s="9"/>
      <c r="D1070" s="9"/>
      <c r="E1070" s="9"/>
      <c r="F1070" s="9"/>
      <c r="G1070" s="18"/>
      <c r="H1070" s="9"/>
      <c r="I1070" s="9"/>
      <c r="J1070" s="9"/>
      <c r="K1070" s="18"/>
      <c r="L1070" s="9"/>
      <c r="M1070" s="9"/>
      <c r="N1070" s="9"/>
      <c r="O1070" s="9"/>
      <c r="P1070" s="9"/>
      <c r="Q1070" s="9"/>
      <c r="R1070" s="9"/>
      <c r="S1070" s="9"/>
      <c r="T1070" s="9"/>
      <c r="U1070" s="9"/>
      <c r="V1070" s="9"/>
      <c r="W1070" s="9"/>
      <c r="X1070" s="9"/>
      <c r="Y1070" s="9"/>
      <c r="Z1070" s="9"/>
      <c r="AT1070" s="36"/>
      <c r="AW1070" s="78"/>
      <c r="AX1070" s="78"/>
      <c r="AY1070" s="78"/>
      <c r="AZ1070" s="78"/>
    </row>
    <row r="1071" spans="1:52" ht="15" customHeight="1" x14ac:dyDescent="0.4">
      <c r="A1071" s="18"/>
      <c r="B1071" s="9"/>
      <c r="C1071" s="9"/>
      <c r="D1071" s="9"/>
      <c r="E1071" s="9"/>
      <c r="F1071" s="9"/>
      <c r="G1071" s="18"/>
      <c r="H1071" s="9"/>
      <c r="I1071" s="9"/>
      <c r="J1071" s="9"/>
      <c r="K1071" s="18"/>
      <c r="L1071" s="9"/>
      <c r="M1071" s="9"/>
      <c r="N1071" s="9"/>
      <c r="O1071" s="9"/>
      <c r="P1071" s="9"/>
      <c r="Q1071" s="9"/>
      <c r="R1071" s="9"/>
      <c r="S1071" s="9"/>
      <c r="T1071" s="9"/>
      <c r="U1071" s="9"/>
      <c r="V1071" s="9"/>
      <c r="W1071" s="9"/>
      <c r="X1071" s="9"/>
      <c r="Y1071" s="9"/>
      <c r="Z1071" s="9"/>
      <c r="AT1071" s="36"/>
      <c r="AW1071" s="78"/>
      <c r="AX1071" s="78"/>
      <c r="AY1071" s="78"/>
      <c r="AZ1071" s="78"/>
    </row>
    <row r="1072" spans="1:52" ht="15" customHeight="1" x14ac:dyDescent="0.4">
      <c r="A1072" s="18"/>
      <c r="B1072" s="9"/>
      <c r="C1072" s="9"/>
      <c r="D1072" s="9"/>
      <c r="E1072" s="9"/>
      <c r="F1072" s="9"/>
      <c r="G1072" s="18"/>
      <c r="H1072" s="9"/>
      <c r="I1072" s="9"/>
      <c r="J1072" s="9"/>
      <c r="K1072" s="18"/>
      <c r="L1072" s="9"/>
      <c r="M1072" s="9"/>
      <c r="N1072" s="9"/>
      <c r="O1072" s="9"/>
      <c r="P1072" s="9"/>
      <c r="Q1072" s="9"/>
      <c r="R1072" s="9"/>
      <c r="S1072" s="9"/>
      <c r="T1072" s="9"/>
      <c r="U1072" s="9"/>
      <c r="V1072" s="9"/>
      <c r="W1072" s="9"/>
      <c r="X1072" s="9"/>
      <c r="Y1072" s="9"/>
      <c r="Z1072" s="9"/>
      <c r="AT1072" s="36"/>
      <c r="AW1072" s="78"/>
      <c r="AX1072" s="78"/>
      <c r="AY1072" s="78"/>
      <c r="AZ1072" s="78"/>
    </row>
    <row r="1073" spans="1:52" ht="15" customHeight="1" x14ac:dyDescent="0.4">
      <c r="A1073" s="18"/>
      <c r="B1073" s="9"/>
      <c r="C1073" s="9"/>
      <c r="D1073" s="9"/>
      <c r="E1073" s="9"/>
      <c r="F1073" s="9"/>
      <c r="G1073" s="18"/>
      <c r="H1073" s="9"/>
      <c r="I1073" s="9"/>
      <c r="J1073" s="9"/>
      <c r="K1073" s="18"/>
      <c r="L1073" s="9"/>
      <c r="M1073" s="9"/>
      <c r="N1073" s="9"/>
      <c r="O1073" s="9"/>
      <c r="P1073" s="9"/>
      <c r="Q1073" s="9"/>
      <c r="R1073" s="9"/>
      <c r="S1073" s="9"/>
      <c r="T1073" s="9"/>
      <c r="U1073" s="9"/>
      <c r="V1073" s="9"/>
      <c r="W1073" s="9"/>
      <c r="X1073" s="9"/>
      <c r="Y1073" s="9"/>
      <c r="Z1073" s="9"/>
      <c r="AT1073" s="36"/>
      <c r="AW1073" s="78"/>
      <c r="AX1073" s="78"/>
      <c r="AY1073" s="78"/>
      <c r="AZ1073" s="78"/>
    </row>
    <row r="1074" spans="1:52" ht="15" customHeight="1" x14ac:dyDescent="0.4">
      <c r="A1074" s="18"/>
      <c r="B1074" s="9"/>
      <c r="C1074" s="9"/>
      <c r="D1074" s="9"/>
      <c r="E1074" s="9"/>
      <c r="F1074" s="9"/>
      <c r="G1074" s="18"/>
      <c r="H1074" s="9"/>
      <c r="I1074" s="9"/>
      <c r="J1074" s="9"/>
      <c r="K1074" s="18"/>
      <c r="L1074" s="9"/>
      <c r="M1074" s="9"/>
      <c r="N1074" s="9"/>
      <c r="O1074" s="9"/>
      <c r="P1074" s="9"/>
      <c r="Q1074" s="9"/>
      <c r="R1074" s="9"/>
      <c r="S1074" s="9"/>
      <c r="T1074" s="9"/>
      <c r="U1074" s="9"/>
      <c r="V1074" s="9"/>
      <c r="W1074" s="9"/>
      <c r="X1074" s="9"/>
      <c r="Y1074" s="9"/>
      <c r="Z1074" s="9"/>
      <c r="AT1074" s="36"/>
      <c r="AW1074" s="78"/>
      <c r="AX1074" s="78"/>
      <c r="AY1074" s="78"/>
      <c r="AZ1074" s="78"/>
    </row>
    <row r="1075" spans="1:52" ht="15" customHeight="1" x14ac:dyDescent="0.4">
      <c r="A1075" s="18"/>
      <c r="B1075" s="9"/>
      <c r="C1075" s="9"/>
      <c r="D1075" s="9"/>
      <c r="E1075" s="9"/>
      <c r="F1075" s="9"/>
      <c r="G1075" s="18"/>
      <c r="H1075" s="9"/>
      <c r="I1075" s="9"/>
      <c r="J1075" s="9"/>
      <c r="K1075" s="18"/>
      <c r="L1075" s="9"/>
      <c r="M1075" s="9"/>
      <c r="N1075" s="9"/>
      <c r="O1075" s="9"/>
      <c r="P1075" s="9"/>
      <c r="Q1075" s="9"/>
      <c r="R1075" s="9"/>
      <c r="S1075" s="9"/>
      <c r="T1075" s="9"/>
      <c r="U1075" s="9"/>
      <c r="V1075" s="9"/>
      <c r="W1075" s="9"/>
      <c r="X1075" s="9"/>
      <c r="Y1075" s="9"/>
      <c r="Z1075" s="9"/>
      <c r="AT1075" s="36"/>
      <c r="AW1075" s="78"/>
      <c r="AX1075" s="78"/>
      <c r="AY1075" s="78"/>
      <c r="AZ1075" s="78"/>
    </row>
    <row r="1076" spans="1:52" ht="15" customHeight="1" x14ac:dyDescent="0.4">
      <c r="A1076" s="18"/>
      <c r="B1076" s="9"/>
      <c r="C1076" s="9"/>
      <c r="D1076" s="9"/>
      <c r="E1076" s="9"/>
      <c r="F1076" s="9"/>
      <c r="G1076" s="18"/>
      <c r="H1076" s="9"/>
      <c r="I1076" s="9"/>
      <c r="J1076" s="9"/>
      <c r="K1076" s="18"/>
      <c r="L1076" s="9"/>
      <c r="M1076" s="9"/>
      <c r="N1076" s="9"/>
      <c r="O1076" s="9"/>
      <c r="P1076" s="9"/>
      <c r="Q1076" s="9"/>
      <c r="R1076" s="9"/>
      <c r="S1076" s="9"/>
      <c r="T1076" s="9"/>
      <c r="U1076" s="9"/>
      <c r="V1076" s="9"/>
      <c r="W1076" s="9"/>
      <c r="X1076" s="9"/>
      <c r="Y1076" s="9"/>
      <c r="Z1076" s="9"/>
      <c r="AT1076" s="36"/>
      <c r="AW1076" s="78"/>
      <c r="AX1076" s="78"/>
      <c r="AY1076" s="78"/>
      <c r="AZ1076" s="78"/>
    </row>
    <row r="1077" spans="1:52" ht="15" customHeight="1" x14ac:dyDescent="0.4">
      <c r="A1077" s="18"/>
      <c r="B1077" s="9"/>
      <c r="C1077" s="9"/>
      <c r="D1077" s="9"/>
      <c r="E1077" s="9"/>
      <c r="F1077" s="9"/>
      <c r="G1077" s="18"/>
      <c r="H1077" s="9"/>
      <c r="I1077" s="9"/>
      <c r="J1077" s="9"/>
      <c r="K1077" s="18"/>
      <c r="L1077" s="9"/>
      <c r="M1077" s="9"/>
      <c r="N1077" s="9"/>
      <c r="O1077" s="9"/>
      <c r="P1077" s="9"/>
      <c r="Q1077" s="9"/>
      <c r="R1077" s="9"/>
      <c r="S1077" s="9"/>
      <c r="T1077" s="9"/>
      <c r="U1077" s="9"/>
      <c r="V1077" s="9"/>
      <c r="W1077" s="9"/>
      <c r="X1077" s="9"/>
      <c r="Y1077" s="9"/>
      <c r="Z1077" s="9"/>
      <c r="AT1077" s="36"/>
      <c r="AW1077" s="78"/>
      <c r="AX1077" s="78"/>
      <c r="AY1077" s="78"/>
      <c r="AZ1077" s="78"/>
    </row>
    <row r="1078" spans="1:52" ht="15" customHeight="1" x14ac:dyDescent="0.4">
      <c r="A1078" s="18"/>
      <c r="B1078" s="9"/>
      <c r="C1078" s="9"/>
      <c r="D1078" s="9"/>
      <c r="E1078" s="9"/>
      <c r="F1078" s="9"/>
      <c r="G1078" s="18"/>
      <c r="H1078" s="9"/>
      <c r="I1078" s="9"/>
      <c r="J1078" s="9"/>
      <c r="K1078" s="18"/>
      <c r="L1078" s="9"/>
      <c r="M1078" s="9"/>
      <c r="N1078" s="9"/>
      <c r="O1078" s="9"/>
      <c r="P1078" s="9"/>
      <c r="Q1078" s="9"/>
      <c r="R1078" s="9"/>
      <c r="S1078" s="9"/>
      <c r="T1078" s="9"/>
      <c r="U1078" s="9"/>
      <c r="V1078" s="9"/>
      <c r="W1078" s="9"/>
      <c r="X1078" s="9"/>
      <c r="Y1078" s="9"/>
      <c r="Z1078" s="9"/>
      <c r="AT1078" s="36"/>
      <c r="AW1078" s="78"/>
      <c r="AX1078" s="78"/>
      <c r="AY1078" s="78"/>
      <c r="AZ1078" s="78"/>
    </row>
    <row r="1079" spans="1:52" ht="15" customHeight="1" x14ac:dyDescent="0.4">
      <c r="A1079" s="18"/>
      <c r="B1079" s="9"/>
      <c r="C1079" s="9"/>
      <c r="D1079" s="9"/>
      <c r="E1079" s="9"/>
      <c r="F1079" s="9"/>
      <c r="G1079" s="18"/>
      <c r="H1079" s="9"/>
      <c r="I1079" s="9"/>
      <c r="J1079" s="9"/>
      <c r="K1079" s="18"/>
      <c r="L1079" s="9"/>
      <c r="M1079" s="9"/>
      <c r="N1079" s="9"/>
      <c r="O1079" s="9"/>
      <c r="P1079" s="9"/>
      <c r="Q1079" s="9"/>
      <c r="R1079" s="9"/>
      <c r="S1079" s="9"/>
      <c r="T1079" s="9"/>
      <c r="U1079" s="9"/>
      <c r="V1079" s="9"/>
      <c r="W1079" s="9"/>
      <c r="X1079" s="9"/>
      <c r="Y1079" s="9"/>
      <c r="Z1079" s="9"/>
      <c r="AT1079" s="36"/>
      <c r="AW1079" s="78"/>
      <c r="AX1079" s="78"/>
      <c r="AY1079" s="78"/>
      <c r="AZ1079" s="78"/>
    </row>
    <row r="1080" spans="1:52" ht="15" customHeight="1" x14ac:dyDescent="0.4">
      <c r="A1080" s="18"/>
      <c r="B1080" s="9"/>
      <c r="C1080" s="9"/>
      <c r="D1080" s="9"/>
      <c r="E1080" s="9"/>
      <c r="F1080" s="9"/>
      <c r="G1080" s="18"/>
      <c r="H1080" s="9"/>
      <c r="I1080" s="9"/>
      <c r="J1080" s="9"/>
      <c r="K1080" s="18"/>
      <c r="L1080" s="9"/>
      <c r="M1080" s="9"/>
      <c r="N1080" s="9"/>
      <c r="O1080" s="9"/>
      <c r="P1080" s="9"/>
      <c r="Q1080" s="9"/>
      <c r="R1080" s="9"/>
      <c r="S1080" s="9"/>
      <c r="T1080" s="9"/>
      <c r="U1080" s="9"/>
      <c r="V1080" s="9"/>
      <c r="W1080" s="9"/>
      <c r="X1080" s="9"/>
      <c r="Y1080" s="9"/>
      <c r="Z1080" s="9"/>
      <c r="AT1080" s="36"/>
      <c r="AW1080" s="78"/>
      <c r="AX1080" s="78"/>
      <c r="AY1080" s="78"/>
      <c r="AZ1080" s="78"/>
    </row>
    <row r="1081" spans="1:52" ht="15" customHeight="1" x14ac:dyDescent="0.4">
      <c r="A1081" s="18"/>
      <c r="B1081" s="9"/>
      <c r="C1081" s="9"/>
      <c r="D1081" s="9"/>
      <c r="E1081" s="9"/>
      <c r="F1081" s="9"/>
      <c r="G1081" s="18"/>
      <c r="H1081" s="9"/>
      <c r="I1081" s="9"/>
      <c r="J1081" s="9"/>
      <c r="K1081" s="18"/>
      <c r="L1081" s="9"/>
      <c r="M1081" s="9"/>
      <c r="N1081" s="9"/>
      <c r="O1081" s="9"/>
      <c r="P1081" s="9"/>
      <c r="Q1081" s="9"/>
      <c r="R1081" s="9"/>
      <c r="S1081" s="9"/>
      <c r="T1081" s="9"/>
      <c r="U1081" s="9"/>
      <c r="V1081" s="9"/>
      <c r="W1081" s="9"/>
      <c r="X1081" s="9"/>
      <c r="Y1081" s="9"/>
      <c r="Z1081" s="9"/>
      <c r="AT1081" s="36"/>
      <c r="AW1081" s="78"/>
      <c r="AX1081" s="78"/>
      <c r="AY1081" s="78"/>
      <c r="AZ1081" s="78"/>
    </row>
    <row r="1082" spans="1:52" ht="15" customHeight="1" x14ac:dyDescent="0.4">
      <c r="A1082" s="18"/>
      <c r="B1082" s="9"/>
      <c r="C1082" s="9"/>
      <c r="D1082" s="9"/>
      <c r="E1082" s="9"/>
      <c r="F1082" s="9"/>
      <c r="G1082" s="18"/>
      <c r="H1082" s="9"/>
      <c r="I1082" s="9"/>
      <c r="J1082" s="9"/>
      <c r="K1082" s="18"/>
      <c r="L1082" s="9"/>
      <c r="M1082" s="9"/>
      <c r="N1082" s="9"/>
      <c r="O1082" s="9"/>
      <c r="P1082" s="9"/>
      <c r="Q1082" s="9"/>
      <c r="R1082" s="9"/>
      <c r="S1082" s="9"/>
      <c r="T1082" s="9"/>
      <c r="U1082" s="9"/>
      <c r="V1082" s="9"/>
      <c r="W1082" s="9"/>
      <c r="X1082" s="9"/>
      <c r="Y1082" s="9"/>
      <c r="Z1082" s="9"/>
      <c r="AT1082" s="36"/>
      <c r="AW1082" s="78"/>
      <c r="AX1082" s="78"/>
      <c r="AY1082" s="78"/>
      <c r="AZ1082" s="78"/>
    </row>
    <row r="1083" spans="1:52" ht="15" customHeight="1" x14ac:dyDescent="0.4">
      <c r="A1083" s="18"/>
      <c r="B1083" s="9"/>
      <c r="C1083" s="9"/>
      <c r="D1083" s="9"/>
      <c r="E1083" s="9"/>
      <c r="F1083" s="9"/>
      <c r="G1083" s="18"/>
      <c r="H1083" s="9"/>
      <c r="I1083" s="9"/>
      <c r="J1083" s="9"/>
      <c r="K1083" s="18"/>
      <c r="L1083" s="9"/>
      <c r="M1083" s="9"/>
      <c r="N1083" s="9"/>
      <c r="O1083" s="9"/>
      <c r="P1083" s="9"/>
      <c r="Q1083" s="9"/>
      <c r="R1083" s="9"/>
      <c r="S1083" s="9"/>
      <c r="T1083" s="9"/>
      <c r="U1083" s="9"/>
      <c r="V1083" s="9"/>
      <c r="W1083" s="9"/>
      <c r="X1083" s="9"/>
      <c r="Y1083" s="9"/>
      <c r="Z1083" s="9"/>
      <c r="AT1083" s="36"/>
      <c r="AW1083" s="78"/>
      <c r="AX1083" s="78"/>
      <c r="AY1083" s="78"/>
      <c r="AZ1083" s="78"/>
    </row>
    <row r="1084" spans="1:52" ht="15" customHeight="1" x14ac:dyDescent="0.4">
      <c r="A1084" s="18"/>
      <c r="B1084" s="9"/>
      <c r="C1084" s="9"/>
      <c r="D1084" s="9"/>
      <c r="E1084" s="9"/>
      <c r="F1084" s="9"/>
      <c r="G1084" s="18"/>
      <c r="H1084" s="9"/>
      <c r="I1084" s="9"/>
      <c r="J1084" s="9"/>
      <c r="K1084" s="18"/>
      <c r="L1084" s="9"/>
      <c r="M1084" s="9"/>
      <c r="N1084" s="9"/>
      <c r="O1084" s="9"/>
      <c r="P1084" s="9"/>
      <c r="Q1084" s="9"/>
      <c r="R1084" s="9"/>
      <c r="S1084" s="9"/>
      <c r="T1084" s="9"/>
      <c r="U1084" s="9"/>
      <c r="V1084" s="9"/>
      <c r="W1084" s="9"/>
      <c r="X1084" s="9"/>
      <c r="Y1084" s="9"/>
      <c r="Z1084" s="9"/>
      <c r="AT1084" s="36"/>
      <c r="AW1084" s="78"/>
      <c r="AX1084" s="78"/>
      <c r="AY1084" s="78"/>
      <c r="AZ1084" s="78"/>
    </row>
    <row r="1085" spans="1:52" ht="15" customHeight="1" x14ac:dyDescent="0.4">
      <c r="A1085" s="18"/>
      <c r="B1085" s="9"/>
      <c r="C1085" s="9"/>
      <c r="D1085" s="9"/>
      <c r="E1085" s="9"/>
      <c r="F1085" s="9"/>
      <c r="G1085" s="18"/>
      <c r="H1085" s="9"/>
      <c r="I1085" s="9"/>
      <c r="J1085" s="9"/>
      <c r="K1085" s="18"/>
      <c r="L1085" s="9"/>
      <c r="M1085" s="9"/>
      <c r="N1085" s="9"/>
      <c r="O1085" s="9"/>
      <c r="P1085" s="9"/>
      <c r="Q1085" s="9"/>
      <c r="R1085" s="9"/>
      <c r="S1085" s="9"/>
      <c r="T1085" s="9"/>
      <c r="U1085" s="9"/>
      <c r="V1085" s="9"/>
      <c r="W1085" s="9"/>
      <c r="X1085" s="9"/>
      <c r="Y1085" s="9"/>
      <c r="Z1085" s="9"/>
      <c r="AT1085" s="36"/>
      <c r="AW1085" s="78"/>
      <c r="AX1085" s="78"/>
      <c r="AY1085" s="78"/>
      <c r="AZ1085" s="78"/>
    </row>
    <row r="1086" spans="1:52" ht="15" customHeight="1" x14ac:dyDescent="0.4">
      <c r="A1086" s="18"/>
      <c r="B1086" s="9"/>
      <c r="C1086" s="9"/>
      <c r="D1086" s="9"/>
      <c r="E1086" s="9"/>
      <c r="F1086" s="9"/>
      <c r="G1086" s="18"/>
      <c r="H1086" s="9"/>
      <c r="I1086" s="9"/>
      <c r="J1086" s="9"/>
      <c r="K1086" s="18"/>
      <c r="L1086" s="9"/>
      <c r="M1086" s="9"/>
      <c r="N1086" s="9"/>
      <c r="O1086" s="9"/>
      <c r="P1086" s="9"/>
      <c r="Q1086" s="9"/>
      <c r="R1086" s="9"/>
      <c r="S1086" s="9"/>
      <c r="T1086" s="9"/>
      <c r="U1086" s="9"/>
      <c r="V1086" s="9"/>
      <c r="W1086" s="9"/>
      <c r="X1086" s="9"/>
      <c r="Y1086" s="9"/>
      <c r="Z1086" s="9"/>
      <c r="AT1086" s="36"/>
      <c r="AW1086" s="78"/>
      <c r="AX1086" s="78"/>
      <c r="AY1086" s="78"/>
      <c r="AZ1086" s="78"/>
    </row>
    <row r="1087" spans="1:52" ht="15" customHeight="1" x14ac:dyDescent="0.4">
      <c r="A1087" s="18"/>
      <c r="B1087" s="9"/>
      <c r="C1087" s="9"/>
      <c r="D1087" s="9"/>
      <c r="E1087" s="9"/>
      <c r="F1087" s="9"/>
      <c r="G1087" s="18"/>
      <c r="H1087" s="9"/>
      <c r="I1087" s="9"/>
      <c r="J1087" s="9"/>
      <c r="K1087" s="18"/>
      <c r="L1087" s="9"/>
      <c r="M1087" s="9"/>
      <c r="N1087" s="9"/>
      <c r="O1087" s="9"/>
      <c r="P1087" s="9"/>
      <c r="Q1087" s="9"/>
      <c r="R1087" s="9"/>
      <c r="S1087" s="9"/>
      <c r="T1087" s="9"/>
      <c r="U1087" s="9"/>
      <c r="V1087" s="9"/>
      <c r="W1087" s="9"/>
      <c r="X1087" s="9"/>
      <c r="Y1087" s="9"/>
      <c r="Z1087" s="9"/>
      <c r="AT1087" s="36"/>
      <c r="AW1087" s="78"/>
      <c r="AX1087" s="78"/>
      <c r="AY1087" s="78"/>
      <c r="AZ1087" s="78"/>
    </row>
    <row r="1088" spans="1:52" ht="15" customHeight="1" x14ac:dyDescent="0.4">
      <c r="A1088" s="18"/>
      <c r="B1088" s="9"/>
      <c r="C1088" s="9"/>
      <c r="D1088" s="9"/>
      <c r="E1088" s="9"/>
      <c r="F1088" s="9"/>
      <c r="G1088" s="18"/>
      <c r="H1088" s="9"/>
      <c r="I1088" s="9"/>
      <c r="J1088" s="9"/>
      <c r="K1088" s="18"/>
      <c r="L1088" s="9"/>
      <c r="M1088" s="9"/>
      <c r="N1088" s="9"/>
      <c r="O1088" s="9"/>
      <c r="P1088" s="9"/>
      <c r="Q1088" s="9"/>
      <c r="R1088" s="9"/>
      <c r="S1088" s="9"/>
      <c r="T1088" s="9"/>
      <c r="U1088" s="9"/>
      <c r="V1088" s="9"/>
      <c r="W1088" s="9"/>
      <c r="X1088" s="9"/>
      <c r="Y1088" s="9"/>
      <c r="Z1088" s="9"/>
      <c r="AT1088" s="36"/>
      <c r="AW1088" s="78"/>
      <c r="AX1088" s="78"/>
      <c r="AY1088" s="78"/>
      <c r="AZ1088" s="78"/>
    </row>
    <row r="1089" spans="1:52" ht="15" customHeight="1" x14ac:dyDescent="0.4">
      <c r="A1089" s="18"/>
      <c r="B1089" s="9"/>
      <c r="C1089" s="9"/>
      <c r="D1089" s="9"/>
      <c r="E1089" s="9"/>
      <c r="F1089" s="9"/>
      <c r="G1089" s="18"/>
      <c r="H1089" s="9"/>
      <c r="I1089" s="9"/>
      <c r="J1089" s="9"/>
      <c r="K1089" s="18"/>
      <c r="L1089" s="9"/>
      <c r="M1089" s="9"/>
      <c r="N1089" s="9"/>
      <c r="O1089" s="9"/>
      <c r="P1089" s="9"/>
      <c r="Q1089" s="9"/>
      <c r="R1089" s="9"/>
      <c r="S1089" s="9"/>
      <c r="T1089" s="9"/>
      <c r="U1089" s="9"/>
      <c r="V1089" s="9"/>
      <c r="W1089" s="9"/>
      <c r="X1089" s="9"/>
      <c r="Y1089" s="9"/>
      <c r="Z1089" s="9"/>
      <c r="AT1089" s="36"/>
      <c r="AW1089" s="78"/>
      <c r="AX1089" s="78"/>
      <c r="AY1089" s="78"/>
      <c r="AZ1089" s="78"/>
    </row>
    <row r="1090" spans="1:52" ht="15" customHeight="1" x14ac:dyDescent="0.4">
      <c r="A1090" s="18"/>
      <c r="B1090" s="9"/>
      <c r="C1090" s="9"/>
      <c r="D1090" s="9"/>
      <c r="E1090" s="9"/>
      <c r="F1090" s="9"/>
      <c r="G1090" s="18"/>
      <c r="H1090" s="9"/>
      <c r="I1090" s="9"/>
      <c r="J1090" s="9"/>
      <c r="K1090" s="18"/>
      <c r="L1090" s="9"/>
      <c r="M1090" s="9"/>
      <c r="N1090" s="9"/>
      <c r="O1090" s="9"/>
      <c r="P1090" s="9"/>
      <c r="Q1090" s="9"/>
      <c r="R1090" s="9"/>
      <c r="S1090" s="9"/>
      <c r="T1090" s="9"/>
      <c r="U1090" s="9"/>
      <c r="V1090" s="9"/>
      <c r="W1090" s="9"/>
      <c r="X1090" s="9"/>
      <c r="Y1090" s="9"/>
      <c r="Z1090" s="9"/>
      <c r="AT1090" s="36"/>
      <c r="AW1090" s="78"/>
      <c r="AX1090" s="78"/>
      <c r="AY1090" s="78"/>
      <c r="AZ1090" s="78"/>
    </row>
    <row r="1091" spans="1:52" ht="15" customHeight="1" x14ac:dyDescent="0.4">
      <c r="A1091" s="18"/>
      <c r="B1091" s="9"/>
      <c r="C1091" s="9"/>
      <c r="D1091" s="9"/>
      <c r="E1091" s="9"/>
      <c r="F1091" s="9"/>
      <c r="G1091" s="18"/>
      <c r="H1091" s="9"/>
      <c r="I1091" s="9"/>
      <c r="J1091" s="9"/>
      <c r="K1091" s="18"/>
      <c r="L1091" s="9"/>
      <c r="M1091" s="9"/>
      <c r="N1091" s="9"/>
      <c r="O1091" s="9"/>
      <c r="P1091" s="9"/>
      <c r="Q1091" s="9"/>
      <c r="R1091" s="9"/>
      <c r="S1091" s="9"/>
      <c r="T1091" s="9"/>
      <c r="U1091" s="9"/>
      <c r="V1091" s="9"/>
      <c r="W1091" s="9"/>
      <c r="X1091" s="9"/>
      <c r="Y1091" s="9"/>
      <c r="Z1091" s="9"/>
      <c r="AT1091" s="36"/>
      <c r="AW1091" s="78"/>
      <c r="AX1091" s="78"/>
      <c r="AY1091" s="78"/>
      <c r="AZ1091" s="78"/>
    </row>
    <row r="1092" spans="1:52" ht="15" customHeight="1" x14ac:dyDescent="0.4">
      <c r="A1092" s="18"/>
      <c r="B1092" s="9"/>
      <c r="C1092" s="9"/>
      <c r="D1092" s="9"/>
      <c r="E1092" s="9"/>
      <c r="F1092" s="9"/>
      <c r="G1092" s="18"/>
      <c r="H1092" s="9"/>
      <c r="I1092" s="9"/>
      <c r="J1092" s="9"/>
      <c r="K1092" s="18"/>
      <c r="L1092" s="9"/>
      <c r="M1092" s="9"/>
      <c r="N1092" s="9"/>
      <c r="O1092" s="9"/>
      <c r="P1092" s="9"/>
      <c r="Q1092" s="9"/>
      <c r="R1092" s="9"/>
      <c r="S1092" s="9"/>
      <c r="T1092" s="9"/>
      <c r="U1092" s="9"/>
      <c r="V1092" s="9"/>
      <c r="W1092" s="9"/>
      <c r="X1092" s="9"/>
      <c r="Y1092" s="9"/>
      <c r="Z1092" s="9"/>
      <c r="AT1092" s="36"/>
      <c r="AW1092" s="78"/>
      <c r="AX1092" s="78"/>
      <c r="AY1092" s="78"/>
      <c r="AZ1092" s="78"/>
    </row>
    <row r="1093" spans="1:52" ht="15" customHeight="1" x14ac:dyDescent="0.4">
      <c r="A1093" s="18"/>
      <c r="B1093" s="9"/>
      <c r="C1093" s="9"/>
      <c r="D1093" s="9"/>
      <c r="E1093" s="9"/>
      <c r="F1093" s="9"/>
      <c r="G1093" s="18"/>
      <c r="H1093" s="9"/>
      <c r="I1093" s="9"/>
      <c r="J1093" s="9"/>
      <c r="K1093" s="18"/>
      <c r="L1093" s="9"/>
      <c r="M1093" s="9"/>
      <c r="N1093" s="9"/>
      <c r="O1093" s="9"/>
      <c r="P1093" s="9"/>
      <c r="Q1093" s="9"/>
      <c r="R1093" s="9"/>
      <c r="S1093" s="9"/>
      <c r="T1093" s="9"/>
      <c r="U1093" s="9"/>
      <c r="V1093" s="9"/>
      <c r="W1093" s="9"/>
      <c r="X1093" s="9"/>
      <c r="Y1093" s="9"/>
      <c r="Z1093" s="9"/>
      <c r="AT1093" s="36"/>
      <c r="AW1093" s="78"/>
      <c r="AX1093" s="78"/>
      <c r="AY1093" s="78"/>
      <c r="AZ1093" s="78"/>
    </row>
    <row r="1094" spans="1:52" ht="15" customHeight="1" x14ac:dyDescent="0.4">
      <c r="A1094" s="18"/>
      <c r="B1094" s="9"/>
      <c r="C1094" s="9"/>
      <c r="D1094" s="9"/>
      <c r="E1094" s="9"/>
      <c r="F1094" s="9"/>
      <c r="G1094" s="18"/>
      <c r="H1094" s="9"/>
      <c r="I1094" s="9"/>
      <c r="J1094" s="9"/>
      <c r="K1094" s="18"/>
      <c r="L1094" s="9"/>
      <c r="M1094" s="9"/>
      <c r="N1094" s="9"/>
      <c r="O1094" s="9"/>
      <c r="P1094" s="9"/>
      <c r="Q1094" s="9"/>
      <c r="R1094" s="9"/>
      <c r="S1094" s="9"/>
      <c r="T1094" s="9"/>
      <c r="U1094" s="9"/>
      <c r="V1094" s="9"/>
      <c r="W1094" s="9"/>
      <c r="X1094" s="9"/>
      <c r="Y1094" s="9"/>
      <c r="Z1094" s="9"/>
      <c r="AT1094" s="36"/>
      <c r="AW1094" s="78"/>
      <c r="AX1094" s="78"/>
      <c r="AY1094" s="78"/>
      <c r="AZ1094" s="78"/>
    </row>
    <row r="1095" spans="1:52" ht="15" customHeight="1" x14ac:dyDescent="0.4">
      <c r="A1095" s="18"/>
      <c r="B1095" s="9"/>
      <c r="C1095" s="9"/>
      <c r="D1095" s="9"/>
      <c r="E1095" s="9"/>
      <c r="F1095" s="9"/>
      <c r="G1095" s="18"/>
      <c r="H1095" s="9"/>
      <c r="I1095" s="9"/>
      <c r="J1095" s="9"/>
      <c r="K1095" s="18"/>
      <c r="L1095" s="9"/>
      <c r="M1095" s="9"/>
      <c r="N1095" s="9"/>
      <c r="O1095" s="9"/>
      <c r="P1095" s="9"/>
      <c r="Q1095" s="9"/>
      <c r="R1095" s="9"/>
      <c r="S1095" s="9"/>
      <c r="T1095" s="9"/>
      <c r="U1095" s="9"/>
      <c r="V1095" s="9"/>
      <c r="W1095" s="9"/>
      <c r="X1095" s="9"/>
      <c r="Y1095" s="9"/>
      <c r="Z1095" s="9"/>
      <c r="AT1095" s="36"/>
      <c r="AW1095" s="78"/>
      <c r="AX1095" s="78"/>
      <c r="AY1095" s="78"/>
      <c r="AZ1095" s="78"/>
    </row>
    <row r="1096" spans="1:52" ht="15" customHeight="1" x14ac:dyDescent="0.4">
      <c r="A1096" s="18"/>
      <c r="B1096" s="9"/>
      <c r="C1096" s="9"/>
      <c r="D1096" s="9"/>
      <c r="E1096" s="9"/>
      <c r="F1096" s="9"/>
      <c r="G1096" s="18"/>
      <c r="H1096" s="9"/>
      <c r="I1096" s="9"/>
      <c r="J1096" s="9"/>
      <c r="K1096" s="18"/>
      <c r="L1096" s="9"/>
      <c r="M1096" s="9"/>
      <c r="N1096" s="9"/>
      <c r="O1096" s="9"/>
      <c r="P1096" s="9"/>
      <c r="Q1096" s="9"/>
      <c r="R1096" s="9"/>
      <c r="S1096" s="9"/>
      <c r="T1096" s="9"/>
      <c r="U1096" s="9"/>
      <c r="V1096" s="9"/>
      <c r="W1096" s="9"/>
      <c r="X1096" s="9"/>
      <c r="Y1096" s="9"/>
      <c r="Z1096" s="9"/>
      <c r="AT1096" s="36"/>
      <c r="AW1096" s="78"/>
      <c r="AX1096" s="78"/>
      <c r="AY1096" s="78"/>
      <c r="AZ1096" s="78"/>
    </row>
    <row r="1097" spans="1:52" ht="15" customHeight="1" x14ac:dyDescent="0.4">
      <c r="A1097" s="18"/>
      <c r="B1097" s="9"/>
      <c r="C1097" s="9"/>
      <c r="D1097" s="9"/>
      <c r="E1097" s="9"/>
      <c r="F1097" s="9"/>
      <c r="G1097" s="18"/>
      <c r="H1097" s="9"/>
      <c r="I1097" s="9"/>
      <c r="J1097" s="9"/>
      <c r="K1097" s="18"/>
      <c r="L1097" s="9"/>
      <c r="M1097" s="9"/>
      <c r="N1097" s="9"/>
      <c r="O1097" s="9"/>
      <c r="P1097" s="9"/>
      <c r="Q1097" s="9"/>
      <c r="R1097" s="9"/>
      <c r="S1097" s="9"/>
      <c r="T1097" s="9"/>
      <c r="U1097" s="9"/>
      <c r="V1097" s="9"/>
      <c r="W1097" s="9"/>
      <c r="X1097" s="9"/>
      <c r="Y1097" s="9"/>
      <c r="Z1097" s="9"/>
      <c r="AT1097" s="36"/>
      <c r="AW1097" s="78"/>
      <c r="AX1097" s="78"/>
      <c r="AY1097" s="78"/>
      <c r="AZ1097" s="78"/>
    </row>
    <row r="1098" spans="1:52" ht="15" customHeight="1" x14ac:dyDescent="0.4">
      <c r="A1098" s="18"/>
      <c r="B1098" s="9"/>
      <c r="C1098" s="9"/>
      <c r="D1098" s="9"/>
      <c r="E1098" s="9"/>
      <c r="F1098" s="9"/>
      <c r="G1098" s="18"/>
      <c r="H1098" s="9"/>
      <c r="I1098" s="9"/>
      <c r="J1098" s="9"/>
      <c r="K1098" s="18"/>
      <c r="L1098" s="9"/>
      <c r="M1098" s="9"/>
      <c r="N1098" s="9"/>
      <c r="O1098" s="9"/>
      <c r="P1098" s="9"/>
      <c r="Q1098" s="9"/>
      <c r="R1098" s="9"/>
      <c r="S1098" s="9"/>
      <c r="T1098" s="9"/>
      <c r="U1098" s="9"/>
      <c r="V1098" s="9"/>
      <c r="W1098" s="9"/>
      <c r="X1098" s="9"/>
      <c r="Y1098" s="9"/>
      <c r="Z1098" s="9"/>
      <c r="AT1098" s="36"/>
      <c r="AW1098" s="78"/>
      <c r="AX1098" s="78"/>
      <c r="AY1098" s="78"/>
      <c r="AZ1098" s="78"/>
    </row>
    <row r="1099" spans="1:52" ht="15" customHeight="1" x14ac:dyDescent="0.4">
      <c r="A1099" s="18"/>
      <c r="B1099" s="9"/>
      <c r="C1099" s="9"/>
      <c r="D1099" s="9"/>
      <c r="E1099" s="9"/>
      <c r="F1099" s="9"/>
      <c r="G1099" s="18"/>
      <c r="H1099" s="9"/>
      <c r="I1099" s="9"/>
      <c r="J1099" s="9"/>
      <c r="K1099" s="18"/>
      <c r="L1099" s="9"/>
      <c r="M1099" s="9"/>
      <c r="N1099" s="9"/>
      <c r="O1099" s="9"/>
      <c r="P1099" s="9"/>
      <c r="Q1099" s="9"/>
      <c r="R1099" s="9"/>
      <c r="S1099" s="9"/>
      <c r="T1099" s="9"/>
      <c r="U1099" s="9"/>
      <c r="V1099" s="9"/>
      <c r="W1099" s="9"/>
      <c r="X1099" s="9"/>
      <c r="Y1099" s="9"/>
      <c r="Z1099" s="9"/>
      <c r="AT1099" s="36"/>
      <c r="AW1099" s="78"/>
      <c r="AX1099" s="78"/>
      <c r="AY1099" s="78"/>
      <c r="AZ1099" s="78"/>
    </row>
    <row r="1100" spans="1:52" ht="15" customHeight="1" x14ac:dyDescent="0.4">
      <c r="A1100" s="18"/>
      <c r="B1100" s="9"/>
      <c r="C1100" s="9"/>
      <c r="D1100" s="9"/>
      <c r="E1100" s="9"/>
      <c r="F1100" s="9"/>
      <c r="G1100" s="18"/>
      <c r="H1100" s="9"/>
      <c r="I1100" s="9"/>
      <c r="J1100" s="9"/>
      <c r="K1100" s="18"/>
      <c r="L1100" s="9"/>
      <c r="M1100" s="9"/>
      <c r="N1100" s="9"/>
      <c r="O1100" s="9"/>
      <c r="P1100" s="9"/>
      <c r="Q1100" s="9"/>
      <c r="R1100" s="9"/>
      <c r="S1100" s="9"/>
      <c r="T1100" s="9"/>
      <c r="U1100" s="9"/>
      <c r="V1100" s="9"/>
      <c r="W1100" s="9"/>
      <c r="X1100" s="9"/>
      <c r="Y1100" s="9"/>
      <c r="Z1100" s="9"/>
      <c r="AT1100" s="36"/>
      <c r="AW1100" s="78"/>
      <c r="AX1100" s="78"/>
      <c r="AY1100" s="78"/>
      <c r="AZ1100" s="78"/>
    </row>
    <row r="1101" spans="1:52" ht="15" customHeight="1" x14ac:dyDescent="0.4">
      <c r="A1101" s="18"/>
      <c r="B1101" s="9"/>
      <c r="C1101" s="9"/>
      <c r="D1101" s="9"/>
      <c r="E1101" s="9"/>
      <c r="F1101" s="9"/>
      <c r="G1101" s="18"/>
      <c r="H1101" s="9"/>
      <c r="I1101" s="9"/>
      <c r="J1101" s="9"/>
      <c r="K1101" s="18"/>
      <c r="L1101" s="9"/>
      <c r="M1101" s="9"/>
      <c r="N1101" s="9"/>
      <c r="O1101" s="9"/>
      <c r="P1101" s="9"/>
      <c r="Q1101" s="9"/>
      <c r="R1101" s="9"/>
      <c r="S1101" s="9"/>
      <c r="T1101" s="9"/>
      <c r="U1101" s="9"/>
      <c r="V1101" s="9"/>
      <c r="W1101" s="9"/>
      <c r="X1101" s="9"/>
      <c r="Y1101" s="9"/>
      <c r="Z1101" s="9"/>
      <c r="AT1101" s="36"/>
      <c r="AW1101" s="78"/>
      <c r="AX1101" s="78"/>
      <c r="AY1101" s="78"/>
      <c r="AZ1101" s="78"/>
    </row>
    <row r="1102" spans="1:52" ht="15" customHeight="1" x14ac:dyDescent="0.4">
      <c r="A1102" s="18"/>
      <c r="B1102" s="9"/>
      <c r="C1102" s="9"/>
      <c r="D1102" s="9"/>
      <c r="E1102" s="9"/>
      <c r="F1102" s="9"/>
      <c r="G1102" s="18"/>
      <c r="H1102" s="9"/>
      <c r="I1102" s="9"/>
      <c r="J1102" s="9"/>
      <c r="K1102" s="18"/>
      <c r="L1102" s="9"/>
      <c r="M1102" s="9"/>
      <c r="N1102" s="9"/>
      <c r="O1102" s="9"/>
      <c r="P1102" s="9"/>
      <c r="Q1102" s="9"/>
      <c r="R1102" s="9"/>
      <c r="S1102" s="9"/>
      <c r="T1102" s="9"/>
      <c r="U1102" s="9"/>
      <c r="V1102" s="9"/>
      <c r="W1102" s="9"/>
      <c r="X1102" s="9"/>
      <c r="Y1102" s="9"/>
      <c r="Z1102" s="9"/>
      <c r="AT1102" s="36"/>
      <c r="AW1102" s="78"/>
      <c r="AX1102" s="78"/>
      <c r="AY1102" s="78"/>
      <c r="AZ1102" s="78"/>
    </row>
    <row r="1103" spans="1:52" ht="15" customHeight="1" x14ac:dyDescent="0.4">
      <c r="A1103" s="18"/>
      <c r="B1103" s="9"/>
      <c r="C1103" s="9"/>
      <c r="D1103" s="9"/>
      <c r="E1103" s="9"/>
      <c r="F1103" s="9"/>
      <c r="G1103" s="18"/>
      <c r="H1103" s="9"/>
      <c r="I1103" s="9"/>
      <c r="J1103" s="9"/>
      <c r="K1103" s="18"/>
      <c r="L1103" s="9"/>
      <c r="M1103" s="9"/>
      <c r="N1103" s="9"/>
      <c r="O1103" s="9"/>
      <c r="P1103" s="9"/>
      <c r="Q1103" s="9"/>
      <c r="R1103" s="9"/>
      <c r="S1103" s="9"/>
      <c r="T1103" s="9"/>
      <c r="U1103" s="9"/>
      <c r="V1103" s="9"/>
      <c r="W1103" s="9"/>
      <c r="X1103" s="9"/>
      <c r="Y1103" s="9"/>
      <c r="Z1103" s="9"/>
      <c r="AT1103" s="36"/>
      <c r="AW1103" s="78"/>
      <c r="AX1103" s="78"/>
      <c r="AY1103" s="78"/>
      <c r="AZ1103" s="78"/>
    </row>
    <row r="1104" spans="1:52" ht="15" customHeight="1" x14ac:dyDescent="0.4">
      <c r="A1104" s="18"/>
      <c r="B1104" s="9"/>
      <c r="C1104" s="9"/>
      <c r="D1104" s="9"/>
      <c r="E1104" s="9"/>
      <c r="F1104" s="9"/>
      <c r="G1104" s="18"/>
      <c r="H1104" s="9"/>
      <c r="I1104" s="9"/>
      <c r="J1104" s="9"/>
      <c r="K1104" s="18"/>
      <c r="L1104" s="9"/>
      <c r="M1104" s="9"/>
      <c r="N1104" s="9"/>
      <c r="O1104" s="9"/>
      <c r="P1104" s="9"/>
      <c r="Q1104" s="9"/>
      <c r="R1104" s="9"/>
      <c r="S1104" s="9"/>
      <c r="T1104" s="9"/>
      <c r="U1104" s="9"/>
      <c r="V1104" s="9"/>
      <c r="W1104" s="9"/>
      <c r="X1104" s="9"/>
      <c r="Y1104" s="9"/>
      <c r="Z1104" s="9"/>
      <c r="AT1104" s="36"/>
      <c r="AW1104" s="78"/>
      <c r="AX1104" s="78"/>
      <c r="AY1104" s="78"/>
      <c r="AZ1104" s="78"/>
    </row>
    <row r="1105" spans="1:52" ht="15" customHeight="1" x14ac:dyDescent="0.4">
      <c r="A1105" s="18"/>
      <c r="B1105" s="9"/>
      <c r="C1105" s="9"/>
      <c r="D1105" s="9"/>
      <c r="E1105" s="9"/>
      <c r="F1105" s="9"/>
      <c r="G1105" s="18"/>
      <c r="H1105" s="9"/>
      <c r="I1105" s="9"/>
      <c r="J1105" s="9"/>
      <c r="K1105" s="18"/>
      <c r="L1105" s="9"/>
      <c r="M1105" s="9"/>
      <c r="N1105" s="9"/>
      <c r="O1105" s="9"/>
      <c r="P1105" s="9"/>
      <c r="Q1105" s="9"/>
      <c r="R1105" s="9"/>
      <c r="S1105" s="9"/>
      <c r="T1105" s="9"/>
      <c r="U1105" s="9"/>
      <c r="V1105" s="9"/>
      <c r="W1105" s="9"/>
      <c r="X1105" s="9"/>
      <c r="Y1105" s="9"/>
      <c r="Z1105" s="9"/>
      <c r="AT1105" s="36"/>
      <c r="AW1105" s="78"/>
      <c r="AX1105" s="78"/>
      <c r="AY1105" s="78"/>
      <c r="AZ1105" s="78"/>
    </row>
    <row r="1106" spans="1:52" ht="15" customHeight="1" x14ac:dyDescent="0.4">
      <c r="A1106" s="18"/>
      <c r="B1106" s="9"/>
      <c r="C1106" s="9"/>
      <c r="D1106" s="9"/>
      <c r="E1106" s="9"/>
      <c r="F1106" s="9"/>
      <c r="G1106" s="18"/>
      <c r="H1106" s="9"/>
      <c r="I1106" s="9"/>
      <c r="J1106" s="9"/>
      <c r="K1106" s="18"/>
      <c r="L1106" s="9"/>
      <c r="M1106" s="9"/>
      <c r="N1106" s="9"/>
      <c r="O1106" s="9"/>
      <c r="P1106" s="9"/>
      <c r="Q1106" s="9"/>
      <c r="R1106" s="9"/>
      <c r="S1106" s="9"/>
      <c r="T1106" s="9"/>
      <c r="U1106" s="9"/>
      <c r="V1106" s="9"/>
      <c r="W1106" s="9"/>
      <c r="X1106" s="9"/>
      <c r="Y1106" s="9"/>
      <c r="Z1106" s="9"/>
      <c r="AT1106" s="36"/>
      <c r="AW1106" s="78"/>
      <c r="AX1106" s="78"/>
      <c r="AY1106" s="78"/>
      <c r="AZ1106" s="78"/>
    </row>
    <row r="1107" spans="1:52" ht="15" customHeight="1" x14ac:dyDescent="0.4">
      <c r="A1107" s="18"/>
      <c r="B1107" s="9"/>
      <c r="C1107" s="9"/>
      <c r="D1107" s="9"/>
      <c r="E1107" s="9"/>
      <c r="F1107" s="9"/>
      <c r="G1107" s="18"/>
      <c r="H1107" s="9"/>
      <c r="I1107" s="9"/>
      <c r="J1107" s="9"/>
      <c r="K1107" s="18"/>
      <c r="L1107" s="9"/>
      <c r="M1107" s="9"/>
      <c r="N1107" s="9"/>
      <c r="O1107" s="9"/>
      <c r="P1107" s="9"/>
      <c r="Q1107" s="9"/>
      <c r="R1107" s="9"/>
      <c r="S1107" s="9"/>
      <c r="T1107" s="9"/>
      <c r="U1107" s="9"/>
      <c r="V1107" s="9"/>
      <c r="W1107" s="9"/>
      <c r="X1107" s="9"/>
      <c r="Y1107" s="9"/>
      <c r="Z1107" s="9"/>
      <c r="AT1107" s="36"/>
      <c r="AW1107" s="78"/>
      <c r="AX1107" s="78"/>
      <c r="AY1107" s="78"/>
      <c r="AZ1107" s="78"/>
    </row>
    <row r="1108" spans="1:52" ht="15" customHeight="1" x14ac:dyDescent="0.4">
      <c r="A1108" s="18"/>
      <c r="B1108" s="9"/>
      <c r="C1108" s="9"/>
      <c r="D1108" s="9"/>
      <c r="E1108" s="9"/>
      <c r="F1108" s="9"/>
      <c r="G1108" s="18"/>
      <c r="H1108" s="9"/>
      <c r="I1108" s="9"/>
      <c r="J1108" s="9"/>
      <c r="K1108" s="18"/>
      <c r="L1108" s="9"/>
      <c r="M1108" s="9"/>
      <c r="N1108" s="9"/>
      <c r="O1108" s="9"/>
      <c r="P1108" s="9"/>
      <c r="Q1108" s="9"/>
      <c r="R1108" s="9"/>
      <c r="S1108" s="9"/>
      <c r="T1108" s="9"/>
      <c r="U1108" s="9"/>
      <c r="V1108" s="9"/>
      <c r="W1108" s="9"/>
      <c r="X1108" s="9"/>
      <c r="Y1108" s="9"/>
      <c r="Z1108" s="9"/>
      <c r="AT1108" s="36"/>
      <c r="AW1108" s="78"/>
      <c r="AX1108" s="78"/>
      <c r="AY1108" s="78"/>
      <c r="AZ1108" s="78"/>
    </row>
    <row r="1109" spans="1:52" ht="15" customHeight="1" x14ac:dyDescent="0.4">
      <c r="A1109" s="18"/>
      <c r="B1109" s="9"/>
      <c r="C1109" s="9"/>
      <c r="D1109" s="9"/>
      <c r="E1109" s="9"/>
      <c r="F1109" s="9"/>
      <c r="G1109" s="18"/>
      <c r="H1109" s="9"/>
      <c r="I1109" s="9"/>
      <c r="J1109" s="9"/>
      <c r="K1109" s="18"/>
      <c r="L1109" s="9"/>
      <c r="M1109" s="9"/>
      <c r="N1109" s="9"/>
      <c r="O1109" s="9"/>
      <c r="P1109" s="9"/>
      <c r="Q1109" s="9"/>
      <c r="R1109" s="9"/>
      <c r="S1109" s="9"/>
      <c r="T1109" s="9"/>
      <c r="U1109" s="9"/>
      <c r="V1109" s="9"/>
      <c r="W1109" s="9"/>
      <c r="X1109" s="9"/>
      <c r="Y1109" s="9"/>
      <c r="Z1109" s="9"/>
      <c r="AT1109" s="36"/>
      <c r="AW1109" s="78"/>
      <c r="AX1109" s="78"/>
      <c r="AY1109" s="78"/>
      <c r="AZ1109" s="78"/>
    </row>
    <row r="1110" spans="1:52" ht="15" customHeight="1" x14ac:dyDescent="0.4">
      <c r="A1110" s="18"/>
      <c r="B1110" s="9"/>
      <c r="C1110" s="9"/>
      <c r="D1110" s="9"/>
      <c r="E1110" s="9"/>
      <c r="F1110" s="9"/>
      <c r="G1110" s="18"/>
      <c r="H1110" s="9"/>
      <c r="I1110" s="9"/>
      <c r="J1110" s="9"/>
      <c r="K1110" s="18"/>
      <c r="L1110" s="9"/>
      <c r="M1110" s="9"/>
      <c r="N1110" s="9"/>
      <c r="O1110" s="9"/>
      <c r="P1110" s="9"/>
      <c r="Q1110" s="9"/>
      <c r="R1110" s="9"/>
      <c r="S1110" s="9"/>
      <c r="T1110" s="9"/>
      <c r="U1110" s="9"/>
      <c r="V1110" s="9"/>
      <c r="W1110" s="9"/>
      <c r="X1110" s="9"/>
      <c r="Y1110" s="9"/>
      <c r="Z1110" s="9"/>
      <c r="AT1110" s="36"/>
      <c r="AW1110" s="78"/>
      <c r="AX1110" s="78"/>
      <c r="AY1110" s="78"/>
      <c r="AZ1110" s="78"/>
    </row>
    <row r="1111" spans="1:52" ht="15" customHeight="1" x14ac:dyDescent="0.4">
      <c r="A1111" s="18"/>
      <c r="B1111" s="9"/>
      <c r="C1111" s="9"/>
      <c r="D1111" s="9"/>
      <c r="E1111" s="9"/>
      <c r="F1111" s="9"/>
      <c r="G1111" s="18"/>
      <c r="H1111" s="9"/>
      <c r="I1111" s="9"/>
      <c r="J1111" s="9"/>
      <c r="K1111" s="18"/>
      <c r="L1111" s="9"/>
      <c r="M1111" s="9"/>
      <c r="N1111" s="9"/>
      <c r="O1111" s="9"/>
      <c r="P1111" s="9"/>
      <c r="Q1111" s="9"/>
      <c r="R1111" s="9"/>
      <c r="S1111" s="9"/>
      <c r="T1111" s="9"/>
      <c r="U1111" s="9"/>
      <c r="V1111" s="9"/>
      <c r="W1111" s="9"/>
      <c r="X1111" s="9"/>
      <c r="Y1111" s="9"/>
      <c r="Z1111" s="9"/>
      <c r="AT1111" s="36"/>
      <c r="AW1111" s="78"/>
      <c r="AX1111" s="78"/>
      <c r="AY1111" s="78"/>
      <c r="AZ1111" s="78"/>
    </row>
    <row r="1112" spans="1:52" ht="15" customHeight="1" x14ac:dyDescent="0.4">
      <c r="A1112" s="18"/>
      <c r="B1112" s="9"/>
      <c r="C1112" s="9"/>
      <c r="D1112" s="9"/>
      <c r="E1112" s="9"/>
      <c r="F1112" s="9"/>
      <c r="G1112" s="18"/>
      <c r="H1112" s="9"/>
      <c r="I1112" s="9"/>
      <c r="J1112" s="9"/>
      <c r="K1112" s="18"/>
      <c r="L1112" s="9"/>
      <c r="M1112" s="9"/>
      <c r="N1112" s="9"/>
      <c r="O1112" s="9"/>
      <c r="P1112" s="9"/>
      <c r="Q1112" s="9"/>
      <c r="R1112" s="9"/>
      <c r="S1112" s="9"/>
      <c r="T1112" s="9"/>
      <c r="U1112" s="9"/>
      <c r="V1112" s="9"/>
      <c r="W1112" s="9"/>
      <c r="X1112" s="9"/>
      <c r="Y1112" s="9"/>
      <c r="Z1112" s="9"/>
      <c r="AT1112" s="36"/>
      <c r="AW1112" s="78"/>
      <c r="AX1112" s="78"/>
      <c r="AY1112" s="78"/>
      <c r="AZ1112" s="78"/>
    </row>
    <row r="1113" spans="1:52" ht="15" customHeight="1" x14ac:dyDescent="0.4">
      <c r="A1113" s="18"/>
      <c r="B1113" s="9"/>
      <c r="C1113" s="9"/>
      <c r="D1113" s="9"/>
      <c r="E1113" s="9"/>
      <c r="F1113" s="9"/>
      <c r="G1113" s="18"/>
      <c r="H1113" s="9"/>
      <c r="I1113" s="9"/>
      <c r="J1113" s="9"/>
      <c r="K1113" s="18"/>
      <c r="L1113" s="9"/>
      <c r="M1113" s="9"/>
      <c r="N1113" s="9"/>
      <c r="O1113" s="9"/>
      <c r="P1113" s="9"/>
      <c r="Q1113" s="9"/>
      <c r="R1113" s="9"/>
      <c r="S1113" s="9"/>
      <c r="T1113" s="9"/>
      <c r="U1113" s="9"/>
      <c r="V1113" s="9"/>
      <c r="W1113" s="9"/>
      <c r="X1113" s="9"/>
      <c r="Y1113" s="9"/>
      <c r="Z1113" s="9"/>
      <c r="AT1113" s="36"/>
      <c r="AW1113" s="78"/>
      <c r="AX1113" s="78"/>
      <c r="AY1113" s="78"/>
      <c r="AZ1113" s="78"/>
    </row>
    <row r="1114" spans="1:52" ht="15" customHeight="1" x14ac:dyDescent="0.4">
      <c r="A1114" s="18"/>
      <c r="B1114" s="9"/>
      <c r="C1114" s="9"/>
      <c r="D1114" s="9"/>
      <c r="E1114" s="9"/>
      <c r="F1114" s="9"/>
      <c r="G1114" s="18"/>
      <c r="H1114" s="9"/>
      <c r="I1114" s="9"/>
      <c r="J1114" s="9"/>
      <c r="K1114" s="18"/>
      <c r="L1114" s="9"/>
      <c r="M1114" s="9"/>
      <c r="N1114" s="9"/>
      <c r="O1114" s="9"/>
      <c r="P1114" s="9"/>
      <c r="Q1114" s="9"/>
      <c r="R1114" s="9"/>
      <c r="S1114" s="9"/>
      <c r="T1114" s="9"/>
      <c r="U1114" s="9"/>
      <c r="V1114" s="9"/>
      <c r="W1114" s="9"/>
      <c r="X1114" s="9"/>
      <c r="Y1114" s="9"/>
      <c r="Z1114" s="9"/>
      <c r="AT1114" s="36"/>
      <c r="AW1114" s="78"/>
      <c r="AX1114" s="78"/>
      <c r="AY1114" s="78"/>
      <c r="AZ1114" s="78"/>
    </row>
    <row r="1115" spans="1:52" ht="15" customHeight="1" x14ac:dyDescent="0.4">
      <c r="A1115" s="18"/>
      <c r="B1115" s="9"/>
      <c r="C1115" s="9"/>
      <c r="D1115" s="9"/>
      <c r="E1115" s="9"/>
      <c r="F1115" s="9"/>
      <c r="G1115" s="18"/>
      <c r="H1115" s="9"/>
      <c r="I1115" s="9"/>
      <c r="J1115" s="9"/>
      <c r="K1115" s="18"/>
      <c r="L1115" s="9"/>
      <c r="M1115" s="9"/>
      <c r="N1115" s="9"/>
      <c r="O1115" s="9"/>
      <c r="P1115" s="9"/>
      <c r="Q1115" s="9"/>
      <c r="R1115" s="9"/>
      <c r="S1115" s="9"/>
      <c r="T1115" s="9"/>
      <c r="U1115" s="9"/>
      <c r="V1115" s="9"/>
      <c r="W1115" s="9"/>
      <c r="X1115" s="9"/>
      <c r="Y1115" s="9"/>
      <c r="Z1115" s="9"/>
      <c r="AT1115" s="36"/>
      <c r="AW1115" s="78"/>
      <c r="AX1115" s="78"/>
      <c r="AY1115" s="78"/>
      <c r="AZ1115" s="78"/>
    </row>
    <row r="1116" spans="1:52" ht="15" customHeight="1" x14ac:dyDescent="0.4">
      <c r="A1116" s="18"/>
      <c r="B1116" s="9"/>
      <c r="C1116" s="9"/>
      <c r="D1116" s="9"/>
      <c r="E1116" s="9"/>
      <c r="F1116" s="9"/>
      <c r="G1116" s="18"/>
      <c r="H1116" s="9"/>
      <c r="I1116" s="9"/>
      <c r="J1116" s="9"/>
      <c r="K1116" s="18"/>
      <c r="L1116" s="9"/>
      <c r="M1116" s="9"/>
      <c r="N1116" s="9"/>
      <c r="O1116" s="9"/>
      <c r="P1116" s="9"/>
      <c r="Q1116" s="9"/>
      <c r="R1116" s="9"/>
      <c r="S1116" s="9"/>
      <c r="T1116" s="9"/>
      <c r="U1116" s="9"/>
      <c r="V1116" s="9"/>
      <c r="W1116" s="9"/>
      <c r="X1116" s="9"/>
      <c r="Y1116" s="9"/>
      <c r="Z1116" s="9"/>
      <c r="AT1116" s="36"/>
      <c r="AW1116" s="78"/>
      <c r="AX1116" s="78"/>
      <c r="AY1116" s="78"/>
      <c r="AZ1116" s="78"/>
    </row>
    <row r="1117" spans="1:52" ht="15" customHeight="1" x14ac:dyDescent="0.4">
      <c r="A1117" s="18"/>
      <c r="B1117" s="9"/>
      <c r="C1117" s="9"/>
      <c r="D1117" s="9"/>
      <c r="E1117" s="9"/>
      <c r="F1117" s="9"/>
      <c r="G1117" s="18"/>
      <c r="H1117" s="9"/>
      <c r="I1117" s="9"/>
      <c r="J1117" s="9"/>
      <c r="K1117" s="18"/>
      <c r="L1117" s="9"/>
      <c r="M1117" s="9"/>
      <c r="N1117" s="9"/>
      <c r="O1117" s="9"/>
      <c r="P1117" s="9"/>
      <c r="Q1117" s="9"/>
      <c r="R1117" s="9"/>
      <c r="S1117" s="9"/>
      <c r="T1117" s="9"/>
      <c r="U1117" s="9"/>
      <c r="V1117" s="9"/>
      <c r="W1117" s="9"/>
      <c r="X1117" s="9"/>
      <c r="Y1117" s="9"/>
      <c r="Z1117" s="9"/>
      <c r="AT1117" s="36"/>
      <c r="AW1117" s="78"/>
      <c r="AX1117" s="78"/>
      <c r="AY1117" s="78"/>
      <c r="AZ1117" s="78"/>
    </row>
    <row r="1118" spans="1:52" ht="15" customHeight="1" x14ac:dyDescent="0.4">
      <c r="A1118" s="18"/>
      <c r="B1118" s="9"/>
      <c r="C1118" s="9"/>
      <c r="D1118" s="9"/>
      <c r="E1118" s="9"/>
      <c r="F1118" s="9"/>
      <c r="G1118" s="18"/>
      <c r="H1118" s="9"/>
      <c r="I1118" s="9"/>
      <c r="J1118" s="9"/>
      <c r="K1118" s="18"/>
      <c r="L1118" s="9"/>
      <c r="M1118" s="9"/>
      <c r="N1118" s="9"/>
      <c r="O1118" s="9"/>
      <c r="P1118" s="9"/>
      <c r="Q1118" s="9"/>
      <c r="R1118" s="9"/>
      <c r="S1118" s="9"/>
      <c r="T1118" s="9"/>
      <c r="U1118" s="9"/>
      <c r="V1118" s="9"/>
      <c r="W1118" s="9"/>
      <c r="X1118" s="9"/>
      <c r="Y1118" s="9"/>
      <c r="Z1118" s="9"/>
      <c r="AT1118" s="36"/>
      <c r="AW1118" s="78"/>
      <c r="AX1118" s="78"/>
      <c r="AY1118" s="78"/>
      <c r="AZ1118" s="78"/>
    </row>
    <row r="1119" spans="1:52" ht="15" customHeight="1" x14ac:dyDescent="0.4">
      <c r="A1119" s="18"/>
      <c r="B1119" s="9"/>
      <c r="C1119" s="9"/>
      <c r="D1119" s="9"/>
      <c r="E1119" s="9"/>
      <c r="F1119" s="9"/>
      <c r="G1119" s="18"/>
      <c r="H1119" s="9"/>
      <c r="I1119" s="9"/>
      <c r="J1119" s="9"/>
      <c r="K1119" s="18"/>
      <c r="L1119" s="9"/>
      <c r="M1119" s="9"/>
      <c r="N1119" s="9"/>
      <c r="O1119" s="9"/>
      <c r="P1119" s="9"/>
      <c r="Q1119" s="9"/>
      <c r="R1119" s="9"/>
      <c r="S1119" s="9"/>
      <c r="T1119" s="9"/>
      <c r="U1119" s="9"/>
      <c r="V1119" s="9"/>
      <c r="W1119" s="9"/>
      <c r="X1119" s="9"/>
      <c r="Y1119" s="9"/>
      <c r="Z1119" s="9"/>
      <c r="AT1119" s="36"/>
      <c r="AW1119" s="78"/>
      <c r="AX1119" s="78"/>
      <c r="AY1119" s="78"/>
      <c r="AZ1119" s="78"/>
    </row>
    <row r="1120" spans="1:52" ht="15" customHeight="1" x14ac:dyDescent="0.4">
      <c r="A1120" s="18"/>
      <c r="B1120" s="9"/>
      <c r="C1120" s="9"/>
      <c r="D1120" s="9"/>
      <c r="E1120" s="9"/>
      <c r="F1120" s="9"/>
      <c r="G1120" s="18"/>
      <c r="H1120" s="9"/>
      <c r="I1120" s="9"/>
      <c r="J1120" s="9"/>
      <c r="K1120" s="18"/>
      <c r="L1120" s="9"/>
      <c r="M1120" s="9"/>
      <c r="N1120" s="9"/>
      <c r="O1120" s="9"/>
      <c r="P1120" s="9"/>
      <c r="Q1120" s="9"/>
      <c r="R1120" s="9"/>
      <c r="S1120" s="9"/>
      <c r="T1120" s="9"/>
      <c r="U1120" s="9"/>
      <c r="V1120" s="9"/>
      <c r="W1120" s="9"/>
      <c r="X1120" s="9"/>
      <c r="Y1120" s="9"/>
      <c r="Z1120" s="9"/>
      <c r="AT1120" s="36"/>
      <c r="AW1120" s="78"/>
      <c r="AX1120" s="78"/>
      <c r="AY1120" s="78"/>
      <c r="AZ1120" s="78"/>
    </row>
    <row r="1121" spans="1:52" ht="15" customHeight="1" x14ac:dyDescent="0.4">
      <c r="A1121" s="18"/>
      <c r="B1121" s="9"/>
      <c r="C1121" s="9"/>
      <c r="D1121" s="9"/>
      <c r="E1121" s="9"/>
      <c r="F1121" s="9"/>
      <c r="G1121" s="18"/>
      <c r="H1121" s="9"/>
      <c r="I1121" s="9"/>
      <c r="J1121" s="9"/>
      <c r="K1121" s="18"/>
      <c r="L1121" s="9"/>
      <c r="M1121" s="9"/>
      <c r="N1121" s="9"/>
      <c r="O1121" s="9"/>
      <c r="P1121" s="9"/>
      <c r="Q1121" s="9"/>
      <c r="R1121" s="9"/>
      <c r="S1121" s="9"/>
      <c r="T1121" s="9"/>
      <c r="U1121" s="9"/>
      <c r="V1121" s="9"/>
      <c r="W1121" s="9"/>
      <c r="X1121" s="9"/>
      <c r="Y1121" s="9"/>
      <c r="Z1121" s="9"/>
      <c r="AT1121" s="36"/>
      <c r="AW1121" s="78"/>
      <c r="AX1121" s="78"/>
      <c r="AY1121" s="78"/>
      <c r="AZ1121" s="78"/>
    </row>
    <row r="1122" spans="1:52" ht="15" customHeight="1" x14ac:dyDescent="0.4">
      <c r="A1122" s="18"/>
      <c r="B1122" s="9"/>
      <c r="C1122" s="9"/>
      <c r="D1122" s="9"/>
      <c r="E1122" s="9"/>
      <c r="F1122" s="9"/>
      <c r="G1122" s="18"/>
      <c r="H1122" s="9"/>
      <c r="I1122" s="9"/>
      <c r="J1122" s="9"/>
      <c r="K1122" s="18"/>
      <c r="L1122" s="9"/>
      <c r="M1122" s="9"/>
      <c r="N1122" s="9"/>
      <c r="O1122" s="9"/>
      <c r="P1122" s="9"/>
      <c r="Q1122" s="9"/>
      <c r="R1122" s="9"/>
      <c r="S1122" s="9"/>
      <c r="T1122" s="9"/>
      <c r="U1122" s="9"/>
      <c r="V1122" s="9"/>
      <c r="W1122" s="9"/>
      <c r="X1122" s="9"/>
      <c r="Y1122" s="9"/>
      <c r="Z1122" s="9"/>
      <c r="AT1122" s="36"/>
      <c r="AW1122" s="78"/>
      <c r="AX1122" s="78"/>
      <c r="AY1122" s="78"/>
      <c r="AZ1122" s="78"/>
    </row>
    <row r="1123" spans="1:52" ht="15" customHeight="1" x14ac:dyDescent="0.4">
      <c r="A1123" s="18"/>
      <c r="B1123" s="9"/>
      <c r="C1123" s="9"/>
      <c r="D1123" s="9"/>
      <c r="E1123" s="9"/>
      <c r="F1123" s="9"/>
      <c r="G1123" s="18"/>
      <c r="H1123" s="9"/>
      <c r="I1123" s="9"/>
      <c r="J1123" s="9"/>
      <c r="K1123" s="18"/>
      <c r="L1123" s="9"/>
      <c r="M1123" s="9"/>
      <c r="N1123" s="9"/>
      <c r="O1123" s="9"/>
      <c r="P1123" s="9"/>
      <c r="Q1123" s="9"/>
      <c r="R1123" s="9"/>
      <c r="S1123" s="9"/>
      <c r="T1123" s="9"/>
      <c r="U1123" s="9"/>
      <c r="V1123" s="9"/>
      <c r="W1123" s="9"/>
      <c r="X1123" s="9"/>
      <c r="Y1123" s="9"/>
      <c r="Z1123" s="9"/>
      <c r="AT1123" s="36"/>
      <c r="AW1123" s="78"/>
      <c r="AX1123" s="78"/>
      <c r="AY1123" s="78"/>
      <c r="AZ1123" s="78"/>
    </row>
    <row r="1124" spans="1:52" ht="15" customHeight="1" x14ac:dyDescent="0.4">
      <c r="A1124" s="18"/>
      <c r="B1124" s="9"/>
      <c r="C1124" s="9"/>
      <c r="D1124" s="9"/>
      <c r="E1124" s="9"/>
      <c r="F1124" s="9"/>
      <c r="G1124" s="18"/>
      <c r="H1124" s="9"/>
      <c r="I1124" s="9"/>
      <c r="J1124" s="9"/>
      <c r="K1124" s="18"/>
      <c r="L1124" s="9"/>
      <c r="M1124" s="9"/>
      <c r="N1124" s="9"/>
      <c r="O1124" s="9"/>
      <c r="P1124" s="9"/>
      <c r="Q1124" s="9"/>
      <c r="R1124" s="9"/>
      <c r="S1124" s="9"/>
      <c r="T1124" s="9"/>
      <c r="U1124" s="9"/>
      <c r="V1124" s="9"/>
      <c r="W1124" s="9"/>
      <c r="X1124" s="9"/>
      <c r="Y1124" s="9"/>
      <c r="Z1124" s="9"/>
      <c r="AT1124" s="36"/>
      <c r="AW1124" s="78"/>
      <c r="AX1124" s="78"/>
      <c r="AY1124" s="78"/>
      <c r="AZ1124" s="78"/>
    </row>
    <row r="1125" spans="1:52" ht="15" customHeight="1" x14ac:dyDescent="0.4">
      <c r="A1125" s="18"/>
      <c r="B1125" s="9"/>
      <c r="C1125" s="9"/>
      <c r="D1125" s="9"/>
      <c r="E1125" s="9"/>
      <c r="F1125" s="9"/>
      <c r="G1125" s="18"/>
      <c r="H1125" s="9"/>
      <c r="I1125" s="9"/>
      <c r="J1125" s="9"/>
      <c r="K1125" s="18"/>
      <c r="L1125" s="9"/>
      <c r="M1125" s="9"/>
      <c r="N1125" s="9"/>
      <c r="O1125" s="9"/>
      <c r="P1125" s="9"/>
      <c r="Q1125" s="9"/>
      <c r="R1125" s="9"/>
      <c r="S1125" s="9"/>
      <c r="T1125" s="9"/>
      <c r="U1125" s="9"/>
      <c r="V1125" s="9"/>
      <c r="W1125" s="9"/>
      <c r="X1125" s="9"/>
      <c r="Y1125" s="9"/>
      <c r="Z1125" s="9"/>
      <c r="AT1125" s="36"/>
      <c r="AW1125" s="78"/>
      <c r="AX1125" s="78"/>
      <c r="AY1125" s="78"/>
      <c r="AZ1125" s="78"/>
    </row>
    <row r="1126" spans="1:52" ht="15" customHeight="1" x14ac:dyDescent="0.4">
      <c r="A1126" s="18"/>
      <c r="B1126" s="9"/>
      <c r="C1126" s="9"/>
      <c r="D1126" s="9"/>
      <c r="E1126" s="9"/>
      <c r="F1126" s="9"/>
      <c r="G1126" s="18"/>
      <c r="H1126" s="9"/>
      <c r="I1126" s="9"/>
      <c r="J1126" s="9"/>
      <c r="K1126" s="18"/>
      <c r="L1126" s="9"/>
      <c r="M1126" s="9"/>
      <c r="N1126" s="9"/>
      <c r="O1126" s="9"/>
      <c r="P1126" s="9"/>
      <c r="Q1126" s="9"/>
      <c r="R1126" s="9"/>
      <c r="S1126" s="9"/>
      <c r="T1126" s="9"/>
      <c r="U1126" s="9"/>
      <c r="V1126" s="9"/>
      <c r="W1126" s="9"/>
      <c r="X1126" s="9"/>
      <c r="Y1126" s="9"/>
      <c r="Z1126" s="9"/>
      <c r="AT1126" s="36"/>
      <c r="AW1126" s="78"/>
      <c r="AX1126" s="78"/>
      <c r="AY1126" s="78"/>
      <c r="AZ1126" s="78"/>
    </row>
    <row r="1127" spans="1:52" ht="15" customHeight="1" x14ac:dyDescent="0.4">
      <c r="A1127" s="18"/>
      <c r="B1127" s="9"/>
      <c r="C1127" s="9"/>
      <c r="D1127" s="9"/>
      <c r="E1127" s="9"/>
      <c r="F1127" s="9"/>
      <c r="G1127" s="18"/>
      <c r="H1127" s="9"/>
      <c r="I1127" s="9"/>
      <c r="J1127" s="9"/>
      <c r="K1127" s="18"/>
      <c r="L1127" s="9"/>
      <c r="M1127" s="9"/>
      <c r="N1127" s="9"/>
      <c r="O1127" s="9"/>
      <c r="P1127" s="9"/>
      <c r="Q1127" s="9"/>
      <c r="R1127" s="9"/>
      <c r="S1127" s="9"/>
      <c r="T1127" s="9"/>
      <c r="U1127" s="9"/>
      <c r="V1127" s="9"/>
      <c r="W1127" s="9"/>
      <c r="X1127" s="9"/>
      <c r="Y1127" s="9"/>
      <c r="Z1127" s="9"/>
      <c r="AT1127" s="36"/>
      <c r="AW1127" s="78"/>
      <c r="AX1127" s="78"/>
      <c r="AY1127" s="78"/>
      <c r="AZ1127" s="78"/>
    </row>
    <row r="1128" spans="1:52" ht="15" customHeight="1" x14ac:dyDescent="0.4">
      <c r="A1128" s="18"/>
      <c r="B1128" s="9"/>
      <c r="C1128" s="9"/>
      <c r="D1128" s="9"/>
      <c r="E1128" s="9"/>
      <c r="F1128" s="9"/>
      <c r="G1128" s="18"/>
      <c r="H1128" s="9"/>
      <c r="I1128" s="9"/>
      <c r="J1128" s="9"/>
      <c r="K1128" s="18"/>
      <c r="L1128" s="9"/>
      <c r="M1128" s="9"/>
      <c r="N1128" s="9"/>
      <c r="O1128" s="9"/>
      <c r="P1128" s="9"/>
      <c r="Q1128" s="9"/>
      <c r="R1128" s="9"/>
      <c r="S1128" s="9"/>
      <c r="T1128" s="9"/>
      <c r="U1128" s="9"/>
      <c r="V1128" s="9"/>
      <c r="W1128" s="9"/>
      <c r="X1128" s="9"/>
      <c r="Y1128" s="9"/>
      <c r="Z1128" s="9"/>
      <c r="AT1128" s="36"/>
      <c r="AW1128" s="78"/>
      <c r="AX1128" s="78"/>
      <c r="AY1128" s="78"/>
      <c r="AZ1128" s="78"/>
    </row>
    <row r="1129" spans="1:52" ht="15" customHeight="1" x14ac:dyDescent="0.4">
      <c r="A1129" s="18"/>
      <c r="B1129" s="9"/>
      <c r="C1129" s="9"/>
      <c r="D1129" s="9"/>
      <c r="E1129" s="9"/>
      <c r="F1129" s="9"/>
      <c r="G1129" s="18"/>
      <c r="H1129" s="9"/>
      <c r="I1129" s="9"/>
      <c r="J1129" s="9"/>
      <c r="K1129" s="18"/>
      <c r="L1129" s="9"/>
      <c r="M1129" s="9"/>
      <c r="N1129" s="9"/>
      <c r="O1129" s="9"/>
      <c r="P1129" s="9"/>
      <c r="Q1129" s="9"/>
      <c r="R1129" s="9"/>
      <c r="S1129" s="9"/>
      <c r="T1129" s="9"/>
      <c r="U1129" s="9"/>
      <c r="V1129" s="9"/>
      <c r="W1129" s="9"/>
      <c r="X1129" s="9"/>
      <c r="Y1129" s="9"/>
      <c r="Z1129" s="9"/>
      <c r="AT1129" s="36"/>
      <c r="AW1129" s="78"/>
      <c r="AX1129" s="78"/>
      <c r="AY1129" s="78"/>
      <c r="AZ1129" s="78"/>
    </row>
    <row r="1130" spans="1:52" ht="15" customHeight="1" x14ac:dyDescent="0.4">
      <c r="A1130" s="18"/>
      <c r="B1130" s="9"/>
      <c r="C1130" s="9"/>
      <c r="D1130" s="9"/>
      <c r="E1130" s="9"/>
      <c r="F1130" s="9"/>
      <c r="G1130" s="18"/>
      <c r="H1130" s="9"/>
      <c r="I1130" s="9"/>
      <c r="J1130" s="9"/>
      <c r="K1130" s="18"/>
      <c r="L1130" s="9"/>
      <c r="M1130" s="9"/>
      <c r="N1130" s="9"/>
      <c r="O1130" s="9"/>
      <c r="P1130" s="9"/>
      <c r="Q1130" s="9"/>
      <c r="R1130" s="9"/>
      <c r="S1130" s="9"/>
      <c r="T1130" s="9"/>
      <c r="U1130" s="9"/>
      <c r="V1130" s="9"/>
      <c r="W1130" s="9"/>
      <c r="X1130" s="9"/>
      <c r="Y1130" s="9"/>
      <c r="Z1130" s="9"/>
      <c r="AT1130" s="36"/>
      <c r="AW1130" s="78"/>
      <c r="AX1130" s="78"/>
      <c r="AY1130" s="78"/>
      <c r="AZ1130" s="78"/>
    </row>
    <row r="1131" spans="1:52" ht="15" customHeight="1" x14ac:dyDescent="0.4">
      <c r="A1131" s="18"/>
      <c r="B1131" s="9"/>
      <c r="C1131" s="9"/>
      <c r="D1131" s="9"/>
      <c r="E1131" s="9"/>
      <c r="F1131" s="9"/>
      <c r="G1131" s="18"/>
      <c r="H1131" s="9"/>
      <c r="I1131" s="9"/>
      <c r="J1131" s="9"/>
      <c r="K1131" s="18"/>
      <c r="L1131" s="9"/>
      <c r="M1131" s="9"/>
      <c r="N1131" s="9"/>
      <c r="O1131" s="9"/>
      <c r="P1131" s="9"/>
      <c r="Q1131" s="9"/>
      <c r="R1131" s="9"/>
      <c r="S1131" s="9"/>
      <c r="T1131" s="9"/>
      <c r="U1131" s="9"/>
      <c r="V1131" s="9"/>
      <c r="W1131" s="9"/>
      <c r="X1131" s="9"/>
      <c r="Y1131" s="9"/>
      <c r="Z1131" s="9"/>
      <c r="AT1131" s="36"/>
      <c r="AW1131" s="78"/>
      <c r="AX1131" s="78"/>
      <c r="AY1131" s="78"/>
      <c r="AZ1131" s="78"/>
    </row>
    <row r="1132" spans="1:52" ht="15" customHeight="1" x14ac:dyDescent="0.4">
      <c r="A1132" s="18"/>
      <c r="B1132" s="9"/>
      <c r="C1132" s="9"/>
      <c r="D1132" s="9"/>
      <c r="E1132" s="9"/>
      <c r="F1132" s="9"/>
      <c r="G1132" s="18"/>
      <c r="H1132" s="9"/>
      <c r="I1132" s="9"/>
      <c r="J1132" s="9"/>
      <c r="K1132" s="18"/>
      <c r="L1132" s="9"/>
      <c r="M1132" s="9"/>
      <c r="N1132" s="9"/>
      <c r="O1132" s="9"/>
      <c r="P1132" s="9"/>
      <c r="Q1132" s="9"/>
      <c r="R1132" s="9"/>
      <c r="S1132" s="9"/>
      <c r="T1132" s="9"/>
      <c r="U1132" s="9"/>
      <c r="V1132" s="9"/>
      <c r="W1132" s="9"/>
      <c r="X1132" s="9"/>
      <c r="Y1132" s="9"/>
      <c r="Z1132" s="9"/>
      <c r="AT1132" s="36"/>
      <c r="AW1132" s="78"/>
      <c r="AX1132" s="78"/>
      <c r="AY1132" s="78"/>
      <c r="AZ1132" s="78"/>
    </row>
    <row r="1133" spans="1:52" ht="15" customHeight="1" x14ac:dyDescent="0.4">
      <c r="A1133" s="18"/>
      <c r="B1133" s="9"/>
      <c r="C1133" s="9"/>
      <c r="D1133" s="9"/>
      <c r="E1133" s="9"/>
      <c r="F1133" s="9"/>
      <c r="G1133" s="18"/>
      <c r="H1133" s="9"/>
      <c r="I1133" s="9"/>
      <c r="J1133" s="9"/>
      <c r="K1133" s="18"/>
      <c r="L1133" s="9"/>
      <c r="M1133" s="9"/>
      <c r="N1133" s="9"/>
      <c r="O1133" s="9"/>
      <c r="P1133" s="9"/>
      <c r="Q1133" s="9"/>
      <c r="R1133" s="9"/>
      <c r="S1133" s="9"/>
      <c r="T1133" s="9"/>
      <c r="U1133" s="9"/>
      <c r="V1133" s="9"/>
      <c r="W1133" s="9"/>
      <c r="X1133" s="9"/>
      <c r="Y1133" s="9"/>
      <c r="Z1133" s="9"/>
      <c r="AT1133" s="36"/>
      <c r="AW1133" s="78"/>
      <c r="AX1133" s="78"/>
      <c r="AY1133" s="78"/>
      <c r="AZ1133" s="78"/>
    </row>
    <row r="1134" spans="1:52" ht="15" customHeight="1" x14ac:dyDescent="0.4">
      <c r="A1134" s="18"/>
      <c r="B1134" s="9"/>
      <c r="C1134" s="9"/>
      <c r="D1134" s="9"/>
      <c r="E1134" s="9"/>
      <c r="F1134" s="9"/>
      <c r="G1134" s="18"/>
      <c r="H1134" s="9"/>
      <c r="I1134" s="9"/>
      <c r="J1134" s="9"/>
      <c r="K1134" s="18"/>
      <c r="L1134" s="9"/>
      <c r="M1134" s="9"/>
      <c r="N1134" s="9"/>
      <c r="O1134" s="9"/>
      <c r="P1134" s="9"/>
      <c r="Q1134" s="9"/>
      <c r="R1134" s="9"/>
      <c r="S1134" s="9"/>
      <c r="T1134" s="9"/>
      <c r="U1134" s="9"/>
      <c r="V1134" s="9"/>
      <c r="W1134" s="9"/>
      <c r="X1134" s="9"/>
      <c r="Y1134" s="9"/>
      <c r="Z1134" s="9"/>
      <c r="AT1134" s="36"/>
      <c r="AW1134" s="78"/>
      <c r="AX1134" s="78"/>
      <c r="AY1134" s="78"/>
      <c r="AZ1134" s="78"/>
    </row>
    <row r="1135" spans="1:52" ht="15" customHeight="1" x14ac:dyDescent="0.4">
      <c r="A1135" s="18"/>
      <c r="B1135" s="9"/>
      <c r="C1135" s="9"/>
      <c r="D1135" s="9"/>
      <c r="E1135" s="9"/>
      <c r="F1135" s="9"/>
      <c r="G1135" s="18"/>
      <c r="H1135" s="9"/>
      <c r="I1135" s="9"/>
      <c r="J1135" s="9"/>
      <c r="K1135" s="18"/>
      <c r="L1135" s="9"/>
      <c r="M1135" s="9"/>
      <c r="N1135" s="9"/>
      <c r="O1135" s="9"/>
      <c r="P1135" s="9"/>
      <c r="Q1135" s="9"/>
      <c r="R1135" s="9"/>
      <c r="S1135" s="9"/>
      <c r="T1135" s="9"/>
      <c r="U1135" s="9"/>
      <c r="V1135" s="9"/>
      <c r="W1135" s="9"/>
      <c r="X1135" s="9"/>
      <c r="Y1135" s="9"/>
      <c r="Z1135" s="9"/>
      <c r="AT1135" s="36"/>
      <c r="AW1135" s="78"/>
      <c r="AX1135" s="78"/>
      <c r="AY1135" s="78"/>
      <c r="AZ1135" s="78"/>
    </row>
    <row r="1136" spans="1:52" ht="15" customHeight="1" x14ac:dyDescent="0.4">
      <c r="A1136" s="18"/>
      <c r="B1136" s="9"/>
      <c r="C1136" s="9"/>
      <c r="D1136" s="9"/>
      <c r="E1136" s="9"/>
      <c r="F1136" s="9"/>
      <c r="G1136" s="18"/>
      <c r="H1136" s="9"/>
      <c r="I1136" s="9"/>
      <c r="J1136" s="9"/>
      <c r="K1136" s="18"/>
      <c r="L1136" s="9"/>
      <c r="M1136" s="9"/>
      <c r="N1136" s="9"/>
      <c r="O1136" s="9"/>
      <c r="P1136" s="9"/>
      <c r="Q1136" s="9"/>
      <c r="R1136" s="9"/>
      <c r="S1136" s="9"/>
      <c r="T1136" s="9"/>
      <c r="U1136" s="9"/>
      <c r="V1136" s="9"/>
      <c r="W1136" s="9"/>
      <c r="X1136" s="9"/>
      <c r="Y1136" s="9"/>
      <c r="Z1136" s="9"/>
      <c r="AT1136" s="36"/>
      <c r="AW1136" s="78"/>
      <c r="AX1136" s="78"/>
      <c r="AY1136" s="78"/>
      <c r="AZ1136" s="78"/>
    </row>
    <row r="1137" spans="1:52" ht="15" customHeight="1" x14ac:dyDescent="0.4">
      <c r="A1137" s="18"/>
      <c r="B1137" s="9"/>
      <c r="C1137" s="9"/>
      <c r="D1137" s="9"/>
      <c r="E1137" s="9"/>
      <c r="F1137" s="9"/>
      <c r="G1137" s="18"/>
      <c r="H1137" s="9"/>
      <c r="I1137" s="9"/>
      <c r="J1137" s="9"/>
      <c r="K1137" s="18"/>
      <c r="L1137" s="9"/>
      <c r="M1137" s="9"/>
      <c r="N1137" s="9"/>
      <c r="O1137" s="9"/>
      <c r="P1137" s="9"/>
      <c r="Q1137" s="9"/>
      <c r="R1137" s="9"/>
      <c r="S1137" s="9"/>
      <c r="T1137" s="9"/>
      <c r="U1137" s="9"/>
      <c r="V1137" s="9"/>
      <c r="W1137" s="9"/>
      <c r="X1137" s="9"/>
      <c r="Y1137" s="9"/>
      <c r="Z1137" s="9"/>
      <c r="AT1137" s="36"/>
      <c r="AW1137" s="78"/>
      <c r="AX1137" s="78"/>
      <c r="AY1137" s="78"/>
      <c r="AZ1137" s="78"/>
    </row>
    <row r="1138" spans="1:52" ht="15" customHeight="1" x14ac:dyDescent="0.4">
      <c r="A1138" s="18"/>
      <c r="B1138" s="9"/>
      <c r="C1138" s="9"/>
      <c r="D1138" s="9"/>
      <c r="E1138" s="9"/>
      <c r="F1138" s="9"/>
      <c r="G1138" s="18"/>
      <c r="H1138" s="9"/>
      <c r="I1138" s="9"/>
      <c r="J1138" s="9"/>
      <c r="K1138" s="18"/>
      <c r="L1138" s="9"/>
      <c r="M1138" s="9"/>
      <c r="N1138" s="9"/>
      <c r="O1138" s="9"/>
      <c r="P1138" s="9"/>
      <c r="Q1138" s="9"/>
      <c r="R1138" s="9"/>
      <c r="S1138" s="9"/>
      <c r="T1138" s="9"/>
      <c r="U1138" s="9"/>
      <c r="V1138" s="9"/>
      <c r="W1138" s="9"/>
      <c r="X1138" s="9"/>
      <c r="Y1138" s="9"/>
      <c r="Z1138" s="9"/>
      <c r="AT1138" s="36"/>
      <c r="AW1138" s="78"/>
      <c r="AX1138" s="78"/>
      <c r="AY1138" s="78"/>
      <c r="AZ1138" s="78"/>
    </row>
    <row r="1139" spans="1:52" ht="15" customHeight="1" x14ac:dyDescent="0.4">
      <c r="A1139" s="18"/>
      <c r="B1139" s="9"/>
      <c r="C1139" s="9"/>
      <c r="D1139" s="9"/>
      <c r="E1139" s="9"/>
      <c r="F1139" s="9"/>
      <c r="G1139" s="18"/>
      <c r="H1139" s="9"/>
      <c r="I1139" s="9"/>
      <c r="J1139" s="9"/>
      <c r="K1139" s="18"/>
      <c r="L1139" s="9"/>
      <c r="M1139" s="9"/>
      <c r="N1139" s="9"/>
      <c r="O1139" s="9"/>
      <c r="P1139" s="9"/>
      <c r="Q1139" s="9"/>
      <c r="R1139" s="9"/>
      <c r="S1139" s="9"/>
      <c r="T1139" s="9"/>
      <c r="U1139" s="9"/>
      <c r="V1139" s="9"/>
      <c r="W1139" s="9"/>
      <c r="X1139" s="9"/>
      <c r="Y1139" s="9"/>
      <c r="Z1139" s="9"/>
      <c r="AT1139" s="36"/>
      <c r="AW1139" s="78"/>
      <c r="AX1139" s="78"/>
      <c r="AY1139" s="78"/>
      <c r="AZ1139" s="78"/>
    </row>
    <row r="1140" spans="1:52" ht="15" customHeight="1" x14ac:dyDescent="0.4">
      <c r="A1140" s="18"/>
      <c r="B1140" s="9"/>
      <c r="C1140" s="9"/>
      <c r="D1140" s="9"/>
      <c r="E1140" s="9"/>
      <c r="F1140" s="9"/>
      <c r="G1140" s="18"/>
      <c r="H1140" s="9"/>
      <c r="I1140" s="9"/>
      <c r="J1140" s="9"/>
      <c r="K1140" s="18"/>
      <c r="L1140" s="9"/>
      <c r="M1140" s="9"/>
      <c r="N1140" s="9"/>
      <c r="O1140" s="9"/>
      <c r="P1140" s="9"/>
      <c r="Q1140" s="9"/>
      <c r="R1140" s="9"/>
      <c r="S1140" s="9"/>
      <c r="T1140" s="9"/>
      <c r="U1140" s="9"/>
      <c r="V1140" s="9"/>
      <c r="W1140" s="9"/>
      <c r="X1140" s="9"/>
      <c r="Y1140" s="9"/>
      <c r="Z1140" s="9"/>
      <c r="AT1140" s="36"/>
      <c r="AW1140" s="78"/>
      <c r="AX1140" s="78"/>
      <c r="AY1140" s="78"/>
      <c r="AZ1140" s="78"/>
    </row>
    <row r="1141" spans="1:52" ht="15" customHeight="1" x14ac:dyDescent="0.4">
      <c r="A1141" s="18"/>
      <c r="B1141" s="9"/>
      <c r="C1141" s="9"/>
      <c r="D1141" s="9"/>
      <c r="E1141" s="9"/>
      <c r="F1141" s="9"/>
      <c r="G1141" s="18"/>
      <c r="H1141" s="9"/>
      <c r="I1141" s="9"/>
      <c r="J1141" s="9"/>
      <c r="K1141" s="18"/>
      <c r="L1141" s="9"/>
      <c r="M1141" s="9"/>
      <c r="N1141" s="9"/>
      <c r="O1141" s="9"/>
      <c r="P1141" s="9"/>
      <c r="Q1141" s="9"/>
      <c r="R1141" s="9"/>
      <c r="S1141" s="9"/>
      <c r="T1141" s="9"/>
      <c r="U1141" s="9"/>
      <c r="V1141" s="9"/>
      <c r="W1141" s="9"/>
      <c r="X1141" s="9"/>
      <c r="Y1141" s="9"/>
      <c r="Z1141" s="9"/>
      <c r="AT1141" s="36"/>
      <c r="AW1141" s="78"/>
      <c r="AX1141" s="78"/>
      <c r="AY1141" s="78"/>
      <c r="AZ1141" s="78"/>
    </row>
    <row r="1142" spans="1:52" ht="15" customHeight="1" x14ac:dyDescent="0.4">
      <c r="A1142" s="18"/>
      <c r="B1142" s="9"/>
      <c r="C1142" s="9"/>
      <c r="D1142" s="9"/>
      <c r="E1142" s="9"/>
      <c r="F1142" s="9"/>
      <c r="G1142" s="18"/>
      <c r="H1142" s="9"/>
      <c r="I1142" s="9"/>
      <c r="J1142" s="9"/>
      <c r="K1142" s="18"/>
      <c r="L1142" s="9"/>
      <c r="M1142" s="9"/>
      <c r="N1142" s="9"/>
      <c r="O1142" s="9"/>
      <c r="P1142" s="9"/>
      <c r="Q1142" s="9"/>
      <c r="R1142" s="9"/>
      <c r="S1142" s="9"/>
      <c r="T1142" s="9"/>
      <c r="U1142" s="9"/>
      <c r="V1142" s="9"/>
      <c r="W1142" s="9"/>
      <c r="X1142" s="9"/>
      <c r="Y1142" s="9"/>
      <c r="Z1142" s="9"/>
      <c r="AT1142" s="36"/>
      <c r="AW1142" s="78"/>
      <c r="AX1142" s="78"/>
      <c r="AY1142" s="78"/>
      <c r="AZ1142" s="78"/>
    </row>
    <row r="1143" spans="1:52" ht="15" customHeight="1" x14ac:dyDescent="0.4">
      <c r="A1143" s="18"/>
      <c r="B1143" s="9"/>
      <c r="C1143" s="9"/>
      <c r="D1143" s="9"/>
      <c r="E1143" s="9"/>
      <c r="F1143" s="9"/>
      <c r="G1143" s="18"/>
      <c r="H1143" s="9"/>
      <c r="I1143" s="9"/>
      <c r="J1143" s="9"/>
      <c r="K1143" s="18"/>
      <c r="L1143" s="9"/>
      <c r="M1143" s="9"/>
      <c r="N1143" s="9"/>
      <c r="O1143" s="9"/>
      <c r="P1143" s="9"/>
      <c r="Q1143" s="9"/>
      <c r="R1143" s="9"/>
      <c r="S1143" s="9"/>
      <c r="T1143" s="9"/>
      <c r="U1143" s="9"/>
      <c r="V1143" s="9"/>
      <c r="W1143" s="9"/>
      <c r="X1143" s="9"/>
      <c r="Y1143" s="9"/>
      <c r="Z1143" s="9"/>
      <c r="AT1143" s="36"/>
      <c r="AW1143" s="78"/>
      <c r="AX1143" s="78"/>
      <c r="AY1143" s="78"/>
      <c r="AZ1143" s="78"/>
    </row>
    <row r="1144" spans="1:52" ht="15" customHeight="1" x14ac:dyDescent="0.4">
      <c r="A1144" s="18"/>
      <c r="B1144" s="9"/>
      <c r="C1144" s="9"/>
      <c r="D1144" s="9"/>
      <c r="E1144" s="9"/>
      <c r="F1144" s="9"/>
      <c r="G1144" s="18"/>
      <c r="H1144" s="9"/>
      <c r="I1144" s="9"/>
      <c r="J1144" s="9"/>
      <c r="K1144" s="18"/>
      <c r="L1144" s="9"/>
      <c r="M1144" s="9"/>
      <c r="N1144" s="9"/>
      <c r="O1144" s="9"/>
      <c r="P1144" s="9"/>
      <c r="Q1144" s="9"/>
      <c r="R1144" s="9"/>
      <c r="S1144" s="9"/>
      <c r="T1144" s="9"/>
      <c r="U1144" s="9"/>
      <c r="V1144" s="9"/>
      <c r="W1144" s="9"/>
      <c r="X1144" s="9"/>
      <c r="Y1144" s="9"/>
      <c r="Z1144" s="9"/>
      <c r="AT1144" s="36"/>
      <c r="AW1144" s="78"/>
      <c r="AX1144" s="78"/>
      <c r="AY1144" s="78"/>
      <c r="AZ1144" s="78"/>
    </row>
    <row r="1145" spans="1:52" ht="15" customHeight="1" x14ac:dyDescent="0.4">
      <c r="A1145" s="18"/>
      <c r="B1145" s="9"/>
      <c r="C1145" s="9"/>
      <c r="D1145" s="9"/>
      <c r="E1145" s="9"/>
      <c r="F1145" s="9"/>
      <c r="G1145" s="18"/>
      <c r="H1145" s="9"/>
      <c r="I1145" s="9"/>
      <c r="J1145" s="9"/>
      <c r="K1145" s="18"/>
      <c r="L1145" s="9"/>
      <c r="M1145" s="9"/>
      <c r="N1145" s="9"/>
      <c r="O1145" s="9"/>
      <c r="P1145" s="9"/>
      <c r="Q1145" s="9"/>
      <c r="R1145" s="9"/>
      <c r="S1145" s="9"/>
      <c r="T1145" s="9"/>
      <c r="U1145" s="9"/>
      <c r="V1145" s="9"/>
      <c r="W1145" s="9"/>
      <c r="X1145" s="9"/>
      <c r="Y1145" s="9"/>
      <c r="Z1145" s="9"/>
      <c r="AT1145" s="36"/>
      <c r="AW1145" s="78"/>
      <c r="AX1145" s="78"/>
      <c r="AY1145" s="78"/>
      <c r="AZ1145" s="78"/>
    </row>
    <row r="1146" spans="1:52" ht="15" customHeight="1" x14ac:dyDescent="0.4">
      <c r="A1146" s="18"/>
      <c r="B1146" s="9"/>
      <c r="C1146" s="9"/>
      <c r="D1146" s="9"/>
      <c r="E1146" s="9"/>
      <c r="F1146" s="9"/>
      <c r="G1146" s="18"/>
      <c r="H1146" s="9"/>
      <c r="I1146" s="9"/>
      <c r="J1146" s="9"/>
      <c r="K1146" s="18"/>
      <c r="L1146" s="9"/>
      <c r="M1146" s="9"/>
      <c r="N1146" s="9"/>
      <c r="O1146" s="9"/>
      <c r="P1146" s="9"/>
      <c r="Q1146" s="9"/>
      <c r="R1146" s="9"/>
      <c r="S1146" s="9"/>
      <c r="T1146" s="9"/>
      <c r="U1146" s="9"/>
      <c r="V1146" s="9"/>
      <c r="W1146" s="9"/>
      <c r="X1146" s="9"/>
      <c r="Y1146" s="9"/>
      <c r="Z1146" s="9"/>
      <c r="AT1146" s="36"/>
      <c r="AW1146" s="78"/>
      <c r="AX1146" s="78"/>
      <c r="AY1146" s="78"/>
      <c r="AZ1146" s="78"/>
    </row>
    <row r="1147" spans="1:52" ht="15" customHeight="1" x14ac:dyDescent="0.4">
      <c r="A1147" s="18"/>
      <c r="B1147" s="9"/>
      <c r="C1147" s="9"/>
      <c r="D1147" s="9"/>
      <c r="E1147" s="9"/>
      <c r="F1147" s="9"/>
      <c r="G1147" s="18"/>
      <c r="H1147" s="9"/>
      <c r="I1147" s="9"/>
      <c r="J1147" s="9"/>
      <c r="K1147" s="18"/>
      <c r="L1147" s="9"/>
      <c r="M1147" s="9"/>
      <c r="N1147" s="9"/>
      <c r="O1147" s="9"/>
      <c r="P1147" s="9"/>
      <c r="Q1147" s="9"/>
      <c r="R1147" s="9"/>
      <c r="S1147" s="9"/>
      <c r="T1147" s="9"/>
      <c r="U1147" s="9"/>
      <c r="V1147" s="9"/>
      <c r="W1147" s="9"/>
      <c r="X1147" s="9"/>
      <c r="Y1147" s="9"/>
      <c r="Z1147" s="9"/>
      <c r="AT1147" s="36"/>
      <c r="AW1147" s="78"/>
      <c r="AX1147" s="78"/>
      <c r="AY1147" s="78"/>
      <c r="AZ1147" s="78"/>
    </row>
    <row r="1148" spans="1:52" ht="15" customHeight="1" x14ac:dyDescent="0.4">
      <c r="A1148" s="18"/>
      <c r="B1148" s="9"/>
      <c r="C1148" s="9"/>
      <c r="D1148" s="9"/>
      <c r="E1148" s="9"/>
      <c r="F1148" s="9"/>
      <c r="G1148" s="18"/>
      <c r="H1148" s="9"/>
      <c r="I1148" s="9"/>
      <c r="J1148" s="9"/>
      <c r="K1148" s="18"/>
      <c r="L1148" s="9"/>
      <c r="M1148" s="9"/>
      <c r="N1148" s="9"/>
      <c r="O1148" s="9"/>
      <c r="P1148" s="9"/>
      <c r="Q1148" s="9"/>
      <c r="R1148" s="9"/>
      <c r="S1148" s="9"/>
      <c r="T1148" s="9"/>
      <c r="U1148" s="9"/>
      <c r="V1148" s="9"/>
      <c r="W1148" s="9"/>
      <c r="X1148" s="9"/>
      <c r="Y1148" s="9"/>
      <c r="Z1148" s="9"/>
      <c r="AT1148" s="36"/>
      <c r="AW1148" s="78"/>
      <c r="AX1148" s="78"/>
      <c r="AY1148" s="78"/>
      <c r="AZ1148" s="78"/>
    </row>
    <row r="1149" spans="1:52" ht="15" customHeight="1" x14ac:dyDescent="0.4">
      <c r="A1149" s="18"/>
      <c r="B1149" s="9"/>
      <c r="C1149" s="9"/>
      <c r="D1149" s="9"/>
      <c r="E1149" s="9"/>
      <c r="F1149" s="9"/>
      <c r="G1149" s="18"/>
      <c r="H1149" s="9"/>
      <c r="I1149" s="9"/>
      <c r="J1149" s="9"/>
      <c r="K1149" s="18"/>
      <c r="L1149" s="9"/>
      <c r="M1149" s="9"/>
      <c r="N1149" s="9"/>
      <c r="O1149" s="9"/>
      <c r="P1149" s="9"/>
      <c r="Q1149" s="9"/>
      <c r="R1149" s="9"/>
      <c r="S1149" s="9"/>
      <c r="T1149" s="9"/>
      <c r="U1149" s="9"/>
      <c r="V1149" s="9"/>
      <c r="W1149" s="9"/>
      <c r="X1149" s="9"/>
      <c r="Y1149" s="9"/>
      <c r="Z1149" s="9"/>
      <c r="AT1149" s="36"/>
      <c r="AW1149" s="78"/>
      <c r="AX1149" s="78"/>
      <c r="AY1149" s="78"/>
      <c r="AZ1149" s="78"/>
    </row>
    <row r="1150" spans="1:52" ht="15" customHeight="1" x14ac:dyDescent="0.4">
      <c r="A1150" s="18"/>
      <c r="B1150" s="9"/>
      <c r="C1150" s="9"/>
      <c r="D1150" s="9"/>
      <c r="E1150" s="9"/>
      <c r="F1150" s="9"/>
      <c r="G1150" s="18"/>
      <c r="H1150" s="9"/>
      <c r="I1150" s="9"/>
      <c r="J1150" s="9"/>
      <c r="K1150" s="18"/>
      <c r="L1150" s="9"/>
      <c r="M1150" s="9"/>
      <c r="N1150" s="9"/>
      <c r="O1150" s="9"/>
      <c r="P1150" s="9"/>
      <c r="Q1150" s="9"/>
      <c r="R1150" s="9"/>
      <c r="S1150" s="9"/>
      <c r="T1150" s="9"/>
      <c r="U1150" s="9"/>
      <c r="V1150" s="9"/>
      <c r="W1150" s="9"/>
      <c r="X1150" s="9"/>
      <c r="Y1150" s="9"/>
      <c r="Z1150" s="9"/>
      <c r="AT1150" s="36"/>
      <c r="AW1150" s="78"/>
      <c r="AX1150" s="78"/>
      <c r="AY1150" s="78"/>
      <c r="AZ1150" s="78"/>
    </row>
    <row r="1151" spans="1:52" ht="15" customHeight="1" x14ac:dyDescent="0.4">
      <c r="A1151" s="18"/>
      <c r="B1151" s="9"/>
      <c r="C1151" s="9"/>
      <c r="D1151" s="9"/>
      <c r="E1151" s="9"/>
      <c r="F1151" s="9"/>
      <c r="G1151" s="18"/>
      <c r="H1151" s="9"/>
      <c r="I1151" s="9"/>
      <c r="J1151" s="9"/>
      <c r="K1151" s="18"/>
      <c r="L1151" s="9"/>
      <c r="M1151" s="9"/>
      <c r="N1151" s="9"/>
      <c r="O1151" s="9"/>
      <c r="P1151" s="9"/>
      <c r="Q1151" s="9"/>
      <c r="R1151" s="9"/>
      <c r="S1151" s="9"/>
      <c r="T1151" s="9"/>
      <c r="U1151" s="9"/>
      <c r="V1151" s="9"/>
      <c r="W1151" s="9"/>
      <c r="X1151" s="9"/>
      <c r="Y1151" s="9"/>
      <c r="Z1151" s="9"/>
      <c r="AT1151" s="36"/>
      <c r="AW1151" s="78"/>
      <c r="AX1151" s="78"/>
      <c r="AY1151" s="78"/>
      <c r="AZ1151" s="78"/>
    </row>
    <row r="1152" spans="1:52" ht="15" customHeight="1" x14ac:dyDescent="0.4">
      <c r="A1152" s="18"/>
      <c r="B1152" s="9"/>
      <c r="C1152" s="9"/>
      <c r="D1152" s="9"/>
      <c r="E1152" s="9"/>
      <c r="F1152" s="9"/>
      <c r="G1152" s="18"/>
      <c r="H1152" s="9"/>
      <c r="I1152" s="9"/>
      <c r="J1152" s="9"/>
      <c r="K1152" s="18"/>
      <c r="L1152" s="9"/>
      <c r="M1152" s="9"/>
      <c r="N1152" s="9"/>
      <c r="O1152" s="9"/>
      <c r="P1152" s="9"/>
      <c r="Q1152" s="9"/>
      <c r="R1152" s="9"/>
      <c r="S1152" s="9"/>
      <c r="T1152" s="9"/>
      <c r="U1152" s="9"/>
      <c r="V1152" s="9"/>
      <c r="W1152" s="9"/>
      <c r="X1152" s="9"/>
      <c r="Y1152" s="9"/>
      <c r="Z1152" s="9"/>
      <c r="AT1152" s="36"/>
      <c r="AW1152" s="78"/>
      <c r="AX1152" s="78"/>
      <c r="AY1152" s="78"/>
      <c r="AZ1152" s="78"/>
    </row>
    <row r="1153" spans="1:52" ht="15" customHeight="1" x14ac:dyDescent="0.4">
      <c r="A1153" s="18"/>
      <c r="B1153" s="9"/>
      <c r="C1153" s="9"/>
      <c r="D1153" s="9"/>
      <c r="E1153" s="9"/>
      <c r="F1153" s="9"/>
      <c r="G1153" s="18"/>
      <c r="H1153" s="9"/>
      <c r="I1153" s="9"/>
      <c r="J1153" s="9"/>
      <c r="K1153" s="18"/>
      <c r="L1153" s="9"/>
      <c r="M1153" s="9"/>
      <c r="N1153" s="9"/>
      <c r="O1153" s="9"/>
      <c r="P1153" s="9"/>
      <c r="Q1153" s="9"/>
      <c r="R1153" s="9"/>
      <c r="S1153" s="9"/>
      <c r="T1153" s="9"/>
      <c r="U1153" s="9"/>
      <c r="V1153" s="9"/>
      <c r="W1153" s="9"/>
      <c r="X1153" s="9"/>
      <c r="Y1153" s="9"/>
      <c r="Z1153" s="9"/>
      <c r="AT1153" s="36"/>
      <c r="AW1153" s="78"/>
      <c r="AX1153" s="78"/>
      <c r="AY1153" s="78"/>
      <c r="AZ1153" s="78"/>
    </row>
    <row r="1154" spans="1:52" ht="15" customHeight="1" x14ac:dyDescent="0.4">
      <c r="A1154" s="18"/>
      <c r="B1154" s="9"/>
      <c r="C1154" s="9"/>
      <c r="D1154" s="9"/>
      <c r="E1154" s="9"/>
      <c r="F1154" s="9"/>
      <c r="G1154" s="18"/>
      <c r="H1154" s="9"/>
      <c r="I1154" s="9"/>
      <c r="J1154" s="9"/>
      <c r="K1154" s="18"/>
      <c r="L1154" s="9"/>
      <c r="M1154" s="9"/>
      <c r="N1154" s="9"/>
      <c r="O1154" s="9"/>
      <c r="P1154" s="9"/>
      <c r="Q1154" s="9"/>
      <c r="R1154" s="9"/>
      <c r="S1154" s="9"/>
      <c r="T1154" s="9"/>
      <c r="U1154" s="9"/>
      <c r="V1154" s="9"/>
      <c r="W1154" s="9"/>
      <c r="X1154" s="9"/>
      <c r="Y1154" s="9"/>
      <c r="Z1154" s="9"/>
      <c r="AT1154" s="36"/>
      <c r="AW1154" s="78"/>
      <c r="AX1154" s="78"/>
      <c r="AY1154" s="78"/>
      <c r="AZ1154" s="78"/>
    </row>
    <row r="1155" spans="1:52" ht="15" customHeight="1" x14ac:dyDescent="0.4">
      <c r="A1155" s="18"/>
      <c r="B1155" s="9"/>
      <c r="C1155" s="9"/>
      <c r="D1155" s="9"/>
      <c r="E1155" s="9"/>
      <c r="F1155" s="9"/>
      <c r="G1155" s="18"/>
      <c r="H1155" s="9"/>
      <c r="I1155" s="9"/>
      <c r="J1155" s="9"/>
      <c r="K1155" s="18"/>
      <c r="L1155" s="9"/>
      <c r="M1155" s="9"/>
      <c r="N1155" s="9"/>
      <c r="O1155" s="9"/>
      <c r="P1155" s="9"/>
      <c r="Q1155" s="9"/>
      <c r="R1155" s="9"/>
      <c r="S1155" s="9"/>
      <c r="T1155" s="9"/>
      <c r="U1155" s="9"/>
      <c r="V1155" s="9"/>
      <c r="W1155" s="9"/>
      <c r="X1155" s="9"/>
      <c r="Y1155" s="9"/>
      <c r="Z1155" s="9"/>
      <c r="AT1155" s="36"/>
      <c r="AW1155" s="78"/>
      <c r="AX1155" s="78"/>
      <c r="AY1155" s="78"/>
      <c r="AZ1155" s="78"/>
    </row>
    <row r="1156" spans="1:52" ht="15" customHeight="1" x14ac:dyDescent="0.4">
      <c r="A1156" s="18"/>
      <c r="B1156" s="9"/>
      <c r="C1156" s="9"/>
      <c r="D1156" s="9"/>
      <c r="E1156" s="9"/>
      <c r="F1156" s="9"/>
      <c r="G1156" s="18"/>
      <c r="H1156" s="9"/>
      <c r="I1156" s="9"/>
      <c r="J1156" s="9"/>
      <c r="K1156" s="18"/>
      <c r="L1156" s="9"/>
      <c r="M1156" s="9"/>
      <c r="N1156" s="9"/>
      <c r="O1156" s="9"/>
      <c r="P1156" s="9"/>
      <c r="Q1156" s="9"/>
      <c r="R1156" s="9"/>
      <c r="S1156" s="9"/>
      <c r="T1156" s="9"/>
      <c r="U1156" s="9"/>
      <c r="V1156" s="9"/>
      <c r="W1156" s="9"/>
      <c r="X1156" s="9"/>
      <c r="Y1156" s="9"/>
      <c r="Z1156" s="9"/>
      <c r="AT1156" s="36"/>
      <c r="AW1156" s="78"/>
      <c r="AX1156" s="78"/>
      <c r="AY1156" s="78"/>
      <c r="AZ1156" s="78"/>
    </row>
    <row r="1157" spans="1:52" ht="15" customHeight="1" x14ac:dyDescent="0.4">
      <c r="A1157" s="18"/>
      <c r="B1157" s="9"/>
      <c r="C1157" s="9"/>
      <c r="D1157" s="9"/>
      <c r="E1157" s="9"/>
      <c r="F1157" s="9"/>
      <c r="G1157" s="18"/>
      <c r="H1157" s="9"/>
      <c r="I1157" s="9"/>
      <c r="J1157" s="9"/>
      <c r="K1157" s="18"/>
      <c r="L1157" s="9"/>
      <c r="M1157" s="9"/>
      <c r="N1157" s="9"/>
      <c r="O1157" s="9"/>
      <c r="P1157" s="9"/>
      <c r="Q1157" s="9"/>
      <c r="R1157" s="9"/>
      <c r="S1157" s="9"/>
      <c r="T1157" s="9"/>
      <c r="U1157" s="9"/>
      <c r="V1157" s="9"/>
      <c r="W1157" s="9"/>
      <c r="X1157" s="9"/>
      <c r="Y1157" s="9"/>
      <c r="Z1157" s="9"/>
      <c r="AT1157" s="36"/>
      <c r="AW1157" s="78"/>
      <c r="AX1157" s="78"/>
      <c r="AY1157" s="78"/>
      <c r="AZ1157" s="78"/>
    </row>
    <row r="1158" spans="1:52" ht="15" customHeight="1" x14ac:dyDescent="0.4">
      <c r="A1158" s="18"/>
      <c r="B1158" s="9"/>
      <c r="C1158" s="9"/>
      <c r="D1158" s="9"/>
      <c r="E1158" s="9"/>
      <c r="F1158" s="9"/>
      <c r="G1158" s="18"/>
      <c r="H1158" s="9"/>
      <c r="I1158" s="9"/>
      <c r="J1158" s="9"/>
      <c r="K1158" s="18"/>
      <c r="L1158" s="9"/>
      <c r="M1158" s="9"/>
      <c r="N1158" s="9"/>
      <c r="O1158" s="9"/>
      <c r="P1158" s="9"/>
      <c r="Q1158" s="9"/>
      <c r="R1158" s="9"/>
      <c r="S1158" s="9"/>
      <c r="T1158" s="9"/>
      <c r="U1158" s="9"/>
      <c r="V1158" s="9"/>
      <c r="W1158" s="9"/>
      <c r="X1158" s="9"/>
      <c r="Y1158" s="9"/>
      <c r="Z1158" s="9"/>
      <c r="AT1158" s="36"/>
      <c r="AW1158" s="78"/>
      <c r="AX1158" s="78"/>
      <c r="AY1158" s="78"/>
      <c r="AZ1158" s="78"/>
    </row>
    <row r="1159" spans="1:52" ht="15" customHeight="1" x14ac:dyDescent="0.4">
      <c r="A1159" s="18"/>
      <c r="B1159" s="9"/>
      <c r="C1159" s="9"/>
      <c r="D1159" s="9"/>
      <c r="E1159" s="9"/>
      <c r="F1159" s="9"/>
      <c r="G1159" s="18"/>
      <c r="H1159" s="9"/>
      <c r="I1159" s="9"/>
      <c r="J1159" s="9"/>
      <c r="K1159" s="18"/>
      <c r="L1159" s="9"/>
      <c r="M1159" s="9"/>
      <c r="N1159" s="9"/>
      <c r="O1159" s="9"/>
      <c r="P1159" s="9"/>
      <c r="Q1159" s="9"/>
      <c r="R1159" s="9"/>
      <c r="S1159" s="9"/>
      <c r="T1159" s="9"/>
      <c r="U1159" s="9"/>
      <c r="V1159" s="9"/>
      <c r="W1159" s="9"/>
      <c r="X1159" s="9"/>
      <c r="Y1159" s="9"/>
      <c r="Z1159" s="9"/>
      <c r="AT1159" s="36"/>
      <c r="AW1159" s="78"/>
      <c r="AX1159" s="78"/>
      <c r="AY1159" s="78"/>
      <c r="AZ1159" s="78"/>
    </row>
    <row r="1160" spans="1:52" ht="15" customHeight="1" x14ac:dyDescent="0.4">
      <c r="A1160" s="18"/>
      <c r="B1160" s="9"/>
      <c r="C1160" s="9"/>
      <c r="D1160" s="9"/>
      <c r="E1160" s="9"/>
      <c r="F1160" s="9"/>
      <c r="G1160" s="18"/>
      <c r="H1160" s="9"/>
      <c r="I1160" s="9"/>
      <c r="J1160" s="9"/>
      <c r="K1160" s="18"/>
      <c r="L1160" s="9"/>
      <c r="M1160" s="9"/>
      <c r="N1160" s="9"/>
      <c r="O1160" s="9"/>
      <c r="P1160" s="9"/>
      <c r="Q1160" s="9"/>
      <c r="R1160" s="9"/>
      <c r="S1160" s="9"/>
      <c r="T1160" s="9"/>
      <c r="U1160" s="9"/>
      <c r="V1160" s="9"/>
      <c r="W1160" s="9"/>
      <c r="X1160" s="9"/>
      <c r="Y1160" s="9"/>
      <c r="Z1160" s="9"/>
      <c r="AT1160" s="36"/>
      <c r="AW1160" s="78"/>
      <c r="AX1160" s="78"/>
      <c r="AY1160" s="78"/>
      <c r="AZ1160" s="78"/>
    </row>
    <row r="1161" spans="1:52" ht="15" customHeight="1" x14ac:dyDescent="0.4">
      <c r="A1161" s="18"/>
      <c r="B1161" s="9"/>
      <c r="C1161" s="9"/>
      <c r="D1161" s="9"/>
      <c r="E1161" s="9"/>
      <c r="F1161" s="9"/>
      <c r="G1161" s="18"/>
      <c r="H1161" s="9"/>
      <c r="I1161" s="9"/>
      <c r="J1161" s="9"/>
      <c r="K1161" s="18"/>
      <c r="L1161" s="9"/>
      <c r="M1161" s="9"/>
      <c r="N1161" s="9"/>
      <c r="O1161" s="9"/>
      <c r="P1161" s="9"/>
      <c r="Q1161" s="9"/>
      <c r="R1161" s="9"/>
      <c r="S1161" s="9"/>
      <c r="T1161" s="9"/>
      <c r="U1161" s="9"/>
      <c r="V1161" s="9"/>
      <c r="W1161" s="9"/>
      <c r="X1161" s="9"/>
      <c r="Y1161" s="9"/>
      <c r="Z1161" s="9"/>
      <c r="AT1161" s="36"/>
      <c r="AW1161" s="78"/>
      <c r="AX1161" s="78"/>
      <c r="AY1161" s="78"/>
      <c r="AZ1161" s="78"/>
    </row>
    <row r="1162" spans="1:52" ht="15" customHeight="1" x14ac:dyDescent="0.4">
      <c r="A1162" s="18"/>
      <c r="B1162" s="9"/>
      <c r="C1162" s="9"/>
      <c r="D1162" s="9"/>
      <c r="E1162" s="9"/>
      <c r="F1162" s="9"/>
      <c r="G1162" s="18"/>
      <c r="H1162" s="9"/>
      <c r="I1162" s="9"/>
      <c r="J1162" s="9"/>
      <c r="K1162" s="18"/>
      <c r="L1162" s="9"/>
      <c r="M1162" s="9"/>
      <c r="N1162" s="9"/>
      <c r="O1162" s="9"/>
      <c r="P1162" s="9"/>
      <c r="Q1162" s="9"/>
      <c r="R1162" s="9"/>
      <c r="S1162" s="9"/>
      <c r="T1162" s="9"/>
      <c r="U1162" s="9"/>
      <c r="V1162" s="9"/>
      <c r="W1162" s="9"/>
      <c r="X1162" s="9"/>
      <c r="Y1162" s="9"/>
      <c r="Z1162" s="9"/>
      <c r="AT1162" s="36"/>
      <c r="AW1162" s="78"/>
      <c r="AX1162" s="78"/>
      <c r="AY1162" s="78"/>
      <c r="AZ1162" s="78"/>
    </row>
    <row r="1163" spans="1:52" ht="15" customHeight="1" x14ac:dyDescent="0.4">
      <c r="A1163" s="18"/>
      <c r="B1163" s="9"/>
      <c r="C1163" s="9"/>
      <c r="D1163" s="9"/>
      <c r="E1163" s="9"/>
      <c r="F1163" s="9"/>
      <c r="G1163" s="18"/>
      <c r="H1163" s="9"/>
      <c r="I1163" s="9"/>
      <c r="J1163" s="9"/>
      <c r="K1163" s="18"/>
      <c r="L1163" s="9"/>
      <c r="M1163" s="9"/>
      <c r="N1163" s="9"/>
      <c r="O1163" s="9"/>
      <c r="P1163" s="9"/>
      <c r="Q1163" s="9"/>
      <c r="R1163" s="9"/>
      <c r="S1163" s="9"/>
      <c r="T1163" s="9"/>
      <c r="U1163" s="9"/>
      <c r="V1163" s="9"/>
      <c r="W1163" s="9"/>
      <c r="X1163" s="9"/>
      <c r="Y1163" s="9"/>
      <c r="Z1163" s="9"/>
      <c r="AT1163" s="36"/>
      <c r="AW1163" s="78"/>
      <c r="AX1163" s="78"/>
      <c r="AY1163" s="78"/>
      <c r="AZ1163" s="78"/>
    </row>
    <row r="1164" spans="1:52" ht="15" customHeight="1" x14ac:dyDescent="0.4">
      <c r="A1164" s="18"/>
      <c r="B1164" s="9"/>
      <c r="C1164" s="9"/>
      <c r="D1164" s="9"/>
      <c r="E1164" s="9"/>
      <c r="F1164" s="9"/>
      <c r="G1164" s="18"/>
      <c r="H1164" s="9"/>
      <c r="I1164" s="9"/>
      <c r="J1164" s="9"/>
      <c r="K1164" s="18"/>
      <c r="L1164" s="9"/>
      <c r="M1164" s="9"/>
      <c r="N1164" s="9"/>
      <c r="O1164" s="9"/>
      <c r="P1164" s="9"/>
      <c r="Q1164" s="9"/>
      <c r="R1164" s="9"/>
      <c r="S1164" s="9"/>
      <c r="T1164" s="9"/>
      <c r="U1164" s="9"/>
      <c r="V1164" s="9"/>
      <c r="W1164" s="9"/>
      <c r="X1164" s="9"/>
      <c r="Y1164" s="9"/>
      <c r="Z1164" s="9"/>
      <c r="AT1164" s="36"/>
      <c r="AW1164" s="78"/>
      <c r="AX1164" s="78"/>
      <c r="AY1164" s="78"/>
      <c r="AZ1164" s="78"/>
    </row>
    <row r="1165" spans="1:52" ht="15" customHeight="1" x14ac:dyDescent="0.4">
      <c r="A1165" s="18"/>
      <c r="B1165" s="9"/>
      <c r="C1165" s="9"/>
      <c r="D1165" s="9"/>
      <c r="E1165" s="9"/>
      <c r="F1165" s="9"/>
      <c r="G1165" s="18"/>
      <c r="H1165" s="9"/>
      <c r="I1165" s="9"/>
      <c r="J1165" s="9"/>
      <c r="K1165" s="18"/>
      <c r="L1165" s="9"/>
      <c r="M1165" s="9"/>
      <c r="N1165" s="9"/>
      <c r="O1165" s="9"/>
      <c r="P1165" s="9"/>
      <c r="Q1165" s="9"/>
      <c r="R1165" s="9"/>
      <c r="S1165" s="9"/>
      <c r="T1165" s="9"/>
      <c r="U1165" s="9"/>
      <c r="V1165" s="9"/>
      <c r="W1165" s="9"/>
      <c r="X1165" s="9"/>
      <c r="Y1165" s="9"/>
      <c r="Z1165" s="9"/>
      <c r="AT1165" s="36"/>
      <c r="AW1165" s="78"/>
      <c r="AX1165" s="78"/>
      <c r="AY1165" s="78"/>
      <c r="AZ1165" s="78"/>
    </row>
    <row r="1166" spans="1:52" ht="15" customHeight="1" x14ac:dyDescent="0.4">
      <c r="A1166" s="18"/>
      <c r="B1166" s="9"/>
      <c r="C1166" s="9"/>
      <c r="D1166" s="9"/>
      <c r="E1166" s="9"/>
      <c r="F1166" s="9"/>
      <c r="G1166" s="18"/>
      <c r="H1166" s="9"/>
      <c r="I1166" s="9"/>
      <c r="J1166" s="9"/>
      <c r="K1166" s="18"/>
      <c r="L1166" s="9"/>
      <c r="M1166" s="9"/>
      <c r="N1166" s="9"/>
      <c r="O1166" s="9"/>
      <c r="P1166" s="9"/>
      <c r="Q1166" s="9"/>
      <c r="R1166" s="9"/>
      <c r="S1166" s="9"/>
      <c r="T1166" s="9"/>
      <c r="U1166" s="9"/>
      <c r="V1166" s="9"/>
      <c r="W1166" s="9"/>
      <c r="X1166" s="9"/>
      <c r="Y1166" s="9"/>
      <c r="Z1166" s="9"/>
      <c r="AT1166" s="36"/>
      <c r="AW1166" s="78"/>
      <c r="AX1166" s="78"/>
      <c r="AY1166" s="78"/>
      <c r="AZ1166" s="78"/>
    </row>
    <row r="1167" spans="1:52" ht="15" customHeight="1" x14ac:dyDescent="0.4">
      <c r="A1167" s="18"/>
      <c r="B1167" s="9"/>
      <c r="C1167" s="9"/>
      <c r="D1167" s="9"/>
      <c r="E1167" s="9"/>
      <c r="F1167" s="9"/>
      <c r="G1167" s="18"/>
      <c r="H1167" s="9"/>
      <c r="I1167" s="9"/>
      <c r="J1167" s="9"/>
      <c r="K1167" s="18"/>
      <c r="L1167" s="9"/>
      <c r="M1167" s="9"/>
      <c r="N1167" s="9"/>
      <c r="O1167" s="9"/>
      <c r="P1167" s="9"/>
      <c r="Q1167" s="9"/>
      <c r="R1167" s="9"/>
      <c r="S1167" s="9"/>
      <c r="T1167" s="9"/>
      <c r="U1167" s="9"/>
      <c r="V1167" s="9"/>
      <c r="W1167" s="9"/>
      <c r="X1167" s="9"/>
      <c r="Y1167" s="9"/>
      <c r="Z1167" s="9"/>
      <c r="AT1167" s="36"/>
      <c r="AW1167" s="78"/>
      <c r="AX1167" s="78"/>
      <c r="AY1167" s="78"/>
      <c r="AZ1167" s="78"/>
    </row>
    <row r="1168" spans="1:52" ht="15" customHeight="1" x14ac:dyDescent="0.4">
      <c r="A1168" s="18"/>
      <c r="B1168" s="9"/>
      <c r="C1168" s="9"/>
      <c r="D1168" s="9"/>
      <c r="E1168" s="9"/>
      <c r="F1168" s="9"/>
      <c r="G1168" s="18"/>
      <c r="H1168" s="9"/>
      <c r="I1168" s="9"/>
      <c r="J1168" s="9"/>
      <c r="K1168" s="18"/>
      <c r="L1168" s="9"/>
      <c r="M1168" s="9"/>
      <c r="N1168" s="9"/>
      <c r="O1168" s="9"/>
      <c r="P1168" s="9"/>
      <c r="Q1168" s="9"/>
      <c r="R1168" s="9"/>
      <c r="S1168" s="9"/>
      <c r="T1168" s="9"/>
      <c r="U1168" s="9"/>
      <c r="V1168" s="9"/>
      <c r="W1168" s="9"/>
      <c r="X1168" s="9"/>
      <c r="Y1168" s="9"/>
      <c r="Z1168" s="9"/>
      <c r="AT1168" s="36"/>
      <c r="AW1168" s="78"/>
      <c r="AX1168" s="78"/>
      <c r="AY1168" s="78"/>
      <c r="AZ1168" s="78"/>
    </row>
    <row r="1169" spans="1:52" ht="15" customHeight="1" x14ac:dyDescent="0.4">
      <c r="A1169" s="18"/>
      <c r="B1169" s="9"/>
      <c r="C1169" s="9"/>
      <c r="D1169" s="9"/>
      <c r="E1169" s="9"/>
      <c r="F1169" s="9"/>
      <c r="G1169" s="18"/>
      <c r="H1169" s="9"/>
      <c r="I1169" s="9"/>
      <c r="J1169" s="9"/>
      <c r="K1169" s="18"/>
      <c r="L1169" s="9"/>
      <c r="M1169" s="9"/>
      <c r="N1169" s="9"/>
      <c r="O1169" s="9"/>
      <c r="P1169" s="9"/>
      <c r="Q1169" s="9"/>
      <c r="R1169" s="9"/>
      <c r="S1169" s="9"/>
      <c r="T1169" s="9"/>
      <c r="U1169" s="9"/>
      <c r="V1169" s="9"/>
      <c r="W1169" s="9"/>
      <c r="X1169" s="9"/>
      <c r="Y1169" s="9"/>
      <c r="Z1169" s="9"/>
      <c r="AT1169" s="36"/>
      <c r="AW1169" s="78"/>
      <c r="AX1169" s="78"/>
      <c r="AY1169" s="78"/>
      <c r="AZ1169" s="78"/>
    </row>
    <row r="1170" spans="1:52" ht="15" customHeight="1" x14ac:dyDescent="0.4">
      <c r="A1170" s="18"/>
      <c r="B1170" s="9"/>
      <c r="C1170" s="9"/>
      <c r="D1170" s="9"/>
      <c r="E1170" s="9"/>
      <c r="F1170" s="9"/>
      <c r="G1170" s="18"/>
      <c r="H1170" s="9"/>
      <c r="I1170" s="9"/>
      <c r="J1170" s="9"/>
      <c r="K1170" s="18"/>
      <c r="L1170" s="9"/>
      <c r="M1170" s="9"/>
      <c r="N1170" s="9"/>
      <c r="O1170" s="9"/>
      <c r="P1170" s="9"/>
      <c r="Q1170" s="9"/>
      <c r="R1170" s="9"/>
      <c r="S1170" s="9"/>
      <c r="T1170" s="9"/>
      <c r="U1170" s="9"/>
      <c r="V1170" s="9"/>
      <c r="W1170" s="9"/>
      <c r="X1170" s="9"/>
      <c r="Y1170" s="9"/>
      <c r="Z1170" s="9"/>
      <c r="AT1170" s="36"/>
      <c r="AW1170" s="78"/>
      <c r="AX1170" s="78"/>
      <c r="AY1170" s="78"/>
      <c r="AZ1170" s="78"/>
    </row>
    <row r="1171" spans="1:52" ht="15" customHeight="1" x14ac:dyDescent="0.4">
      <c r="A1171" s="18"/>
      <c r="B1171" s="9"/>
      <c r="C1171" s="9"/>
      <c r="D1171" s="9"/>
      <c r="E1171" s="9"/>
      <c r="F1171" s="9"/>
      <c r="G1171" s="18"/>
      <c r="H1171" s="9"/>
      <c r="I1171" s="9"/>
      <c r="J1171" s="9"/>
      <c r="K1171" s="18"/>
      <c r="L1171" s="9"/>
      <c r="M1171" s="9"/>
      <c r="N1171" s="9"/>
      <c r="O1171" s="9"/>
      <c r="P1171" s="9"/>
      <c r="Q1171" s="9"/>
      <c r="R1171" s="9"/>
      <c r="S1171" s="9"/>
      <c r="T1171" s="9"/>
      <c r="U1171" s="9"/>
      <c r="V1171" s="9"/>
      <c r="W1171" s="9"/>
      <c r="X1171" s="9"/>
      <c r="Y1171" s="9"/>
      <c r="Z1171" s="9"/>
      <c r="AT1171" s="36"/>
      <c r="AW1171" s="78"/>
      <c r="AX1171" s="78"/>
      <c r="AY1171" s="78"/>
      <c r="AZ1171" s="78"/>
    </row>
    <row r="1172" spans="1:52" ht="15" customHeight="1" x14ac:dyDescent="0.4">
      <c r="A1172" s="18"/>
      <c r="B1172" s="9"/>
      <c r="C1172" s="9"/>
      <c r="D1172" s="9"/>
      <c r="E1172" s="9"/>
      <c r="F1172" s="9"/>
      <c r="G1172" s="18"/>
      <c r="H1172" s="9"/>
      <c r="I1172" s="9"/>
      <c r="J1172" s="9"/>
      <c r="K1172" s="18"/>
      <c r="L1172" s="9"/>
      <c r="M1172" s="9"/>
      <c r="N1172" s="9"/>
      <c r="O1172" s="9"/>
      <c r="P1172" s="9"/>
      <c r="Q1172" s="9"/>
      <c r="R1172" s="9"/>
      <c r="S1172" s="9"/>
      <c r="T1172" s="9"/>
      <c r="U1172" s="9"/>
      <c r="V1172" s="9"/>
      <c r="W1172" s="9"/>
      <c r="X1172" s="9"/>
      <c r="Y1172" s="9"/>
      <c r="Z1172" s="9"/>
      <c r="AT1172" s="36"/>
      <c r="AW1172" s="78"/>
      <c r="AX1172" s="78"/>
      <c r="AY1172" s="78"/>
      <c r="AZ1172" s="78"/>
    </row>
    <row r="1173" spans="1:52" ht="15" customHeight="1" x14ac:dyDescent="0.4">
      <c r="A1173" s="18"/>
      <c r="B1173" s="9"/>
      <c r="C1173" s="9"/>
      <c r="D1173" s="9"/>
      <c r="E1173" s="9"/>
      <c r="F1173" s="9"/>
      <c r="G1173" s="18"/>
      <c r="H1173" s="9"/>
      <c r="I1173" s="9"/>
      <c r="J1173" s="9"/>
      <c r="K1173" s="18"/>
      <c r="L1173" s="9"/>
      <c r="M1173" s="9"/>
      <c r="N1173" s="9"/>
      <c r="O1173" s="9"/>
      <c r="P1173" s="9"/>
      <c r="Q1173" s="9"/>
      <c r="R1173" s="9"/>
      <c r="S1173" s="9"/>
      <c r="T1173" s="9"/>
      <c r="U1173" s="9"/>
      <c r="V1173" s="9"/>
      <c r="W1173" s="9"/>
      <c r="X1173" s="9"/>
      <c r="Y1173" s="9"/>
      <c r="Z1173" s="9"/>
      <c r="AT1173" s="36"/>
      <c r="AW1173" s="78"/>
      <c r="AX1173" s="78"/>
      <c r="AY1173" s="78"/>
      <c r="AZ1173" s="78"/>
    </row>
    <row r="1174" spans="1:52" ht="15" customHeight="1" x14ac:dyDescent="0.4">
      <c r="A1174" s="18"/>
      <c r="B1174" s="9"/>
      <c r="C1174" s="9"/>
      <c r="D1174" s="9"/>
      <c r="E1174" s="9"/>
      <c r="F1174" s="9"/>
      <c r="G1174" s="18"/>
      <c r="H1174" s="9"/>
      <c r="I1174" s="9"/>
      <c r="J1174" s="9"/>
      <c r="K1174" s="18"/>
      <c r="L1174" s="9"/>
      <c r="M1174" s="9"/>
      <c r="N1174" s="9"/>
      <c r="O1174" s="9"/>
      <c r="P1174" s="9"/>
      <c r="Q1174" s="9"/>
      <c r="R1174" s="9"/>
      <c r="S1174" s="9"/>
      <c r="T1174" s="9"/>
      <c r="U1174" s="9"/>
      <c r="V1174" s="9"/>
      <c r="W1174" s="9"/>
      <c r="X1174" s="9"/>
      <c r="Y1174" s="9"/>
      <c r="Z1174" s="9"/>
      <c r="AT1174" s="36"/>
      <c r="AW1174" s="78"/>
      <c r="AX1174" s="78"/>
      <c r="AY1174" s="78"/>
      <c r="AZ1174" s="78"/>
    </row>
    <row r="1175" spans="1:52" ht="15" customHeight="1" x14ac:dyDescent="0.4">
      <c r="A1175" s="18"/>
      <c r="B1175" s="9"/>
      <c r="C1175" s="9"/>
      <c r="D1175" s="9"/>
      <c r="E1175" s="9"/>
      <c r="F1175" s="9"/>
      <c r="G1175" s="18"/>
      <c r="H1175" s="9"/>
      <c r="I1175" s="9"/>
      <c r="J1175" s="9"/>
      <c r="K1175" s="18"/>
      <c r="L1175" s="9"/>
      <c r="M1175" s="9"/>
      <c r="N1175" s="9"/>
      <c r="O1175" s="9"/>
      <c r="P1175" s="9"/>
      <c r="Q1175" s="9"/>
      <c r="R1175" s="9"/>
      <c r="S1175" s="9"/>
      <c r="T1175" s="9"/>
      <c r="U1175" s="9"/>
      <c r="V1175" s="9"/>
      <c r="W1175" s="9"/>
      <c r="X1175" s="9"/>
      <c r="Y1175" s="9"/>
      <c r="Z1175" s="9"/>
      <c r="AT1175" s="36"/>
      <c r="AW1175" s="78"/>
      <c r="AX1175" s="78"/>
      <c r="AY1175" s="78"/>
      <c r="AZ1175" s="78"/>
    </row>
    <row r="1176" spans="1:52" ht="15" customHeight="1" x14ac:dyDescent="0.4">
      <c r="A1176" s="18"/>
      <c r="B1176" s="9"/>
      <c r="C1176" s="9"/>
      <c r="D1176" s="9"/>
      <c r="E1176" s="9"/>
      <c r="F1176" s="9"/>
      <c r="G1176" s="18"/>
      <c r="H1176" s="9"/>
      <c r="I1176" s="9"/>
      <c r="J1176" s="9"/>
      <c r="K1176" s="18"/>
      <c r="L1176" s="9"/>
      <c r="M1176" s="9"/>
      <c r="N1176" s="9"/>
      <c r="O1176" s="9"/>
      <c r="P1176" s="9"/>
      <c r="Q1176" s="9"/>
      <c r="R1176" s="9"/>
      <c r="S1176" s="9"/>
      <c r="T1176" s="9"/>
      <c r="U1176" s="9"/>
      <c r="V1176" s="9"/>
      <c r="W1176" s="9"/>
      <c r="X1176" s="9"/>
      <c r="Y1176" s="9"/>
      <c r="Z1176" s="9"/>
      <c r="AT1176" s="36"/>
      <c r="AW1176" s="78"/>
      <c r="AX1176" s="78"/>
      <c r="AY1176" s="78"/>
      <c r="AZ1176" s="78"/>
    </row>
    <row r="1177" spans="1:52" ht="15" customHeight="1" x14ac:dyDescent="0.4">
      <c r="A1177" s="18"/>
      <c r="B1177" s="9"/>
      <c r="C1177" s="9"/>
      <c r="D1177" s="9"/>
      <c r="E1177" s="9"/>
      <c r="F1177" s="9"/>
      <c r="G1177" s="18"/>
      <c r="H1177" s="9"/>
      <c r="I1177" s="9"/>
      <c r="J1177" s="9"/>
      <c r="K1177" s="18"/>
      <c r="L1177" s="9"/>
      <c r="M1177" s="9"/>
      <c r="N1177" s="9"/>
      <c r="O1177" s="9"/>
      <c r="P1177" s="9"/>
      <c r="Q1177" s="9"/>
      <c r="R1177" s="9"/>
      <c r="S1177" s="9"/>
      <c r="T1177" s="9"/>
      <c r="U1177" s="9"/>
      <c r="V1177" s="9"/>
      <c r="W1177" s="9"/>
      <c r="X1177" s="9"/>
      <c r="Y1177" s="9"/>
      <c r="Z1177" s="9"/>
      <c r="AT1177" s="36"/>
      <c r="AW1177" s="78"/>
      <c r="AX1177" s="78"/>
      <c r="AY1177" s="78"/>
      <c r="AZ1177" s="78"/>
    </row>
    <row r="1178" spans="1:52" ht="15" customHeight="1" x14ac:dyDescent="0.4">
      <c r="A1178" s="18"/>
      <c r="B1178" s="9"/>
      <c r="C1178" s="9"/>
      <c r="D1178" s="9"/>
      <c r="E1178" s="9"/>
      <c r="F1178" s="9"/>
      <c r="G1178" s="18"/>
      <c r="H1178" s="9"/>
      <c r="I1178" s="9"/>
      <c r="J1178" s="9"/>
      <c r="K1178" s="18"/>
      <c r="L1178" s="9"/>
      <c r="M1178" s="9"/>
      <c r="N1178" s="9"/>
      <c r="O1178" s="9"/>
      <c r="P1178" s="9"/>
      <c r="Q1178" s="9"/>
      <c r="R1178" s="9"/>
      <c r="S1178" s="9"/>
      <c r="T1178" s="9"/>
      <c r="U1178" s="9"/>
      <c r="V1178" s="9"/>
      <c r="W1178" s="9"/>
      <c r="X1178" s="9"/>
      <c r="Y1178" s="9"/>
      <c r="Z1178" s="9"/>
      <c r="AT1178" s="36"/>
      <c r="AW1178" s="78"/>
      <c r="AX1178" s="78"/>
      <c r="AY1178" s="78"/>
      <c r="AZ1178" s="78"/>
    </row>
    <row r="1179" spans="1:52" ht="15" customHeight="1" x14ac:dyDescent="0.4">
      <c r="A1179" s="18"/>
      <c r="B1179" s="9"/>
      <c r="C1179" s="9"/>
      <c r="D1179" s="9"/>
      <c r="E1179" s="9"/>
      <c r="F1179" s="9"/>
      <c r="G1179" s="18"/>
      <c r="H1179" s="9"/>
      <c r="I1179" s="9"/>
      <c r="J1179" s="9"/>
      <c r="K1179" s="18"/>
      <c r="L1179" s="9"/>
      <c r="M1179" s="9"/>
      <c r="N1179" s="9"/>
      <c r="O1179" s="9"/>
      <c r="P1179" s="9"/>
      <c r="Q1179" s="9"/>
      <c r="R1179" s="9"/>
      <c r="S1179" s="9"/>
      <c r="T1179" s="9"/>
      <c r="U1179" s="9"/>
      <c r="V1179" s="9"/>
      <c r="W1179" s="9"/>
      <c r="X1179" s="9"/>
      <c r="Y1179" s="9"/>
      <c r="Z1179" s="9"/>
      <c r="AT1179" s="36"/>
      <c r="AW1179" s="78"/>
      <c r="AX1179" s="78"/>
      <c r="AY1179" s="78"/>
      <c r="AZ1179" s="78"/>
    </row>
    <row r="1180" spans="1:52" ht="15" customHeight="1" x14ac:dyDescent="0.4">
      <c r="A1180" s="18"/>
      <c r="B1180" s="9"/>
      <c r="C1180" s="9"/>
      <c r="D1180" s="9"/>
      <c r="E1180" s="9"/>
      <c r="F1180" s="9"/>
      <c r="G1180" s="18"/>
      <c r="H1180" s="9"/>
      <c r="I1180" s="9"/>
      <c r="J1180" s="9"/>
      <c r="K1180" s="18"/>
      <c r="L1180" s="9"/>
      <c r="M1180" s="9"/>
      <c r="N1180" s="9"/>
      <c r="O1180" s="9"/>
      <c r="P1180" s="9"/>
      <c r="Q1180" s="9"/>
      <c r="R1180" s="9"/>
      <c r="S1180" s="9"/>
      <c r="T1180" s="9"/>
      <c r="U1180" s="9"/>
      <c r="V1180" s="9"/>
      <c r="W1180" s="9"/>
      <c r="X1180" s="9"/>
      <c r="Y1180" s="9"/>
      <c r="Z1180" s="9"/>
      <c r="AT1180" s="36"/>
      <c r="AW1180" s="78"/>
      <c r="AX1180" s="78"/>
      <c r="AY1180" s="78"/>
      <c r="AZ1180" s="78"/>
    </row>
    <row r="1181" spans="1:52" ht="15" customHeight="1" x14ac:dyDescent="0.4">
      <c r="A1181" s="18"/>
      <c r="B1181" s="9"/>
      <c r="C1181" s="9"/>
      <c r="D1181" s="9"/>
      <c r="E1181" s="9"/>
      <c r="F1181" s="9"/>
      <c r="G1181" s="18"/>
      <c r="H1181" s="9"/>
      <c r="I1181" s="9"/>
      <c r="J1181" s="9"/>
      <c r="K1181" s="18"/>
      <c r="L1181" s="9"/>
      <c r="M1181" s="9"/>
      <c r="N1181" s="9"/>
      <c r="O1181" s="9"/>
      <c r="P1181" s="9"/>
      <c r="Q1181" s="9"/>
      <c r="R1181" s="9"/>
      <c r="S1181" s="9"/>
      <c r="T1181" s="9"/>
      <c r="U1181" s="9"/>
      <c r="V1181" s="9"/>
      <c r="W1181" s="9"/>
      <c r="X1181" s="9"/>
      <c r="Y1181" s="9"/>
      <c r="Z1181" s="9"/>
      <c r="AT1181" s="36"/>
      <c r="AW1181" s="78"/>
      <c r="AX1181" s="78"/>
      <c r="AY1181" s="78"/>
      <c r="AZ1181" s="78"/>
    </row>
    <row r="1182" spans="1:52" ht="15" customHeight="1" x14ac:dyDescent="0.4">
      <c r="A1182" s="18"/>
      <c r="B1182" s="9"/>
      <c r="C1182" s="9"/>
      <c r="D1182" s="9"/>
      <c r="E1182" s="9"/>
      <c r="F1182" s="9"/>
      <c r="G1182" s="18"/>
      <c r="H1182" s="9"/>
      <c r="I1182" s="9"/>
      <c r="J1182" s="9"/>
      <c r="K1182" s="18"/>
      <c r="L1182" s="9"/>
      <c r="M1182" s="9"/>
      <c r="N1182" s="9"/>
      <c r="O1182" s="9"/>
      <c r="P1182" s="9"/>
      <c r="Q1182" s="9"/>
      <c r="R1182" s="9"/>
      <c r="S1182" s="9"/>
      <c r="T1182" s="9"/>
      <c r="U1182" s="9"/>
      <c r="V1182" s="9"/>
      <c r="W1182" s="9"/>
      <c r="X1182" s="9"/>
      <c r="Y1182" s="9"/>
      <c r="Z1182" s="9"/>
      <c r="AT1182" s="36"/>
      <c r="AW1182" s="78"/>
      <c r="AX1182" s="78"/>
      <c r="AY1182" s="78"/>
      <c r="AZ1182" s="78"/>
    </row>
    <row r="1183" spans="1:52" ht="15" customHeight="1" x14ac:dyDescent="0.4">
      <c r="A1183" s="18"/>
      <c r="B1183" s="9"/>
      <c r="C1183" s="9"/>
      <c r="D1183" s="9"/>
      <c r="E1183" s="9"/>
      <c r="F1183" s="9"/>
      <c r="G1183" s="18"/>
      <c r="H1183" s="9"/>
      <c r="I1183" s="9"/>
      <c r="J1183" s="9"/>
      <c r="K1183" s="18"/>
      <c r="L1183" s="9"/>
      <c r="M1183" s="9"/>
      <c r="N1183" s="9"/>
      <c r="O1183" s="9"/>
      <c r="P1183" s="9"/>
      <c r="Q1183" s="9"/>
      <c r="R1183" s="9"/>
      <c r="S1183" s="9"/>
      <c r="T1183" s="9"/>
      <c r="U1183" s="9"/>
      <c r="V1183" s="9"/>
      <c r="W1183" s="9"/>
      <c r="X1183" s="9"/>
      <c r="Y1183" s="9"/>
      <c r="Z1183" s="9"/>
      <c r="AT1183" s="36"/>
      <c r="AW1183" s="78"/>
      <c r="AX1183" s="78"/>
      <c r="AY1183" s="78"/>
      <c r="AZ1183" s="78"/>
    </row>
    <row r="1184" spans="1:52" ht="15" customHeight="1" x14ac:dyDescent="0.4">
      <c r="A1184" s="18"/>
      <c r="B1184" s="9"/>
      <c r="C1184" s="9"/>
      <c r="D1184" s="9"/>
      <c r="E1184" s="9"/>
      <c r="F1184" s="9"/>
      <c r="G1184" s="18"/>
      <c r="H1184" s="9"/>
      <c r="I1184" s="9"/>
      <c r="J1184" s="9"/>
      <c r="K1184" s="18"/>
      <c r="L1184" s="9"/>
      <c r="M1184" s="9"/>
      <c r="N1184" s="9"/>
      <c r="O1184" s="9"/>
      <c r="P1184" s="9"/>
      <c r="Q1184" s="9"/>
      <c r="R1184" s="9"/>
      <c r="S1184" s="9"/>
      <c r="T1184" s="9"/>
      <c r="U1184" s="9"/>
      <c r="V1184" s="9"/>
      <c r="W1184" s="9"/>
      <c r="X1184" s="9"/>
      <c r="Y1184" s="9"/>
      <c r="Z1184" s="9"/>
      <c r="AT1184" s="36"/>
      <c r="AW1184" s="78"/>
      <c r="AX1184" s="78"/>
      <c r="AY1184" s="78"/>
      <c r="AZ1184" s="78"/>
    </row>
    <row r="1185" spans="1:52" ht="15" customHeight="1" x14ac:dyDescent="0.4">
      <c r="A1185" s="18"/>
      <c r="B1185" s="9"/>
      <c r="C1185" s="9"/>
      <c r="D1185" s="9"/>
      <c r="E1185" s="9"/>
      <c r="F1185" s="9"/>
      <c r="G1185" s="18"/>
      <c r="H1185" s="9"/>
      <c r="I1185" s="9"/>
      <c r="J1185" s="9"/>
      <c r="K1185" s="18"/>
      <c r="L1185" s="9"/>
      <c r="M1185" s="9"/>
      <c r="N1185" s="9"/>
      <c r="O1185" s="9"/>
      <c r="P1185" s="9"/>
      <c r="Q1185" s="9"/>
      <c r="R1185" s="9"/>
      <c r="S1185" s="9"/>
      <c r="T1185" s="9"/>
      <c r="U1185" s="9"/>
      <c r="V1185" s="9"/>
      <c r="W1185" s="9"/>
      <c r="X1185" s="9"/>
      <c r="Y1185" s="9"/>
      <c r="Z1185" s="9"/>
      <c r="AT1185" s="36"/>
      <c r="AW1185" s="78"/>
      <c r="AX1185" s="78"/>
      <c r="AY1185" s="78"/>
      <c r="AZ1185" s="78"/>
    </row>
    <row r="1186" spans="1:52" ht="15" customHeight="1" x14ac:dyDescent="0.4">
      <c r="A1186" s="18"/>
      <c r="B1186" s="9"/>
      <c r="C1186" s="9"/>
      <c r="D1186" s="9"/>
      <c r="E1186" s="9"/>
      <c r="F1186" s="9"/>
      <c r="G1186" s="18"/>
      <c r="H1186" s="9"/>
      <c r="I1186" s="9"/>
      <c r="J1186" s="9"/>
      <c r="K1186" s="18"/>
      <c r="L1186" s="9"/>
      <c r="M1186" s="9"/>
      <c r="N1186" s="9"/>
      <c r="O1186" s="9"/>
      <c r="P1186" s="9"/>
      <c r="Q1186" s="9"/>
      <c r="R1186" s="9"/>
      <c r="S1186" s="9"/>
      <c r="T1186" s="9"/>
      <c r="U1186" s="9"/>
      <c r="V1186" s="9"/>
      <c r="W1186" s="9"/>
      <c r="X1186" s="9"/>
      <c r="Y1186" s="9"/>
      <c r="Z1186" s="9"/>
      <c r="AT1186" s="36"/>
      <c r="AW1186" s="78"/>
      <c r="AX1186" s="78"/>
      <c r="AY1186" s="78"/>
      <c r="AZ1186" s="78"/>
    </row>
    <row r="1187" spans="1:52" ht="15" customHeight="1" x14ac:dyDescent="0.4">
      <c r="A1187" s="18"/>
      <c r="B1187" s="9"/>
      <c r="C1187" s="9"/>
      <c r="D1187" s="9"/>
      <c r="E1187" s="9"/>
      <c r="F1187" s="9"/>
      <c r="G1187" s="18"/>
      <c r="H1187" s="9"/>
      <c r="I1187" s="9"/>
      <c r="J1187" s="9"/>
      <c r="K1187" s="18"/>
      <c r="L1187" s="9"/>
      <c r="M1187" s="9"/>
      <c r="N1187" s="9"/>
      <c r="O1187" s="9"/>
      <c r="P1187" s="9"/>
      <c r="Q1187" s="9"/>
      <c r="R1187" s="9"/>
      <c r="S1187" s="9"/>
      <c r="T1187" s="9"/>
      <c r="U1187" s="9"/>
      <c r="V1187" s="9"/>
      <c r="W1187" s="9"/>
      <c r="X1187" s="9"/>
      <c r="Y1187" s="9"/>
      <c r="Z1187" s="9"/>
      <c r="AT1187" s="36"/>
      <c r="AW1187" s="78"/>
      <c r="AX1187" s="78"/>
      <c r="AY1187" s="78"/>
      <c r="AZ1187" s="78"/>
    </row>
    <row r="1188" spans="1:52" ht="15" customHeight="1" x14ac:dyDescent="0.4">
      <c r="A1188" s="18"/>
      <c r="B1188" s="9"/>
      <c r="C1188" s="9"/>
      <c r="D1188" s="9"/>
      <c r="E1188" s="9"/>
      <c r="F1188" s="9"/>
      <c r="G1188" s="18"/>
      <c r="H1188" s="9"/>
      <c r="I1188" s="9"/>
      <c r="J1188" s="9"/>
      <c r="K1188" s="18"/>
      <c r="L1188" s="9"/>
      <c r="M1188" s="9"/>
      <c r="N1188" s="9"/>
      <c r="O1188" s="9"/>
      <c r="P1188" s="9"/>
      <c r="Q1188" s="9"/>
      <c r="R1188" s="9"/>
      <c r="S1188" s="9"/>
      <c r="T1188" s="9"/>
      <c r="U1188" s="9"/>
      <c r="V1188" s="9"/>
      <c r="W1188" s="9"/>
      <c r="X1188" s="9"/>
      <c r="Y1188" s="9"/>
      <c r="Z1188" s="9"/>
      <c r="AT1188" s="36"/>
      <c r="AW1188" s="78"/>
      <c r="AX1188" s="78"/>
      <c r="AY1188" s="78"/>
      <c r="AZ1188" s="78"/>
    </row>
    <row r="1189" spans="1:52" ht="15" customHeight="1" x14ac:dyDescent="0.4">
      <c r="A1189" s="18"/>
      <c r="B1189" s="9"/>
      <c r="C1189" s="9"/>
      <c r="D1189" s="9"/>
      <c r="E1189" s="9"/>
      <c r="F1189" s="9"/>
      <c r="G1189" s="18"/>
      <c r="H1189" s="9"/>
      <c r="I1189" s="9"/>
      <c r="J1189" s="9"/>
      <c r="K1189" s="18"/>
      <c r="L1189" s="9"/>
      <c r="M1189" s="9"/>
      <c r="N1189" s="9"/>
      <c r="O1189" s="9"/>
      <c r="P1189" s="9"/>
      <c r="Q1189" s="9"/>
      <c r="R1189" s="9"/>
      <c r="S1189" s="9"/>
      <c r="T1189" s="9"/>
      <c r="U1189" s="9"/>
      <c r="V1189" s="9"/>
      <c r="W1189" s="9"/>
      <c r="X1189" s="9"/>
      <c r="Y1189" s="9"/>
      <c r="Z1189" s="9"/>
      <c r="AT1189" s="36"/>
      <c r="AW1189" s="78"/>
      <c r="AX1189" s="78"/>
      <c r="AY1189" s="78"/>
      <c r="AZ1189" s="78"/>
    </row>
    <row r="1190" spans="1:52" ht="15" customHeight="1" x14ac:dyDescent="0.4">
      <c r="A1190" s="18"/>
      <c r="B1190" s="9"/>
      <c r="C1190" s="9"/>
      <c r="D1190" s="9"/>
      <c r="E1190" s="9"/>
      <c r="F1190" s="9"/>
      <c r="G1190" s="18"/>
      <c r="H1190" s="9"/>
      <c r="I1190" s="9"/>
      <c r="J1190" s="9"/>
      <c r="K1190" s="18"/>
      <c r="L1190" s="9"/>
      <c r="M1190" s="9"/>
      <c r="N1190" s="9"/>
      <c r="O1190" s="9"/>
      <c r="P1190" s="9"/>
      <c r="Q1190" s="9"/>
      <c r="R1190" s="9"/>
      <c r="S1190" s="9"/>
      <c r="T1190" s="9"/>
      <c r="U1190" s="9"/>
      <c r="V1190" s="9"/>
      <c r="W1190" s="9"/>
      <c r="X1190" s="9"/>
      <c r="Y1190" s="9"/>
      <c r="Z1190" s="9"/>
      <c r="AT1190" s="36"/>
      <c r="AW1190" s="78"/>
      <c r="AX1190" s="78"/>
      <c r="AY1190" s="78"/>
      <c r="AZ1190" s="78"/>
    </row>
    <row r="1191" spans="1:52" ht="15" customHeight="1" x14ac:dyDescent="0.4">
      <c r="A1191" s="18"/>
      <c r="B1191" s="9"/>
      <c r="C1191" s="9"/>
      <c r="D1191" s="9"/>
      <c r="E1191" s="9"/>
      <c r="F1191" s="9"/>
      <c r="G1191" s="18"/>
      <c r="H1191" s="9"/>
      <c r="I1191" s="9"/>
      <c r="J1191" s="9"/>
      <c r="K1191" s="18"/>
      <c r="L1191" s="9"/>
      <c r="M1191" s="9"/>
      <c r="N1191" s="9"/>
      <c r="O1191" s="9"/>
      <c r="P1191" s="9"/>
      <c r="Q1191" s="9"/>
      <c r="R1191" s="9"/>
      <c r="S1191" s="9"/>
      <c r="T1191" s="9"/>
      <c r="U1191" s="9"/>
      <c r="V1191" s="9"/>
      <c r="W1191" s="9"/>
      <c r="X1191" s="9"/>
      <c r="Y1191" s="9"/>
      <c r="Z1191" s="9"/>
      <c r="AT1191" s="36"/>
      <c r="AW1191" s="78"/>
      <c r="AX1191" s="78"/>
      <c r="AY1191" s="78"/>
      <c r="AZ1191" s="78"/>
    </row>
    <row r="1192" spans="1:52" ht="15" customHeight="1" x14ac:dyDescent="0.4">
      <c r="A1192" s="18"/>
      <c r="B1192" s="9"/>
      <c r="C1192" s="9"/>
      <c r="D1192" s="9"/>
      <c r="E1192" s="9"/>
      <c r="F1192" s="9"/>
      <c r="G1192" s="18"/>
      <c r="H1192" s="9"/>
      <c r="I1192" s="9"/>
      <c r="J1192" s="9"/>
      <c r="K1192" s="18"/>
      <c r="L1192" s="9"/>
      <c r="M1192" s="9"/>
      <c r="N1192" s="9"/>
      <c r="O1192" s="9"/>
      <c r="P1192" s="9"/>
      <c r="Q1192" s="9"/>
      <c r="R1192" s="9"/>
      <c r="S1192" s="9"/>
      <c r="T1192" s="9"/>
      <c r="U1192" s="9"/>
      <c r="V1192" s="9"/>
      <c r="W1192" s="9"/>
      <c r="X1192" s="9"/>
      <c r="Y1192" s="9"/>
      <c r="Z1192" s="9"/>
      <c r="AT1192" s="36"/>
      <c r="AW1192" s="78"/>
      <c r="AX1192" s="78"/>
      <c r="AY1192" s="78"/>
      <c r="AZ1192" s="78"/>
    </row>
    <row r="1193" spans="1:52" ht="15" customHeight="1" x14ac:dyDescent="0.4">
      <c r="A1193" s="18"/>
      <c r="B1193" s="9"/>
      <c r="C1193" s="9"/>
      <c r="D1193" s="9"/>
      <c r="E1193" s="9"/>
      <c r="F1193" s="9"/>
      <c r="G1193" s="18"/>
      <c r="H1193" s="9"/>
      <c r="I1193" s="9"/>
      <c r="J1193" s="9"/>
      <c r="K1193" s="18"/>
      <c r="L1193" s="9"/>
      <c r="M1193" s="9"/>
      <c r="N1193" s="9"/>
      <c r="O1193" s="9"/>
      <c r="P1193" s="9"/>
      <c r="Q1193" s="9"/>
      <c r="R1193" s="9"/>
      <c r="S1193" s="9"/>
      <c r="T1193" s="9"/>
      <c r="U1193" s="9"/>
      <c r="V1193" s="9"/>
      <c r="W1193" s="9"/>
      <c r="X1193" s="9"/>
      <c r="Y1193" s="9"/>
      <c r="Z1193" s="9"/>
      <c r="AT1193" s="36"/>
      <c r="AW1193" s="78"/>
      <c r="AX1193" s="78"/>
      <c r="AY1193" s="78"/>
      <c r="AZ1193" s="78"/>
    </row>
    <row r="1194" spans="1:52" ht="15" customHeight="1" x14ac:dyDescent="0.4">
      <c r="A1194" s="18"/>
      <c r="B1194" s="9"/>
      <c r="C1194" s="9"/>
      <c r="D1194" s="9"/>
      <c r="E1194" s="9"/>
      <c r="F1194" s="9"/>
      <c r="G1194" s="18"/>
      <c r="H1194" s="9"/>
      <c r="I1194" s="9"/>
      <c r="J1194" s="9"/>
      <c r="K1194" s="18"/>
      <c r="L1194" s="9"/>
      <c r="M1194" s="9"/>
      <c r="N1194" s="9"/>
      <c r="O1194" s="9"/>
      <c r="P1194" s="9"/>
      <c r="Q1194" s="9"/>
      <c r="R1194" s="9"/>
      <c r="S1194" s="9"/>
      <c r="T1194" s="9"/>
      <c r="U1194" s="9"/>
      <c r="V1194" s="9"/>
      <c r="W1194" s="9"/>
      <c r="X1194" s="9"/>
      <c r="Y1194" s="9"/>
      <c r="Z1194" s="9"/>
      <c r="AT1194" s="36"/>
      <c r="AW1194" s="78"/>
      <c r="AX1194" s="78"/>
      <c r="AY1194" s="78"/>
      <c r="AZ1194" s="78"/>
    </row>
    <row r="1195" spans="1:52" ht="15" customHeight="1" x14ac:dyDescent="0.4">
      <c r="A1195" s="18"/>
      <c r="B1195" s="9"/>
      <c r="C1195" s="9"/>
      <c r="D1195" s="9"/>
      <c r="E1195" s="9"/>
      <c r="F1195" s="9"/>
      <c r="G1195" s="18"/>
      <c r="H1195" s="9"/>
      <c r="I1195" s="9"/>
      <c r="J1195" s="9"/>
      <c r="K1195" s="18"/>
      <c r="L1195" s="9"/>
      <c r="M1195" s="9"/>
      <c r="N1195" s="9"/>
      <c r="O1195" s="9"/>
      <c r="P1195" s="9"/>
      <c r="Q1195" s="9"/>
      <c r="R1195" s="9"/>
      <c r="S1195" s="9"/>
      <c r="T1195" s="9"/>
      <c r="U1195" s="9"/>
      <c r="V1195" s="9"/>
      <c r="W1195" s="9"/>
      <c r="X1195" s="9"/>
      <c r="Y1195" s="9"/>
      <c r="Z1195" s="9"/>
      <c r="AT1195" s="36"/>
      <c r="AW1195" s="78"/>
      <c r="AX1195" s="78"/>
      <c r="AY1195" s="78"/>
      <c r="AZ1195" s="78"/>
    </row>
    <row r="1196" spans="1:52" ht="15" customHeight="1" x14ac:dyDescent="0.4">
      <c r="A1196" s="18"/>
      <c r="B1196" s="9"/>
      <c r="C1196" s="9"/>
      <c r="D1196" s="9"/>
      <c r="E1196" s="9"/>
      <c r="F1196" s="9"/>
      <c r="G1196" s="18"/>
      <c r="H1196" s="9"/>
      <c r="I1196" s="9"/>
      <c r="J1196" s="9"/>
      <c r="K1196" s="18"/>
      <c r="L1196" s="9"/>
      <c r="M1196" s="9"/>
      <c r="N1196" s="9"/>
      <c r="O1196" s="9"/>
      <c r="P1196" s="9"/>
      <c r="Q1196" s="9"/>
      <c r="R1196" s="9"/>
      <c r="S1196" s="9"/>
      <c r="T1196" s="9"/>
      <c r="U1196" s="9"/>
      <c r="V1196" s="9"/>
      <c r="W1196" s="9"/>
      <c r="X1196" s="9"/>
      <c r="Y1196" s="9"/>
      <c r="Z1196" s="9"/>
      <c r="AT1196" s="36"/>
      <c r="AW1196" s="78"/>
      <c r="AX1196" s="78"/>
      <c r="AY1196" s="78"/>
      <c r="AZ1196" s="78"/>
    </row>
    <row r="1197" spans="1:52" ht="15" customHeight="1" x14ac:dyDescent="0.4">
      <c r="A1197" s="18"/>
      <c r="B1197" s="9"/>
      <c r="C1197" s="9"/>
      <c r="D1197" s="9"/>
      <c r="E1197" s="9"/>
      <c r="F1197" s="9"/>
      <c r="G1197" s="18"/>
      <c r="H1197" s="9"/>
      <c r="I1197" s="9"/>
      <c r="J1197" s="9"/>
      <c r="K1197" s="18"/>
      <c r="L1197" s="9"/>
      <c r="M1197" s="9"/>
      <c r="N1197" s="9"/>
      <c r="O1197" s="9"/>
      <c r="P1197" s="9"/>
      <c r="Q1197" s="9"/>
      <c r="R1197" s="9"/>
      <c r="S1197" s="9"/>
      <c r="T1197" s="9"/>
      <c r="U1197" s="9"/>
      <c r="V1197" s="9"/>
      <c r="W1197" s="9"/>
      <c r="X1197" s="9"/>
      <c r="Y1197" s="9"/>
      <c r="Z1197" s="9"/>
      <c r="AT1197" s="36"/>
      <c r="AW1197" s="78"/>
      <c r="AX1197" s="78"/>
      <c r="AY1197" s="78"/>
      <c r="AZ1197" s="78"/>
    </row>
    <row r="1198" spans="1:52" ht="15" customHeight="1" x14ac:dyDescent="0.4">
      <c r="A1198" s="18"/>
      <c r="B1198" s="9"/>
      <c r="C1198" s="9"/>
      <c r="D1198" s="9"/>
      <c r="E1198" s="9"/>
      <c r="F1198" s="9"/>
      <c r="G1198" s="18"/>
      <c r="H1198" s="9"/>
      <c r="I1198" s="9"/>
      <c r="J1198" s="9"/>
      <c r="K1198" s="18"/>
      <c r="L1198" s="9"/>
      <c r="M1198" s="9"/>
      <c r="N1198" s="9"/>
      <c r="O1198" s="9"/>
      <c r="P1198" s="9"/>
      <c r="Q1198" s="9"/>
      <c r="R1198" s="9"/>
      <c r="S1198" s="9"/>
      <c r="T1198" s="9"/>
      <c r="U1198" s="9"/>
      <c r="V1198" s="9"/>
      <c r="W1198" s="9"/>
      <c r="X1198" s="9"/>
      <c r="Y1198" s="9"/>
      <c r="Z1198" s="9"/>
      <c r="AT1198" s="36"/>
      <c r="AW1198" s="78"/>
      <c r="AX1198" s="78"/>
      <c r="AY1198" s="78"/>
      <c r="AZ1198" s="78"/>
    </row>
    <row r="1199" spans="1:52" ht="15" customHeight="1" x14ac:dyDescent="0.4">
      <c r="A1199" s="18"/>
      <c r="B1199" s="9"/>
      <c r="C1199" s="9"/>
      <c r="D1199" s="9"/>
      <c r="E1199" s="9"/>
      <c r="F1199" s="9"/>
      <c r="G1199" s="18"/>
      <c r="H1199" s="9"/>
      <c r="I1199" s="9"/>
      <c r="J1199" s="9"/>
      <c r="K1199" s="18"/>
      <c r="L1199" s="9"/>
      <c r="M1199" s="9"/>
      <c r="N1199" s="9"/>
      <c r="O1199" s="9"/>
      <c r="P1199" s="9"/>
      <c r="Q1199" s="9"/>
      <c r="R1199" s="9"/>
      <c r="S1199" s="9"/>
      <c r="T1199" s="9"/>
      <c r="U1199" s="9"/>
      <c r="V1199" s="9"/>
      <c r="W1199" s="9"/>
      <c r="X1199" s="9"/>
      <c r="Y1199" s="9"/>
      <c r="Z1199" s="9"/>
      <c r="AT1199" s="36"/>
      <c r="AW1199" s="78"/>
      <c r="AX1199" s="78"/>
      <c r="AY1199" s="78"/>
      <c r="AZ1199" s="78"/>
    </row>
    <row r="1200" spans="1:52" ht="15" customHeight="1" x14ac:dyDescent="0.4">
      <c r="A1200" s="18"/>
      <c r="B1200" s="9"/>
      <c r="C1200" s="9"/>
      <c r="D1200" s="9"/>
      <c r="E1200" s="9"/>
      <c r="F1200" s="9"/>
      <c r="G1200" s="18"/>
      <c r="H1200" s="9"/>
      <c r="I1200" s="9"/>
      <c r="J1200" s="9"/>
      <c r="K1200" s="18"/>
      <c r="L1200" s="9"/>
      <c r="M1200" s="9"/>
      <c r="N1200" s="9"/>
      <c r="O1200" s="9"/>
      <c r="P1200" s="9"/>
      <c r="Q1200" s="9"/>
      <c r="R1200" s="9"/>
      <c r="S1200" s="9"/>
      <c r="T1200" s="9"/>
      <c r="U1200" s="9"/>
      <c r="V1200" s="9"/>
      <c r="W1200" s="9"/>
      <c r="X1200" s="9"/>
      <c r="Y1200" s="9"/>
      <c r="Z1200" s="9"/>
      <c r="AT1200" s="36"/>
      <c r="AW1200" s="78"/>
      <c r="AX1200" s="78"/>
      <c r="AY1200" s="78"/>
      <c r="AZ1200" s="78"/>
    </row>
    <row r="1201" spans="1:52" ht="15" customHeight="1" x14ac:dyDescent="0.4">
      <c r="A1201" s="18"/>
      <c r="B1201" s="9"/>
      <c r="C1201" s="9"/>
      <c r="D1201" s="9"/>
      <c r="E1201" s="9"/>
      <c r="F1201" s="9"/>
      <c r="G1201" s="18"/>
      <c r="H1201" s="9"/>
      <c r="I1201" s="9"/>
      <c r="J1201" s="9"/>
      <c r="K1201" s="18"/>
      <c r="L1201" s="9"/>
      <c r="M1201" s="9"/>
      <c r="N1201" s="9"/>
      <c r="O1201" s="9"/>
      <c r="P1201" s="9"/>
      <c r="Q1201" s="9"/>
      <c r="R1201" s="9"/>
      <c r="S1201" s="9"/>
      <c r="T1201" s="9"/>
      <c r="U1201" s="9"/>
      <c r="V1201" s="9"/>
      <c r="W1201" s="9"/>
      <c r="X1201" s="9"/>
      <c r="Y1201" s="9"/>
      <c r="Z1201" s="9"/>
      <c r="AT1201" s="36"/>
      <c r="AW1201" s="78"/>
      <c r="AX1201" s="78"/>
      <c r="AY1201" s="78"/>
      <c r="AZ1201" s="78"/>
    </row>
    <row r="1202" spans="1:52" ht="15" customHeight="1" x14ac:dyDescent="0.4">
      <c r="A1202" s="18"/>
      <c r="B1202" s="9"/>
      <c r="C1202" s="9"/>
      <c r="D1202" s="9"/>
      <c r="E1202" s="9"/>
      <c r="F1202" s="9"/>
      <c r="G1202" s="18"/>
      <c r="H1202" s="9"/>
      <c r="I1202" s="9"/>
      <c r="J1202" s="9"/>
      <c r="K1202" s="18"/>
      <c r="L1202" s="9"/>
      <c r="M1202" s="9"/>
      <c r="N1202" s="9"/>
      <c r="O1202" s="9"/>
      <c r="P1202" s="9"/>
      <c r="Q1202" s="9"/>
      <c r="R1202" s="9"/>
      <c r="S1202" s="9"/>
      <c r="T1202" s="9"/>
      <c r="U1202" s="9"/>
      <c r="V1202" s="9"/>
      <c r="W1202" s="9"/>
      <c r="X1202" s="9"/>
      <c r="Y1202" s="9"/>
      <c r="Z1202" s="9"/>
      <c r="AT1202" s="36"/>
      <c r="AW1202" s="78"/>
      <c r="AX1202" s="78"/>
      <c r="AY1202" s="78"/>
      <c r="AZ1202" s="78"/>
    </row>
    <row r="1203" spans="1:52" ht="15" customHeight="1" x14ac:dyDescent="0.4">
      <c r="A1203" s="18"/>
      <c r="B1203" s="9"/>
      <c r="C1203" s="9"/>
      <c r="D1203" s="9"/>
      <c r="E1203" s="9"/>
      <c r="F1203" s="9"/>
      <c r="G1203" s="18"/>
      <c r="H1203" s="9"/>
      <c r="I1203" s="9"/>
      <c r="J1203" s="9"/>
      <c r="K1203" s="18"/>
      <c r="L1203" s="9"/>
      <c r="M1203" s="9"/>
      <c r="N1203" s="9"/>
      <c r="O1203" s="9"/>
      <c r="P1203" s="9"/>
      <c r="Q1203" s="9"/>
      <c r="R1203" s="9"/>
      <c r="S1203" s="9"/>
      <c r="T1203" s="9"/>
      <c r="U1203" s="9"/>
      <c r="V1203" s="9"/>
      <c r="W1203" s="9"/>
      <c r="X1203" s="9"/>
      <c r="Y1203" s="9"/>
      <c r="Z1203" s="9"/>
      <c r="AT1203" s="36"/>
      <c r="AW1203" s="78"/>
      <c r="AX1203" s="78"/>
      <c r="AY1203" s="78"/>
      <c r="AZ1203" s="78"/>
    </row>
    <row r="1204" spans="1:52" ht="15" customHeight="1" x14ac:dyDescent="0.4">
      <c r="A1204" s="18"/>
      <c r="B1204" s="9"/>
      <c r="C1204" s="9"/>
      <c r="D1204" s="9"/>
      <c r="E1204" s="9"/>
      <c r="F1204" s="9"/>
      <c r="G1204" s="18"/>
      <c r="H1204" s="9"/>
      <c r="I1204" s="9"/>
      <c r="J1204" s="9"/>
      <c r="K1204" s="18"/>
      <c r="L1204" s="9"/>
      <c r="M1204" s="9"/>
      <c r="N1204" s="9"/>
      <c r="O1204" s="9"/>
      <c r="P1204" s="9"/>
      <c r="Q1204" s="9"/>
      <c r="R1204" s="9"/>
      <c r="S1204" s="9"/>
      <c r="T1204" s="9"/>
      <c r="U1204" s="9"/>
      <c r="V1204" s="9"/>
      <c r="W1204" s="9"/>
      <c r="X1204" s="9"/>
      <c r="Y1204" s="9"/>
      <c r="Z1204" s="9"/>
      <c r="AT1204" s="36"/>
      <c r="AW1204" s="78"/>
      <c r="AX1204" s="78"/>
      <c r="AY1204" s="78"/>
      <c r="AZ1204" s="78"/>
    </row>
    <row r="1205" spans="1:52" ht="15" customHeight="1" x14ac:dyDescent="0.4">
      <c r="A1205" s="18"/>
      <c r="B1205" s="9"/>
      <c r="C1205" s="9"/>
      <c r="D1205" s="9"/>
      <c r="E1205" s="9"/>
      <c r="F1205" s="9"/>
      <c r="G1205" s="18"/>
      <c r="H1205" s="9"/>
      <c r="I1205" s="9"/>
      <c r="J1205" s="9"/>
      <c r="K1205" s="18"/>
      <c r="L1205" s="9"/>
      <c r="M1205" s="9"/>
      <c r="N1205" s="9"/>
      <c r="O1205" s="9"/>
      <c r="P1205" s="9"/>
      <c r="Q1205" s="9"/>
      <c r="R1205" s="9"/>
      <c r="S1205" s="9"/>
      <c r="T1205" s="9"/>
      <c r="U1205" s="9"/>
      <c r="V1205" s="9"/>
      <c r="W1205" s="9"/>
      <c r="X1205" s="9"/>
      <c r="Y1205" s="9"/>
      <c r="Z1205" s="9"/>
      <c r="AT1205" s="36"/>
      <c r="AW1205" s="78"/>
      <c r="AX1205" s="78"/>
      <c r="AY1205" s="78"/>
      <c r="AZ1205" s="78"/>
    </row>
    <row r="1206" spans="1:52" ht="15" customHeight="1" x14ac:dyDescent="0.4">
      <c r="A1206" s="18"/>
      <c r="B1206" s="9"/>
      <c r="C1206" s="9"/>
      <c r="D1206" s="9"/>
      <c r="E1206" s="9"/>
      <c r="F1206" s="9"/>
      <c r="G1206" s="18"/>
      <c r="H1206" s="9"/>
      <c r="I1206" s="9"/>
      <c r="J1206" s="9"/>
      <c r="K1206" s="18"/>
      <c r="L1206" s="9"/>
      <c r="M1206" s="9"/>
      <c r="N1206" s="9"/>
      <c r="O1206" s="9"/>
      <c r="P1206" s="9"/>
      <c r="Q1206" s="9"/>
      <c r="R1206" s="9"/>
      <c r="S1206" s="9"/>
      <c r="T1206" s="9"/>
      <c r="U1206" s="9"/>
      <c r="V1206" s="9"/>
      <c r="W1206" s="9"/>
      <c r="X1206" s="9"/>
      <c r="Y1206" s="9"/>
      <c r="Z1206" s="9"/>
      <c r="AT1206" s="36"/>
      <c r="AW1206" s="78"/>
      <c r="AX1206" s="78"/>
      <c r="AY1206" s="78"/>
      <c r="AZ1206" s="78"/>
    </row>
    <row r="1207" spans="1:52" ht="15" customHeight="1" x14ac:dyDescent="0.4">
      <c r="A1207" s="18"/>
      <c r="B1207" s="9"/>
      <c r="C1207" s="9"/>
      <c r="D1207" s="9"/>
      <c r="E1207" s="9"/>
      <c r="F1207" s="9"/>
      <c r="G1207" s="18"/>
      <c r="H1207" s="9"/>
      <c r="I1207" s="9"/>
      <c r="J1207" s="9"/>
      <c r="K1207" s="18"/>
      <c r="L1207" s="9"/>
      <c r="M1207" s="9"/>
      <c r="N1207" s="9"/>
      <c r="O1207" s="9"/>
      <c r="P1207" s="9"/>
      <c r="Q1207" s="9"/>
      <c r="R1207" s="9"/>
      <c r="S1207" s="9"/>
      <c r="T1207" s="9"/>
      <c r="U1207" s="9"/>
      <c r="V1207" s="9"/>
      <c r="W1207" s="9"/>
      <c r="X1207" s="9"/>
      <c r="Y1207" s="9"/>
      <c r="Z1207" s="9"/>
      <c r="AT1207" s="36"/>
      <c r="AW1207" s="78"/>
      <c r="AX1207" s="78"/>
      <c r="AY1207" s="78"/>
      <c r="AZ1207" s="78"/>
    </row>
    <row r="1208" spans="1:52" ht="15" customHeight="1" x14ac:dyDescent="0.4">
      <c r="A1208" s="18"/>
      <c r="B1208" s="9"/>
      <c r="C1208" s="9"/>
      <c r="D1208" s="9"/>
      <c r="E1208" s="9"/>
      <c r="F1208" s="9"/>
      <c r="G1208" s="18"/>
      <c r="H1208" s="9"/>
      <c r="I1208" s="9"/>
      <c r="J1208" s="9"/>
      <c r="K1208" s="18"/>
      <c r="L1208" s="9"/>
      <c r="M1208" s="9"/>
      <c r="N1208" s="9"/>
      <c r="O1208" s="9"/>
      <c r="P1208" s="9"/>
      <c r="Q1208" s="9"/>
      <c r="R1208" s="9"/>
      <c r="S1208" s="9"/>
      <c r="T1208" s="9"/>
      <c r="U1208" s="9"/>
      <c r="V1208" s="9"/>
      <c r="W1208" s="9"/>
      <c r="X1208" s="9"/>
      <c r="Y1208" s="9"/>
      <c r="Z1208" s="9"/>
      <c r="AT1208" s="36"/>
      <c r="AW1208" s="78"/>
      <c r="AX1208" s="78"/>
      <c r="AY1208" s="78"/>
      <c r="AZ1208" s="78"/>
    </row>
    <row r="1209" spans="1:52" ht="15" customHeight="1" x14ac:dyDescent="0.4">
      <c r="A1209" s="18"/>
      <c r="B1209" s="9"/>
      <c r="C1209" s="9"/>
      <c r="D1209" s="9"/>
      <c r="E1209" s="9"/>
      <c r="F1209" s="9"/>
      <c r="G1209" s="18"/>
      <c r="H1209" s="9"/>
      <c r="I1209" s="9"/>
      <c r="J1209" s="9"/>
      <c r="K1209" s="18"/>
      <c r="L1209" s="9"/>
      <c r="M1209" s="9"/>
      <c r="N1209" s="9"/>
      <c r="O1209" s="9"/>
      <c r="P1209" s="9"/>
      <c r="Q1209" s="9"/>
      <c r="R1209" s="9"/>
      <c r="S1209" s="9"/>
      <c r="T1209" s="9"/>
      <c r="U1209" s="9"/>
      <c r="V1209" s="9"/>
      <c r="W1209" s="9"/>
      <c r="X1209" s="9"/>
      <c r="Y1209" s="9"/>
      <c r="Z1209" s="9"/>
      <c r="AT1209" s="36"/>
      <c r="AW1209" s="78"/>
      <c r="AX1209" s="78"/>
      <c r="AY1209" s="78"/>
      <c r="AZ1209" s="78"/>
    </row>
    <row r="1210" spans="1:52" ht="15" customHeight="1" x14ac:dyDescent="0.4">
      <c r="A1210" s="18"/>
      <c r="B1210" s="9"/>
      <c r="C1210" s="9"/>
      <c r="D1210" s="9"/>
      <c r="E1210" s="9"/>
      <c r="F1210" s="9"/>
      <c r="G1210" s="18"/>
      <c r="H1210" s="9"/>
      <c r="I1210" s="9"/>
      <c r="J1210" s="9"/>
      <c r="K1210" s="18"/>
      <c r="L1210" s="9"/>
      <c r="M1210" s="9"/>
      <c r="N1210" s="9"/>
      <c r="O1210" s="9"/>
      <c r="P1210" s="9"/>
      <c r="Q1210" s="9"/>
      <c r="R1210" s="9"/>
      <c r="S1210" s="9"/>
      <c r="T1210" s="9"/>
      <c r="U1210" s="9"/>
      <c r="V1210" s="9"/>
      <c r="W1210" s="9"/>
      <c r="X1210" s="9"/>
      <c r="Y1210" s="9"/>
      <c r="Z1210" s="9"/>
      <c r="AT1210" s="36"/>
      <c r="AW1210" s="78"/>
      <c r="AX1210" s="78"/>
      <c r="AY1210" s="78"/>
      <c r="AZ1210" s="78"/>
    </row>
    <row r="1211" spans="1:52" ht="15" customHeight="1" x14ac:dyDescent="0.4">
      <c r="A1211" s="18"/>
      <c r="B1211" s="9"/>
      <c r="C1211" s="9"/>
      <c r="D1211" s="9"/>
      <c r="E1211" s="9"/>
      <c r="F1211" s="9"/>
      <c r="G1211" s="18"/>
      <c r="H1211" s="9"/>
      <c r="I1211" s="9"/>
      <c r="J1211" s="9"/>
      <c r="K1211" s="18"/>
      <c r="L1211" s="9"/>
      <c r="M1211" s="9"/>
      <c r="N1211" s="9"/>
      <c r="O1211" s="9"/>
      <c r="P1211" s="9"/>
      <c r="Q1211" s="9"/>
      <c r="R1211" s="9"/>
      <c r="S1211" s="9"/>
      <c r="T1211" s="9"/>
      <c r="U1211" s="9"/>
      <c r="V1211" s="9"/>
      <c r="W1211" s="9"/>
      <c r="X1211" s="9"/>
      <c r="Y1211" s="9"/>
      <c r="Z1211" s="9"/>
      <c r="AT1211" s="36"/>
      <c r="AW1211" s="78"/>
      <c r="AX1211" s="78"/>
      <c r="AY1211" s="78"/>
      <c r="AZ1211" s="78"/>
    </row>
    <row r="1212" spans="1:52" ht="15" customHeight="1" x14ac:dyDescent="0.4">
      <c r="A1212" s="18"/>
      <c r="B1212" s="9"/>
      <c r="C1212" s="9"/>
      <c r="D1212" s="9"/>
      <c r="E1212" s="9"/>
      <c r="F1212" s="9"/>
      <c r="G1212" s="18"/>
      <c r="H1212" s="9"/>
      <c r="I1212" s="9"/>
      <c r="J1212" s="9"/>
      <c r="K1212" s="18"/>
      <c r="L1212" s="9"/>
      <c r="M1212" s="9"/>
      <c r="N1212" s="9"/>
      <c r="O1212" s="9"/>
      <c r="P1212" s="9"/>
      <c r="Q1212" s="9"/>
      <c r="R1212" s="9"/>
      <c r="S1212" s="9"/>
      <c r="T1212" s="9"/>
      <c r="U1212" s="9"/>
      <c r="V1212" s="9"/>
      <c r="W1212" s="9"/>
      <c r="X1212" s="9"/>
      <c r="Y1212" s="9"/>
      <c r="Z1212" s="9"/>
      <c r="AT1212" s="36"/>
      <c r="AW1212" s="78"/>
      <c r="AX1212" s="78"/>
      <c r="AY1212" s="78"/>
      <c r="AZ1212" s="78"/>
    </row>
    <row r="1213" spans="1:52" ht="15" customHeight="1" x14ac:dyDescent="0.4">
      <c r="A1213" s="18"/>
      <c r="B1213" s="9"/>
      <c r="C1213" s="9"/>
      <c r="D1213" s="9"/>
      <c r="E1213" s="9"/>
      <c r="F1213" s="9"/>
      <c r="G1213" s="18"/>
      <c r="H1213" s="9"/>
      <c r="I1213" s="9"/>
      <c r="J1213" s="9"/>
      <c r="K1213" s="18"/>
      <c r="L1213" s="9"/>
      <c r="M1213" s="9"/>
      <c r="N1213" s="9"/>
      <c r="O1213" s="9"/>
      <c r="P1213" s="9"/>
      <c r="Q1213" s="9"/>
      <c r="R1213" s="9"/>
      <c r="S1213" s="9"/>
      <c r="T1213" s="9"/>
      <c r="U1213" s="9"/>
      <c r="V1213" s="9"/>
      <c r="W1213" s="9"/>
      <c r="X1213" s="9"/>
      <c r="Y1213" s="9"/>
      <c r="Z1213" s="9"/>
      <c r="AT1213" s="36"/>
      <c r="AW1213" s="78"/>
      <c r="AX1213" s="78"/>
      <c r="AY1213" s="78"/>
      <c r="AZ1213" s="78"/>
    </row>
    <row r="1214" spans="1:52" ht="15" customHeight="1" x14ac:dyDescent="0.4">
      <c r="A1214" s="18"/>
      <c r="B1214" s="9"/>
      <c r="C1214" s="9"/>
      <c r="D1214" s="9"/>
      <c r="E1214" s="9"/>
      <c r="F1214" s="9"/>
      <c r="G1214" s="18"/>
      <c r="H1214" s="9"/>
      <c r="I1214" s="9"/>
      <c r="J1214" s="9"/>
      <c r="K1214" s="18"/>
      <c r="L1214" s="9"/>
      <c r="M1214" s="9"/>
      <c r="N1214" s="9"/>
      <c r="O1214" s="9"/>
      <c r="P1214" s="9"/>
      <c r="Q1214" s="9"/>
      <c r="R1214" s="9"/>
      <c r="S1214" s="9"/>
      <c r="T1214" s="9"/>
      <c r="U1214" s="9"/>
      <c r="V1214" s="9"/>
      <c r="W1214" s="9"/>
      <c r="X1214" s="9"/>
      <c r="Y1214" s="9"/>
      <c r="Z1214" s="9"/>
      <c r="AT1214" s="36"/>
      <c r="AW1214" s="78"/>
      <c r="AX1214" s="78"/>
      <c r="AY1214" s="78"/>
      <c r="AZ1214" s="78"/>
    </row>
    <row r="1215" spans="1:52" ht="15" customHeight="1" x14ac:dyDescent="0.4">
      <c r="A1215" s="18"/>
      <c r="B1215" s="9"/>
      <c r="C1215" s="9"/>
      <c r="D1215" s="9"/>
      <c r="E1215" s="9"/>
      <c r="F1215" s="9"/>
      <c r="G1215" s="18"/>
      <c r="H1215" s="9"/>
      <c r="I1215" s="9"/>
      <c r="J1215" s="9"/>
      <c r="K1215" s="18"/>
      <c r="L1215" s="9"/>
      <c r="M1215" s="9"/>
      <c r="N1215" s="9"/>
      <c r="O1215" s="9"/>
      <c r="P1215" s="9"/>
      <c r="Q1215" s="9"/>
      <c r="R1215" s="9"/>
      <c r="S1215" s="9"/>
      <c r="T1215" s="9"/>
      <c r="U1215" s="9"/>
      <c r="V1215" s="9"/>
      <c r="W1215" s="9"/>
      <c r="X1215" s="9"/>
      <c r="Y1215" s="9"/>
      <c r="Z1215" s="9"/>
      <c r="AT1215" s="36"/>
      <c r="AW1215" s="78"/>
      <c r="AX1215" s="78"/>
      <c r="AY1215" s="78"/>
      <c r="AZ1215" s="78"/>
    </row>
    <row r="1216" spans="1:52" ht="15" customHeight="1" x14ac:dyDescent="0.4">
      <c r="A1216" s="18"/>
      <c r="B1216" s="9"/>
      <c r="C1216" s="9"/>
      <c r="D1216" s="9"/>
      <c r="E1216" s="9"/>
      <c r="F1216" s="9"/>
      <c r="G1216" s="18"/>
      <c r="H1216" s="9"/>
      <c r="I1216" s="9"/>
      <c r="J1216" s="9"/>
      <c r="K1216" s="18"/>
      <c r="L1216" s="9"/>
      <c r="M1216" s="9"/>
      <c r="N1216" s="9"/>
      <c r="O1216" s="9"/>
      <c r="P1216" s="9"/>
      <c r="Q1216" s="9"/>
      <c r="R1216" s="9"/>
      <c r="S1216" s="9"/>
      <c r="T1216" s="9"/>
      <c r="U1216" s="9"/>
      <c r="V1216" s="9"/>
      <c r="W1216" s="9"/>
      <c r="X1216" s="9"/>
      <c r="Y1216" s="9"/>
      <c r="Z1216" s="9"/>
      <c r="AT1216" s="36"/>
      <c r="AW1216" s="78"/>
      <c r="AX1216" s="78"/>
      <c r="AY1216" s="78"/>
      <c r="AZ1216" s="78"/>
    </row>
    <row r="1217" spans="1:52" ht="15" customHeight="1" x14ac:dyDescent="0.4">
      <c r="A1217" s="18"/>
      <c r="B1217" s="9"/>
      <c r="C1217" s="9"/>
      <c r="D1217" s="9"/>
      <c r="E1217" s="9"/>
      <c r="F1217" s="9"/>
      <c r="G1217" s="18"/>
      <c r="H1217" s="9"/>
      <c r="I1217" s="9"/>
      <c r="J1217" s="9"/>
      <c r="K1217" s="18"/>
      <c r="L1217" s="9"/>
      <c r="M1217" s="9"/>
      <c r="N1217" s="9"/>
      <c r="O1217" s="9"/>
      <c r="P1217" s="9"/>
      <c r="Q1217" s="9"/>
      <c r="R1217" s="9"/>
      <c r="S1217" s="9"/>
      <c r="T1217" s="9"/>
      <c r="U1217" s="9"/>
      <c r="V1217" s="9"/>
      <c r="W1217" s="9"/>
      <c r="X1217" s="9"/>
      <c r="Y1217" s="9"/>
      <c r="Z1217" s="9"/>
      <c r="AT1217" s="36"/>
      <c r="AW1217" s="78"/>
      <c r="AX1217" s="78"/>
      <c r="AY1217" s="78"/>
      <c r="AZ1217" s="78"/>
    </row>
    <row r="1218" spans="1:52" ht="15" customHeight="1" x14ac:dyDescent="0.4">
      <c r="A1218" s="18"/>
      <c r="B1218" s="9"/>
      <c r="C1218" s="9"/>
      <c r="D1218" s="9"/>
      <c r="E1218" s="9"/>
      <c r="F1218" s="9"/>
      <c r="G1218" s="18"/>
      <c r="H1218" s="9"/>
      <c r="I1218" s="9"/>
      <c r="J1218" s="9"/>
      <c r="K1218" s="18"/>
      <c r="L1218" s="9"/>
      <c r="M1218" s="9"/>
      <c r="N1218" s="9"/>
      <c r="O1218" s="9"/>
      <c r="P1218" s="9"/>
      <c r="Q1218" s="9"/>
      <c r="R1218" s="9"/>
      <c r="S1218" s="9"/>
      <c r="T1218" s="9"/>
      <c r="U1218" s="9"/>
      <c r="V1218" s="9"/>
      <c r="W1218" s="9"/>
      <c r="X1218" s="9"/>
      <c r="Y1218" s="9"/>
      <c r="Z1218" s="9"/>
      <c r="AT1218" s="36"/>
      <c r="AW1218" s="78"/>
      <c r="AX1218" s="78"/>
      <c r="AY1218" s="78"/>
      <c r="AZ1218" s="78"/>
    </row>
    <row r="1219" spans="1:52" ht="15" customHeight="1" x14ac:dyDescent="0.4">
      <c r="A1219" s="18"/>
      <c r="B1219" s="9"/>
      <c r="C1219" s="9"/>
      <c r="D1219" s="9"/>
      <c r="E1219" s="9"/>
      <c r="F1219" s="9"/>
      <c r="G1219" s="18"/>
      <c r="H1219" s="9"/>
      <c r="I1219" s="9"/>
      <c r="J1219" s="9"/>
      <c r="K1219" s="18"/>
      <c r="L1219" s="9"/>
      <c r="M1219" s="9"/>
      <c r="N1219" s="9"/>
      <c r="O1219" s="9"/>
      <c r="P1219" s="9"/>
      <c r="Q1219" s="9"/>
      <c r="R1219" s="9"/>
      <c r="S1219" s="9"/>
      <c r="T1219" s="9"/>
      <c r="U1219" s="9"/>
      <c r="V1219" s="9"/>
      <c r="W1219" s="9"/>
      <c r="X1219" s="9"/>
      <c r="Y1219" s="9"/>
      <c r="Z1219" s="9"/>
      <c r="AT1219" s="36"/>
      <c r="AW1219" s="78"/>
      <c r="AX1219" s="78"/>
      <c r="AY1219" s="78"/>
      <c r="AZ1219" s="78"/>
    </row>
    <row r="1220" spans="1:52" ht="15" customHeight="1" x14ac:dyDescent="0.4">
      <c r="A1220" s="18"/>
      <c r="B1220" s="9"/>
      <c r="C1220" s="9"/>
      <c r="D1220" s="9"/>
      <c r="E1220" s="9"/>
      <c r="F1220" s="9"/>
      <c r="G1220" s="18"/>
      <c r="H1220" s="9"/>
      <c r="I1220" s="9"/>
      <c r="J1220" s="9"/>
      <c r="K1220" s="18"/>
      <c r="L1220" s="9"/>
      <c r="M1220" s="9"/>
      <c r="N1220" s="9"/>
      <c r="O1220" s="9"/>
      <c r="P1220" s="9"/>
      <c r="Q1220" s="9"/>
      <c r="R1220" s="9"/>
      <c r="S1220" s="9"/>
      <c r="T1220" s="9"/>
      <c r="U1220" s="9"/>
      <c r="V1220" s="9"/>
      <c r="W1220" s="9"/>
      <c r="X1220" s="9"/>
      <c r="Y1220" s="9"/>
      <c r="Z1220" s="9"/>
      <c r="AT1220" s="36"/>
      <c r="AW1220" s="78"/>
      <c r="AX1220" s="78"/>
      <c r="AY1220" s="78"/>
      <c r="AZ1220" s="78"/>
    </row>
    <row r="1221" spans="1:52" ht="15" customHeight="1" x14ac:dyDescent="0.4">
      <c r="A1221" s="18"/>
      <c r="B1221" s="9"/>
      <c r="C1221" s="9"/>
      <c r="D1221" s="9"/>
      <c r="E1221" s="9"/>
      <c r="F1221" s="9"/>
      <c r="G1221" s="18"/>
      <c r="H1221" s="9"/>
      <c r="I1221" s="9"/>
      <c r="J1221" s="9"/>
      <c r="K1221" s="18"/>
      <c r="L1221" s="9"/>
      <c r="M1221" s="9"/>
      <c r="N1221" s="9"/>
      <c r="O1221" s="9"/>
      <c r="P1221" s="9"/>
      <c r="Q1221" s="9"/>
      <c r="R1221" s="9"/>
      <c r="S1221" s="9"/>
      <c r="T1221" s="9"/>
      <c r="U1221" s="9"/>
      <c r="V1221" s="9"/>
      <c r="W1221" s="9"/>
      <c r="X1221" s="9"/>
      <c r="Y1221" s="9"/>
      <c r="Z1221" s="9"/>
      <c r="AT1221" s="36"/>
      <c r="AW1221" s="78"/>
      <c r="AX1221" s="78"/>
      <c r="AY1221" s="78"/>
      <c r="AZ1221" s="78"/>
    </row>
    <row r="1222" spans="1:52" ht="15" customHeight="1" x14ac:dyDescent="0.4">
      <c r="A1222" s="18"/>
      <c r="B1222" s="9"/>
      <c r="C1222" s="9"/>
      <c r="D1222" s="9"/>
      <c r="E1222" s="9"/>
      <c r="F1222" s="9"/>
      <c r="G1222" s="18"/>
      <c r="H1222" s="9"/>
      <c r="I1222" s="9"/>
      <c r="J1222" s="9"/>
      <c r="K1222" s="18"/>
      <c r="L1222" s="9"/>
      <c r="M1222" s="9"/>
      <c r="N1222" s="9"/>
      <c r="O1222" s="9"/>
      <c r="P1222" s="9"/>
      <c r="Q1222" s="9"/>
      <c r="R1222" s="9"/>
      <c r="S1222" s="9"/>
      <c r="T1222" s="9"/>
      <c r="U1222" s="9"/>
      <c r="V1222" s="9"/>
      <c r="W1222" s="9"/>
      <c r="X1222" s="9"/>
      <c r="Y1222" s="9"/>
      <c r="Z1222" s="9"/>
      <c r="AT1222" s="36"/>
      <c r="AW1222" s="78"/>
      <c r="AX1222" s="78"/>
      <c r="AY1222" s="78"/>
      <c r="AZ1222" s="78"/>
    </row>
    <row r="1223" spans="1:52" ht="15" customHeight="1" x14ac:dyDescent="0.4">
      <c r="A1223" s="18"/>
      <c r="B1223" s="9"/>
      <c r="C1223" s="9"/>
      <c r="D1223" s="9"/>
      <c r="E1223" s="9"/>
      <c r="F1223" s="9"/>
      <c r="G1223" s="18"/>
      <c r="H1223" s="9"/>
      <c r="I1223" s="9"/>
      <c r="J1223" s="9"/>
      <c r="K1223" s="18"/>
      <c r="L1223" s="9"/>
      <c r="M1223" s="9"/>
      <c r="N1223" s="9"/>
      <c r="O1223" s="9"/>
      <c r="P1223" s="9"/>
      <c r="Q1223" s="9"/>
      <c r="R1223" s="9"/>
      <c r="S1223" s="9"/>
      <c r="T1223" s="9"/>
      <c r="U1223" s="9"/>
      <c r="V1223" s="9"/>
      <c r="W1223" s="9"/>
      <c r="X1223" s="9"/>
      <c r="Y1223" s="9"/>
      <c r="Z1223" s="9"/>
      <c r="AT1223" s="36"/>
      <c r="AW1223" s="78"/>
      <c r="AX1223" s="78"/>
      <c r="AY1223" s="78"/>
      <c r="AZ1223" s="78"/>
    </row>
    <row r="1224" spans="1:52" ht="15" customHeight="1" x14ac:dyDescent="0.4">
      <c r="A1224" s="18"/>
      <c r="B1224" s="9"/>
      <c r="C1224" s="9"/>
      <c r="D1224" s="9"/>
      <c r="E1224" s="9"/>
      <c r="F1224" s="9"/>
      <c r="G1224" s="18"/>
      <c r="H1224" s="9"/>
      <c r="I1224" s="9"/>
      <c r="J1224" s="9"/>
      <c r="K1224" s="18"/>
      <c r="L1224" s="9"/>
      <c r="M1224" s="9"/>
      <c r="N1224" s="9"/>
      <c r="O1224" s="9"/>
      <c r="P1224" s="9"/>
      <c r="Q1224" s="9"/>
      <c r="R1224" s="9"/>
      <c r="S1224" s="9"/>
      <c r="T1224" s="9"/>
      <c r="U1224" s="9"/>
      <c r="V1224" s="9"/>
      <c r="W1224" s="9"/>
      <c r="X1224" s="9"/>
      <c r="Y1224" s="9"/>
      <c r="Z1224" s="9"/>
      <c r="AT1224" s="36"/>
      <c r="AW1224" s="78"/>
      <c r="AX1224" s="78"/>
      <c r="AY1224" s="78"/>
      <c r="AZ1224" s="78"/>
    </row>
    <row r="1225" spans="1:52" ht="15" customHeight="1" x14ac:dyDescent="0.4">
      <c r="A1225" s="18"/>
      <c r="B1225" s="9"/>
      <c r="C1225" s="9"/>
      <c r="D1225" s="9"/>
      <c r="E1225" s="9"/>
      <c r="F1225" s="9"/>
      <c r="G1225" s="18"/>
      <c r="H1225" s="9"/>
      <c r="I1225" s="9"/>
      <c r="J1225" s="9"/>
      <c r="K1225" s="18"/>
      <c r="L1225" s="9"/>
      <c r="M1225" s="9"/>
      <c r="N1225" s="9"/>
      <c r="O1225" s="9"/>
      <c r="P1225" s="9"/>
      <c r="Q1225" s="9"/>
      <c r="R1225" s="9"/>
      <c r="S1225" s="9"/>
      <c r="T1225" s="9"/>
      <c r="U1225" s="9"/>
      <c r="V1225" s="9"/>
      <c r="W1225" s="9"/>
      <c r="X1225" s="9"/>
      <c r="Y1225" s="9"/>
      <c r="Z1225" s="9"/>
      <c r="AT1225" s="36"/>
      <c r="AW1225" s="78"/>
      <c r="AX1225" s="78"/>
      <c r="AY1225" s="78"/>
      <c r="AZ1225" s="78"/>
    </row>
    <row r="1226" spans="1:52" ht="15" customHeight="1" x14ac:dyDescent="0.4">
      <c r="A1226" s="18"/>
      <c r="B1226" s="9"/>
      <c r="C1226" s="9"/>
      <c r="D1226" s="9"/>
      <c r="E1226" s="9"/>
      <c r="F1226" s="9"/>
      <c r="G1226" s="18"/>
      <c r="H1226" s="9"/>
      <c r="I1226" s="9"/>
      <c r="J1226" s="9"/>
      <c r="K1226" s="18"/>
      <c r="L1226" s="9"/>
      <c r="M1226" s="9"/>
      <c r="N1226" s="9"/>
      <c r="O1226" s="9"/>
      <c r="P1226" s="9"/>
      <c r="Q1226" s="9"/>
      <c r="R1226" s="9"/>
      <c r="S1226" s="9"/>
      <c r="T1226" s="9"/>
      <c r="U1226" s="9"/>
      <c r="V1226" s="9"/>
      <c r="W1226" s="9"/>
      <c r="X1226" s="9"/>
      <c r="Y1226" s="9"/>
      <c r="Z1226" s="9"/>
      <c r="AT1226" s="36"/>
      <c r="AW1226" s="78"/>
      <c r="AX1226" s="78"/>
      <c r="AY1226" s="78"/>
      <c r="AZ1226" s="78"/>
    </row>
    <row r="1227" spans="1:52" ht="15" customHeight="1" x14ac:dyDescent="0.4">
      <c r="A1227" s="18"/>
      <c r="B1227" s="9"/>
      <c r="C1227" s="9"/>
      <c r="D1227" s="9"/>
      <c r="E1227" s="9"/>
      <c r="F1227" s="9"/>
      <c r="G1227" s="18"/>
      <c r="H1227" s="9"/>
      <c r="I1227" s="9"/>
      <c r="J1227" s="9"/>
      <c r="K1227" s="18"/>
      <c r="L1227" s="9"/>
      <c r="M1227" s="9"/>
      <c r="N1227" s="9"/>
      <c r="O1227" s="9"/>
      <c r="P1227" s="9"/>
      <c r="Q1227" s="9"/>
      <c r="R1227" s="9"/>
      <c r="S1227" s="9"/>
      <c r="T1227" s="9"/>
      <c r="U1227" s="9"/>
      <c r="V1227" s="9"/>
      <c r="W1227" s="9"/>
      <c r="X1227" s="9"/>
      <c r="Y1227" s="9"/>
      <c r="Z1227" s="9"/>
      <c r="AT1227" s="36"/>
      <c r="AW1227" s="78"/>
      <c r="AX1227" s="78"/>
      <c r="AY1227" s="78"/>
      <c r="AZ1227" s="78"/>
    </row>
    <row r="1228" spans="1:52" ht="15" customHeight="1" x14ac:dyDescent="0.4">
      <c r="A1228" s="18"/>
      <c r="B1228" s="9"/>
      <c r="C1228" s="9"/>
      <c r="D1228" s="9"/>
      <c r="E1228" s="9"/>
      <c r="F1228" s="9"/>
      <c r="G1228" s="18"/>
      <c r="H1228" s="9"/>
      <c r="I1228" s="9"/>
      <c r="J1228" s="9"/>
      <c r="K1228" s="18"/>
      <c r="L1228" s="9"/>
      <c r="M1228" s="9"/>
      <c r="N1228" s="9"/>
      <c r="O1228" s="9"/>
      <c r="P1228" s="9"/>
      <c r="Q1228" s="9"/>
      <c r="R1228" s="9"/>
      <c r="S1228" s="9"/>
      <c r="T1228" s="9"/>
      <c r="U1228" s="9"/>
      <c r="V1228" s="9"/>
      <c r="W1228" s="9"/>
      <c r="X1228" s="9"/>
      <c r="Y1228" s="9"/>
      <c r="Z1228" s="9"/>
      <c r="AT1228" s="36"/>
      <c r="AW1228" s="78"/>
      <c r="AX1228" s="78"/>
      <c r="AY1228" s="78"/>
      <c r="AZ1228" s="78"/>
    </row>
    <row r="1229" spans="1:52" ht="15" customHeight="1" x14ac:dyDescent="0.4">
      <c r="A1229" s="18"/>
      <c r="B1229" s="9"/>
      <c r="C1229" s="9"/>
      <c r="D1229" s="9"/>
      <c r="E1229" s="9"/>
      <c r="F1229" s="9"/>
      <c r="G1229" s="18"/>
      <c r="H1229" s="9"/>
      <c r="I1229" s="9"/>
      <c r="J1229" s="9"/>
      <c r="K1229" s="18"/>
      <c r="L1229" s="9"/>
      <c r="M1229" s="9"/>
      <c r="N1229" s="9"/>
      <c r="O1229" s="9"/>
      <c r="P1229" s="9"/>
      <c r="Q1229" s="9"/>
      <c r="R1229" s="9"/>
      <c r="S1229" s="9"/>
      <c r="T1229" s="9"/>
      <c r="U1229" s="9"/>
      <c r="V1229" s="9"/>
      <c r="W1229" s="9"/>
      <c r="X1229" s="9"/>
      <c r="Y1229" s="9"/>
      <c r="Z1229" s="9"/>
      <c r="AT1229" s="36"/>
      <c r="AW1229" s="78"/>
      <c r="AX1229" s="78"/>
      <c r="AY1229" s="78"/>
      <c r="AZ1229" s="78"/>
    </row>
    <row r="1230" spans="1:52" ht="15" customHeight="1" x14ac:dyDescent="0.4">
      <c r="A1230" s="18"/>
      <c r="B1230" s="9"/>
      <c r="C1230" s="9"/>
      <c r="D1230" s="9"/>
      <c r="E1230" s="9"/>
      <c r="F1230" s="9"/>
      <c r="G1230" s="18"/>
      <c r="H1230" s="9"/>
      <c r="I1230" s="9"/>
      <c r="J1230" s="9"/>
      <c r="K1230" s="18"/>
      <c r="L1230" s="9"/>
      <c r="M1230" s="9"/>
      <c r="N1230" s="9"/>
      <c r="O1230" s="9"/>
      <c r="P1230" s="9"/>
      <c r="Q1230" s="9"/>
      <c r="R1230" s="9"/>
      <c r="S1230" s="9"/>
      <c r="T1230" s="9"/>
      <c r="U1230" s="9"/>
      <c r="V1230" s="9"/>
      <c r="W1230" s="9"/>
      <c r="X1230" s="9"/>
      <c r="Y1230" s="9"/>
      <c r="Z1230" s="9"/>
      <c r="AT1230" s="36"/>
      <c r="AW1230" s="78"/>
      <c r="AX1230" s="78"/>
      <c r="AY1230" s="78"/>
      <c r="AZ1230" s="78"/>
    </row>
    <row r="1231" spans="1:52" ht="15" customHeight="1" x14ac:dyDescent="0.4">
      <c r="A1231" s="18"/>
      <c r="B1231" s="9"/>
      <c r="C1231" s="9"/>
      <c r="D1231" s="9"/>
      <c r="E1231" s="9"/>
      <c r="F1231" s="9"/>
      <c r="G1231" s="18"/>
      <c r="H1231" s="9"/>
      <c r="I1231" s="9"/>
      <c r="J1231" s="9"/>
      <c r="K1231" s="18"/>
      <c r="L1231" s="9"/>
      <c r="M1231" s="9"/>
      <c r="N1231" s="9"/>
      <c r="O1231" s="9"/>
      <c r="P1231" s="9"/>
      <c r="Q1231" s="9"/>
      <c r="R1231" s="9"/>
      <c r="S1231" s="9"/>
      <c r="T1231" s="9"/>
      <c r="U1231" s="9"/>
      <c r="V1231" s="9"/>
      <c r="W1231" s="9"/>
      <c r="X1231" s="9"/>
      <c r="Y1231" s="9"/>
      <c r="Z1231" s="9"/>
      <c r="AT1231" s="36"/>
      <c r="AW1231" s="78"/>
      <c r="AX1231" s="78"/>
      <c r="AY1231" s="78"/>
      <c r="AZ1231" s="78"/>
    </row>
    <row r="1232" spans="1:52" ht="15" customHeight="1" x14ac:dyDescent="0.4">
      <c r="A1232" s="18"/>
      <c r="B1232" s="9"/>
      <c r="C1232" s="9"/>
      <c r="D1232" s="9"/>
      <c r="E1232" s="9"/>
      <c r="F1232" s="9"/>
      <c r="G1232" s="18"/>
      <c r="H1232" s="9"/>
      <c r="I1232" s="9"/>
      <c r="J1232" s="9"/>
      <c r="K1232" s="18"/>
      <c r="L1232" s="9"/>
      <c r="M1232" s="9"/>
      <c r="N1232" s="9"/>
      <c r="O1232" s="9"/>
      <c r="P1232" s="9"/>
      <c r="Q1232" s="9"/>
      <c r="R1232" s="9"/>
      <c r="S1232" s="9"/>
      <c r="T1232" s="9"/>
      <c r="U1232" s="9"/>
      <c r="V1232" s="9"/>
      <c r="W1232" s="9"/>
      <c r="X1232" s="9"/>
      <c r="Y1232" s="9"/>
      <c r="Z1232" s="9"/>
      <c r="AT1232" s="36"/>
      <c r="AW1232" s="78"/>
      <c r="AX1232" s="78"/>
      <c r="AY1232" s="78"/>
      <c r="AZ1232" s="78"/>
    </row>
    <row r="1233" spans="1:52" ht="15" customHeight="1" x14ac:dyDescent="0.4">
      <c r="A1233" s="18"/>
      <c r="B1233" s="9"/>
      <c r="C1233" s="9"/>
      <c r="D1233" s="9"/>
      <c r="E1233" s="9"/>
      <c r="F1233" s="9"/>
      <c r="G1233" s="18"/>
      <c r="H1233" s="9"/>
      <c r="I1233" s="9"/>
      <c r="J1233" s="9"/>
      <c r="K1233" s="18"/>
      <c r="L1233" s="9"/>
      <c r="M1233" s="9"/>
      <c r="N1233" s="9"/>
      <c r="O1233" s="9"/>
      <c r="P1233" s="9"/>
      <c r="Q1233" s="9"/>
      <c r="R1233" s="9"/>
      <c r="S1233" s="9"/>
      <c r="T1233" s="9"/>
      <c r="U1233" s="9"/>
      <c r="V1233" s="9"/>
      <c r="W1233" s="9"/>
      <c r="X1233" s="9"/>
      <c r="Y1233" s="9"/>
      <c r="Z1233" s="9"/>
      <c r="AT1233" s="36"/>
      <c r="AW1233" s="78"/>
      <c r="AX1233" s="78"/>
      <c r="AY1233" s="78"/>
      <c r="AZ1233" s="78"/>
    </row>
    <row r="1234" spans="1:52" ht="15" customHeight="1" x14ac:dyDescent="0.4">
      <c r="A1234" s="18"/>
      <c r="B1234" s="9"/>
      <c r="C1234" s="9"/>
      <c r="D1234" s="9"/>
      <c r="E1234" s="9"/>
      <c r="F1234" s="9"/>
      <c r="G1234" s="18"/>
      <c r="H1234" s="9"/>
      <c r="I1234" s="9"/>
      <c r="J1234" s="9"/>
      <c r="K1234" s="18"/>
      <c r="L1234" s="9"/>
      <c r="M1234" s="9"/>
      <c r="N1234" s="9"/>
      <c r="O1234" s="9"/>
      <c r="P1234" s="9"/>
      <c r="Q1234" s="9"/>
      <c r="R1234" s="9"/>
      <c r="S1234" s="9"/>
      <c r="T1234" s="9"/>
      <c r="U1234" s="9"/>
      <c r="V1234" s="9"/>
      <c r="W1234" s="9"/>
      <c r="X1234" s="9"/>
      <c r="Y1234" s="9"/>
      <c r="Z1234" s="9"/>
      <c r="AT1234" s="36"/>
      <c r="AW1234" s="78"/>
      <c r="AX1234" s="78"/>
      <c r="AY1234" s="78"/>
      <c r="AZ1234" s="78"/>
    </row>
    <row r="1235" spans="1:52" ht="15" customHeight="1" x14ac:dyDescent="0.4">
      <c r="A1235" s="18"/>
      <c r="B1235" s="9"/>
      <c r="C1235" s="9"/>
      <c r="D1235" s="9"/>
      <c r="E1235" s="9"/>
      <c r="F1235" s="9"/>
      <c r="G1235" s="18"/>
      <c r="H1235" s="9"/>
      <c r="I1235" s="9"/>
      <c r="J1235" s="9"/>
      <c r="K1235" s="18"/>
      <c r="L1235" s="9"/>
      <c r="M1235" s="9"/>
      <c r="N1235" s="9"/>
      <c r="O1235" s="9"/>
      <c r="P1235" s="9"/>
      <c r="Q1235" s="9"/>
      <c r="R1235" s="9"/>
      <c r="S1235" s="9"/>
      <c r="T1235" s="9"/>
      <c r="U1235" s="9"/>
      <c r="V1235" s="9"/>
      <c r="W1235" s="9"/>
      <c r="X1235" s="9"/>
      <c r="Y1235" s="9"/>
      <c r="Z1235" s="9"/>
      <c r="AT1235" s="36"/>
      <c r="AW1235" s="78"/>
      <c r="AX1235" s="78"/>
      <c r="AY1235" s="78"/>
      <c r="AZ1235" s="78"/>
    </row>
    <row r="1236" spans="1:52" ht="15" customHeight="1" x14ac:dyDescent="0.4">
      <c r="A1236" s="18"/>
      <c r="B1236" s="9"/>
      <c r="C1236" s="9"/>
      <c r="D1236" s="9"/>
      <c r="E1236" s="9"/>
      <c r="F1236" s="9"/>
      <c r="G1236" s="18"/>
      <c r="H1236" s="9"/>
      <c r="I1236" s="9"/>
      <c r="J1236" s="9"/>
      <c r="K1236" s="18"/>
      <c r="L1236" s="9"/>
      <c r="M1236" s="9"/>
      <c r="N1236" s="9"/>
      <c r="O1236" s="9"/>
      <c r="P1236" s="9"/>
      <c r="Q1236" s="9"/>
      <c r="R1236" s="9"/>
      <c r="S1236" s="9"/>
      <c r="T1236" s="9"/>
      <c r="U1236" s="9"/>
      <c r="V1236" s="9"/>
      <c r="W1236" s="9"/>
      <c r="X1236" s="9"/>
      <c r="Y1236" s="9"/>
      <c r="Z1236" s="9"/>
      <c r="AT1236" s="36"/>
      <c r="AW1236" s="78"/>
      <c r="AX1236" s="78"/>
      <c r="AY1236" s="78"/>
      <c r="AZ1236" s="78"/>
    </row>
    <row r="1237" spans="1:52" ht="15" customHeight="1" x14ac:dyDescent="0.4">
      <c r="A1237" s="18"/>
      <c r="B1237" s="9"/>
      <c r="C1237" s="9"/>
      <c r="D1237" s="9"/>
      <c r="E1237" s="9"/>
      <c r="F1237" s="9"/>
      <c r="G1237" s="18"/>
      <c r="H1237" s="9"/>
      <c r="I1237" s="9"/>
      <c r="J1237" s="9"/>
      <c r="K1237" s="18"/>
      <c r="L1237" s="9"/>
      <c r="M1237" s="9"/>
      <c r="N1237" s="9"/>
      <c r="O1237" s="9"/>
      <c r="P1237" s="9"/>
      <c r="Q1237" s="9"/>
      <c r="R1237" s="9"/>
      <c r="S1237" s="9"/>
      <c r="T1237" s="9"/>
      <c r="U1237" s="9"/>
      <c r="V1237" s="9"/>
      <c r="W1237" s="9"/>
      <c r="X1237" s="9"/>
      <c r="Y1237" s="9"/>
      <c r="Z1237" s="9"/>
      <c r="AT1237" s="36"/>
      <c r="AW1237" s="78"/>
      <c r="AX1237" s="78"/>
      <c r="AY1237" s="78"/>
      <c r="AZ1237" s="78"/>
    </row>
    <row r="1238" spans="1:52" ht="15" customHeight="1" x14ac:dyDescent="0.4">
      <c r="A1238" s="18"/>
      <c r="B1238" s="9"/>
      <c r="C1238" s="9"/>
      <c r="D1238" s="9"/>
      <c r="E1238" s="9"/>
      <c r="F1238" s="9"/>
      <c r="G1238" s="18"/>
      <c r="H1238" s="9"/>
      <c r="I1238" s="9"/>
      <c r="J1238" s="9"/>
      <c r="K1238" s="18"/>
      <c r="L1238" s="9"/>
      <c r="M1238" s="9"/>
      <c r="N1238" s="9"/>
      <c r="O1238" s="9"/>
      <c r="P1238" s="9"/>
      <c r="Q1238" s="9"/>
      <c r="R1238" s="9"/>
      <c r="S1238" s="9"/>
      <c r="T1238" s="9"/>
      <c r="U1238" s="9"/>
      <c r="V1238" s="9"/>
      <c r="W1238" s="9"/>
      <c r="X1238" s="9"/>
      <c r="Y1238" s="9"/>
      <c r="Z1238" s="9"/>
      <c r="AT1238" s="36"/>
      <c r="AW1238" s="78"/>
      <c r="AX1238" s="78"/>
      <c r="AY1238" s="78"/>
      <c r="AZ1238" s="78"/>
    </row>
    <row r="1239" spans="1:52" ht="15" customHeight="1" x14ac:dyDescent="0.4">
      <c r="A1239" s="18"/>
      <c r="B1239" s="9"/>
      <c r="C1239" s="9"/>
      <c r="D1239" s="9"/>
      <c r="E1239" s="9"/>
      <c r="F1239" s="9"/>
      <c r="G1239" s="18"/>
      <c r="H1239" s="9"/>
      <c r="I1239" s="9"/>
      <c r="J1239" s="9"/>
      <c r="K1239" s="18"/>
      <c r="L1239" s="9"/>
      <c r="M1239" s="9"/>
      <c r="N1239" s="9"/>
      <c r="O1239" s="9"/>
      <c r="P1239" s="9"/>
      <c r="Q1239" s="9"/>
      <c r="R1239" s="9"/>
      <c r="S1239" s="9"/>
      <c r="T1239" s="9"/>
      <c r="U1239" s="9"/>
      <c r="V1239" s="9"/>
      <c r="W1239" s="9"/>
      <c r="X1239" s="9"/>
      <c r="Y1239" s="9"/>
      <c r="Z1239" s="9"/>
      <c r="AT1239" s="36"/>
      <c r="AW1239" s="78"/>
      <c r="AX1239" s="78"/>
      <c r="AY1239" s="78"/>
      <c r="AZ1239" s="78"/>
    </row>
    <row r="1240" spans="1:52" ht="15" customHeight="1" x14ac:dyDescent="0.4">
      <c r="A1240" s="18"/>
      <c r="B1240" s="9"/>
      <c r="C1240" s="9"/>
      <c r="D1240" s="9"/>
      <c r="E1240" s="9"/>
      <c r="F1240" s="9"/>
      <c r="G1240" s="18"/>
      <c r="H1240" s="9"/>
      <c r="I1240" s="9"/>
      <c r="J1240" s="9"/>
      <c r="K1240" s="18"/>
      <c r="L1240" s="9"/>
      <c r="M1240" s="9"/>
      <c r="N1240" s="9"/>
      <c r="O1240" s="9"/>
      <c r="P1240" s="9"/>
      <c r="Q1240" s="9"/>
      <c r="R1240" s="9"/>
      <c r="S1240" s="9"/>
      <c r="T1240" s="9"/>
      <c r="U1240" s="9"/>
      <c r="V1240" s="9"/>
      <c r="W1240" s="9"/>
      <c r="X1240" s="9"/>
      <c r="Y1240" s="9"/>
      <c r="Z1240" s="9"/>
      <c r="AT1240" s="36"/>
      <c r="AW1240" s="78"/>
      <c r="AX1240" s="78"/>
      <c r="AY1240" s="78"/>
      <c r="AZ1240" s="78"/>
    </row>
    <row r="1241" spans="1:52" ht="15" customHeight="1" x14ac:dyDescent="0.4">
      <c r="A1241" s="18"/>
      <c r="B1241" s="9"/>
      <c r="C1241" s="9"/>
      <c r="D1241" s="9"/>
      <c r="E1241" s="9"/>
      <c r="F1241" s="9"/>
      <c r="G1241" s="18"/>
      <c r="H1241" s="9"/>
      <c r="I1241" s="9"/>
      <c r="J1241" s="9"/>
      <c r="K1241" s="18"/>
      <c r="L1241" s="9"/>
      <c r="M1241" s="9"/>
      <c r="N1241" s="9"/>
      <c r="O1241" s="9"/>
      <c r="P1241" s="9"/>
      <c r="Q1241" s="9"/>
      <c r="R1241" s="9"/>
      <c r="S1241" s="9"/>
      <c r="T1241" s="9"/>
      <c r="U1241" s="9"/>
      <c r="V1241" s="9"/>
      <c r="W1241" s="9"/>
      <c r="X1241" s="9"/>
      <c r="Y1241" s="9"/>
      <c r="Z1241" s="9"/>
      <c r="AT1241" s="36"/>
      <c r="AW1241" s="78"/>
      <c r="AX1241" s="78"/>
      <c r="AY1241" s="78"/>
      <c r="AZ1241" s="78"/>
    </row>
    <row r="1242" spans="1:52" ht="15" customHeight="1" x14ac:dyDescent="0.4">
      <c r="A1242" s="18"/>
      <c r="B1242" s="9"/>
      <c r="C1242" s="9"/>
      <c r="D1242" s="9"/>
      <c r="E1242" s="9"/>
      <c r="F1242" s="9"/>
      <c r="G1242" s="18"/>
      <c r="H1242" s="9"/>
      <c r="I1242" s="9"/>
      <c r="J1242" s="9"/>
      <c r="K1242" s="18"/>
      <c r="L1242" s="9"/>
      <c r="M1242" s="9"/>
      <c r="N1242" s="9"/>
      <c r="O1242" s="9"/>
      <c r="P1242" s="9"/>
      <c r="Q1242" s="9"/>
      <c r="R1242" s="9"/>
      <c r="S1242" s="9"/>
      <c r="T1242" s="9"/>
      <c r="U1242" s="9"/>
      <c r="V1242" s="9"/>
      <c r="W1242" s="9"/>
      <c r="X1242" s="9"/>
      <c r="Y1242" s="9"/>
      <c r="Z1242" s="9"/>
      <c r="AT1242" s="36"/>
      <c r="AW1242" s="78"/>
      <c r="AX1242" s="78"/>
      <c r="AY1242" s="78"/>
      <c r="AZ1242" s="78"/>
    </row>
    <row r="1243" spans="1:52" ht="15" customHeight="1" x14ac:dyDescent="0.4">
      <c r="A1243" s="18"/>
      <c r="B1243" s="9"/>
      <c r="C1243" s="9"/>
      <c r="D1243" s="9"/>
      <c r="E1243" s="9"/>
      <c r="F1243" s="9"/>
      <c r="G1243" s="18"/>
      <c r="H1243" s="9"/>
      <c r="I1243" s="9"/>
      <c r="J1243" s="9"/>
      <c r="K1243" s="18"/>
      <c r="L1243" s="9"/>
      <c r="M1243" s="9"/>
      <c r="N1243" s="9"/>
      <c r="O1243" s="9"/>
      <c r="P1243" s="9"/>
      <c r="Q1243" s="9"/>
      <c r="R1243" s="9"/>
      <c r="S1243" s="9"/>
      <c r="T1243" s="9"/>
      <c r="U1243" s="9"/>
      <c r="V1243" s="9"/>
      <c r="W1243" s="9"/>
      <c r="X1243" s="9"/>
      <c r="Y1243" s="9"/>
      <c r="Z1243" s="9"/>
      <c r="AT1243" s="36"/>
      <c r="AW1243" s="78"/>
      <c r="AX1243" s="78"/>
      <c r="AY1243" s="78"/>
      <c r="AZ1243" s="78"/>
    </row>
    <row r="1244" spans="1:52" ht="15" customHeight="1" x14ac:dyDescent="0.4">
      <c r="A1244" s="18"/>
      <c r="B1244" s="9"/>
      <c r="C1244" s="9"/>
      <c r="D1244" s="9"/>
      <c r="E1244" s="9"/>
      <c r="F1244" s="9"/>
      <c r="G1244" s="18"/>
      <c r="H1244" s="9"/>
      <c r="I1244" s="9"/>
      <c r="J1244" s="9"/>
      <c r="K1244" s="18"/>
      <c r="L1244" s="9"/>
      <c r="M1244" s="9"/>
      <c r="N1244" s="9"/>
      <c r="O1244" s="9"/>
      <c r="P1244" s="9"/>
      <c r="Q1244" s="9"/>
      <c r="R1244" s="9"/>
      <c r="S1244" s="9"/>
      <c r="T1244" s="9"/>
      <c r="U1244" s="9"/>
      <c r="V1244" s="9"/>
      <c r="W1244" s="9"/>
      <c r="X1244" s="9"/>
      <c r="Y1244" s="9"/>
      <c r="Z1244" s="9"/>
      <c r="AT1244" s="36"/>
      <c r="AW1244" s="78"/>
      <c r="AX1244" s="78"/>
      <c r="AY1244" s="78"/>
      <c r="AZ1244" s="78"/>
    </row>
    <row r="1245" spans="1:52" ht="15" customHeight="1" x14ac:dyDescent="0.4">
      <c r="A1245" s="18"/>
      <c r="B1245" s="9"/>
      <c r="C1245" s="9"/>
      <c r="D1245" s="9"/>
      <c r="E1245" s="9"/>
      <c r="F1245" s="9"/>
      <c r="G1245" s="18"/>
      <c r="H1245" s="9"/>
      <c r="I1245" s="9"/>
      <c r="J1245" s="9"/>
      <c r="K1245" s="18"/>
      <c r="L1245" s="9"/>
      <c r="M1245" s="9"/>
      <c r="N1245" s="9"/>
      <c r="O1245" s="9"/>
      <c r="P1245" s="9"/>
      <c r="Q1245" s="9"/>
      <c r="R1245" s="9"/>
      <c r="S1245" s="9"/>
      <c r="T1245" s="9"/>
      <c r="U1245" s="9"/>
      <c r="V1245" s="9"/>
      <c r="W1245" s="9"/>
      <c r="X1245" s="9"/>
      <c r="Y1245" s="9"/>
      <c r="Z1245" s="9"/>
      <c r="AT1245" s="36"/>
      <c r="AW1245" s="78"/>
      <c r="AX1245" s="78"/>
      <c r="AY1245" s="78"/>
      <c r="AZ1245" s="78"/>
    </row>
    <row r="1246" spans="1:52" ht="15" customHeight="1" x14ac:dyDescent="0.4">
      <c r="A1246" s="18"/>
      <c r="B1246" s="9"/>
      <c r="C1246" s="9"/>
      <c r="D1246" s="9"/>
      <c r="E1246" s="9"/>
      <c r="F1246" s="9"/>
      <c r="G1246" s="18"/>
      <c r="H1246" s="9"/>
      <c r="I1246" s="9"/>
      <c r="J1246" s="9"/>
      <c r="K1246" s="18"/>
      <c r="L1246" s="9"/>
      <c r="M1246" s="9"/>
      <c r="N1246" s="9"/>
      <c r="O1246" s="9"/>
      <c r="P1246" s="9"/>
      <c r="Q1246" s="9"/>
      <c r="R1246" s="9"/>
      <c r="S1246" s="9"/>
      <c r="T1246" s="9"/>
      <c r="U1246" s="9"/>
      <c r="V1246" s="9"/>
      <c r="W1246" s="9"/>
      <c r="X1246" s="9"/>
      <c r="Y1246" s="9"/>
      <c r="Z1246" s="9"/>
      <c r="AT1246" s="36"/>
      <c r="AW1246" s="78"/>
      <c r="AX1246" s="78"/>
      <c r="AY1246" s="78"/>
      <c r="AZ1246" s="78"/>
    </row>
    <row r="1247" spans="1:52" ht="15" customHeight="1" x14ac:dyDescent="0.4">
      <c r="A1247" s="18"/>
      <c r="B1247" s="9"/>
      <c r="C1247" s="9"/>
      <c r="D1247" s="9"/>
      <c r="E1247" s="9"/>
      <c r="F1247" s="9"/>
      <c r="G1247" s="18"/>
      <c r="H1247" s="9"/>
      <c r="I1247" s="9"/>
      <c r="J1247" s="9"/>
      <c r="K1247" s="18"/>
      <c r="L1247" s="9"/>
      <c r="M1247" s="9"/>
      <c r="N1247" s="9"/>
      <c r="O1247" s="9"/>
      <c r="P1247" s="9"/>
      <c r="Q1247" s="9"/>
      <c r="R1247" s="9"/>
      <c r="S1247" s="9"/>
      <c r="T1247" s="9"/>
      <c r="U1247" s="9"/>
      <c r="V1247" s="9"/>
      <c r="W1247" s="9"/>
      <c r="X1247" s="9"/>
      <c r="Y1247" s="9"/>
      <c r="Z1247" s="9"/>
      <c r="AT1247" s="36"/>
      <c r="AW1247" s="78"/>
      <c r="AX1247" s="78"/>
      <c r="AY1247" s="78"/>
      <c r="AZ1247" s="78"/>
    </row>
    <row r="1248" spans="1:52" ht="15" customHeight="1" x14ac:dyDescent="0.4">
      <c r="A1248" s="18"/>
      <c r="B1248" s="9"/>
      <c r="C1248" s="9"/>
      <c r="D1248" s="9"/>
      <c r="E1248" s="9"/>
      <c r="F1248" s="9"/>
      <c r="G1248" s="18"/>
      <c r="H1248" s="9"/>
      <c r="I1248" s="9"/>
      <c r="J1248" s="9"/>
      <c r="K1248" s="18"/>
      <c r="L1248" s="9"/>
      <c r="M1248" s="9"/>
      <c r="N1248" s="9"/>
      <c r="O1248" s="9"/>
      <c r="P1248" s="9"/>
      <c r="Q1248" s="9"/>
      <c r="R1248" s="9"/>
      <c r="S1248" s="9"/>
      <c r="T1248" s="9"/>
      <c r="U1248" s="9"/>
      <c r="V1248" s="9"/>
      <c r="W1248" s="9"/>
      <c r="X1248" s="9"/>
      <c r="Y1248" s="9"/>
      <c r="Z1248" s="9"/>
      <c r="AT1248" s="36"/>
      <c r="AW1248" s="78"/>
      <c r="AX1248" s="78"/>
      <c r="AY1248" s="78"/>
      <c r="AZ1248" s="78"/>
    </row>
    <row r="1249" spans="1:52" ht="15" customHeight="1" x14ac:dyDescent="0.4">
      <c r="A1249" s="18"/>
      <c r="B1249" s="9"/>
      <c r="C1249" s="9"/>
      <c r="D1249" s="9"/>
      <c r="E1249" s="9"/>
      <c r="F1249" s="9"/>
      <c r="G1249" s="18"/>
      <c r="H1249" s="9"/>
      <c r="I1249" s="9"/>
      <c r="J1249" s="9"/>
      <c r="K1249" s="18"/>
      <c r="L1249" s="9"/>
      <c r="M1249" s="9"/>
      <c r="N1249" s="9"/>
      <c r="O1249" s="9"/>
      <c r="P1249" s="9"/>
      <c r="Q1249" s="9"/>
      <c r="R1249" s="9"/>
      <c r="S1249" s="9"/>
      <c r="T1249" s="9"/>
      <c r="U1249" s="9"/>
      <c r="V1249" s="9"/>
      <c r="W1249" s="9"/>
      <c r="X1249" s="9"/>
      <c r="Y1249" s="9"/>
      <c r="Z1249" s="9"/>
      <c r="AT1249" s="36"/>
      <c r="AW1249" s="78"/>
      <c r="AX1249" s="78"/>
      <c r="AY1249" s="78"/>
      <c r="AZ1249" s="78"/>
    </row>
    <row r="1250" spans="1:52" ht="15" customHeight="1" x14ac:dyDescent="0.4">
      <c r="A1250" s="18"/>
      <c r="B1250" s="9"/>
      <c r="C1250" s="9"/>
      <c r="D1250" s="9"/>
      <c r="E1250" s="9"/>
      <c r="F1250" s="9"/>
      <c r="G1250" s="18"/>
      <c r="H1250" s="9"/>
      <c r="I1250" s="9"/>
      <c r="J1250" s="9"/>
      <c r="K1250" s="18"/>
      <c r="L1250" s="9"/>
      <c r="M1250" s="9"/>
      <c r="N1250" s="9"/>
      <c r="O1250" s="9"/>
      <c r="P1250" s="9"/>
      <c r="Q1250" s="9"/>
      <c r="R1250" s="9"/>
      <c r="S1250" s="9"/>
      <c r="T1250" s="9"/>
      <c r="U1250" s="9"/>
      <c r="V1250" s="9"/>
      <c r="W1250" s="9"/>
      <c r="X1250" s="9"/>
      <c r="Y1250" s="9"/>
      <c r="Z1250" s="9"/>
      <c r="AT1250" s="36"/>
      <c r="AW1250" s="78"/>
      <c r="AX1250" s="78"/>
      <c r="AY1250" s="78"/>
      <c r="AZ1250" s="78"/>
    </row>
    <row r="1251" spans="1:52" ht="15" customHeight="1" x14ac:dyDescent="0.4">
      <c r="A1251" s="18"/>
      <c r="B1251" s="9"/>
      <c r="C1251" s="9"/>
      <c r="D1251" s="9"/>
      <c r="E1251" s="9"/>
      <c r="F1251" s="9"/>
      <c r="G1251" s="18"/>
      <c r="H1251" s="9"/>
      <c r="I1251" s="9"/>
      <c r="J1251" s="9"/>
      <c r="K1251" s="18"/>
      <c r="L1251" s="9"/>
      <c r="M1251" s="9"/>
      <c r="N1251" s="9"/>
      <c r="O1251" s="9"/>
      <c r="P1251" s="9"/>
      <c r="Q1251" s="9"/>
      <c r="R1251" s="9"/>
      <c r="S1251" s="9"/>
      <c r="T1251" s="9"/>
      <c r="U1251" s="9"/>
      <c r="V1251" s="9"/>
      <c r="W1251" s="9"/>
      <c r="X1251" s="9"/>
      <c r="Y1251" s="9"/>
      <c r="Z1251" s="9"/>
      <c r="AT1251" s="36"/>
      <c r="AW1251" s="78"/>
      <c r="AX1251" s="78"/>
      <c r="AY1251" s="78"/>
      <c r="AZ1251" s="78"/>
    </row>
    <row r="1252" spans="1:52" ht="15" customHeight="1" x14ac:dyDescent="0.4">
      <c r="A1252" s="18"/>
      <c r="B1252" s="9"/>
      <c r="C1252" s="9"/>
      <c r="D1252" s="9"/>
      <c r="E1252" s="9"/>
      <c r="F1252" s="9"/>
      <c r="G1252" s="18"/>
      <c r="H1252" s="9"/>
      <c r="I1252" s="9"/>
      <c r="J1252" s="9"/>
      <c r="K1252" s="18"/>
      <c r="L1252" s="9"/>
      <c r="M1252" s="9"/>
      <c r="N1252" s="9"/>
      <c r="O1252" s="9"/>
      <c r="P1252" s="9"/>
      <c r="Q1252" s="9"/>
      <c r="R1252" s="9"/>
      <c r="S1252" s="9"/>
      <c r="T1252" s="9"/>
      <c r="U1252" s="9"/>
      <c r="V1252" s="9"/>
      <c r="W1252" s="9"/>
      <c r="X1252" s="9"/>
      <c r="Y1252" s="9"/>
      <c r="Z1252" s="9"/>
      <c r="AT1252" s="36"/>
      <c r="AW1252" s="78"/>
      <c r="AX1252" s="78"/>
      <c r="AY1252" s="78"/>
      <c r="AZ1252" s="78"/>
    </row>
    <row r="1253" spans="1:52" ht="15" customHeight="1" x14ac:dyDescent="0.4">
      <c r="A1253" s="18"/>
      <c r="B1253" s="9"/>
      <c r="C1253" s="9"/>
      <c r="D1253" s="9"/>
      <c r="E1253" s="9"/>
      <c r="F1253" s="9"/>
      <c r="G1253" s="18"/>
      <c r="H1253" s="9"/>
      <c r="I1253" s="9"/>
      <c r="J1253" s="9"/>
      <c r="K1253" s="18"/>
      <c r="L1253" s="9"/>
      <c r="M1253" s="9"/>
      <c r="N1253" s="9"/>
      <c r="O1253" s="9"/>
      <c r="P1253" s="9"/>
      <c r="Q1253" s="9"/>
      <c r="R1253" s="9"/>
      <c r="S1253" s="9"/>
      <c r="T1253" s="9"/>
      <c r="U1253" s="9"/>
      <c r="V1253" s="9"/>
      <c r="W1253" s="9"/>
      <c r="X1253" s="9"/>
      <c r="Y1253" s="9"/>
      <c r="Z1253" s="9"/>
      <c r="AT1253" s="36"/>
      <c r="AW1253" s="78"/>
      <c r="AX1253" s="78"/>
      <c r="AY1253" s="78"/>
      <c r="AZ1253" s="78"/>
    </row>
    <row r="1254" spans="1:52" ht="15" customHeight="1" x14ac:dyDescent="0.4">
      <c r="A1254" s="18"/>
      <c r="B1254" s="9"/>
      <c r="C1254" s="9"/>
      <c r="D1254" s="9"/>
      <c r="E1254" s="9"/>
      <c r="F1254" s="9"/>
      <c r="G1254" s="18"/>
      <c r="H1254" s="9"/>
      <c r="I1254" s="9"/>
      <c r="J1254" s="9"/>
      <c r="K1254" s="18"/>
      <c r="L1254" s="9"/>
      <c r="M1254" s="9"/>
      <c r="N1254" s="9"/>
      <c r="O1254" s="9"/>
      <c r="P1254" s="9"/>
      <c r="Q1254" s="9"/>
      <c r="R1254" s="9"/>
      <c r="S1254" s="9"/>
      <c r="T1254" s="9"/>
      <c r="U1254" s="9"/>
      <c r="V1254" s="9"/>
      <c r="W1254" s="9"/>
      <c r="X1254" s="9"/>
      <c r="Y1254" s="9"/>
      <c r="Z1254" s="9"/>
      <c r="AT1254" s="36"/>
      <c r="AW1254" s="78"/>
      <c r="AX1254" s="78"/>
      <c r="AY1254" s="78"/>
      <c r="AZ1254" s="78"/>
    </row>
    <row r="1255" spans="1:52" ht="15" customHeight="1" x14ac:dyDescent="0.4">
      <c r="A1255" s="18"/>
      <c r="B1255" s="9"/>
      <c r="C1255" s="9"/>
      <c r="D1255" s="9"/>
      <c r="E1255" s="9"/>
      <c r="F1255" s="9"/>
      <c r="G1255" s="18"/>
      <c r="H1255" s="9"/>
      <c r="I1255" s="9"/>
      <c r="J1255" s="9"/>
      <c r="K1255" s="18"/>
      <c r="L1255" s="9"/>
      <c r="M1255" s="9"/>
      <c r="N1255" s="9"/>
      <c r="O1255" s="9"/>
      <c r="P1255" s="9"/>
      <c r="Q1255" s="9"/>
      <c r="R1255" s="9"/>
      <c r="S1255" s="9"/>
      <c r="T1255" s="9"/>
      <c r="U1255" s="9"/>
      <c r="V1255" s="9"/>
      <c r="W1255" s="9"/>
      <c r="X1255" s="9"/>
      <c r="Y1255" s="9"/>
      <c r="Z1255" s="9"/>
      <c r="AT1255" s="36"/>
      <c r="AW1255" s="78"/>
      <c r="AX1255" s="78"/>
      <c r="AY1255" s="78"/>
      <c r="AZ1255" s="78"/>
    </row>
    <row r="1256" spans="1:52" ht="15" customHeight="1" x14ac:dyDescent="0.4">
      <c r="A1256" s="18"/>
      <c r="B1256" s="9"/>
      <c r="C1256" s="9"/>
      <c r="D1256" s="9"/>
      <c r="E1256" s="9"/>
      <c r="F1256" s="9"/>
      <c r="G1256" s="18"/>
      <c r="H1256" s="9"/>
      <c r="I1256" s="9"/>
      <c r="J1256" s="9"/>
      <c r="K1256" s="18"/>
      <c r="L1256" s="9"/>
      <c r="M1256" s="9"/>
      <c r="N1256" s="9"/>
      <c r="O1256" s="9"/>
      <c r="P1256" s="9"/>
      <c r="Q1256" s="9"/>
      <c r="R1256" s="9"/>
      <c r="S1256" s="9"/>
      <c r="T1256" s="9"/>
      <c r="U1256" s="9"/>
      <c r="V1256" s="9"/>
      <c r="W1256" s="9"/>
      <c r="X1256" s="9"/>
      <c r="Y1256" s="9"/>
      <c r="Z1256" s="9"/>
      <c r="AT1256" s="36"/>
      <c r="AW1256" s="78"/>
      <c r="AX1256" s="78"/>
      <c r="AY1256" s="78"/>
      <c r="AZ1256" s="78"/>
    </row>
    <row r="1257" spans="1:52" ht="15" customHeight="1" x14ac:dyDescent="0.4">
      <c r="A1257" s="18"/>
      <c r="B1257" s="9"/>
      <c r="C1257" s="9"/>
      <c r="D1257" s="9"/>
      <c r="E1257" s="9"/>
      <c r="F1257" s="9"/>
      <c r="G1257" s="18"/>
      <c r="H1257" s="9"/>
      <c r="I1257" s="9"/>
      <c r="J1257" s="9"/>
      <c r="K1257" s="18"/>
      <c r="L1257" s="9"/>
      <c r="M1257" s="9"/>
      <c r="N1257" s="9"/>
      <c r="O1257" s="9"/>
      <c r="P1257" s="9"/>
      <c r="Q1257" s="9"/>
      <c r="R1257" s="9"/>
      <c r="S1257" s="9"/>
      <c r="T1257" s="9"/>
      <c r="U1257" s="9"/>
      <c r="V1257" s="9"/>
      <c r="W1257" s="9"/>
      <c r="X1257" s="9"/>
      <c r="Y1257" s="9"/>
      <c r="Z1257" s="9"/>
      <c r="AT1257" s="36"/>
      <c r="AW1257" s="78"/>
      <c r="AX1257" s="78"/>
      <c r="AY1257" s="78"/>
      <c r="AZ1257" s="78"/>
    </row>
    <row r="1258" spans="1:52" ht="15" customHeight="1" x14ac:dyDescent="0.4">
      <c r="A1258" s="18"/>
      <c r="B1258" s="9"/>
      <c r="C1258" s="9"/>
      <c r="D1258" s="9"/>
      <c r="E1258" s="9"/>
      <c r="F1258" s="9"/>
      <c r="G1258" s="18"/>
      <c r="H1258" s="9"/>
      <c r="I1258" s="9"/>
      <c r="J1258" s="9"/>
      <c r="K1258" s="18"/>
      <c r="L1258" s="9"/>
      <c r="M1258" s="9"/>
      <c r="N1258" s="9"/>
      <c r="O1258" s="9"/>
      <c r="P1258" s="9"/>
      <c r="Q1258" s="9"/>
      <c r="R1258" s="9"/>
      <c r="S1258" s="9"/>
      <c r="T1258" s="9"/>
      <c r="U1258" s="9"/>
      <c r="V1258" s="9"/>
      <c r="W1258" s="9"/>
      <c r="X1258" s="9"/>
      <c r="Y1258" s="9"/>
      <c r="Z1258" s="9"/>
      <c r="AT1258" s="36"/>
      <c r="AW1258" s="78"/>
      <c r="AX1258" s="78"/>
      <c r="AY1258" s="78"/>
      <c r="AZ1258" s="78"/>
    </row>
    <row r="1259" spans="1:52" ht="15" customHeight="1" x14ac:dyDescent="0.4">
      <c r="A1259" s="18"/>
      <c r="B1259" s="9"/>
      <c r="C1259" s="9"/>
      <c r="D1259" s="9"/>
      <c r="E1259" s="9"/>
      <c r="F1259" s="9"/>
      <c r="G1259" s="18"/>
      <c r="H1259" s="9"/>
      <c r="I1259" s="9"/>
      <c r="J1259" s="9"/>
      <c r="K1259" s="18"/>
      <c r="L1259" s="9"/>
      <c r="M1259" s="9"/>
      <c r="N1259" s="9"/>
      <c r="O1259" s="9"/>
      <c r="P1259" s="9"/>
      <c r="Q1259" s="9"/>
      <c r="R1259" s="9"/>
      <c r="S1259" s="9"/>
      <c r="T1259" s="9"/>
      <c r="U1259" s="9"/>
      <c r="V1259" s="9"/>
      <c r="W1259" s="9"/>
      <c r="X1259" s="9"/>
      <c r="Y1259" s="9"/>
      <c r="Z1259" s="9"/>
      <c r="AT1259" s="36"/>
      <c r="AW1259" s="78"/>
      <c r="AX1259" s="78"/>
      <c r="AY1259" s="78"/>
      <c r="AZ1259" s="78"/>
    </row>
    <row r="1260" spans="1:52" ht="15" customHeight="1" x14ac:dyDescent="0.4">
      <c r="A1260" s="18"/>
      <c r="B1260" s="9"/>
      <c r="C1260" s="9"/>
      <c r="D1260" s="9"/>
      <c r="E1260" s="9"/>
      <c r="F1260" s="9"/>
      <c r="G1260" s="18"/>
      <c r="H1260" s="9"/>
      <c r="I1260" s="9"/>
      <c r="J1260" s="9"/>
      <c r="K1260" s="18"/>
      <c r="L1260" s="9"/>
      <c r="M1260" s="9"/>
      <c r="N1260" s="9"/>
      <c r="O1260" s="9"/>
      <c r="P1260" s="9"/>
      <c r="Q1260" s="9"/>
      <c r="R1260" s="9"/>
      <c r="S1260" s="9"/>
      <c r="T1260" s="9"/>
      <c r="U1260" s="9"/>
      <c r="V1260" s="9"/>
      <c r="W1260" s="9"/>
      <c r="X1260" s="9"/>
      <c r="Y1260" s="9"/>
      <c r="Z1260" s="9"/>
      <c r="AT1260" s="36"/>
      <c r="AW1260" s="78"/>
      <c r="AX1260" s="78"/>
      <c r="AY1260" s="78"/>
      <c r="AZ1260" s="78"/>
    </row>
    <row r="1261" spans="1:52" ht="15" customHeight="1" x14ac:dyDescent="0.4">
      <c r="A1261" s="18"/>
      <c r="B1261" s="9"/>
      <c r="C1261" s="9"/>
      <c r="D1261" s="9"/>
      <c r="E1261" s="9"/>
      <c r="F1261" s="9"/>
      <c r="G1261" s="18"/>
      <c r="H1261" s="9"/>
      <c r="I1261" s="9"/>
      <c r="J1261" s="9"/>
      <c r="K1261" s="18"/>
      <c r="L1261" s="9"/>
      <c r="M1261" s="9"/>
      <c r="N1261" s="9"/>
      <c r="O1261" s="9"/>
      <c r="P1261" s="9"/>
      <c r="Q1261" s="9"/>
      <c r="R1261" s="9"/>
      <c r="S1261" s="9"/>
      <c r="T1261" s="9"/>
      <c r="U1261" s="9"/>
      <c r="V1261" s="9"/>
      <c r="W1261" s="9"/>
      <c r="X1261" s="9"/>
      <c r="Y1261" s="9"/>
      <c r="Z1261" s="9"/>
      <c r="AT1261" s="36"/>
      <c r="AW1261" s="78"/>
      <c r="AX1261" s="78"/>
      <c r="AY1261" s="78"/>
      <c r="AZ1261" s="78"/>
    </row>
    <row r="1262" spans="1:52" ht="15" customHeight="1" x14ac:dyDescent="0.4">
      <c r="A1262" s="18"/>
      <c r="B1262" s="9"/>
      <c r="C1262" s="9"/>
      <c r="D1262" s="9"/>
      <c r="E1262" s="9"/>
      <c r="F1262" s="9"/>
      <c r="G1262" s="18"/>
      <c r="H1262" s="9"/>
      <c r="I1262" s="9"/>
      <c r="J1262" s="9"/>
      <c r="K1262" s="18"/>
      <c r="L1262" s="9"/>
      <c r="M1262" s="9"/>
      <c r="N1262" s="9"/>
      <c r="O1262" s="9"/>
      <c r="P1262" s="9"/>
      <c r="Q1262" s="9"/>
      <c r="R1262" s="9"/>
      <c r="S1262" s="9"/>
      <c r="T1262" s="9"/>
      <c r="U1262" s="9"/>
      <c r="V1262" s="9"/>
      <c r="W1262" s="9"/>
      <c r="X1262" s="9"/>
      <c r="Y1262" s="9"/>
      <c r="Z1262" s="9"/>
      <c r="AT1262" s="36"/>
      <c r="AW1262" s="78"/>
      <c r="AX1262" s="78"/>
      <c r="AY1262" s="78"/>
      <c r="AZ1262" s="78"/>
    </row>
    <row r="1263" spans="1:52" ht="15" customHeight="1" x14ac:dyDescent="0.4">
      <c r="A1263" s="18"/>
      <c r="B1263" s="9"/>
      <c r="C1263" s="9"/>
      <c r="D1263" s="9"/>
      <c r="E1263" s="9"/>
      <c r="F1263" s="9"/>
      <c r="G1263" s="18"/>
      <c r="H1263" s="9"/>
      <c r="I1263" s="9"/>
      <c r="J1263" s="9"/>
      <c r="K1263" s="18"/>
      <c r="L1263" s="9"/>
      <c r="M1263" s="9"/>
      <c r="N1263" s="9"/>
      <c r="O1263" s="9"/>
      <c r="P1263" s="9"/>
      <c r="Q1263" s="9"/>
      <c r="R1263" s="9"/>
      <c r="S1263" s="9"/>
      <c r="T1263" s="9"/>
      <c r="U1263" s="9"/>
      <c r="V1263" s="9"/>
      <c r="W1263" s="9"/>
      <c r="X1263" s="9"/>
      <c r="Y1263" s="9"/>
      <c r="Z1263" s="9"/>
      <c r="AT1263" s="36"/>
      <c r="AW1263" s="78"/>
      <c r="AX1263" s="78"/>
      <c r="AY1263" s="78"/>
      <c r="AZ1263" s="78"/>
    </row>
    <row r="1264" spans="1:52" ht="15" customHeight="1" x14ac:dyDescent="0.4">
      <c r="A1264" s="18"/>
      <c r="B1264" s="9"/>
      <c r="C1264" s="9"/>
      <c r="D1264" s="9"/>
      <c r="E1264" s="9"/>
      <c r="F1264" s="9"/>
      <c r="G1264" s="18"/>
      <c r="H1264" s="9"/>
      <c r="I1264" s="9"/>
      <c r="J1264" s="9"/>
      <c r="K1264" s="18"/>
      <c r="L1264" s="9"/>
      <c r="M1264" s="9"/>
      <c r="N1264" s="9"/>
      <c r="O1264" s="9"/>
      <c r="P1264" s="9"/>
      <c r="Q1264" s="9"/>
      <c r="R1264" s="9"/>
      <c r="S1264" s="9"/>
      <c r="T1264" s="9"/>
      <c r="U1264" s="9"/>
      <c r="V1264" s="9"/>
      <c r="W1264" s="9"/>
      <c r="X1264" s="9"/>
      <c r="Y1264" s="9"/>
      <c r="Z1264" s="9"/>
      <c r="AT1264" s="36"/>
      <c r="AW1264" s="78"/>
      <c r="AX1264" s="78"/>
      <c r="AY1264" s="78"/>
      <c r="AZ1264" s="78"/>
    </row>
    <row r="1265" spans="1:52" ht="15" customHeight="1" x14ac:dyDescent="0.4">
      <c r="A1265" s="18"/>
      <c r="B1265" s="9"/>
      <c r="C1265" s="9"/>
      <c r="D1265" s="9"/>
      <c r="E1265" s="9"/>
      <c r="F1265" s="9"/>
      <c r="G1265" s="18"/>
      <c r="H1265" s="9"/>
      <c r="I1265" s="9"/>
      <c r="J1265" s="9"/>
      <c r="K1265" s="18"/>
      <c r="L1265" s="9"/>
      <c r="M1265" s="9"/>
      <c r="N1265" s="9"/>
      <c r="O1265" s="9"/>
      <c r="P1265" s="9"/>
      <c r="Q1265" s="9"/>
      <c r="R1265" s="9"/>
      <c r="S1265" s="9"/>
      <c r="T1265" s="9"/>
      <c r="U1265" s="9"/>
      <c r="V1265" s="9"/>
      <c r="W1265" s="9"/>
      <c r="X1265" s="9"/>
      <c r="Y1265" s="9"/>
      <c r="Z1265" s="9"/>
      <c r="AT1265" s="36"/>
      <c r="AW1265" s="78"/>
      <c r="AX1265" s="78"/>
      <c r="AY1265" s="78"/>
      <c r="AZ1265" s="78"/>
    </row>
    <row r="1266" spans="1:52" ht="15" customHeight="1" x14ac:dyDescent="0.4">
      <c r="A1266" s="18"/>
      <c r="B1266" s="9"/>
      <c r="C1266" s="9"/>
      <c r="D1266" s="9"/>
      <c r="E1266" s="9"/>
      <c r="F1266" s="9"/>
      <c r="G1266" s="18"/>
      <c r="H1266" s="9"/>
      <c r="I1266" s="9"/>
      <c r="J1266" s="9"/>
      <c r="K1266" s="18"/>
      <c r="L1266" s="9"/>
      <c r="M1266" s="9"/>
      <c r="N1266" s="9"/>
      <c r="O1266" s="9"/>
      <c r="P1266" s="9"/>
      <c r="Q1266" s="9"/>
      <c r="R1266" s="9"/>
      <c r="S1266" s="9"/>
      <c r="T1266" s="9"/>
      <c r="U1266" s="9"/>
      <c r="V1266" s="9"/>
      <c r="W1266" s="9"/>
      <c r="X1266" s="9"/>
      <c r="Y1266" s="9"/>
      <c r="Z1266" s="9"/>
      <c r="AT1266" s="36"/>
      <c r="AW1266" s="78"/>
      <c r="AX1266" s="78"/>
      <c r="AY1266" s="78"/>
      <c r="AZ1266" s="78"/>
    </row>
    <row r="1267" spans="1:52" ht="15" customHeight="1" x14ac:dyDescent="0.4">
      <c r="A1267" s="18"/>
      <c r="B1267" s="9"/>
      <c r="C1267" s="9"/>
      <c r="D1267" s="9"/>
      <c r="E1267" s="9"/>
      <c r="F1267" s="9"/>
      <c r="G1267" s="18"/>
      <c r="H1267" s="9"/>
      <c r="I1267" s="9"/>
      <c r="J1267" s="9"/>
      <c r="K1267" s="18"/>
      <c r="L1267" s="9"/>
      <c r="M1267" s="9"/>
      <c r="N1267" s="9"/>
      <c r="O1267" s="9"/>
      <c r="P1267" s="9"/>
      <c r="Q1267" s="9"/>
      <c r="R1267" s="9"/>
      <c r="S1267" s="9"/>
      <c r="T1267" s="9"/>
      <c r="U1267" s="9"/>
      <c r="V1267" s="9"/>
      <c r="W1267" s="9"/>
      <c r="X1267" s="9"/>
      <c r="Y1267" s="9"/>
      <c r="Z1267" s="9"/>
      <c r="AT1267" s="36"/>
      <c r="AW1267" s="78"/>
      <c r="AX1267" s="78"/>
      <c r="AY1267" s="78"/>
      <c r="AZ1267" s="78"/>
    </row>
    <row r="1268" spans="1:52" ht="15" customHeight="1" x14ac:dyDescent="0.4">
      <c r="A1268" s="18"/>
      <c r="B1268" s="9"/>
      <c r="C1268" s="9"/>
      <c r="D1268" s="9"/>
      <c r="E1268" s="9"/>
      <c r="F1268" s="9"/>
      <c r="G1268" s="18"/>
      <c r="H1268" s="9"/>
      <c r="I1268" s="9"/>
      <c r="J1268" s="9"/>
      <c r="K1268" s="18"/>
      <c r="L1268" s="9"/>
      <c r="M1268" s="9"/>
      <c r="N1268" s="9"/>
      <c r="O1268" s="9"/>
      <c r="P1268" s="9"/>
      <c r="Q1268" s="9"/>
      <c r="R1268" s="9"/>
      <c r="S1268" s="9"/>
      <c r="T1268" s="9"/>
      <c r="U1268" s="9"/>
      <c r="V1268" s="9"/>
      <c r="W1268" s="9"/>
      <c r="X1268" s="9"/>
      <c r="Y1268" s="9"/>
      <c r="Z1268" s="9"/>
      <c r="AT1268" s="36"/>
      <c r="AW1268" s="78"/>
      <c r="AX1268" s="78"/>
      <c r="AY1268" s="78"/>
      <c r="AZ1268" s="78"/>
    </row>
    <row r="1269" spans="1:52" ht="15" customHeight="1" x14ac:dyDescent="0.4">
      <c r="A1269" s="18"/>
      <c r="B1269" s="9"/>
      <c r="C1269" s="9"/>
      <c r="D1269" s="9"/>
      <c r="E1269" s="9"/>
      <c r="F1269" s="9"/>
      <c r="G1269" s="18"/>
      <c r="H1269" s="9"/>
      <c r="I1269" s="9"/>
      <c r="J1269" s="9"/>
      <c r="K1269" s="18"/>
      <c r="L1269" s="9"/>
      <c r="M1269" s="9"/>
      <c r="N1269" s="9"/>
      <c r="O1269" s="9"/>
      <c r="P1269" s="9"/>
      <c r="Q1269" s="9"/>
      <c r="R1269" s="9"/>
      <c r="S1269" s="9"/>
      <c r="T1269" s="9"/>
      <c r="U1269" s="9"/>
      <c r="V1269" s="9"/>
      <c r="W1269" s="9"/>
      <c r="X1269" s="9"/>
      <c r="Y1269" s="9"/>
      <c r="Z1269" s="9"/>
      <c r="AT1269" s="36"/>
      <c r="AW1269" s="78"/>
      <c r="AX1269" s="78"/>
      <c r="AY1269" s="78"/>
      <c r="AZ1269" s="78"/>
    </row>
    <row r="1270" spans="1:52" ht="15" customHeight="1" x14ac:dyDescent="0.4">
      <c r="A1270" s="18"/>
      <c r="B1270" s="9"/>
      <c r="C1270" s="9"/>
      <c r="D1270" s="9"/>
      <c r="E1270" s="9"/>
      <c r="F1270" s="9"/>
      <c r="G1270" s="18"/>
      <c r="H1270" s="9"/>
      <c r="I1270" s="9"/>
      <c r="J1270" s="9"/>
      <c r="K1270" s="18"/>
      <c r="L1270" s="9"/>
      <c r="M1270" s="9"/>
      <c r="N1270" s="9"/>
      <c r="O1270" s="9"/>
      <c r="P1270" s="9"/>
      <c r="Q1270" s="9"/>
      <c r="R1270" s="9"/>
      <c r="S1270" s="9"/>
      <c r="T1270" s="9"/>
      <c r="U1270" s="9"/>
      <c r="V1270" s="9"/>
      <c r="W1270" s="9"/>
      <c r="X1270" s="9"/>
      <c r="Y1270" s="9"/>
      <c r="Z1270" s="9"/>
      <c r="AT1270" s="36"/>
      <c r="AW1270" s="78"/>
      <c r="AX1270" s="78"/>
      <c r="AY1270" s="78"/>
      <c r="AZ1270" s="78"/>
    </row>
    <row r="1271" spans="1:52" ht="15" customHeight="1" x14ac:dyDescent="0.4">
      <c r="A1271" s="18"/>
      <c r="B1271" s="9"/>
      <c r="C1271" s="9"/>
      <c r="D1271" s="9"/>
      <c r="E1271" s="9"/>
      <c r="F1271" s="9"/>
      <c r="G1271" s="18"/>
      <c r="H1271" s="9"/>
      <c r="I1271" s="9"/>
      <c r="J1271" s="9"/>
      <c r="K1271" s="18"/>
      <c r="L1271" s="9"/>
      <c r="M1271" s="9"/>
      <c r="N1271" s="9"/>
      <c r="O1271" s="9"/>
      <c r="P1271" s="9"/>
      <c r="Q1271" s="9"/>
      <c r="R1271" s="9"/>
      <c r="S1271" s="9"/>
      <c r="T1271" s="9"/>
      <c r="U1271" s="9"/>
      <c r="V1271" s="9"/>
      <c r="W1271" s="9"/>
      <c r="X1271" s="9"/>
      <c r="Y1271" s="9"/>
      <c r="Z1271" s="9"/>
      <c r="AT1271" s="36"/>
      <c r="AW1271" s="78"/>
      <c r="AX1271" s="78"/>
      <c r="AY1271" s="78"/>
      <c r="AZ1271" s="78"/>
    </row>
    <row r="1272" spans="1:52" ht="15" customHeight="1" x14ac:dyDescent="0.4">
      <c r="A1272" s="18"/>
      <c r="B1272" s="9"/>
      <c r="C1272" s="9"/>
      <c r="D1272" s="9"/>
      <c r="E1272" s="9"/>
      <c r="F1272" s="9"/>
      <c r="G1272" s="18"/>
      <c r="H1272" s="9"/>
      <c r="I1272" s="9"/>
      <c r="J1272" s="9"/>
      <c r="K1272" s="18"/>
      <c r="L1272" s="9"/>
      <c r="M1272" s="9"/>
      <c r="N1272" s="9"/>
      <c r="O1272" s="9"/>
      <c r="P1272" s="9"/>
      <c r="Q1272" s="9"/>
      <c r="R1272" s="9"/>
      <c r="S1272" s="9"/>
      <c r="T1272" s="9"/>
      <c r="U1272" s="9"/>
      <c r="V1272" s="9"/>
      <c r="W1272" s="9"/>
      <c r="X1272" s="9"/>
      <c r="Y1272" s="9"/>
      <c r="Z1272" s="9"/>
      <c r="AT1272" s="36"/>
      <c r="AW1272" s="78"/>
      <c r="AX1272" s="78"/>
      <c r="AY1272" s="78"/>
      <c r="AZ1272" s="78"/>
    </row>
    <row r="1273" spans="1:52" ht="15" customHeight="1" x14ac:dyDescent="0.4">
      <c r="A1273" s="18"/>
      <c r="B1273" s="9"/>
      <c r="C1273" s="9"/>
      <c r="D1273" s="9"/>
      <c r="E1273" s="9"/>
      <c r="F1273" s="9"/>
      <c r="G1273" s="18"/>
      <c r="H1273" s="9"/>
      <c r="I1273" s="9"/>
      <c r="J1273" s="9"/>
      <c r="K1273" s="18"/>
      <c r="L1273" s="9"/>
      <c r="M1273" s="9"/>
      <c r="N1273" s="9"/>
      <c r="O1273" s="9"/>
      <c r="P1273" s="9"/>
      <c r="Q1273" s="9"/>
      <c r="R1273" s="9"/>
      <c r="S1273" s="9"/>
      <c r="T1273" s="9"/>
      <c r="U1273" s="9"/>
      <c r="V1273" s="9"/>
      <c r="W1273" s="9"/>
      <c r="X1273" s="9"/>
      <c r="Y1273" s="9"/>
      <c r="Z1273" s="9"/>
      <c r="AT1273" s="36"/>
      <c r="AW1273" s="78"/>
      <c r="AX1273" s="78"/>
      <c r="AY1273" s="78"/>
      <c r="AZ1273" s="78"/>
    </row>
    <row r="1274" spans="1:52" ht="15" customHeight="1" x14ac:dyDescent="0.4">
      <c r="A1274" s="18"/>
      <c r="B1274" s="9"/>
      <c r="C1274" s="9"/>
      <c r="D1274" s="9"/>
      <c r="E1274" s="9"/>
      <c r="F1274" s="9"/>
      <c r="G1274" s="18"/>
      <c r="H1274" s="9"/>
      <c r="I1274" s="9"/>
      <c r="J1274" s="9"/>
      <c r="K1274" s="18"/>
      <c r="L1274" s="9"/>
      <c r="M1274" s="9"/>
      <c r="N1274" s="9"/>
      <c r="O1274" s="9"/>
      <c r="P1274" s="9"/>
      <c r="Q1274" s="9"/>
      <c r="R1274" s="9"/>
      <c r="S1274" s="9"/>
      <c r="T1274" s="9"/>
      <c r="U1274" s="9"/>
      <c r="V1274" s="9"/>
      <c r="W1274" s="9"/>
      <c r="X1274" s="9"/>
      <c r="Y1274" s="9"/>
      <c r="Z1274" s="9"/>
      <c r="AT1274" s="36"/>
      <c r="AW1274" s="78"/>
      <c r="AX1274" s="78"/>
      <c r="AY1274" s="78"/>
      <c r="AZ1274" s="78"/>
    </row>
    <row r="1275" spans="1:52" ht="15" customHeight="1" x14ac:dyDescent="0.4">
      <c r="A1275" s="18"/>
      <c r="B1275" s="9"/>
      <c r="C1275" s="9"/>
      <c r="D1275" s="9"/>
      <c r="E1275" s="9"/>
      <c r="F1275" s="9"/>
      <c r="G1275" s="18"/>
      <c r="H1275" s="9"/>
      <c r="I1275" s="9"/>
      <c r="J1275" s="9"/>
      <c r="K1275" s="18"/>
      <c r="L1275" s="9"/>
      <c r="M1275" s="9"/>
      <c r="N1275" s="9"/>
      <c r="O1275" s="9"/>
      <c r="P1275" s="9"/>
      <c r="Q1275" s="9"/>
      <c r="R1275" s="9"/>
      <c r="S1275" s="9"/>
      <c r="T1275" s="9"/>
      <c r="U1275" s="9"/>
      <c r="V1275" s="9"/>
      <c r="W1275" s="9"/>
      <c r="X1275" s="9"/>
      <c r="Y1275" s="9"/>
      <c r="Z1275" s="9"/>
      <c r="AT1275" s="36"/>
      <c r="AW1275" s="78"/>
      <c r="AX1275" s="78"/>
      <c r="AY1275" s="78"/>
      <c r="AZ1275" s="78"/>
    </row>
    <row r="1276" spans="1:52" ht="15" customHeight="1" x14ac:dyDescent="0.4">
      <c r="A1276" s="18"/>
      <c r="B1276" s="9"/>
      <c r="C1276" s="9"/>
      <c r="D1276" s="9"/>
      <c r="E1276" s="9"/>
      <c r="F1276" s="9"/>
      <c r="G1276" s="18"/>
      <c r="H1276" s="9"/>
      <c r="I1276" s="9"/>
      <c r="J1276" s="9"/>
      <c r="K1276" s="18"/>
      <c r="L1276" s="9"/>
      <c r="M1276" s="9"/>
      <c r="N1276" s="9"/>
      <c r="O1276" s="9"/>
      <c r="P1276" s="9"/>
      <c r="Q1276" s="9"/>
      <c r="R1276" s="9"/>
      <c r="S1276" s="9"/>
      <c r="T1276" s="9"/>
      <c r="U1276" s="9"/>
      <c r="V1276" s="9"/>
      <c r="W1276" s="9"/>
      <c r="X1276" s="9"/>
      <c r="Y1276" s="9"/>
      <c r="Z1276" s="9"/>
      <c r="AT1276" s="36"/>
      <c r="AW1276" s="78"/>
      <c r="AX1276" s="78"/>
      <c r="AY1276" s="78"/>
      <c r="AZ1276" s="78"/>
    </row>
    <row r="1277" spans="1:52" ht="15" customHeight="1" x14ac:dyDescent="0.4">
      <c r="A1277" s="18"/>
      <c r="B1277" s="9"/>
      <c r="C1277" s="9"/>
      <c r="D1277" s="9"/>
      <c r="E1277" s="9"/>
      <c r="F1277" s="9"/>
      <c r="G1277" s="18"/>
      <c r="H1277" s="9"/>
      <c r="I1277" s="9"/>
      <c r="J1277" s="9"/>
      <c r="K1277" s="18"/>
      <c r="L1277" s="9"/>
      <c r="M1277" s="9"/>
      <c r="N1277" s="9"/>
      <c r="O1277" s="9"/>
      <c r="P1277" s="9"/>
      <c r="Q1277" s="9"/>
      <c r="R1277" s="9"/>
      <c r="S1277" s="9"/>
      <c r="T1277" s="9"/>
      <c r="U1277" s="9"/>
      <c r="V1277" s="9"/>
      <c r="W1277" s="9"/>
      <c r="X1277" s="9"/>
      <c r="Y1277" s="9"/>
      <c r="Z1277" s="9"/>
      <c r="AT1277" s="36"/>
      <c r="AW1277" s="78"/>
      <c r="AX1277" s="78"/>
      <c r="AY1277" s="78"/>
      <c r="AZ1277" s="78"/>
    </row>
    <row r="1278" spans="1:52" ht="15" customHeight="1" x14ac:dyDescent="0.4">
      <c r="A1278" s="18"/>
      <c r="B1278" s="9"/>
      <c r="C1278" s="9"/>
      <c r="D1278" s="9"/>
      <c r="E1278" s="9"/>
      <c r="F1278" s="9"/>
      <c r="G1278" s="18"/>
      <c r="H1278" s="9"/>
      <c r="I1278" s="9"/>
      <c r="J1278" s="9"/>
      <c r="K1278" s="18"/>
      <c r="L1278" s="9"/>
      <c r="M1278" s="9"/>
      <c r="N1278" s="9"/>
      <c r="O1278" s="9"/>
      <c r="P1278" s="9"/>
      <c r="Q1278" s="9"/>
      <c r="R1278" s="9"/>
      <c r="S1278" s="9"/>
      <c r="T1278" s="9"/>
      <c r="U1278" s="9"/>
      <c r="V1278" s="9"/>
      <c r="W1278" s="9"/>
      <c r="X1278" s="9"/>
      <c r="Y1278" s="9"/>
      <c r="Z1278" s="9"/>
      <c r="AT1278" s="36"/>
      <c r="AW1278" s="78"/>
      <c r="AX1278" s="78"/>
      <c r="AY1278" s="78"/>
      <c r="AZ1278" s="78"/>
    </row>
    <row r="1279" spans="1:52" ht="15" customHeight="1" x14ac:dyDescent="0.4">
      <c r="A1279" s="18"/>
      <c r="B1279" s="9"/>
      <c r="C1279" s="9"/>
      <c r="D1279" s="9"/>
      <c r="E1279" s="9"/>
      <c r="F1279" s="9"/>
      <c r="G1279" s="18"/>
      <c r="H1279" s="9"/>
      <c r="I1279" s="9"/>
      <c r="J1279" s="9"/>
      <c r="K1279" s="18"/>
      <c r="L1279" s="9"/>
      <c r="M1279" s="9"/>
      <c r="N1279" s="9"/>
      <c r="O1279" s="9"/>
      <c r="P1279" s="9"/>
      <c r="Q1279" s="9"/>
      <c r="R1279" s="9"/>
      <c r="S1279" s="9"/>
      <c r="T1279" s="9"/>
      <c r="U1279" s="9"/>
      <c r="V1279" s="9"/>
      <c r="W1279" s="9"/>
      <c r="X1279" s="9"/>
      <c r="Y1279" s="9"/>
      <c r="Z1279" s="9"/>
      <c r="AT1279" s="36"/>
      <c r="AW1279" s="78"/>
      <c r="AX1279" s="78"/>
      <c r="AY1279" s="78"/>
      <c r="AZ1279" s="78"/>
    </row>
    <row r="1280" spans="1:52" ht="15" customHeight="1" x14ac:dyDescent="0.4">
      <c r="A1280" s="18"/>
      <c r="B1280" s="9"/>
      <c r="C1280" s="9"/>
      <c r="D1280" s="9"/>
      <c r="E1280" s="9"/>
      <c r="F1280" s="9"/>
      <c r="G1280" s="18"/>
      <c r="H1280" s="9"/>
      <c r="I1280" s="9"/>
      <c r="J1280" s="9"/>
      <c r="K1280" s="18"/>
      <c r="L1280" s="9"/>
      <c r="M1280" s="9"/>
      <c r="N1280" s="9"/>
      <c r="O1280" s="9"/>
      <c r="P1280" s="9"/>
      <c r="Q1280" s="9"/>
      <c r="R1280" s="9"/>
      <c r="S1280" s="9"/>
      <c r="T1280" s="9"/>
      <c r="U1280" s="9"/>
      <c r="V1280" s="9"/>
      <c r="W1280" s="9"/>
      <c r="X1280" s="9"/>
      <c r="Y1280" s="9"/>
      <c r="Z1280" s="9"/>
      <c r="AT1280" s="36"/>
      <c r="AW1280" s="78"/>
      <c r="AX1280" s="78"/>
      <c r="AY1280" s="78"/>
      <c r="AZ1280" s="78"/>
    </row>
    <row r="1281" spans="1:52" ht="15" customHeight="1" x14ac:dyDescent="0.4">
      <c r="A1281" s="18"/>
      <c r="B1281" s="9"/>
      <c r="C1281" s="9"/>
      <c r="D1281" s="9"/>
      <c r="E1281" s="9"/>
      <c r="F1281" s="9"/>
      <c r="G1281" s="18"/>
      <c r="H1281" s="9"/>
      <c r="I1281" s="9"/>
      <c r="J1281" s="9"/>
      <c r="K1281" s="18"/>
      <c r="L1281" s="9"/>
      <c r="M1281" s="9"/>
      <c r="N1281" s="9"/>
      <c r="O1281" s="9"/>
      <c r="P1281" s="9"/>
      <c r="Q1281" s="9"/>
      <c r="R1281" s="9"/>
      <c r="S1281" s="9"/>
      <c r="T1281" s="9"/>
      <c r="U1281" s="9"/>
      <c r="V1281" s="9"/>
      <c r="W1281" s="9"/>
      <c r="X1281" s="9"/>
      <c r="Y1281" s="9"/>
      <c r="Z1281" s="9"/>
      <c r="AT1281" s="36"/>
      <c r="AW1281" s="78"/>
      <c r="AX1281" s="78"/>
      <c r="AY1281" s="78"/>
      <c r="AZ1281" s="78"/>
    </row>
    <row r="1282" spans="1:52" ht="15" customHeight="1" x14ac:dyDescent="0.4">
      <c r="A1282" s="18"/>
      <c r="B1282" s="9"/>
      <c r="C1282" s="9"/>
      <c r="D1282" s="9"/>
      <c r="E1282" s="9"/>
      <c r="F1282" s="9"/>
      <c r="G1282" s="18"/>
      <c r="H1282" s="9"/>
      <c r="I1282" s="9"/>
      <c r="J1282" s="9"/>
      <c r="K1282" s="18"/>
      <c r="L1282" s="9"/>
      <c r="M1282" s="9"/>
      <c r="N1282" s="9"/>
      <c r="O1282" s="9"/>
      <c r="P1282" s="9"/>
      <c r="Q1282" s="9"/>
      <c r="R1282" s="9"/>
      <c r="S1282" s="9"/>
      <c r="T1282" s="9"/>
      <c r="U1282" s="9"/>
      <c r="V1282" s="9"/>
      <c r="W1282" s="9"/>
      <c r="X1282" s="9"/>
      <c r="Y1282" s="9"/>
      <c r="Z1282" s="9"/>
      <c r="AT1282" s="36"/>
      <c r="AW1282" s="78"/>
      <c r="AX1282" s="78"/>
      <c r="AY1282" s="78"/>
      <c r="AZ1282" s="78"/>
    </row>
    <row r="1283" spans="1:52" ht="15" customHeight="1" x14ac:dyDescent="0.4">
      <c r="A1283" s="18"/>
      <c r="B1283" s="9"/>
      <c r="C1283" s="9"/>
      <c r="D1283" s="9"/>
      <c r="E1283" s="9"/>
      <c r="F1283" s="9"/>
      <c r="G1283" s="18"/>
      <c r="H1283" s="9"/>
      <c r="I1283" s="9"/>
      <c r="J1283" s="9"/>
      <c r="K1283" s="18"/>
      <c r="L1283" s="9"/>
      <c r="M1283" s="9"/>
      <c r="N1283" s="9"/>
      <c r="O1283" s="9"/>
      <c r="P1283" s="9"/>
      <c r="Q1283" s="9"/>
      <c r="R1283" s="9"/>
      <c r="S1283" s="9"/>
      <c r="T1283" s="9"/>
      <c r="U1283" s="9"/>
      <c r="V1283" s="9"/>
      <c r="W1283" s="9"/>
      <c r="X1283" s="9"/>
      <c r="Y1283" s="9"/>
      <c r="Z1283" s="9"/>
      <c r="AT1283" s="36"/>
      <c r="AW1283" s="78"/>
      <c r="AX1283" s="78"/>
      <c r="AY1283" s="78"/>
      <c r="AZ1283" s="78"/>
    </row>
    <row r="1284" spans="1:52" ht="15" customHeight="1" x14ac:dyDescent="0.4">
      <c r="A1284" s="18"/>
      <c r="B1284" s="9"/>
      <c r="C1284" s="9"/>
      <c r="D1284" s="9"/>
      <c r="E1284" s="9"/>
      <c r="F1284" s="9"/>
      <c r="G1284" s="18"/>
      <c r="H1284" s="9"/>
      <c r="I1284" s="9"/>
      <c r="J1284" s="9"/>
      <c r="K1284" s="18"/>
      <c r="L1284" s="9"/>
      <c r="M1284" s="9"/>
      <c r="N1284" s="9"/>
      <c r="O1284" s="9"/>
      <c r="P1284" s="9"/>
      <c r="Q1284" s="9"/>
      <c r="R1284" s="9"/>
      <c r="S1284" s="9"/>
      <c r="T1284" s="9"/>
      <c r="U1284" s="9"/>
      <c r="V1284" s="9"/>
      <c r="W1284" s="9"/>
      <c r="X1284" s="9"/>
      <c r="Y1284" s="9"/>
      <c r="Z1284" s="9"/>
      <c r="AT1284" s="36"/>
      <c r="AW1284" s="78"/>
      <c r="AX1284" s="78"/>
      <c r="AY1284" s="78"/>
      <c r="AZ1284" s="78"/>
    </row>
    <row r="1285" spans="1:52" ht="15" customHeight="1" x14ac:dyDescent="0.4">
      <c r="A1285" s="18"/>
      <c r="B1285" s="9"/>
      <c r="C1285" s="9"/>
      <c r="D1285" s="9"/>
      <c r="E1285" s="9"/>
      <c r="F1285" s="9"/>
      <c r="G1285" s="18"/>
      <c r="H1285" s="9"/>
      <c r="I1285" s="9"/>
      <c r="J1285" s="9"/>
      <c r="K1285" s="18"/>
      <c r="L1285" s="9"/>
      <c r="M1285" s="9"/>
      <c r="N1285" s="9"/>
      <c r="O1285" s="9"/>
      <c r="P1285" s="9"/>
      <c r="Q1285" s="9"/>
      <c r="R1285" s="9"/>
      <c r="S1285" s="9"/>
      <c r="T1285" s="9"/>
      <c r="U1285" s="9"/>
      <c r="V1285" s="9"/>
      <c r="W1285" s="9"/>
      <c r="X1285" s="9"/>
      <c r="Y1285" s="9"/>
      <c r="Z1285" s="9"/>
      <c r="AT1285" s="36"/>
      <c r="AW1285" s="78"/>
      <c r="AX1285" s="78"/>
      <c r="AY1285" s="78"/>
      <c r="AZ1285" s="78"/>
    </row>
    <row r="1286" spans="1:52" ht="15" customHeight="1" x14ac:dyDescent="0.4">
      <c r="A1286" s="18"/>
      <c r="B1286" s="9"/>
      <c r="C1286" s="9"/>
      <c r="D1286" s="9"/>
      <c r="E1286" s="9"/>
      <c r="F1286" s="9"/>
      <c r="G1286" s="18"/>
      <c r="H1286" s="9"/>
      <c r="I1286" s="9"/>
      <c r="J1286" s="9"/>
      <c r="K1286" s="18"/>
      <c r="L1286" s="9"/>
      <c r="M1286" s="9"/>
      <c r="N1286" s="9"/>
      <c r="O1286" s="9"/>
      <c r="P1286" s="9"/>
      <c r="Q1286" s="9"/>
      <c r="R1286" s="9"/>
      <c r="S1286" s="9"/>
      <c r="T1286" s="9"/>
      <c r="U1286" s="9"/>
      <c r="V1286" s="9"/>
      <c r="W1286" s="9"/>
      <c r="X1286" s="9"/>
      <c r="Y1286" s="9"/>
      <c r="Z1286" s="9"/>
      <c r="AT1286" s="36"/>
      <c r="AW1286" s="78"/>
      <c r="AX1286" s="78"/>
      <c r="AY1286" s="78"/>
      <c r="AZ1286" s="78"/>
    </row>
    <row r="1287" spans="1:52" ht="15" customHeight="1" x14ac:dyDescent="0.4">
      <c r="A1287" s="18"/>
      <c r="B1287" s="9"/>
      <c r="C1287" s="9"/>
      <c r="D1287" s="9"/>
      <c r="E1287" s="9"/>
      <c r="F1287" s="9"/>
      <c r="G1287" s="18"/>
      <c r="H1287" s="9"/>
      <c r="I1287" s="9"/>
      <c r="J1287" s="9"/>
      <c r="K1287" s="18"/>
      <c r="L1287" s="9"/>
      <c r="M1287" s="9"/>
      <c r="N1287" s="9"/>
      <c r="O1287" s="9"/>
      <c r="P1287" s="9"/>
      <c r="Q1287" s="9"/>
      <c r="R1287" s="9"/>
      <c r="S1287" s="9"/>
      <c r="T1287" s="9"/>
      <c r="U1287" s="9"/>
      <c r="V1287" s="9"/>
      <c r="W1287" s="9"/>
      <c r="X1287" s="9"/>
      <c r="Y1287" s="9"/>
      <c r="Z1287" s="9"/>
      <c r="AT1287" s="36"/>
      <c r="AW1287" s="78"/>
      <c r="AX1287" s="78"/>
      <c r="AY1287" s="78"/>
      <c r="AZ1287" s="78"/>
    </row>
    <row r="1288" spans="1:52" ht="15" customHeight="1" x14ac:dyDescent="0.4">
      <c r="A1288" s="18"/>
      <c r="B1288" s="9"/>
      <c r="C1288" s="9"/>
      <c r="D1288" s="9"/>
      <c r="E1288" s="9"/>
      <c r="F1288" s="9"/>
      <c r="G1288" s="18"/>
      <c r="H1288" s="9"/>
      <c r="I1288" s="9"/>
      <c r="J1288" s="9"/>
      <c r="K1288" s="18"/>
      <c r="L1288" s="9"/>
      <c r="M1288" s="9"/>
      <c r="N1288" s="9"/>
      <c r="O1288" s="9"/>
      <c r="P1288" s="9"/>
      <c r="Q1288" s="9"/>
      <c r="R1288" s="9"/>
      <c r="S1288" s="9"/>
      <c r="T1288" s="9"/>
      <c r="U1288" s="9"/>
      <c r="V1288" s="9"/>
      <c r="W1288" s="9"/>
      <c r="X1288" s="9"/>
      <c r="Y1288" s="9"/>
      <c r="Z1288" s="9"/>
      <c r="AT1288" s="36"/>
      <c r="AW1288" s="78"/>
      <c r="AX1288" s="78"/>
      <c r="AY1288" s="78"/>
      <c r="AZ1288" s="78"/>
    </row>
    <row r="1289" spans="1:52" ht="15" customHeight="1" x14ac:dyDescent="0.4">
      <c r="A1289" s="18"/>
      <c r="B1289" s="9"/>
      <c r="C1289" s="9"/>
      <c r="D1289" s="9"/>
      <c r="E1289" s="9"/>
      <c r="F1289" s="9"/>
      <c r="G1289" s="18"/>
      <c r="H1289" s="9"/>
      <c r="I1289" s="9"/>
      <c r="J1289" s="9"/>
      <c r="K1289" s="18"/>
      <c r="L1289" s="9"/>
      <c r="M1289" s="9"/>
      <c r="N1289" s="9"/>
      <c r="O1289" s="9"/>
      <c r="P1289" s="9"/>
      <c r="Q1289" s="9"/>
      <c r="R1289" s="9"/>
      <c r="S1289" s="9"/>
      <c r="T1289" s="9"/>
      <c r="U1289" s="9"/>
      <c r="V1289" s="9"/>
      <c r="W1289" s="9"/>
      <c r="X1289" s="9"/>
      <c r="Y1289" s="9"/>
      <c r="Z1289" s="9"/>
      <c r="AT1289" s="36"/>
      <c r="AW1289" s="78"/>
      <c r="AX1289" s="78"/>
      <c r="AY1289" s="78"/>
      <c r="AZ1289" s="78"/>
    </row>
    <row r="1290" spans="1:52" ht="15" customHeight="1" x14ac:dyDescent="0.4">
      <c r="A1290" s="18"/>
      <c r="B1290" s="9"/>
      <c r="C1290" s="9"/>
      <c r="D1290" s="9"/>
      <c r="E1290" s="9"/>
      <c r="F1290" s="9"/>
      <c r="G1290" s="18"/>
      <c r="H1290" s="9"/>
      <c r="I1290" s="9"/>
      <c r="J1290" s="9"/>
      <c r="K1290" s="18"/>
      <c r="L1290" s="9"/>
      <c r="M1290" s="9"/>
      <c r="N1290" s="9"/>
      <c r="O1290" s="9"/>
      <c r="P1290" s="9"/>
      <c r="Q1290" s="9"/>
      <c r="R1290" s="9"/>
      <c r="S1290" s="9"/>
      <c r="T1290" s="9"/>
      <c r="U1290" s="9"/>
      <c r="V1290" s="9"/>
      <c r="W1290" s="9"/>
      <c r="X1290" s="9"/>
      <c r="Y1290" s="9"/>
      <c r="Z1290" s="9"/>
      <c r="AT1290" s="36"/>
      <c r="AW1290" s="78"/>
      <c r="AX1290" s="78"/>
      <c r="AY1290" s="78"/>
      <c r="AZ1290" s="78"/>
    </row>
    <row r="1291" spans="1:52" ht="15" customHeight="1" x14ac:dyDescent="0.4">
      <c r="A1291" s="18"/>
      <c r="B1291" s="9"/>
      <c r="C1291" s="9"/>
      <c r="D1291" s="9"/>
      <c r="E1291" s="9"/>
      <c r="F1291" s="9"/>
      <c r="G1291" s="18"/>
      <c r="H1291" s="9"/>
      <c r="I1291" s="9"/>
      <c r="J1291" s="9"/>
      <c r="K1291" s="18"/>
      <c r="L1291" s="9"/>
      <c r="M1291" s="9"/>
      <c r="N1291" s="9"/>
      <c r="O1291" s="9"/>
      <c r="P1291" s="9"/>
      <c r="Q1291" s="9"/>
      <c r="R1291" s="9"/>
      <c r="S1291" s="9"/>
      <c r="T1291" s="9"/>
      <c r="U1291" s="9"/>
      <c r="V1291" s="9"/>
      <c r="W1291" s="9"/>
      <c r="X1291" s="9"/>
      <c r="Y1291" s="9"/>
      <c r="Z1291" s="9"/>
      <c r="AT1291" s="36"/>
      <c r="AW1291" s="78"/>
      <c r="AX1291" s="78"/>
      <c r="AY1291" s="78"/>
      <c r="AZ1291" s="78"/>
    </row>
    <row r="1292" spans="1:52" ht="15" customHeight="1" x14ac:dyDescent="0.4">
      <c r="A1292" s="18"/>
      <c r="B1292" s="9"/>
      <c r="C1292" s="9"/>
      <c r="D1292" s="9"/>
      <c r="E1292" s="9"/>
      <c r="F1292" s="9"/>
      <c r="G1292" s="18"/>
      <c r="H1292" s="9"/>
      <c r="I1292" s="9"/>
      <c r="J1292" s="9"/>
      <c r="K1292" s="18"/>
      <c r="L1292" s="9"/>
      <c r="M1292" s="9"/>
      <c r="N1292" s="9"/>
      <c r="O1292" s="9"/>
      <c r="P1292" s="9"/>
      <c r="Q1292" s="9"/>
      <c r="R1292" s="9"/>
      <c r="S1292" s="9"/>
      <c r="T1292" s="9"/>
      <c r="U1292" s="9"/>
      <c r="V1292" s="9"/>
      <c r="W1292" s="9"/>
      <c r="X1292" s="9"/>
      <c r="Y1292" s="9"/>
      <c r="Z1292" s="9"/>
      <c r="AT1292" s="36"/>
      <c r="AW1292" s="78"/>
      <c r="AX1292" s="78"/>
      <c r="AY1292" s="78"/>
      <c r="AZ1292" s="78"/>
    </row>
    <row r="1293" spans="1:52" ht="15" customHeight="1" x14ac:dyDescent="0.4">
      <c r="A1293" s="18"/>
      <c r="B1293" s="9"/>
      <c r="C1293" s="9"/>
      <c r="D1293" s="9"/>
      <c r="E1293" s="9"/>
      <c r="F1293" s="9"/>
      <c r="G1293" s="18"/>
      <c r="H1293" s="9"/>
      <c r="I1293" s="9"/>
      <c r="J1293" s="9"/>
      <c r="K1293" s="18"/>
      <c r="L1293" s="9"/>
      <c r="M1293" s="9"/>
      <c r="N1293" s="9"/>
      <c r="O1293" s="9"/>
      <c r="P1293" s="9"/>
      <c r="Q1293" s="9"/>
      <c r="R1293" s="9"/>
      <c r="S1293" s="9"/>
      <c r="T1293" s="9"/>
      <c r="U1293" s="9"/>
      <c r="V1293" s="9"/>
      <c r="W1293" s="9"/>
      <c r="X1293" s="9"/>
      <c r="Y1293" s="9"/>
      <c r="Z1293" s="9"/>
      <c r="AT1293" s="36"/>
      <c r="AW1293" s="78"/>
      <c r="AX1293" s="78"/>
      <c r="AY1293" s="78"/>
      <c r="AZ1293" s="78"/>
    </row>
    <row r="1294" spans="1:52" ht="15" customHeight="1" x14ac:dyDescent="0.4">
      <c r="A1294" s="18"/>
      <c r="B1294" s="9"/>
      <c r="C1294" s="9"/>
      <c r="D1294" s="9"/>
      <c r="E1294" s="9"/>
      <c r="F1294" s="9"/>
      <c r="G1294" s="18"/>
      <c r="H1294" s="9"/>
      <c r="I1294" s="9"/>
      <c r="J1294" s="9"/>
      <c r="K1294" s="18"/>
      <c r="L1294" s="9"/>
      <c r="M1294" s="9"/>
      <c r="N1294" s="9"/>
      <c r="O1294" s="9"/>
      <c r="P1294" s="9"/>
      <c r="Q1294" s="9"/>
      <c r="R1294" s="9"/>
      <c r="S1294" s="9"/>
      <c r="T1294" s="9"/>
      <c r="U1294" s="9"/>
      <c r="V1294" s="9"/>
      <c r="W1294" s="9"/>
      <c r="X1294" s="9"/>
      <c r="Y1294" s="9"/>
      <c r="Z1294" s="9"/>
      <c r="AT1294" s="36"/>
      <c r="AW1294" s="78"/>
      <c r="AX1294" s="78"/>
      <c r="AY1294" s="78"/>
      <c r="AZ1294" s="78"/>
    </row>
    <row r="1295" spans="1:52" ht="15" customHeight="1" x14ac:dyDescent="0.4">
      <c r="A1295" s="18"/>
      <c r="B1295" s="9"/>
      <c r="C1295" s="9"/>
      <c r="D1295" s="9"/>
      <c r="E1295" s="9"/>
      <c r="F1295" s="9"/>
      <c r="G1295" s="18"/>
      <c r="H1295" s="9"/>
      <c r="I1295" s="9"/>
      <c r="J1295" s="9"/>
      <c r="K1295" s="18"/>
      <c r="L1295" s="9"/>
      <c r="M1295" s="9"/>
      <c r="N1295" s="9"/>
      <c r="O1295" s="9"/>
      <c r="P1295" s="9"/>
      <c r="Q1295" s="9"/>
      <c r="R1295" s="9"/>
      <c r="S1295" s="9"/>
      <c r="T1295" s="9"/>
      <c r="U1295" s="9"/>
      <c r="V1295" s="9"/>
      <c r="W1295" s="9"/>
      <c r="X1295" s="9"/>
      <c r="Y1295" s="9"/>
      <c r="Z1295" s="9"/>
      <c r="AT1295" s="36"/>
      <c r="AW1295" s="78"/>
      <c r="AX1295" s="78"/>
      <c r="AY1295" s="78"/>
      <c r="AZ1295" s="78"/>
    </row>
    <row r="1296" spans="1:52" ht="15" customHeight="1" x14ac:dyDescent="0.4">
      <c r="A1296" s="18"/>
      <c r="B1296" s="9"/>
      <c r="C1296" s="9"/>
      <c r="D1296" s="9"/>
      <c r="E1296" s="9"/>
      <c r="F1296" s="9"/>
      <c r="G1296" s="18"/>
      <c r="H1296" s="9"/>
      <c r="I1296" s="9"/>
      <c r="J1296" s="9"/>
      <c r="K1296" s="18"/>
      <c r="L1296" s="9"/>
      <c r="M1296" s="9"/>
      <c r="N1296" s="9"/>
      <c r="O1296" s="9"/>
      <c r="P1296" s="9"/>
      <c r="Q1296" s="9"/>
      <c r="R1296" s="9"/>
      <c r="S1296" s="9"/>
      <c r="T1296" s="9"/>
      <c r="U1296" s="9"/>
      <c r="V1296" s="9"/>
      <c r="W1296" s="9"/>
      <c r="X1296" s="9"/>
      <c r="Y1296" s="9"/>
      <c r="Z1296" s="9"/>
      <c r="AT1296" s="36"/>
      <c r="AW1296" s="78"/>
      <c r="AX1296" s="78"/>
      <c r="AY1296" s="78"/>
      <c r="AZ1296" s="78"/>
    </row>
    <row r="1297" spans="1:52" ht="15" customHeight="1" x14ac:dyDescent="0.4">
      <c r="A1297" s="18"/>
      <c r="B1297" s="9"/>
      <c r="C1297" s="9"/>
      <c r="D1297" s="9"/>
      <c r="E1297" s="9"/>
      <c r="F1297" s="9"/>
      <c r="G1297" s="18"/>
      <c r="H1297" s="9"/>
      <c r="I1297" s="9"/>
      <c r="J1297" s="9"/>
      <c r="K1297" s="18"/>
      <c r="L1297" s="9"/>
      <c r="M1297" s="9"/>
      <c r="N1297" s="9"/>
      <c r="O1297" s="9"/>
      <c r="P1297" s="9"/>
      <c r="Q1297" s="9"/>
      <c r="R1297" s="9"/>
      <c r="S1297" s="9"/>
      <c r="T1297" s="9"/>
      <c r="U1297" s="9"/>
      <c r="V1297" s="9"/>
      <c r="W1297" s="9"/>
      <c r="X1297" s="9"/>
      <c r="Y1297" s="9"/>
      <c r="Z1297" s="9"/>
      <c r="AT1297" s="36"/>
      <c r="AW1297" s="78"/>
      <c r="AX1297" s="78"/>
      <c r="AY1297" s="78"/>
      <c r="AZ1297" s="78"/>
    </row>
    <row r="1298" spans="1:52" ht="15" customHeight="1" x14ac:dyDescent="0.4">
      <c r="A1298" s="18"/>
      <c r="B1298" s="9"/>
      <c r="C1298" s="9"/>
      <c r="D1298" s="9"/>
      <c r="E1298" s="9"/>
      <c r="F1298" s="9"/>
      <c r="G1298" s="18"/>
      <c r="H1298" s="9"/>
      <c r="I1298" s="9"/>
      <c r="J1298" s="9"/>
      <c r="K1298" s="18"/>
      <c r="L1298" s="9"/>
      <c r="M1298" s="9"/>
      <c r="N1298" s="9"/>
      <c r="O1298" s="9"/>
      <c r="P1298" s="9"/>
      <c r="Q1298" s="9"/>
      <c r="R1298" s="9"/>
      <c r="S1298" s="9"/>
      <c r="T1298" s="9"/>
      <c r="U1298" s="9"/>
      <c r="V1298" s="9"/>
      <c r="W1298" s="9"/>
      <c r="X1298" s="9"/>
      <c r="Y1298" s="9"/>
      <c r="Z1298" s="9"/>
      <c r="AT1298" s="36"/>
      <c r="AW1298" s="78"/>
      <c r="AX1298" s="78"/>
      <c r="AY1298" s="78"/>
      <c r="AZ1298" s="78"/>
    </row>
  </sheetData>
  <mergeCells count="10">
    <mergeCell ref="AD1:AJ1"/>
    <mergeCell ref="AL1:AN1"/>
    <mergeCell ref="AW1:AZ1"/>
    <mergeCell ref="B1:C1"/>
    <mergeCell ref="E1:F1"/>
    <mergeCell ref="H1:J1"/>
    <mergeCell ref="N1:O1"/>
    <mergeCell ref="V1:W1"/>
    <mergeCell ref="Y1:Z1"/>
    <mergeCell ref="AB1:AC1"/>
  </mergeCells>
  <hyperlinks>
    <hyperlink ref="I3" r:id="rId1" display="http://www.genecards.org/cgi-bin/carddisp.pl?gene=9636"/>
    <hyperlink ref="I4" r:id="rId2" display="http://www.genecards.org/cgi-bin/carddisp.pl?gene=164"/>
    <hyperlink ref="I5" r:id="rId3" display="http://www.genecards.org/cgi-bin/carddisp.pl?gene=2633"/>
    <hyperlink ref="I6" r:id="rId4" display="http://www.genecards.org/cgi-bin/carddisp.pl?gene=3099"/>
    <hyperlink ref="I7" r:id="rId5" display="http://www.genecards.org/cgi-bin/carddisp.pl?gene=7009"/>
    <hyperlink ref="I8" r:id="rId6" display="http://www.genecards.org/cgi-bin/carddisp.pl?gene=3303"/>
    <hyperlink ref="I10" r:id="rId7" display="http://www.genecards.org/cgi-bin/carddisp.pl?gene=567"/>
    <hyperlink ref="I11" r:id="rId8" display="http://www.genecards.org/cgi-bin/carddisp.pl?gene=23780"/>
    <hyperlink ref="I12" r:id="rId9" display="http://www.genecards.org/cgi-bin/carddisp.pl?gene=6249"/>
    <hyperlink ref="I13" r:id="rId10" display="http://www.genecards.org/cgi-bin/carddisp.pl?gene=8798"/>
    <hyperlink ref="I14" r:id="rId11" display="http://www.genecards.org/cgi-bin/carddisp.pl?gene=2495"/>
    <hyperlink ref="I15" r:id="rId12" display="http://www.genecards.org/cgi-bin/carddisp.pl?gene=3105"/>
    <hyperlink ref="I16" r:id="rId13" display="http://www.genecards.org/cgi-bin/carddisp.pl?gene=10527"/>
    <hyperlink ref="I18" r:id="rId14" display="http://www.genecards.org/cgi-bin/carddisp.pl?gene=481"/>
    <hyperlink ref="I19" r:id="rId15" display="http://www.genecards.org/cgi-bin/carddisp.pl?gene=10970"/>
    <hyperlink ref="I20" r:id="rId16" display="http://www.genecards.org/cgi-bin/carddisp.pl?gene=989"/>
    <hyperlink ref="I21" r:id="rId17" display="http://www.genecards.org/cgi-bin/carddisp.pl?gene=6648"/>
    <hyperlink ref="I22" r:id="rId18" display="http://www.genecards.org/cgi-bin/carddisp.pl?gene=51393"/>
    <hyperlink ref="I24" r:id="rId19" display="http://www.genecards.org/cgi-bin/carddisp.pl?gene=2026"/>
    <hyperlink ref="I25" r:id="rId20" display="http://www.genecards.org/cgi-bin/carddisp.pl?gene=56005"/>
    <hyperlink ref="I26" r:id="rId21" display="http://www.genecards.org/cgi-bin/carddisp.pl?gene=51109"/>
    <hyperlink ref="I27" r:id="rId22" display="http://www.genecards.org/cgi-bin/carddisp.pl?gene=8775"/>
    <hyperlink ref="I28" r:id="rId23" display="http://www.genecards.org/cgi-bin/carddisp.pl?gene=83440"/>
    <hyperlink ref="I29" r:id="rId24" display="http://www.genecards.org/cgi-bin/carddisp.pl?gene=81542"/>
    <hyperlink ref="I30" r:id="rId25" display="http://www.genecards.org/cgi-bin/carddisp.pl?gene=6509"/>
    <hyperlink ref="I31" r:id="rId26" display="http://www.genecards.org/cgi-bin/carddisp.pl?gene=10067"/>
    <hyperlink ref="I32" r:id="rId27" display="http://www.genecards.org/cgi-bin/carddisp.pl?gene=3688"/>
    <hyperlink ref="I33" r:id="rId28" display="http://www.genecards.org/cgi-bin/carddisp.pl?gene=4691"/>
    <hyperlink ref="I35" r:id="rId29" display="http://www.genecards.org/cgi-bin/carddisp.pl?gene=48"/>
    <hyperlink ref="I36" r:id="rId30" display="http://www.genecards.org/cgi-bin/carddisp.pl?gene=3690"/>
    <hyperlink ref="I39" r:id="rId31" display="http://www.genecards.org/cgi-bin/carddisp.pl?gene=10694"/>
    <hyperlink ref="I40" r:id="rId32" display="http://www.genecards.org/cgi-bin/carddisp.pl?gene=7533"/>
    <hyperlink ref="I41" r:id="rId33" display="http://www.genecards.org/cgi-bin/carddisp.pl?gene=57142"/>
    <hyperlink ref="I42" r:id="rId34" display="http://www.genecards.org/cgi-bin/carddisp.pl?gene=51635"/>
    <hyperlink ref="I43" r:id="rId35" display="http://www.genecards.org/cgi-bin/carddisp.pl?gene=2512"/>
    <hyperlink ref="I44" r:id="rId36" display="http://www.genecards.org/cgi-bin/carddisp.pl?gene=570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876"/>
  <sheetViews>
    <sheetView workbookViewId="0"/>
  </sheetViews>
  <sheetFormatPr defaultColWidth="14.4609375" defaultRowHeight="12.75" customHeight="1" x14ac:dyDescent="0.3"/>
  <cols>
    <col min="1" max="2" width="17.3046875" customWidth="1"/>
    <col min="3" max="3" width="8" customWidth="1"/>
    <col min="4" max="4" width="27.15234375" customWidth="1"/>
    <col min="5" max="8" width="17.3046875" customWidth="1"/>
    <col min="9" max="9" width="3" customWidth="1"/>
    <col min="10" max="12" width="17.3046875" customWidth="1"/>
    <col min="13" max="13" width="12.3046875" customWidth="1"/>
    <col min="14" max="15" width="17.3046875" customWidth="1"/>
    <col min="16" max="16" width="13.53515625" customWidth="1"/>
    <col min="17" max="17" width="12" customWidth="1"/>
    <col min="18" max="23" width="17.3046875" customWidth="1"/>
  </cols>
  <sheetData>
    <row r="1" spans="1:19" ht="12.75" customHeight="1" x14ac:dyDescent="0.3">
      <c r="A1" s="99" t="s">
        <v>4</v>
      </c>
      <c r="B1" s="87"/>
      <c r="C1" s="12"/>
      <c r="D1" s="13" t="s">
        <v>23</v>
      </c>
      <c r="F1" s="98" t="s">
        <v>24</v>
      </c>
      <c r="G1" s="87"/>
      <c r="H1" s="87"/>
      <c r="I1" s="24"/>
      <c r="J1" s="98" t="s">
        <v>87</v>
      </c>
      <c r="K1" s="87"/>
      <c r="L1" s="87"/>
      <c r="M1" s="87"/>
      <c r="N1" s="87"/>
      <c r="O1" s="87"/>
      <c r="P1" s="87"/>
      <c r="Q1" s="87"/>
    </row>
    <row r="2" spans="1:19" ht="12.75" customHeight="1" x14ac:dyDescent="0.3">
      <c r="A2" s="99" t="s">
        <v>91</v>
      </c>
      <c r="B2" s="87"/>
      <c r="C2" s="12"/>
      <c r="D2" s="13" t="s">
        <v>92</v>
      </c>
      <c r="F2" s="100" t="s">
        <v>93</v>
      </c>
      <c r="G2" s="87"/>
      <c r="H2" s="87"/>
      <c r="I2" s="29"/>
      <c r="J2" s="97" t="s">
        <v>96</v>
      </c>
      <c r="K2" s="87"/>
      <c r="L2" s="87"/>
      <c r="M2" s="87"/>
      <c r="N2" s="97" t="s">
        <v>98</v>
      </c>
      <c r="O2" s="87"/>
      <c r="P2" s="87"/>
      <c r="Q2" s="87"/>
      <c r="R2" s="29"/>
      <c r="S2" s="29"/>
    </row>
    <row r="3" spans="1:19" ht="12.75" customHeight="1" x14ac:dyDescent="0.3">
      <c r="A3" s="3" t="s">
        <v>99</v>
      </c>
      <c r="B3" s="3" t="s">
        <v>100</v>
      </c>
      <c r="C3" s="12"/>
      <c r="D3" s="31"/>
      <c r="F3" s="26" t="s">
        <v>102</v>
      </c>
      <c r="G3" s="33" t="s">
        <v>103</v>
      </c>
      <c r="H3" s="33" t="s">
        <v>106</v>
      </c>
      <c r="I3" s="29"/>
      <c r="J3" s="33" t="s">
        <v>107</v>
      </c>
      <c r="K3" s="33" t="s">
        <v>108</v>
      </c>
      <c r="L3" s="33" t="s">
        <v>109</v>
      </c>
      <c r="M3" s="33" t="s">
        <v>110</v>
      </c>
      <c r="N3" s="33" t="s">
        <v>107</v>
      </c>
      <c r="O3" s="33" t="s">
        <v>111</v>
      </c>
      <c r="P3" s="33" t="s">
        <v>109</v>
      </c>
      <c r="Q3" s="33" t="s">
        <v>110</v>
      </c>
      <c r="R3" s="35" t="s">
        <v>112</v>
      </c>
      <c r="S3" s="35" t="s">
        <v>114</v>
      </c>
    </row>
    <row r="4" spans="1:19" ht="12.75" customHeight="1" x14ac:dyDescent="0.35">
      <c r="A4" s="36" t="s">
        <v>115</v>
      </c>
      <c r="B4" s="36" t="s">
        <v>116</v>
      </c>
      <c r="D4" s="36" t="s">
        <v>117</v>
      </c>
      <c r="F4" s="36" t="s">
        <v>118</v>
      </c>
      <c r="G4" s="38" t="s">
        <v>119</v>
      </c>
      <c r="H4" s="39" t="s">
        <v>121</v>
      </c>
      <c r="J4" s="41" t="s">
        <v>121</v>
      </c>
      <c r="K4" s="43">
        <v>2.2700000000000001E-7</v>
      </c>
      <c r="L4" s="45">
        <v>4.9500000000000004E-3</v>
      </c>
      <c r="M4" s="47">
        <v>3</v>
      </c>
      <c r="N4" s="47" t="s">
        <v>121</v>
      </c>
      <c r="O4" s="45">
        <v>2.2700000000000001E-7</v>
      </c>
      <c r="P4" s="45">
        <v>4.9500000000000004E-3</v>
      </c>
      <c r="Q4" s="47" t="s">
        <v>167</v>
      </c>
      <c r="R4" s="47" t="s">
        <v>168</v>
      </c>
      <c r="S4" s="47"/>
    </row>
    <row r="5" spans="1:19" ht="12.75" customHeight="1" x14ac:dyDescent="0.35">
      <c r="A5" s="36" t="s">
        <v>170</v>
      </c>
      <c r="B5" s="36" t="s">
        <v>171</v>
      </c>
      <c r="D5" s="36" t="s">
        <v>172</v>
      </c>
      <c r="F5" s="36" t="s">
        <v>173</v>
      </c>
      <c r="G5" s="49" t="s">
        <v>174</v>
      </c>
      <c r="H5" s="51" t="s">
        <v>190</v>
      </c>
      <c r="J5" s="41" t="s">
        <v>118</v>
      </c>
      <c r="K5" s="43">
        <v>2.04E-6</v>
      </c>
      <c r="L5" s="45">
        <v>2.2277000000000002E-2</v>
      </c>
      <c r="M5" s="47">
        <v>3</v>
      </c>
      <c r="N5" s="47" t="s">
        <v>198</v>
      </c>
      <c r="O5" s="45">
        <v>7.9400000000000002E-6</v>
      </c>
      <c r="P5" s="45">
        <v>6.6006999999999996E-2</v>
      </c>
      <c r="Q5" s="47">
        <v>5</v>
      </c>
      <c r="R5" s="47" t="s">
        <v>121</v>
      </c>
      <c r="S5" s="47"/>
    </row>
    <row r="6" spans="1:19" ht="12.75" customHeight="1" x14ac:dyDescent="0.35">
      <c r="A6" s="36" t="s">
        <v>201</v>
      </c>
      <c r="B6" s="36" t="s">
        <v>203</v>
      </c>
      <c r="D6" s="53" t="s">
        <v>204</v>
      </c>
      <c r="F6" s="36" t="s">
        <v>209</v>
      </c>
      <c r="G6" s="49" t="s">
        <v>211</v>
      </c>
      <c r="H6" s="50" t="s">
        <v>212</v>
      </c>
      <c r="J6" s="41" t="s">
        <v>214</v>
      </c>
      <c r="K6" s="43">
        <v>1.29E-5</v>
      </c>
      <c r="L6" s="45">
        <v>7.3020000000000002E-2</v>
      </c>
      <c r="M6" s="47">
        <v>2</v>
      </c>
      <c r="N6" s="47" t="s">
        <v>118</v>
      </c>
      <c r="O6" s="45">
        <v>9.0799999999999995E-6</v>
      </c>
      <c r="P6" s="45">
        <v>6.6006999999999996E-2</v>
      </c>
      <c r="Q6" s="47" t="s">
        <v>219</v>
      </c>
      <c r="R6" s="47" t="s">
        <v>221</v>
      </c>
      <c r="S6" s="47"/>
    </row>
    <row r="7" spans="1:19" ht="12.75" customHeight="1" x14ac:dyDescent="0.35">
      <c r="A7" s="36" t="s">
        <v>223</v>
      </c>
      <c r="B7" s="36" t="s">
        <v>225</v>
      </c>
      <c r="D7" s="36" t="s">
        <v>226</v>
      </c>
      <c r="F7" s="36" t="s">
        <v>227</v>
      </c>
      <c r="G7" s="49" t="s">
        <v>228</v>
      </c>
      <c r="H7" s="50" t="s">
        <v>230</v>
      </c>
      <c r="J7" s="41" t="s">
        <v>231</v>
      </c>
      <c r="K7" s="43">
        <v>1.34E-5</v>
      </c>
      <c r="L7" s="45">
        <v>7.3020000000000002E-2</v>
      </c>
      <c r="M7" s="47">
        <v>3</v>
      </c>
      <c r="N7" s="47" t="s">
        <v>235</v>
      </c>
      <c r="O7" s="47">
        <v>1.3999999999999999E-4</v>
      </c>
      <c r="P7" s="47">
        <v>0.60891099999999998</v>
      </c>
      <c r="Q7" s="47">
        <v>2</v>
      </c>
      <c r="R7" s="47" t="s">
        <v>236</v>
      </c>
      <c r="S7" s="47"/>
    </row>
    <row r="8" spans="1:19" ht="12.75" customHeight="1" x14ac:dyDescent="0.35">
      <c r="A8" s="36" t="s">
        <v>237</v>
      </c>
      <c r="B8" s="36" t="s">
        <v>238</v>
      </c>
      <c r="D8" s="36" t="s">
        <v>239</v>
      </c>
      <c r="F8" s="36" t="s">
        <v>240</v>
      </c>
      <c r="G8" s="49" t="s">
        <v>231</v>
      </c>
      <c r="H8" s="51" t="s">
        <v>241</v>
      </c>
      <c r="J8" s="41" t="s">
        <v>243</v>
      </c>
      <c r="K8" s="43">
        <v>1.7499999999999998E-5</v>
      </c>
      <c r="L8" s="45">
        <v>7.6238E-2</v>
      </c>
      <c r="M8" s="47">
        <v>3</v>
      </c>
      <c r="N8" s="47" t="s">
        <v>228</v>
      </c>
      <c r="O8" s="47">
        <v>1.84E-4</v>
      </c>
      <c r="P8" s="47">
        <v>0.639934</v>
      </c>
      <c r="Q8" s="47">
        <v>4</v>
      </c>
      <c r="R8" s="47" t="s">
        <v>247</v>
      </c>
      <c r="S8" s="47"/>
    </row>
    <row r="9" spans="1:19" ht="12.75" customHeight="1" x14ac:dyDescent="0.35">
      <c r="A9" s="36" t="s">
        <v>249</v>
      </c>
      <c r="B9" s="36" t="s">
        <v>251</v>
      </c>
      <c r="D9" s="36" t="s">
        <v>252</v>
      </c>
      <c r="F9" s="36" t="s">
        <v>254</v>
      </c>
      <c r="G9" s="49" t="s">
        <v>255</v>
      </c>
      <c r="H9" s="50" t="s">
        <v>256</v>
      </c>
      <c r="J9" s="41" t="s">
        <v>228</v>
      </c>
      <c r="K9" s="43">
        <v>3.93E-5</v>
      </c>
      <c r="L9" s="45">
        <v>0.142739</v>
      </c>
      <c r="M9" s="47">
        <v>4</v>
      </c>
      <c r="N9" s="47" t="s">
        <v>257</v>
      </c>
      <c r="O9" s="47">
        <v>2.6600000000000001E-4</v>
      </c>
      <c r="P9" s="47">
        <v>0.639934</v>
      </c>
      <c r="Q9" s="47">
        <v>3</v>
      </c>
      <c r="R9" s="47" t="s">
        <v>259</v>
      </c>
      <c r="S9" s="47"/>
    </row>
    <row r="10" spans="1:19" ht="12.75" customHeight="1" x14ac:dyDescent="0.35">
      <c r="A10" s="36" t="s">
        <v>261</v>
      </c>
      <c r="B10" s="36" t="s">
        <v>263</v>
      </c>
      <c r="D10" s="36" t="s">
        <v>264</v>
      </c>
      <c r="F10" s="36" t="s">
        <v>265</v>
      </c>
      <c r="G10" s="49" t="s">
        <v>267</v>
      </c>
      <c r="H10" s="51" t="s">
        <v>268</v>
      </c>
      <c r="J10" s="41" t="s">
        <v>119</v>
      </c>
      <c r="K10" s="43">
        <v>6.2399999999999999E-5</v>
      </c>
      <c r="L10" s="45">
        <v>0.19448399999999999</v>
      </c>
      <c r="M10" s="47">
        <v>3</v>
      </c>
      <c r="N10" s="47" t="s">
        <v>274</v>
      </c>
      <c r="O10" s="47">
        <v>3.0200000000000002E-4</v>
      </c>
      <c r="P10" s="47">
        <v>0.639934</v>
      </c>
      <c r="Q10" s="47">
        <v>2</v>
      </c>
      <c r="R10" s="47" t="s">
        <v>276</v>
      </c>
      <c r="S10" s="47"/>
    </row>
    <row r="11" spans="1:19" ht="12.75" customHeight="1" x14ac:dyDescent="0.35">
      <c r="A11" s="36" t="s">
        <v>277</v>
      </c>
      <c r="B11" s="36" t="s">
        <v>278</v>
      </c>
      <c r="D11" s="36" t="s">
        <v>280</v>
      </c>
      <c r="F11" s="36" t="s">
        <v>281</v>
      </c>
      <c r="G11" s="38" t="s">
        <v>198</v>
      </c>
      <c r="H11" s="39" t="s">
        <v>118</v>
      </c>
      <c r="J11" s="41" t="s">
        <v>284</v>
      </c>
      <c r="K11" s="43">
        <v>9.8200000000000002E-5</v>
      </c>
      <c r="L11" s="45">
        <v>0.238174</v>
      </c>
      <c r="M11" s="47">
        <v>3</v>
      </c>
      <c r="N11" s="47" t="s">
        <v>212</v>
      </c>
      <c r="O11" s="47">
        <v>3.5100000000000002E-4</v>
      </c>
      <c r="P11" s="47">
        <v>0.639934</v>
      </c>
      <c r="Q11" s="47">
        <v>2</v>
      </c>
      <c r="R11" s="47" t="s">
        <v>288</v>
      </c>
      <c r="S11" s="47"/>
    </row>
    <row r="12" spans="1:19" ht="12.75" customHeight="1" x14ac:dyDescent="0.35">
      <c r="A12" s="36" t="s">
        <v>289</v>
      </c>
      <c r="B12" s="36" t="s">
        <v>290</v>
      </c>
      <c r="D12" s="36" t="s">
        <v>291</v>
      </c>
      <c r="F12" s="36" t="s">
        <v>121</v>
      </c>
      <c r="G12" s="49" t="s">
        <v>256</v>
      </c>
      <c r="H12" s="50" t="s">
        <v>293</v>
      </c>
      <c r="J12" s="41" t="s">
        <v>294</v>
      </c>
      <c r="K12" s="43">
        <v>1.4271999999999999E-4</v>
      </c>
      <c r="L12" s="45">
        <v>0.29084199999999999</v>
      </c>
      <c r="M12" s="47">
        <v>3</v>
      </c>
      <c r="N12" s="47" t="s">
        <v>231</v>
      </c>
      <c r="O12" s="47">
        <v>3.7599999999999998E-4</v>
      </c>
      <c r="P12" s="47">
        <v>0.639934</v>
      </c>
      <c r="Q12" s="47" t="s">
        <v>301</v>
      </c>
      <c r="R12" s="47" t="s">
        <v>302</v>
      </c>
      <c r="S12" s="47"/>
    </row>
    <row r="13" spans="1:19" ht="12.75" customHeight="1" x14ac:dyDescent="0.35">
      <c r="A13" s="36" t="s">
        <v>303</v>
      </c>
      <c r="B13" s="36" t="s">
        <v>305</v>
      </c>
      <c r="D13" s="53" t="s">
        <v>306</v>
      </c>
      <c r="F13" s="36" t="s">
        <v>307</v>
      </c>
      <c r="G13" s="60" t="s">
        <v>121</v>
      </c>
      <c r="H13" s="50" t="s">
        <v>324</v>
      </c>
      <c r="J13" s="41" t="s">
        <v>325</v>
      </c>
      <c r="K13" s="43">
        <v>1.5088999999999999E-4</v>
      </c>
      <c r="L13" s="45">
        <v>0.29084199999999999</v>
      </c>
      <c r="M13" s="47">
        <v>4</v>
      </c>
      <c r="N13" s="47" t="s">
        <v>328</v>
      </c>
      <c r="O13" s="47">
        <v>4.1300000000000001E-4</v>
      </c>
      <c r="P13" s="47">
        <v>0.639934</v>
      </c>
      <c r="Q13" s="47">
        <v>3</v>
      </c>
      <c r="R13" s="47" t="s">
        <v>231</v>
      </c>
      <c r="S13" s="47"/>
    </row>
    <row r="14" spans="1:19" ht="12.75" customHeight="1" x14ac:dyDescent="0.35">
      <c r="A14" s="36" t="s">
        <v>329</v>
      </c>
      <c r="B14" s="36" t="s">
        <v>330</v>
      </c>
      <c r="D14" s="36" t="s">
        <v>331</v>
      </c>
      <c r="F14" s="36" t="s">
        <v>332</v>
      </c>
      <c r="G14" s="60" t="s">
        <v>118</v>
      </c>
      <c r="H14" s="50" t="s">
        <v>333</v>
      </c>
      <c r="J14" s="41" t="s">
        <v>334</v>
      </c>
      <c r="K14" s="43">
        <v>1.5996000000000001E-4</v>
      </c>
      <c r="L14" s="45">
        <v>0.29084199999999999</v>
      </c>
      <c r="M14" s="47">
        <v>3</v>
      </c>
      <c r="N14" s="47" t="s">
        <v>337</v>
      </c>
      <c r="O14" s="47">
        <v>4.2999999999999999E-4</v>
      </c>
      <c r="P14" s="47">
        <v>0.639934</v>
      </c>
      <c r="Q14" s="47">
        <v>2</v>
      </c>
      <c r="R14" s="47" t="s">
        <v>338</v>
      </c>
      <c r="S14" s="47"/>
    </row>
    <row r="15" spans="1:19" ht="12.75" customHeight="1" x14ac:dyDescent="0.35">
      <c r="A15" s="36" t="s">
        <v>339</v>
      </c>
      <c r="B15" s="36" t="s">
        <v>340</v>
      </c>
      <c r="F15" s="36" t="s">
        <v>241</v>
      </c>
      <c r="G15" s="38" t="s">
        <v>341</v>
      </c>
      <c r="H15" s="50" t="s">
        <v>342</v>
      </c>
      <c r="J15" s="41" t="s">
        <v>343</v>
      </c>
      <c r="K15" s="43">
        <v>1.9944E-4</v>
      </c>
      <c r="L15" s="45">
        <v>0.31223499999999998</v>
      </c>
      <c r="M15" s="47">
        <v>3</v>
      </c>
      <c r="N15" s="47" t="s">
        <v>345</v>
      </c>
      <c r="O15" s="47">
        <v>4.4000000000000002E-4</v>
      </c>
      <c r="P15" s="47">
        <v>0.639934</v>
      </c>
      <c r="Q15" s="47">
        <v>3</v>
      </c>
      <c r="R15" s="47" t="s">
        <v>346</v>
      </c>
      <c r="S15" s="47"/>
    </row>
    <row r="16" spans="1:19" ht="12.75" customHeight="1" x14ac:dyDescent="0.35">
      <c r="A16" s="36" t="s">
        <v>347</v>
      </c>
      <c r="B16" s="36" t="s">
        <v>348</v>
      </c>
      <c r="F16" s="36" t="s">
        <v>349</v>
      </c>
      <c r="G16" s="49" t="s">
        <v>350</v>
      </c>
      <c r="H16" s="50" t="s">
        <v>352</v>
      </c>
      <c r="J16" s="41" t="s">
        <v>341</v>
      </c>
      <c r="K16" s="43">
        <v>2.0034999999999999E-4</v>
      </c>
      <c r="L16" s="45">
        <v>0.31223499999999998</v>
      </c>
      <c r="M16" s="47">
        <v>4</v>
      </c>
      <c r="N16" s="47" t="s">
        <v>355</v>
      </c>
      <c r="O16" s="47">
        <v>6.3199999999999997E-4</v>
      </c>
      <c r="P16" s="47">
        <v>0.69149400000000005</v>
      </c>
      <c r="Q16" s="47">
        <v>2</v>
      </c>
      <c r="R16" s="47" t="s">
        <v>243</v>
      </c>
      <c r="S16" s="47"/>
    </row>
    <row r="17" spans="1:19" ht="12.75" customHeight="1" x14ac:dyDescent="0.35">
      <c r="A17" s="36" t="s">
        <v>359</v>
      </c>
      <c r="B17" s="36" t="s">
        <v>70</v>
      </c>
      <c r="F17" s="36" t="s">
        <v>360</v>
      </c>
      <c r="G17" s="49" t="s">
        <v>361</v>
      </c>
      <c r="H17" s="50" t="s">
        <v>343</v>
      </c>
      <c r="J17" s="41" t="s">
        <v>362</v>
      </c>
      <c r="K17" s="43">
        <v>2.2758000000000001E-4</v>
      </c>
      <c r="L17" s="45">
        <v>0.33102300000000001</v>
      </c>
      <c r="M17" s="47">
        <v>4</v>
      </c>
      <c r="N17" s="47" t="s">
        <v>364</v>
      </c>
      <c r="O17" s="47">
        <v>6.4999999999999997E-4</v>
      </c>
      <c r="P17" s="47">
        <v>0.69149400000000005</v>
      </c>
      <c r="Q17" s="47">
        <v>2</v>
      </c>
      <c r="R17" s="47" t="s">
        <v>366</v>
      </c>
      <c r="S17" s="47"/>
    </row>
    <row r="18" spans="1:19" ht="12.75" customHeight="1" x14ac:dyDescent="0.35">
      <c r="A18" s="36" t="s">
        <v>368</v>
      </c>
      <c r="B18" s="36" t="s">
        <v>369</v>
      </c>
      <c r="F18" s="36" t="s">
        <v>371</v>
      </c>
      <c r="G18" s="38" t="s">
        <v>343</v>
      </c>
      <c r="H18" s="50" t="s">
        <v>372</v>
      </c>
      <c r="J18" s="41" t="s">
        <v>373</v>
      </c>
      <c r="K18" s="64">
        <v>4.9169000000000003E-4</v>
      </c>
      <c r="L18" s="47">
        <v>0.59598499999999999</v>
      </c>
      <c r="M18" s="47">
        <v>3</v>
      </c>
      <c r="N18" s="47" t="s">
        <v>385</v>
      </c>
      <c r="O18" s="47">
        <v>6.6500000000000001E-4</v>
      </c>
      <c r="P18" s="47">
        <v>0.69149400000000005</v>
      </c>
      <c r="Q18" s="47">
        <v>3</v>
      </c>
      <c r="R18" s="47" t="s">
        <v>388</v>
      </c>
      <c r="S18" s="47"/>
    </row>
    <row r="19" spans="1:19" ht="12.75" customHeight="1" x14ac:dyDescent="0.35">
      <c r="A19" s="36" t="s">
        <v>389</v>
      </c>
      <c r="B19" s="36" t="s">
        <v>390</v>
      </c>
      <c r="F19" s="36" t="s">
        <v>391</v>
      </c>
      <c r="G19" s="49" t="s">
        <v>393</v>
      </c>
      <c r="H19" s="51" t="s">
        <v>119</v>
      </c>
      <c r="J19" s="41" t="s">
        <v>395</v>
      </c>
      <c r="K19" s="64">
        <v>5.9697000000000005E-4</v>
      </c>
      <c r="L19" s="47">
        <v>0.65123799999999998</v>
      </c>
      <c r="M19" s="47">
        <v>2</v>
      </c>
      <c r="N19" s="47" t="s">
        <v>346</v>
      </c>
      <c r="O19" s="47">
        <v>6.7000000000000002E-4</v>
      </c>
      <c r="P19" s="47">
        <v>0.69149400000000005</v>
      </c>
      <c r="Q19" s="47">
        <v>3</v>
      </c>
      <c r="R19" s="47" t="s">
        <v>341</v>
      </c>
      <c r="S19" s="47"/>
    </row>
    <row r="20" spans="1:19" ht="12.75" customHeight="1" x14ac:dyDescent="0.35">
      <c r="A20" s="36" t="s">
        <v>398</v>
      </c>
      <c r="B20" s="36" t="s">
        <v>399</v>
      </c>
      <c r="F20" s="36" t="s">
        <v>400</v>
      </c>
      <c r="G20" s="49" t="s">
        <v>401</v>
      </c>
      <c r="H20" s="50" t="s">
        <v>402</v>
      </c>
      <c r="J20" s="41" t="s">
        <v>221</v>
      </c>
      <c r="K20" s="64">
        <v>6.4780000000000003E-4</v>
      </c>
      <c r="L20" s="47">
        <v>0.654111</v>
      </c>
      <c r="M20" s="47">
        <v>3</v>
      </c>
      <c r="N20" s="47" t="s">
        <v>403</v>
      </c>
      <c r="O20" s="47">
        <v>6.9200000000000002E-4</v>
      </c>
      <c r="P20" s="47">
        <v>0.69149400000000005</v>
      </c>
      <c r="Q20" s="47">
        <v>2</v>
      </c>
      <c r="R20" s="47" t="s">
        <v>235</v>
      </c>
      <c r="S20" s="47"/>
    </row>
    <row r="21" spans="1:19" ht="12.75" customHeight="1" x14ac:dyDescent="0.35">
      <c r="A21" s="36" t="s">
        <v>404</v>
      </c>
      <c r="B21" s="36" t="s">
        <v>405</v>
      </c>
      <c r="F21" s="36" t="s">
        <v>406</v>
      </c>
      <c r="G21" s="49" t="s">
        <v>407</v>
      </c>
      <c r="H21" s="50" t="s">
        <v>408</v>
      </c>
      <c r="J21" s="41" t="s">
        <v>409</v>
      </c>
      <c r="K21" s="64">
        <v>6.8955000000000004E-4</v>
      </c>
      <c r="L21" s="47">
        <v>0.654111</v>
      </c>
      <c r="M21" s="47">
        <v>2</v>
      </c>
      <c r="N21" s="47" t="s">
        <v>411</v>
      </c>
      <c r="O21" s="47">
        <v>6.9700000000000003E-4</v>
      </c>
      <c r="P21" s="47">
        <v>0.69149400000000005</v>
      </c>
      <c r="Q21" s="47">
        <v>2</v>
      </c>
      <c r="R21" s="47" t="s">
        <v>412</v>
      </c>
      <c r="S21" s="47"/>
    </row>
    <row r="22" spans="1:19" ht="12.75" customHeight="1" x14ac:dyDescent="0.35">
      <c r="A22" s="36" t="s">
        <v>414</v>
      </c>
      <c r="B22" s="36" t="s">
        <v>415</v>
      </c>
      <c r="F22" s="36" t="s">
        <v>416</v>
      </c>
      <c r="G22" s="49" t="s">
        <v>418</v>
      </c>
      <c r="H22" s="50" t="s">
        <v>419</v>
      </c>
      <c r="J22" s="41" t="s">
        <v>420</v>
      </c>
      <c r="K22" s="64">
        <v>7.5217000000000003E-4</v>
      </c>
      <c r="L22" s="47">
        <v>0.68378700000000003</v>
      </c>
      <c r="M22" s="47">
        <v>3</v>
      </c>
      <c r="N22" s="47" t="s">
        <v>422</v>
      </c>
      <c r="O22" s="47">
        <v>7.8100000000000001E-4</v>
      </c>
      <c r="P22" s="47">
        <v>0.72494999999999998</v>
      </c>
      <c r="Q22" s="47">
        <v>3</v>
      </c>
      <c r="R22" s="47" t="s">
        <v>409</v>
      </c>
      <c r="S22" s="47"/>
    </row>
    <row r="23" spans="1:19" ht="12.75" customHeight="1" x14ac:dyDescent="0.35">
      <c r="A23" s="36" t="s">
        <v>424</v>
      </c>
      <c r="B23" s="36" t="s">
        <v>425</v>
      </c>
      <c r="F23" s="36" t="s">
        <v>426</v>
      </c>
      <c r="G23" s="49" t="s">
        <v>427</v>
      </c>
      <c r="H23" s="50" t="s">
        <v>428</v>
      </c>
      <c r="J23" s="41" t="s">
        <v>236</v>
      </c>
      <c r="K23" s="64">
        <v>8.2206E-4</v>
      </c>
      <c r="L23" s="47">
        <v>0.71742600000000001</v>
      </c>
      <c r="M23" s="47">
        <v>2</v>
      </c>
      <c r="N23" s="47" t="s">
        <v>432</v>
      </c>
      <c r="O23" s="47">
        <v>8.1599999999999999E-4</v>
      </c>
      <c r="P23" s="47">
        <v>0.72494999999999998</v>
      </c>
      <c r="Q23" s="47">
        <v>2</v>
      </c>
      <c r="R23" s="47" t="s">
        <v>214</v>
      </c>
      <c r="S23" s="47"/>
    </row>
    <row r="24" spans="1:19" ht="12.75" customHeight="1" x14ac:dyDescent="0.35">
      <c r="A24" s="36" t="s">
        <v>435</v>
      </c>
      <c r="B24" s="36" t="s">
        <v>436</v>
      </c>
      <c r="F24" s="36" t="s">
        <v>437</v>
      </c>
      <c r="G24" s="49" t="s">
        <v>259</v>
      </c>
      <c r="H24" s="50" t="s">
        <v>438</v>
      </c>
      <c r="J24" s="41" t="s">
        <v>439</v>
      </c>
      <c r="K24" s="64">
        <v>9.7090000000000002E-4</v>
      </c>
      <c r="L24" s="47">
        <v>0.78456199999999998</v>
      </c>
      <c r="M24" s="47">
        <v>2</v>
      </c>
      <c r="N24" s="47" t="s">
        <v>441</v>
      </c>
      <c r="O24" s="47">
        <v>1.065E-3</v>
      </c>
      <c r="P24" s="47">
        <v>0.86050199999999999</v>
      </c>
      <c r="Q24" s="47">
        <v>2</v>
      </c>
      <c r="R24" s="47" t="s">
        <v>442</v>
      </c>
      <c r="S24" s="47"/>
    </row>
    <row r="25" spans="1:19" ht="12.75" customHeight="1" x14ac:dyDescent="0.35">
      <c r="A25" s="36" t="s">
        <v>443</v>
      </c>
      <c r="B25" s="36" t="s">
        <v>444</v>
      </c>
      <c r="F25" s="36" t="s">
        <v>445</v>
      </c>
      <c r="G25" s="49" t="s">
        <v>446</v>
      </c>
      <c r="H25" s="50" t="s">
        <v>447</v>
      </c>
      <c r="J25" s="41" t="s">
        <v>449</v>
      </c>
      <c r="K25" s="64">
        <v>1.0857E-3</v>
      </c>
      <c r="L25" s="47">
        <v>0.82707399999999998</v>
      </c>
      <c r="M25" s="47">
        <v>3</v>
      </c>
      <c r="N25" s="47" t="s">
        <v>450</v>
      </c>
      <c r="O25" s="47">
        <v>1.1509999999999999E-3</v>
      </c>
      <c r="P25" s="47">
        <v>0.86599499999999996</v>
      </c>
      <c r="Q25" s="47">
        <v>2</v>
      </c>
      <c r="R25" s="47" t="s">
        <v>118</v>
      </c>
      <c r="S25" s="47"/>
    </row>
    <row r="26" spans="1:19" ht="12.75" customHeight="1" x14ac:dyDescent="0.35">
      <c r="A26" s="36" t="s">
        <v>452</v>
      </c>
      <c r="B26" s="36" t="s">
        <v>453</v>
      </c>
      <c r="F26" s="36" t="s">
        <v>454</v>
      </c>
      <c r="G26" s="49" t="s">
        <v>455</v>
      </c>
      <c r="H26" s="50" t="s">
        <v>456</v>
      </c>
      <c r="J26" s="41" t="s">
        <v>458</v>
      </c>
      <c r="K26" s="64">
        <v>1.2078E-3</v>
      </c>
      <c r="L26" s="47">
        <v>0.87838300000000002</v>
      </c>
      <c r="M26" s="47">
        <v>2</v>
      </c>
      <c r="N26" s="47" t="s">
        <v>461</v>
      </c>
      <c r="O26" s="47">
        <v>1.2999999999999999E-3</v>
      </c>
      <c r="P26" s="47">
        <v>0.884243</v>
      </c>
      <c r="Q26" s="47">
        <v>2</v>
      </c>
      <c r="R26" s="47" t="s">
        <v>464</v>
      </c>
      <c r="S26" s="47"/>
    </row>
    <row r="27" spans="1:19" ht="12.75" customHeight="1" x14ac:dyDescent="0.35">
      <c r="A27" s="36" t="s">
        <v>466</v>
      </c>
      <c r="B27" s="36" t="s">
        <v>468</v>
      </c>
      <c r="F27" s="36" t="s">
        <v>470</v>
      </c>
      <c r="G27" s="49" t="s">
        <v>472</v>
      </c>
      <c r="H27" s="50" t="s">
        <v>474</v>
      </c>
      <c r="J27" s="41" t="s">
        <v>476</v>
      </c>
      <c r="K27" s="64">
        <v>1.3312E-3</v>
      </c>
      <c r="L27" s="47">
        <v>0.90637699999999999</v>
      </c>
      <c r="M27" s="47">
        <v>2</v>
      </c>
      <c r="N27" s="47" t="s">
        <v>119</v>
      </c>
      <c r="O27" s="47">
        <v>1.4599999999999999E-3</v>
      </c>
      <c r="P27" s="47">
        <v>0.884243</v>
      </c>
      <c r="Q27" s="47">
        <v>2</v>
      </c>
      <c r="R27" s="47" t="s">
        <v>485</v>
      </c>
      <c r="S27" s="47"/>
    </row>
    <row r="28" spans="1:19" ht="12.75" customHeight="1" x14ac:dyDescent="0.35">
      <c r="A28" s="36" t="s">
        <v>487</v>
      </c>
      <c r="B28" s="36" t="s">
        <v>489</v>
      </c>
      <c r="F28" s="36" t="s">
        <v>490</v>
      </c>
      <c r="G28" s="49" t="s">
        <v>168</v>
      </c>
      <c r="H28" s="50" t="s">
        <v>493</v>
      </c>
      <c r="J28" s="41" t="s">
        <v>494</v>
      </c>
      <c r="K28" s="64">
        <v>1.3503E-3</v>
      </c>
      <c r="L28" s="47">
        <v>0.90637699999999999</v>
      </c>
      <c r="M28" s="47">
        <v>2</v>
      </c>
      <c r="N28" s="47" t="s">
        <v>496</v>
      </c>
      <c r="O28" s="47">
        <v>1.5759999999999999E-3</v>
      </c>
      <c r="P28" s="47">
        <v>0.884243</v>
      </c>
      <c r="Q28" s="47">
        <v>3</v>
      </c>
      <c r="R28" s="47" t="s">
        <v>230</v>
      </c>
      <c r="S28" s="47"/>
    </row>
    <row r="29" spans="1:19" ht="12.75" customHeight="1" x14ac:dyDescent="0.35">
      <c r="A29" s="36" t="s">
        <v>498</v>
      </c>
      <c r="B29" s="36" t="s">
        <v>500</v>
      </c>
      <c r="F29" s="36" t="s">
        <v>501</v>
      </c>
      <c r="G29" s="49" t="s">
        <v>502</v>
      </c>
      <c r="H29" s="50" t="s">
        <v>503</v>
      </c>
      <c r="J29" s="41" t="s">
        <v>504</v>
      </c>
      <c r="K29" s="64">
        <v>1.4124000000000001E-3</v>
      </c>
      <c r="L29" s="47">
        <v>0.90637699999999999</v>
      </c>
      <c r="M29" s="47">
        <v>3</v>
      </c>
      <c r="N29" s="47" t="s">
        <v>506</v>
      </c>
      <c r="O29" s="47">
        <v>1.6119999999999999E-3</v>
      </c>
      <c r="P29" s="47">
        <v>0.884243</v>
      </c>
      <c r="Q29" s="47">
        <v>3</v>
      </c>
      <c r="R29" s="47" t="s">
        <v>439</v>
      </c>
      <c r="S29" s="47"/>
    </row>
    <row r="30" spans="1:19" ht="12.75" customHeight="1" x14ac:dyDescent="0.35">
      <c r="A30" s="36" t="s">
        <v>509</v>
      </c>
      <c r="B30" s="36" t="s">
        <v>510</v>
      </c>
      <c r="F30" s="36" t="s">
        <v>511</v>
      </c>
      <c r="G30" s="49" t="s">
        <v>512</v>
      </c>
      <c r="H30" s="50" t="s">
        <v>355</v>
      </c>
      <c r="J30" s="41" t="s">
        <v>198</v>
      </c>
      <c r="K30" s="64">
        <v>1.5767000000000001E-3</v>
      </c>
      <c r="L30" s="47">
        <v>0.90703</v>
      </c>
      <c r="M30" s="47">
        <v>3</v>
      </c>
      <c r="N30" s="47" t="s">
        <v>513</v>
      </c>
      <c r="O30" s="47">
        <v>1.64E-3</v>
      </c>
      <c r="P30" s="47">
        <v>0.884243</v>
      </c>
      <c r="Q30" s="47">
        <v>2</v>
      </c>
      <c r="R30" s="47" t="s">
        <v>515</v>
      </c>
      <c r="S30" s="47"/>
    </row>
    <row r="31" spans="1:19" ht="12.75" customHeight="1" x14ac:dyDescent="0.35">
      <c r="A31" s="36" t="s">
        <v>517</v>
      </c>
      <c r="F31" s="36" t="s">
        <v>518</v>
      </c>
      <c r="G31" s="49" t="s">
        <v>521</v>
      </c>
      <c r="H31" s="50" t="s">
        <v>524</v>
      </c>
      <c r="J31" s="41" t="s">
        <v>525</v>
      </c>
      <c r="K31" s="64">
        <v>1.6234999999999999E-3</v>
      </c>
      <c r="L31" s="47">
        <v>0.90703</v>
      </c>
      <c r="M31" s="47">
        <v>2</v>
      </c>
      <c r="N31" s="47" t="s">
        <v>530</v>
      </c>
      <c r="O31" s="47">
        <v>1.7210000000000001E-3</v>
      </c>
      <c r="P31" s="47">
        <v>0.884243</v>
      </c>
      <c r="Q31" s="47">
        <v>2</v>
      </c>
      <c r="R31" s="47" t="s">
        <v>533</v>
      </c>
      <c r="S31" s="47"/>
    </row>
    <row r="32" spans="1:19" ht="12.75" customHeight="1" x14ac:dyDescent="0.35">
      <c r="A32" s="36" t="s">
        <v>534</v>
      </c>
      <c r="F32" s="36" t="s">
        <v>536</v>
      </c>
      <c r="G32" s="49" t="s">
        <v>537</v>
      </c>
      <c r="H32" s="50" t="s">
        <v>538</v>
      </c>
      <c r="J32" s="41" t="s">
        <v>540</v>
      </c>
      <c r="K32" s="64">
        <v>1.6479999999999999E-3</v>
      </c>
      <c r="L32" s="47">
        <v>0.90703</v>
      </c>
      <c r="M32" s="47">
        <v>2</v>
      </c>
      <c r="N32" s="47" t="s">
        <v>543</v>
      </c>
      <c r="O32" s="47">
        <v>1.7589999999999999E-3</v>
      </c>
      <c r="P32" s="47">
        <v>0.884243</v>
      </c>
      <c r="Q32" s="47">
        <v>2</v>
      </c>
      <c r="R32" s="47" t="s">
        <v>545</v>
      </c>
      <c r="S32" s="47"/>
    </row>
    <row r="33" spans="1:19" ht="12.75" customHeight="1" x14ac:dyDescent="0.35">
      <c r="A33" s="36" t="s">
        <v>546</v>
      </c>
      <c r="F33" s="36" t="s">
        <v>547</v>
      </c>
      <c r="G33" s="49" t="s">
        <v>549</v>
      </c>
      <c r="H33" s="50" t="s">
        <v>550</v>
      </c>
      <c r="J33" s="41" t="s">
        <v>513</v>
      </c>
      <c r="K33" s="64">
        <v>1.7274E-3</v>
      </c>
      <c r="L33" s="47">
        <v>0.90703</v>
      </c>
      <c r="M33" s="47">
        <v>3</v>
      </c>
      <c r="N33" s="47" t="s">
        <v>553</v>
      </c>
      <c r="O33" s="47">
        <v>1.771E-3</v>
      </c>
      <c r="P33" s="47">
        <v>0.884243</v>
      </c>
      <c r="Q33" s="47">
        <v>3</v>
      </c>
      <c r="R33" s="47" t="s">
        <v>557</v>
      </c>
      <c r="S33" s="47"/>
    </row>
    <row r="34" spans="1:19" ht="14.15" x14ac:dyDescent="0.35">
      <c r="A34" s="36" t="s">
        <v>560</v>
      </c>
      <c r="F34" s="36" t="s">
        <v>562</v>
      </c>
      <c r="G34" s="49" t="s">
        <v>564</v>
      </c>
      <c r="H34" s="50" t="s">
        <v>566</v>
      </c>
      <c r="J34" s="41" t="s">
        <v>569</v>
      </c>
      <c r="K34" s="64">
        <v>1.9002999999999999E-3</v>
      </c>
      <c r="L34" s="47">
        <v>0.90703</v>
      </c>
      <c r="M34" s="47">
        <v>2</v>
      </c>
      <c r="N34" s="47" t="s">
        <v>576</v>
      </c>
      <c r="O34" s="47">
        <v>1.835E-3</v>
      </c>
      <c r="P34" s="47">
        <v>0.884243</v>
      </c>
      <c r="Q34" s="47">
        <v>2</v>
      </c>
      <c r="R34" s="47" t="s">
        <v>581</v>
      </c>
      <c r="S34" s="47"/>
    </row>
    <row r="35" spans="1:19" ht="14.15" x14ac:dyDescent="0.35">
      <c r="A35" s="36" t="s">
        <v>584</v>
      </c>
      <c r="F35" s="36" t="s">
        <v>174</v>
      </c>
      <c r="G35" s="49" t="s">
        <v>587</v>
      </c>
      <c r="H35" s="50" t="s">
        <v>502</v>
      </c>
      <c r="J35" s="41" t="s">
        <v>366</v>
      </c>
      <c r="K35" s="64">
        <v>1.9062E-3</v>
      </c>
      <c r="L35" s="47">
        <v>0.90703</v>
      </c>
      <c r="M35" s="47">
        <v>3</v>
      </c>
      <c r="N35" s="47" t="s">
        <v>592</v>
      </c>
      <c r="O35" s="47">
        <v>1.882E-3</v>
      </c>
      <c r="P35" s="47">
        <v>0.884243</v>
      </c>
      <c r="Q35" s="47">
        <v>3</v>
      </c>
      <c r="R35" s="47" t="s">
        <v>395</v>
      </c>
      <c r="S35" s="47"/>
    </row>
    <row r="36" spans="1:19" ht="14.15" x14ac:dyDescent="0.35">
      <c r="A36" s="36" t="s">
        <v>595</v>
      </c>
      <c r="F36" s="36" t="s">
        <v>235</v>
      </c>
      <c r="G36" s="49" t="s">
        <v>596</v>
      </c>
      <c r="H36" s="50" t="s">
        <v>597</v>
      </c>
      <c r="J36" s="41" t="s">
        <v>598</v>
      </c>
      <c r="K36" s="64">
        <v>1.9602E-3</v>
      </c>
      <c r="L36" s="47">
        <v>0.90703</v>
      </c>
      <c r="M36" s="47">
        <v>3</v>
      </c>
      <c r="N36" s="47" t="s">
        <v>599</v>
      </c>
      <c r="O36" s="47">
        <v>1.977E-3</v>
      </c>
      <c r="P36" s="47">
        <v>0.89882399999999996</v>
      </c>
      <c r="Q36" s="47">
        <v>2</v>
      </c>
      <c r="R36" s="47" t="s">
        <v>600</v>
      </c>
      <c r="S36" s="47"/>
    </row>
    <row r="37" spans="1:19" ht="14.15" x14ac:dyDescent="0.35">
      <c r="A37" s="36" t="s">
        <v>601</v>
      </c>
      <c r="F37" s="36" t="s">
        <v>603</v>
      </c>
      <c r="G37" s="49" t="s">
        <v>604</v>
      </c>
      <c r="H37" s="50" t="s">
        <v>605</v>
      </c>
      <c r="J37" s="41" t="s">
        <v>606</v>
      </c>
      <c r="K37" s="64">
        <v>1.9851000000000001E-3</v>
      </c>
      <c r="L37" s="47">
        <v>0.90703</v>
      </c>
      <c r="M37" s="47">
        <v>3</v>
      </c>
      <c r="N37" s="47" t="s">
        <v>211</v>
      </c>
      <c r="O37" s="47">
        <v>2.032E-3</v>
      </c>
      <c r="P37" s="47">
        <v>0.90472799999999998</v>
      </c>
      <c r="Q37" s="47">
        <v>2</v>
      </c>
      <c r="R37" s="47" t="s">
        <v>610</v>
      </c>
      <c r="S37" s="47"/>
    </row>
    <row r="38" spans="1:19" ht="14.15" x14ac:dyDescent="0.35">
      <c r="A38" s="36" t="s">
        <v>611</v>
      </c>
      <c r="F38" s="36" t="s">
        <v>612</v>
      </c>
      <c r="G38" s="49" t="s">
        <v>614</v>
      </c>
      <c r="H38" s="50" t="s">
        <v>403</v>
      </c>
      <c r="J38" s="41" t="s">
        <v>616</v>
      </c>
      <c r="K38" s="64">
        <v>2.0146000000000001E-3</v>
      </c>
      <c r="L38" s="47">
        <v>0.90703</v>
      </c>
      <c r="M38" s="47">
        <v>3</v>
      </c>
      <c r="N38" s="47" t="s">
        <v>619</v>
      </c>
      <c r="O38" s="47">
        <v>2.1640000000000001E-3</v>
      </c>
      <c r="P38" s="47">
        <v>0.91364100000000004</v>
      </c>
      <c r="Q38" s="47">
        <v>2</v>
      </c>
      <c r="R38" s="47" t="s">
        <v>623</v>
      </c>
      <c r="S38" s="47"/>
    </row>
    <row r="39" spans="1:19" ht="14.15" x14ac:dyDescent="0.35">
      <c r="F39" s="36" t="s">
        <v>627</v>
      </c>
      <c r="G39" s="49" t="s">
        <v>458</v>
      </c>
      <c r="H39" s="50" t="s">
        <v>631</v>
      </c>
      <c r="J39" s="41" t="s">
        <v>633</v>
      </c>
      <c r="K39" s="64">
        <v>2.0785999999999999E-3</v>
      </c>
      <c r="L39" s="47">
        <v>0.90703</v>
      </c>
      <c r="M39" s="47">
        <v>2</v>
      </c>
      <c r="N39" s="47" t="s">
        <v>343</v>
      </c>
      <c r="O39" s="47">
        <v>2.1800000000000001E-3</v>
      </c>
      <c r="P39" s="47">
        <v>0.91364100000000004</v>
      </c>
      <c r="Q39" s="47">
        <v>3</v>
      </c>
      <c r="R39" s="47" t="s">
        <v>605</v>
      </c>
      <c r="S39" s="47"/>
    </row>
    <row r="40" spans="1:19" ht="14.15" x14ac:dyDescent="0.35">
      <c r="F40" s="36" t="s">
        <v>645</v>
      </c>
      <c r="G40" s="49" t="s">
        <v>619</v>
      </c>
      <c r="H40" s="50" t="s">
        <v>648</v>
      </c>
      <c r="J40" s="41" t="s">
        <v>650</v>
      </c>
      <c r="K40" s="64">
        <v>2.2361E-3</v>
      </c>
      <c r="L40" s="47">
        <v>0.90848899999999999</v>
      </c>
      <c r="M40" s="47">
        <v>3</v>
      </c>
      <c r="N40" s="47" t="s">
        <v>655</v>
      </c>
      <c r="O40" s="47">
        <v>2.2629999999999998E-3</v>
      </c>
      <c r="P40" s="47">
        <v>0.91364100000000004</v>
      </c>
      <c r="Q40" s="47">
        <v>3</v>
      </c>
      <c r="R40" s="47" t="s">
        <v>658</v>
      </c>
      <c r="S40" s="47"/>
    </row>
    <row r="41" spans="1:19" ht="14.15" x14ac:dyDescent="0.35">
      <c r="F41" s="36" t="s">
        <v>659</v>
      </c>
      <c r="G41" s="49" t="s">
        <v>660</v>
      </c>
      <c r="H41" s="50" t="s">
        <v>411</v>
      </c>
      <c r="J41" s="41" t="s">
        <v>663</v>
      </c>
      <c r="K41" s="64">
        <v>2.2731000000000001E-3</v>
      </c>
      <c r="L41" s="47">
        <v>0.90848899999999999</v>
      </c>
      <c r="M41" s="47">
        <v>3</v>
      </c>
      <c r="N41" s="47" t="s">
        <v>667</v>
      </c>
      <c r="O41" s="47">
        <v>2.398E-3</v>
      </c>
      <c r="P41" s="47">
        <v>0.91364100000000004</v>
      </c>
      <c r="Q41" s="47">
        <v>3</v>
      </c>
      <c r="R41" s="47" t="s">
        <v>668</v>
      </c>
      <c r="S41" s="47"/>
    </row>
    <row r="42" spans="1:19" ht="14.15" x14ac:dyDescent="0.35">
      <c r="F42" s="36" t="s">
        <v>670</v>
      </c>
      <c r="G42" s="49" t="s">
        <v>673</v>
      </c>
      <c r="H42" s="50" t="s">
        <v>235</v>
      </c>
      <c r="J42" s="41" t="s">
        <v>361</v>
      </c>
      <c r="K42" s="64">
        <v>2.3327999999999999E-3</v>
      </c>
      <c r="L42" s="47">
        <v>0.90848899999999999</v>
      </c>
      <c r="M42" s="47">
        <v>3</v>
      </c>
      <c r="N42" s="47" t="s">
        <v>675</v>
      </c>
      <c r="O42" s="47">
        <v>2.5100000000000001E-3</v>
      </c>
      <c r="P42" s="47">
        <v>0.91364100000000004</v>
      </c>
      <c r="Q42" s="47">
        <v>2</v>
      </c>
      <c r="R42" s="47" t="s">
        <v>678</v>
      </c>
      <c r="S42" s="47"/>
    </row>
    <row r="43" spans="1:19" ht="14.15" x14ac:dyDescent="0.35">
      <c r="F43" s="36" t="s">
        <v>679</v>
      </c>
      <c r="G43" s="49" t="s">
        <v>680</v>
      </c>
      <c r="H43" s="50" t="s">
        <v>506</v>
      </c>
      <c r="J43" s="41" t="s">
        <v>268</v>
      </c>
      <c r="K43" s="64">
        <v>2.4648000000000001E-3</v>
      </c>
      <c r="L43" s="47">
        <v>0.90848899999999999</v>
      </c>
      <c r="M43" s="47">
        <v>2</v>
      </c>
      <c r="N43" s="47" t="s">
        <v>681</v>
      </c>
      <c r="O43" s="47">
        <v>2.526E-3</v>
      </c>
      <c r="P43" s="47">
        <v>0.91364100000000004</v>
      </c>
      <c r="Q43" s="47">
        <v>2</v>
      </c>
      <c r="R43" s="47" t="s">
        <v>683</v>
      </c>
      <c r="S43" s="47"/>
    </row>
    <row r="44" spans="1:19" ht="14.15" x14ac:dyDescent="0.35">
      <c r="F44" s="36" t="s">
        <v>684</v>
      </c>
      <c r="G44" s="49" t="s">
        <v>685</v>
      </c>
      <c r="H44" s="50" t="s">
        <v>686</v>
      </c>
      <c r="J44" s="41" t="s">
        <v>687</v>
      </c>
      <c r="K44" s="64">
        <v>2.4765999999999998E-3</v>
      </c>
      <c r="L44" s="47">
        <v>0.90848899999999999</v>
      </c>
      <c r="M44" s="47">
        <v>2</v>
      </c>
      <c r="N44" s="47" t="s">
        <v>324</v>
      </c>
      <c r="O44" s="47">
        <v>2.5469999999999998E-3</v>
      </c>
      <c r="P44" s="47">
        <v>0.91364100000000004</v>
      </c>
      <c r="Q44" s="47">
        <v>3</v>
      </c>
      <c r="R44" s="47" t="s">
        <v>690</v>
      </c>
      <c r="S44" s="47"/>
    </row>
    <row r="45" spans="1:19" ht="14.15" x14ac:dyDescent="0.35">
      <c r="F45" s="36" t="s">
        <v>694</v>
      </c>
      <c r="G45" s="49" t="s">
        <v>695</v>
      </c>
      <c r="H45" s="50" t="s">
        <v>697</v>
      </c>
      <c r="J45" s="41" t="s">
        <v>168</v>
      </c>
      <c r="K45" s="64">
        <v>2.5133999999999998E-3</v>
      </c>
      <c r="L45" s="47">
        <v>0.90848899999999999</v>
      </c>
      <c r="M45" s="47">
        <v>2</v>
      </c>
      <c r="N45" s="47" t="s">
        <v>700</v>
      </c>
      <c r="O45" s="47">
        <v>2.6700000000000001E-3</v>
      </c>
      <c r="P45" s="47">
        <v>0.91364100000000004</v>
      </c>
      <c r="Q45" s="47">
        <v>3</v>
      </c>
      <c r="R45" s="47" t="s">
        <v>702</v>
      </c>
      <c r="S45" s="47"/>
    </row>
    <row r="46" spans="1:19" ht="14.15" x14ac:dyDescent="0.35">
      <c r="F46" s="36" t="s">
        <v>711</v>
      </c>
      <c r="G46" s="49" t="s">
        <v>713</v>
      </c>
      <c r="H46" s="50" t="s">
        <v>715</v>
      </c>
      <c r="J46" s="41" t="s">
        <v>717</v>
      </c>
      <c r="K46" s="64">
        <v>2.5704999999999999E-3</v>
      </c>
      <c r="L46" s="47">
        <v>0.90848899999999999</v>
      </c>
      <c r="M46" s="47">
        <v>3</v>
      </c>
      <c r="N46" s="47" t="s">
        <v>719</v>
      </c>
      <c r="O46" s="47">
        <v>2.6770000000000001E-3</v>
      </c>
      <c r="P46" s="47">
        <v>0.91364100000000004</v>
      </c>
      <c r="Q46" s="47">
        <v>3</v>
      </c>
      <c r="R46" s="47" t="s">
        <v>722</v>
      </c>
      <c r="S46" s="47"/>
    </row>
    <row r="47" spans="1:19" ht="14.15" x14ac:dyDescent="0.35">
      <c r="F47" s="36" t="s">
        <v>724</v>
      </c>
      <c r="G47" s="49" t="s">
        <v>725</v>
      </c>
      <c r="H47" s="50" t="s">
        <v>231</v>
      </c>
      <c r="J47" s="41" t="s">
        <v>727</v>
      </c>
      <c r="K47" s="64">
        <v>2.5940999999999998E-3</v>
      </c>
      <c r="L47" s="47">
        <v>0.90848899999999999</v>
      </c>
      <c r="M47" s="47">
        <v>2</v>
      </c>
      <c r="N47" s="47" t="s">
        <v>731</v>
      </c>
      <c r="O47" s="47">
        <v>2.6800000000000001E-3</v>
      </c>
      <c r="P47" s="47">
        <v>0.91364100000000004</v>
      </c>
      <c r="Q47" s="47">
        <v>3</v>
      </c>
      <c r="R47" s="47" t="s">
        <v>284</v>
      </c>
      <c r="S47" s="47"/>
    </row>
    <row r="48" spans="1:19" ht="14.15" x14ac:dyDescent="0.35">
      <c r="F48" s="36" t="s">
        <v>733</v>
      </c>
      <c r="G48" s="49" t="s">
        <v>735</v>
      </c>
      <c r="H48" s="50" t="s">
        <v>736</v>
      </c>
      <c r="J48" s="41" t="s">
        <v>737</v>
      </c>
      <c r="K48" s="64">
        <v>2.6250000000000002E-3</v>
      </c>
      <c r="L48" s="47">
        <v>0.90848899999999999</v>
      </c>
      <c r="M48" s="47">
        <v>3</v>
      </c>
      <c r="N48" s="47" t="s">
        <v>408</v>
      </c>
      <c r="O48" s="47">
        <v>2.7780000000000001E-3</v>
      </c>
      <c r="P48" s="47">
        <v>0.91364100000000004</v>
      </c>
      <c r="Q48" s="47">
        <v>3</v>
      </c>
      <c r="R48" s="47" t="s">
        <v>742</v>
      </c>
      <c r="S48" s="47"/>
    </row>
    <row r="49" spans="6:19" ht="14.15" x14ac:dyDescent="0.35">
      <c r="F49" s="36" t="s">
        <v>743</v>
      </c>
      <c r="G49" s="49" t="s">
        <v>745</v>
      </c>
      <c r="H49" s="50" t="s">
        <v>746</v>
      </c>
      <c r="J49" s="41" t="s">
        <v>748</v>
      </c>
      <c r="K49" s="64">
        <v>2.6627E-3</v>
      </c>
      <c r="L49" s="47">
        <v>0.90848899999999999</v>
      </c>
      <c r="M49" s="47">
        <v>3</v>
      </c>
      <c r="N49" s="47" t="s">
        <v>749</v>
      </c>
      <c r="O49" s="47">
        <v>2.9120000000000001E-3</v>
      </c>
      <c r="P49" s="47">
        <v>0.91364100000000004</v>
      </c>
      <c r="Q49" s="47">
        <v>2</v>
      </c>
      <c r="R49" s="47" t="s">
        <v>494</v>
      </c>
      <c r="S49" s="47"/>
    </row>
    <row r="50" spans="6:19" ht="14.15" x14ac:dyDescent="0.35">
      <c r="F50" s="36" t="s">
        <v>752</v>
      </c>
      <c r="G50" s="49" t="s">
        <v>748</v>
      </c>
      <c r="H50" s="50" t="s">
        <v>754</v>
      </c>
      <c r="J50" s="41" t="s">
        <v>412</v>
      </c>
      <c r="K50" s="64">
        <v>2.7173000000000002E-3</v>
      </c>
      <c r="L50" s="47">
        <v>0.90848899999999999</v>
      </c>
      <c r="M50" s="47">
        <v>2</v>
      </c>
      <c r="N50" s="47" t="s">
        <v>755</v>
      </c>
      <c r="O50" s="47">
        <v>2.9780000000000002E-3</v>
      </c>
      <c r="P50" s="47">
        <v>0.91364100000000004</v>
      </c>
      <c r="Q50" s="47">
        <v>2</v>
      </c>
      <c r="R50" s="47" t="s">
        <v>198</v>
      </c>
      <c r="S50" s="47"/>
    </row>
    <row r="51" spans="6:19" ht="14.15" x14ac:dyDescent="0.35">
      <c r="F51" s="36" t="s">
        <v>757</v>
      </c>
      <c r="G51" s="49" t="s">
        <v>597</v>
      </c>
      <c r="H51" s="50" t="s">
        <v>758</v>
      </c>
      <c r="J51" s="41" t="s">
        <v>759</v>
      </c>
      <c r="K51" s="64">
        <v>2.7276000000000002E-3</v>
      </c>
      <c r="L51" s="47">
        <v>0.90848899999999999</v>
      </c>
      <c r="M51" s="47">
        <v>3</v>
      </c>
      <c r="N51" s="47" t="s">
        <v>761</v>
      </c>
      <c r="O51" s="47">
        <v>2.9979999999999998E-3</v>
      </c>
      <c r="P51" s="47">
        <v>0.91364100000000004</v>
      </c>
      <c r="Q51" s="47">
        <v>2</v>
      </c>
      <c r="R51" s="47" t="s">
        <v>762</v>
      </c>
      <c r="S51" s="47"/>
    </row>
    <row r="52" spans="6:19" ht="14.15" x14ac:dyDescent="0.35">
      <c r="F52" s="36" t="s">
        <v>763</v>
      </c>
      <c r="G52" s="49" t="s">
        <v>764</v>
      </c>
      <c r="H52" s="50" t="s">
        <v>766</v>
      </c>
      <c r="J52" s="41" t="s">
        <v>767</v>
      </c>
      <c r="K52" s="64">
        <v>2.7778999999999998E-3</v>
      </c>
      <c r="L52" s="47">
        <v>0.90848899999999999</v>
      </c>
      <c r="M52" s="47">
        <v>2</v>
      </c>
      <c r="N52" s="47" t="s">
        <v>502</v>
      </c>
      <c r="O52" s="47">
        <v>3.081E-3</v>
      </c>
      <c r="P52" s="47">
        <v>0.91364100000000004</v>
      </c>
      <c r="Q52" s="47">
        <v>2</v>
      </c>
      <c r="R52" s="47" t="s">
        <v>768</v>
      </c>
      <c r="S52" s="47"/>
    </row>
    <row r="53" spans="6:19" ht="14.15" x14ac:dyDescent="0.35">
      <c r="F53" s="36" t="s">
        <v>771</v>
      </c>
      <c r="G53" s="49" t="s">
        <v>772</v>
      </c>
      <c r="H53" s="50" t="s">
        <v>774</v>
      </c>
      <c r="J53" s="41" t="s">
        <v>776</v>
      </c>
      <c r="K53" s="64">
        <v>2.8287999999999998E-3</v>
      </c>
      <c r="L53" s="47">
        <v>0.90848899999999999</v>
      </c>
      <c r="M53" s="47">
        <v>3</v>
      </c>
      <c r="N53" s="47" t="s">
        <v>780</v>
      </c>
      <c r="O53" s="47">
        <v>3.1050000000000001E-3</v>
      </c>
      <c r="P53" s="47">
        <v>0.91364100000000004</v>
      </c>
      <c r="Q53" s="47">
        <v>2</v>
      </c>
      <c r="R53" s="47" t="s">
        <v>783</v>
      </c>
      <c r="S53" s="47"/>
    </row>
    <row r="54" spans="6:19" ht="14.15" x14ac:dyDescent="0.35">
      <c r="F54" s="36" t="s">
        <v>785</v>
      </c>
      <c r="G54" s="49" t="s">
        <v>786</v>
      </c>
      <c r="H54" s="50" t="s">
        <v>735</v>
      </c>
      <c r="J54" s="41" t="s">
        <v>789</v>
      </c>
      <c r="K54" s="64">
        <v>2.8314999999999998E-3</v>
      </c>
      <c r="L54" s="47">
        <v>0.90848899999999999</v>
      </c>
      <c r="M54" s="47">
        <v>3</v>
      </c>
      <c r="N54" s="47" t="s">
        <v>243</v>
      </c>
      <c r="O54" s="47">
        <v>3.16E-3</v>
      </c>
      <c r="P54" s="47">
        <v>0.91364100000000004</v>
      </c>
      <c r="Q54" s="47">
        <v>2</v>
      </c>
      <c r="R54" s="47" t="s">
        <v>420</v>
      </c>
      <c r="S54" s="47"/>
    </row>
    <row r="55" spans="6:19" ht="14.15" x14ac:dyDescent="0.35">
      <c r="F55" s="36" t="s">
        <v>794</v>
      </c>
      <c r="G55" s="49" t="s">
        <v>796</v>
      </c>
      <c r="H55" s="50" t="s">
        <v>797</v>
      </c>
      <c r="J55" s="41" t="s">
        <v>247</v>
      </c>
      <c r="K55" s="64">
        <v>3.1369000000000002E-3</v>
      </c>
      <c r="L55" s="47">
        <v>0.94001299999999999</v>
      </c>
      <c r="M55" s="47">
        <v>2</v>
      </c>
      <c r="N55" s="47" t="s">
        <v>801</v>
      </c>
      <c r="O55" s="47">
        <v>3.2200000000000002E-3</v>
      </c>
      <c r="P55" s="47">
        <v>0.91364100000000004</v>
      </c>
      <c r="Q55" s="47">
        <v>3</v>
      </c>
      <c r="R55" s="47" t="s">
        <v>805</v>
      </c>
      <c r="S55" s="47"/>
    </row>
    <row r="56" spans="6:19" ht="14.15" x14ac:dyDescent="0.35">
      <c r="F56" s="36" t="s">
        <v>808</v>
      </c>
      <c r="G56" s="49" t="s">
        <v>809</v>
      </c>
      <c r="H56" s="50" t="s">
        <v>764</v>
      </c>
      <c r="J56" s="41" t="s">
        <v>812</v>
      </c>
      <c r="K56" s="64">
        <v>3.2407999999999998E-3</v>
      </c>
      <c r="L56" s="47">
        <v>0.94001299999999999</v>
      </c>
      <c r="M56" s="47">
        <v>3</v>
      </c>
      <c r="N56" s="47" t="s">
        <v>813</v>
      </c>
      <c r="O56" s="47">
        <v>3.241E-3</v>
      </c>
      <c r="P56" s="47">
        <v>0.91364100000000004</v>
      </c>
      <c r="Q56" s="47">
        <v>3</v>
      </c>
      <c r="R56" s="47" t="s">
        <v>815</v>
      </c>
      <c r="S56" s="47"/>
    </row>
    <row r="57" spans="6:19" ht="14.15" x14ac:dyDescent="0.35">
      <c r="F57" s="36" t="s">
        <v>817</v>
      </c>
      <c r="G57" s="49" t="s">
        <v>819</v>
      </c>
      <c r="H57" s="50" t="s">
        <v>820</v>
      </c>
      <c r="J57" s="41" t="s">
        <v>822</v>
      </c>
      <c r="K57" s="64">
        <v>3.2472E-3</v>
      </c>
      <c r="L57" s="47">
        <v>0.94001299999999999</v>
      </c>
      <c r="M57" s="47">
        <v>3</v>
      </c>
      <c r="N57" s="47" t="s">
        <v>825</v>
      </c>
      <c r="O57" s="47">
        <v>3.2529999999999998E-3</v>
      </c>
      <c r="P57" s="47">
        <v>0.91364100000000004</v>
      </c>
      <c r="Q57" s="47">
        <v>3</v>
      </c>
      <c r="R57" s="47" t="s">
        <v>737</v>
      </c>
      <c r="S57" s="47"/>
    </row>
    <row r="58" spans="6:19" ht="14.15" x14ac:dyDescent="0.35">
      <c r="F58" s="36" t="s">
        <v>831</v>
      </c>
      <c r="G58" s="49" t="s">
        <v>235</v>
      </c>
      <c r="H58" s="50" t="s">
        <v>832</v>
      </c>
      <c r="J58" s="41" t="s">
        <v>834</v>
      </c>
      <c r="K58" s="64">
        <v>3.2829999999999999E-3</v>
      </c>
      <c r="L58" s="47">
        <v>0.94001299999999999</v>
      </c>
      <c r="M58" s="47">
        <v>3</v>
      </c>
      <c r="N58" s="47" t="s">
        <v>836</v>
      </c>
      <c r="O58" s="47">
        <v>3.2759999999999998E-3</v>
      </c>
      <c r="P58" s="47">
        <v>0.91364100000000004</v>
      </c>
      <c r="Q58" s="47">
        <v>2</v>
      </c>
      <c r="R58" s="47" t="s">
        <v>839</v>
      </c>
      <c r="S58" s="47"/>
    </row>
    <row r="59" spans="6:19" ht="14.15" x14ac:dyDescent="0.35">
      <c r="F59" s="36" t="s">
        <v>840</v>
      </c>
      <c r="G59" s="49" t="s">
        <v>841</v>
      </c>
      <c r="H59" s="50" t="s">
        <v>772</v>
      </c>
      <c r="J59" s="41" t="s">
        <v>842</v>
      </c>
      <c r="K59" s="64">
        <v>3.3411000000000001E-3</v>
      </c>
      <c r="L59" s="47">
        <v>0.94001299999999999</v>
      </c>
      <c r="M59" s="47">
        <v>2</v>
      </c>
      <c r="N59" s="47" t="s">
        <v>843</v>
      </c>
      <c r="O59" s="47">
        <v>3.3279999999999998E-3</v>
      </c>
      <c r="P59" s="47">
        <v>0.91364100000000004</v>
      </c>
      <c r="Q59" s="47">
        <v>3</v>
      </c>
      <c r="R59" s="47" t="s">
        <v>845</v>
      </c>
      <c r="S59" s="47"/>
    </row>
    <row r="60" spans="6:19" ht="14.15" x14ac:dyDescent="0.35">
      <c r="F60" s="36" t="s">
        <v>847</v>
      </c>
      <c r="G60" s="49" t="s">
        <v>776</v>
      </c>
      <c r="H60" s="50" t="s">
        <v>786</v>
      </c>
      <c r="J60" s="41" t="s">
        <v>515</v>
      </c>
      <c r="K60" s="64">
        <v>3.6538E-3</v>
      </c>
      <c r="L60" s="47">
        <v>0.94001299999999999</v>
      </c>
      <c r="M60" s="47">
        <v>2</v>
      </c>
      <c r="N60" s="47" t="s">
        <v>855</v>
      </c>
      <c r="O60" s="47">
        <v>3.3340000000000002E-3</v>
      </c>
      <c r="P60" s="47">
        <v>0.91364100000000004</v>
      </c>
      <c r="Q60" s="47">
        <v>3</v>
      </c>
      <c r="R60" s="47" t="s">
        <v>687</v>
      </c>
      <c r="S60" s="47"/>
    </row>
    <row r="61" spans="6:19" ht="14.15" x14ac:dyDescent="0.35">
      <c r="F61" s="36" t="s">
        <v>869</v>
      </c>
      <c r="G61" s="49" t="s">
        <v>241</v>
      </c>
      <c r="H61" s="50" t="s">
        <v>873</v>
      </c>
      <c r="J61" s="41" t="s">
        <v>875</v>
      </c>
      <c r="K61" s="64">
        <v>3.7245999999999998E-3</v>
      </c>
      <c r="L61" s="47">
        <v>0.94001299999999999</v>
      </c>
      <c r="M61" s="47">
        <v>2</v>
      </c>
      <c r="N61" s="47" t="s">
        <v>880</v>
      </c>
      <c r="O61" s="47">
        <v>3.3370000000000001E-3</v>
      </c>
      <c r="P61" s="47">
        <v>0.91364100000000004</v>
      </c>
      <c r="Q61" s="47">
        <v>3</v>
      </c>
      <c r="R61" s="47" t="s">
        <v>884</v>
      </c>
      <c r="S61" s="47"/>
    </row>
    <row r="62" spans="6:19" ht="14.15" x14ac:dyDescent="0.35">
      <c r="F62" s="36" t="s">
        <v>887</v>
      </c>
      <c r="G62" s="49" t="s">
        <v>889</v>
      </c>
      <c r="H62" s="50" t="s">
        <v>890</v>
      </c>
      <c r="J62" s="41" t="s">
        <v>259</v>
      </c>
      <c r="K62" s="64">
        <v>3.7314000000000002E-3</v>
      </c>
      <c r="L62" s="47">
        <v>0.94001299999999999</v>
      </c>
      <c r="M62" s="47">
        <v>2</v>
      </c>
      <c r="N62" s="47" t="s">
        <v>893</v>
      </c>
      <c r="O62" s="47">
        <v>3.411E-3</v>
      </c>
      <c r="P62" s="47">
        <v>0.91364100000000004</v>
      </c>
      <c r="Q62" s="47">
        <v>3</v>
      </c>
      <c r="R62" s="47" t="s">
        <v>896</v>
      </c>
      <c r="S62" s="47"/>
    </row>
    <row r="63" spans="6:19" ht="14.15" x14ac:dyDescent="0.35">
      <c r="F63" s="36" t="s">
        <v>899</v>
      </c>
      <c r="G63" s="49" t="s">
        <v>633</v>
      </c>
      <c r="H63" s="50" t="s">
        <v>247</v>
      </c>
      <c r="J63" s="41" t="s">
        <v>902</v>
      </c>
      <c r="K63" s="64">
        <v>3.8362000000000001E-3</v>
      </c>
      <c r="L63" s="47">
        <v>0.94001299999999999</v>
      </c>
      <c r="M63" s="47">
        <v>3</v>
      </c>
      <c r="N63" s="47" t="s">
        <v>905</v>
      </c>
      <c r="O63" s="47">
        <v>3.4160000000000002E-3</v>
      </c>
      <c r="P63" s="47">
        <v>0.91364100000000004</v>
      </c>
      <c r="Q63" s="47">
        <v>2</v>
      </c>
      <c r="R63" s="47" t="s">
        <v>908</v>
      </c>
      <c r="S63" s="47"/>
    </row>
    <row r="64" spans="6:19" ht="14.15" x14ac:dyDescent="0.35">
      <c r="F64" s="36" t="s">
        <v>912</v>
      </c>
      <c r="G64" s="49" t="s">
        <v>914</v>
      </c>
      <c r="H64" s="50" t="s">
        <v>916</v>
      </c>
      <c r="J64" s="41" t="s">
        <v>276</v>
      </c>
      <c r="K64" s="64">
        <v>3.8666E-3</v>
      </c>
      <c r="L64" s="47">
        <v>0.94001299999999999</v>
      </c>
      <c r="M64" s="47">
        <v>2</v>
      </c>
      <c r="N64" s="47" t="s">
        <v>922</v>
      </c>
      <c r="O64" s="47">
        <v>3.5869999999999999E-3</v>
      </c>
      <c r="P64" s="47">
        <v>0.91364100000000004</v>
      </c>
      <c r="Q64" s="47">
        <v>3</v>
      </c>
      <c r="R64" s="47" t="s">
        <v>633</v>
      </c>
      <c r="S64" s="47"/>
    </row>
    <row r="65" spans="6:19" ht="14.15" x14ac:dyDescent="0.35">
      <c r="F65" s="36" t="s">
        <v>925</v>
      </c>
      <c r="G65" s="49" t="s">
        <v>284</v>
      </c>
      <c r="H65" s="50" t="s">
        <v>364</v>
      </c>
      <c r="J65" s="41" t="s">
        <v>929</v>
      </c>
      <c r="K65" s="64">
        <v>3.9604999999999996E-3</v>
      </c>
      <c r="L65" s="47">
        <v>0.94001299999999999</v>
      </c>
      <c r="M65" s="47">
        <v>2</v>
      </c>
      <c r="N65" s="47" t="s">
        <v>230</v>
      </c>
      <c r="O65" s="47">
        <v>3.5869999999999999E-3</v>
      </c>
      <c r="P65" s="47">
        <v>0.91364100000000004</v>
      </c>
      <c r="Q65" s="47">
        <v>2</v>
      </c>
      <c r="R65" s="47" t="s">
        <v>937</v>
      </c>
      <c r="S65" s="47"/>
    </row>
    <row r="66" spans="6:19" ht="14.15" x14ac:dyDescent="0.35">
      <c r="F66" s="36" t="s">
        <v>939</v>
      </c>
      <c r="G66" s="49" t="s">
        <v>540</v>
      </c>
      <c r="H66" s="50" t="s">
        <v>198</v>
      </c>
      <c r="J66" s="41" t="s">
        <v>940</v>
      </c>
      <c r="K66" s="64">
        <v>4.0512999999999999E-3</v>
      </c>
      <c r="L66" s="47">
        <v>0.94001299999999999</v>
      </c>
      <c r="M66" s="47">
        <v>3</v>
      </c>
      <c r="N66" s="47" t="s">
        <v>942</v>
      </c>
      <c r="O66" s="47">
        <v>3.6749999999999999E-3</v>
      </c>
      <c r="P66" s="47">
        <v>0.91364100000000004</v>
      </c>
      <c r="Q66" s="47">
        <v>3</v>
      </c>
      <c r="R66" s="47" t="s">
        <v>294</v>
      </c>
      <c r="S66" s="47"/>
    </row>
    <row r="67" spans="6:19" ht="14.15" x14ac:dyDescent="0.35">
      <c r="F67" s="36" t="s">
        <v>946</v>
      </c>
      <c r="G67" s="49" t="s">
        <v>947</v>
      </c>
      <c r="H67" s="50" t="s">
        <v>949</v>
      </c>
      <c r="J67" s="41" t="s">
        <v>950</v>
      </c>
      <c r="K67" s="64">
        <v>4.0726E-3</v>
      </c>
      <c r="L67" s="47">
        <v>0.94001299999999999</v>
      </c>
      <c r="M67" s="47">
        <v>3</v>
      </c>
      <c r="N67" s="47" t="s">
        <v>951</v>
      </c>
      <c r="O67" s="47">
        <v>3.7360000000000002E-3</v>
      </c>
      <c r="P67" s="47">
        <v>0.91364100000000004</v>
      </c>
      <c r="Q67" s="47">
        <v>2</v>
      </c>
      <c r="R67" s="47" t="s">
        <v>362</v>
      </c>
      <c r="S67" s="47"/>
    </row>
    <row r="68" spans="6:19" ht="14.15" x14ac:dyDescent="0.35">
      <c r="F68" s="36" t="s">
        <v>456</v>
      </c>
      <c r="G68" s="49" t="s">
        <v>952</v>
      </c>
      <c r="H68" s="50" t="s">
        <v>953</v>
      </c>
      <c r="J68" s="41" t="s">
        <v>678</v>
      </c>
      <c r="K68" s="64">
        <v>4.2537E-3</v>
      </c>
      <c r="L68" s="47">
        <v>0.94001299999999999</v>
      </c>
      <c r="M68" s="47">
        <v>2</v>
      </c>
      <c r="N68" s="47" t="s">
        <v>954</v>
      </c>
      <c r="O68" s="47">
        <v>3.7850000000000002E-3</v>
      </c>
      <c r="P68" s="47">
        <v>0.91364100000000004</v>
      </c>
      <c r="Q68" s="47">
        <v>2</v>
      </c>
      <c r="R68" s="47" t="s">
        <v>458</v>
      </c>
      <c r="S68" s="47"/>
    </row>
    <row r="69" spans="6:19" ht="14.15" x14ac:dyDescent="0.35">
      <c r="F69" s="36" t="s">
        <v>957</v>
      </c>
      <c r="G69" s="49" t="s">
        <v>759</v>
      </c>
      <c r="H69" s="50" t="s">
        <v>959</v>
      </c>
      <c r="J69" s="41" t="s">
        <v>962</v>
      </c>
      <c r="K69" s="64">
        <v>4.2672999999999999E-3</v>
      </c>
      <c r="L69" s="47">
        <v>0.94001299999999999</v>
      </c>
      <c r="M69" s="47">
        <v>3</v>
      </c>
      <c r="N69" s="47" t="s">
        <v>965</v>
      </c>
      <c r="O69" s="47">
        <v>3.7929999999999999E-3</v>
      </c>
      <c r="P69" s="47">
        <v>0.91364100000000004</v>
      </c>
      <c r="Q69" s="47">
        <v>3</v>
      </c>
      <c r="R69" s="47" t="s">
        <v>969</v>
      </c>
      <c r="S69" s="47"/>
    </row>
    <row r="70" spans="6:19" ht="14.15" x14ac:dyDescent="0.35">
      <c r="F70" s="36" t="s">
        <v>971</v>
      </c>
      <c r="G70" s="49" t="s">
        <v>973</v>
      </c>
      <c r="H70" s="50" t="s">
        <v>975</v>
      </c>
      <c r="J70" s="41" t="s">
        <v>976</v>
      </c>
      <c r="K70" s="64">
        <v>4.4343000000000004E-3</v>
      </c>
      <c r="L70" s="47">
        <v>0.94001299999999999</v>
      </c>
      <c r="M70" s="47">
        <v>3</v>
      </c>
      <c r="N70" s="47" t="s">
        <v>981</v>
      </c>
      <c r="O70" s="47">
        <v>3.9020000000000001E-3</v>
      </c>
      <c r="P70" s="47">
        <v>0.91364100000000004</v>
      </c>
      <c r="Q70" s="47">
        <v>2</v>
      </c>
      <c r="R70" s="47" t="s">
        <v>569</v>
      </c>
      <c r="S70" s="47"/>
    </row>
    <row r="71" spans="6:19" ht="14.15" x14ac:dyDescent="0.35">
      <c r="F71" s="36" t="s">
        <v>951</v>
      </c>
      <c r="G71" s="49" t="s">
        <v>373</v>
      </c>
      <c r="H71" s="50" t="s">
        <v>989</v>
      </c>
      <c r="J71" s="41" t="s">
        <v>991</v>
      </c>
      <c r="K71" s="64">
        <v>4.4665E-3</v>
      </c>
      <c r="L71" s="47">
        <v>0.94001299999999999</v>
      </c>
      <c r="M71" s="47">
        <v>2</v>
      </c>
      <c r="N71" s="47" t="s">
        <v>994</v>
      </c>
      <c r="O71" s="47">
        <v>4.0410000000000003E-3</v>
      </c>
      <c r="P71" s="47">
        <v>0.91364100000000004</v>
      </c>
      <c r="Q71" s="47">
        <v>3</v>
      </c>
      <c r="R71" s="47" t="s">
        <v>996</v>
      </c>
      <c r="S71" s="47"/>
    </row>
    <row r="72" spans="6:19" ht="14.15" x14ac:dyDescent="0.35">
      <c r="F72" s="36" t="s">
        <v>1000</v>
      </c>
      <c r="G72" s="49" t="s">
        <v>214</v>
      </c>
      <c r="H72" s="50" t="s">
        <v>1004</v>
      </c>
      <c r="J72" s="41" t="s">
        <v>1006</v>
      </c>
      <c r="K72" s="64">
        <v>4.5649999999999996E-3</v>
      </c>
      <c r="L72" s="47">
        <v>0.94001299999999999</v>
      </c>
      <c r="M72" s="47">
        <v>3</v>
      </c>
      <c r="N72" s="47" t="s">
        <v>333</v>
      </c>
      <c r="O72" s="47">
        <v>4.0670000000000003E-3</v>
      </c>
      <c r="P72" s="47">
        <v>0.91364100000000004</v>
      </c>
      <c r="Q72" s="47">
        <v>3</v>
      </c>
      <c r="R72" s="47" t="s">
        <v>1009</v>
      </c>
      <c r="S72" s="47"/>
    </row>
    <row r="73" spans="6:19" ht="14.15" x14ac:dyDescent="0.35">
      <c r="F73" s="36" t="s">
        <v>228</v>
      </c>
      <c r="G73" s="49" t="s">
        <v>513</v>
      </c>
      <c r="H73" s="50" t="s">
        <v>1011</v>
      </c>
      <c r="J73" s="41" t="s">
        <v>174</v>
      </c>
      <c r="K73" s="64">
        <v>4.6930000000000001E-3</v>
      </c>
      <c r="L73" s="47">
        <v>0.94001299999999999</v>
      </c>
      <c r="M73" s="47">
        <v>3</v>
      </c>
      <c r="N73" s="47" t="s">
        <v>419</v>
      </c>
      <c r="O73" s="47">
        <v>4.0800000000000003E-3</v>
      </c>
      <c r="P73" s="47">
        <v>0.91364100000000004</v>
      </c>
      <c r="Q73" s="47">
        <v>3</v>
      </c>
      <c r="R73" s="47" t="s">
        <v>1012</v>
      </c>
      <c r="S73" s="47"/>
    </row>
    <row r="74" spans="6:19" ht="14.15" x14ac:dyDescent="0.35">
      <c r="F74" s="36" t="s">
        <v>1013</v>
      </c>
      <c r="G74" s="49" t="s">
        <v>1014</v>
      </c>
      <c r="H74" s="50" t="s">
        <v>1016</v>
      </c>
      <c r="J74" s="41" t="s">
        <v>230</v>
      </c>
      <c r="K74" s="64">
        <v>4.7387999999999996E-3</v>
      </c>
      <c r="L74" s="47">
        <v>0.94001299999999999</v>
      </c>
      <c r="M74" s="47">
        <v>2</v>
      </c>
      <c r="N74" s="47" t="s">
        <v>631</v>
      </c>
      <c r="O74" s="47">
        <v>4.1089999999999998E-3</v>
      </c>
      <c r="P74" s="47">
        <v>0.91364100000000004</v>
      </c>
      <c r="Q74" s="47">
        <v>2</v>
      </c>
      <c r="R74" s="47" t="s">
        <v>1018</v>
      </c>
      <c r="S74" s="47"/>
    </row>
    <row r="75" spans="6:19" ht="14.15" x14ac:dyDescent="0.35">
      <c r="F75" s="36" t="s">
        <v>1019</v>
      </c>
      <c r="G75" s="49" t="s">
        <v>439</v>
      </c>
      <c r="H75" s="50" t="s">
        <v>1020</v>
      </c>
      <c r="J75" s="41" t="s">
        <v>1023</v>
      </c>
      <c r="K75" s="64">
        <v>4.8254999999999999E-3</v>
      </c>
      <c r="L75" s="47">
        <v>0.94001299999999999</v>
      </c>
      <c r="M75" s="47">
        <v>3</v>
      </c>
      <c r="N75" s="47" t="s">
        <v>783</v>
      </c>
      <c r="O75" s="47">
        <v>4.1460000000000004E-3</v>
      </c>
      <c r="P75" s="47">
        <v>0.91364100000000004</v>
      </c>
      <c r="Q75" s="47">
        <v>2</v>
      </c>
      <c r="R75" s="47" t="s">
        <v>1028</v>
      </c>
      <c r="S75" s="47"/>
    </row>
    <row r="76" spans="6:19" ht="14.15" x14ac:dyDescent="0.35">
      <c r="F76" s="36" t="s">
        <v>1031</v>
      </c>
      <c r="G76" s="49" t="s">
        <v>1033</v>
      </c>
      <c r="H76" s="50" t="s">
        <v>1035</v>
      </c>
      <c r="J76" s="41" t="s">
        <v>235</v>
      </c>
      <c r="K76" s="64">
        <v>5.0182999999999998E-3</v>
      </c>
      <c r="L76" s="47">
        <v>0.94001299999999999</v>
      </c>
      <c r="M76" s="47">
        <v>3</v>
      </c>
      <c r="N76" s="47" t="s">
        <v>1039</v>
      </c>
      <c r="O76" s="47">
        <v>4.2459999999999998E-3</v>
      </c>
      <c r="P76" s="47">
        <v>0.91482200000000002</v>
      </c>
      <c r="Q76" s="47">
        <v>2</v>
      </c>
      <c r="R76" s="47" t="s">
        <v>587</v>
      </c>
      <c r="S76" s="47"/>
    </row>
    <row r="77" spans="6:19" ht="14.15" x14ac:dyDescent="0.35">
      <c r="F77" s="36" t="s">
        <v>1045</v>
      </c>
      <c r="G77" s="49" t="s">
        <v>1047</v>
      </c>
      <c r="H77" s="50" t="s">
        <v>513</v>
      </c>
      <c r="J77" s="41" t="s">
        <v>855</v>
      </c>
      <c r="K77" s="64">
        <v>5.1267999999999999E-3</v>
      </c>
      <c r="L77" s="47">
        <v>0.94001299999999999</v>
      </c>
      <c r="M77" s="47">
        <v>2</v>
      </c>
      <c r="N77" s="47" t="s">
        <v>953</v>
      </c>
      <c r="O77" s="47">
        <v>4.261E-3</v>
      </c>
      <c r="P77" s="47">
        <v>0.91482200000000002</v>
      </c>
      <c r="Q77" s="47">
        <v>2</v>
      </c>
      <c r="R77" s="47" t="s">
        <v>1056</v>
      </c>
      <c r="S77" s="47"/>
    </row>
    <row r="78" spans="6:19" ht="14.15" x14ac:dyDescent="0.35">
      <c r="F78" s="36" t="s">
        <v>1058</v>
      </c>
      <c r="G78" s="49" t="s">
        <v>1059</v>
      </c>
      <c r="H78" s="50" t="s">
        <v>214</v>
      </c>
      <c r="J78" s="41" t="s">
        <v>1061</v>
      </c>
      <c r="K78" s="64">
        <v>5.1993999999999999E-3</v>
      </c>
      <c r="L78" s="47">
        <v>0.94001299999999999</v>
      </c>
      <c r="M78" s="47">
        <v>2</v>
      </c>
      <c r="N78" s="47" t="s">
        <v>1063</v>
      </c>
      <c r="O78" s="47">
        <v>4.5269999999999998E-3</v>
      </c>
      <c r="P78" s="47">
        <v>0.92904299999999995</v>
      </c>
      <c r="Q78" s="47">
        <v>2</v>
      </c>
      <c r="R78" s="47" t="s">
        <v>962</v>
      </c>
      <c r="S78" s="47"/>
    </row>
    <row r="79" spans="6:19" ht="14.15" x14ac:dyDescent="0.35">
      <c r="F79" s="36" t="s">
        <v>1064</v>
      </c>
      <c r="G79" s="49" t="s">
        <v>1065</v>
      </c>
      <c r="H79" s="50" t="s">
        <v>350</v>
      </c>
      <c r="J79" s="41" t="s">
        <v>1066</v>
      </c>
      <c r="K79" s="64">
        <v>5.2338999999999997E-3</v>
      </c>
      <c r="L79" s="47">
        <v>0.94001299999999999</v>
      </c>
      <c r="M79" s="47">
        <v>2</v>
      </c>
      <c r="N79" s="47" t="s">
        <v>1067</v>
      </c>
      <c r="O79" s="47">
        <v>4.568E-3</v>
      </c>
      <c r="P79" s="47">
        <v>0.92904299999999995</v>
      </c>
      <c r="Q79" s="47">
        <v>2</v>
      </c>
      <c r="R79" s="47" t="s">
        <v>1069</v>
      </c>
      <c r="S79" s="47"/>
    </row>
    <row r="80" spans="6:19" ht="14.15" x14ac:dyDescent="0.35">
      <c r="F80" s="36" t="s">
        <v>1070</v>
      </c>
      <c r="G80" s="49" t="s">
        <v>655</v>
      </c>
      <c r="H80" s="50" t="s">
        <v>1072</v>
      </c>
      <c r="J80" s="41" t="s">
        <v>288</v>
      </c>
      <c r="K80" s="64">
        <v>5.2719999999999998E-3</v>
      </c>
      <c r="L80" s="47">
        <v>0.94001299999999999</v>
      </c>
      <c r="M80" s="47">
        <v>2</v>
      </c>
      <c r="N80" s="47" t="s">
        <v>1076</v>
      </c>
      <c r="O80" s="47">
        <v>4.7039999999999998E-3</v>
      </c>
      <c r="P80" s="47">
        <v>0.92904299999999995</v>
      </c>
      <c r="Q80" s="47">
        <v>2</v>
      </c>
      <c r="R80" s="47" t="s">
        <v>393</v>
      </c>
      <c r="S80" s="47"/>
    </row>
    <row r="81" spans="6:19" ht="14.15" x14ac:dyDescent="0.35">
      <c r="F81" s="36" t="s">
        <v>1081</v>
      </c>
      <c r="G81" s="49" t="s">
        <v>702</v>
      </c>
      <c r="H81" s="50" t="s">
        <v>1084</v>
      </c>
      <c r="J81" s="41" t="s">
        <v>1086</v>
      </c>
      <c r="K81" s="64">
        <v>5.2938000000000004E-3</v>
      </c>
      <c r="L81" s="47">
        <v>0.94001299999999999</v>
      </c>
      <c r="M81" s="47">
        <v>2</v>
      </c>
      <c r="N81" s="47" t="s">
        <v>1092</v>
      </c>
      <c r="O81" s="47">
        <v>4.862E-3</v>
      </c>
      <c r="P81" s="47">
        <v>0.92904299999999995</v>
      </c>
      <c r="Q81" s="47">
        <v>2</v>
      </c>
      <c r="R81" s="47" t="s">
        <v>1095</v>
      </c>
      <c r="S81" s="47"/>
    </row>
    <row r="82" spans="6:19" ht="14.15" x14ac:dyDescent="0.35">
      <c r="F82" s="36" t="s">
        <v>1099</v>
      </c>
      <c r="G82" s="49" t="s">
        <v>727</v>
      </c>
      <c r="H82" s="50" t="s">
        <v>1033</v>
      </c>
      <c r="J82" s="41" t="s">
        <v>1101</v>
      </c>
      <c r="K82" s="64">
        <v>5.3029000000000001E-3</v>
      </c>
      <c r="L82" s="47">
        <v>0.94001299999999999</v>
      </c>
      <c r="M82" s="47">
        <v>3</v>
      </c>
      <c r="N82" s="47" t="s">
        <v>1104</v>
      </c>
      <c r="O82" s="47">
        <v>4.9350000000000002E-3</v>
      </c>
      <c r="P82" s="47">
        <v>0.92904299999999995</v>
      </c>
      <c r="Q82" s="47">
        <v>2</v>
      </c>
      <c r="R82" s="47" t="s">
        <v>1105</v>
      </c>
      <c r="S82" s="47"/>
    </row>
    <row r="83" spans="6:19" ht="14.15" x14ac:dyDescent="0.35">
      <c r="F83" s="36" t="s">
        <v>1106</v>
      </c>
      <c r="G83" s="49" t="s">
        <v>1107</v>
      </c>
      <c r="H83" s="50" t="s">
        <v>1059</v>
      </c>
      <c r="J83" s="41" t="s">
        <v>545</v>
      </c>
      <c r="K83" s="64">
        <v>5.3682000000000001E-3</v>
      </c>
      <c r="L83" s="47">
        <v>0.94001299999999999</v>
      </c>
      <c r="M83" s="47">
        <v>2</v>
      </c>
      <c r="N83" s="47" t="s">
        <v>1108</v>
      </c>
      <c r="O83" s="47">
        <v>4.9639999999999997E-3</v>
      </c>
      <c r="P83" s="47">
        <v>0.92904299999999995</v>
      </c>
      <c r="Q83" s="47">
        <v>2</v>
      </c>
      <c r="R83" s="47" t="s">
        <v>476</v>
      </c>
      <c r="S83" s="47"/>
    </row>
    <row r="84" spans="6:19" ht="14.15" x14ac:dyDescent="0.35">
      <c r="F84" s="36" t="s">
        <v>1109</v>
      </c>
      <c r="G84" s="49" t="s">
        <v>1110</v>
      </c>
      <c r="H84" s="50" t="s">
        <v>439</v>
      </c>
      <c r="J84" s="41" t="s">
        <v>302</v>
      </c>
      <c r="K84" s="64">
        <v>5.3895000000000002E-3</v>
      </c>
      <c r="L84" s="47">
        <v>0.94001299999999999</v>
      </c>
      <c r="M84" s="47">
        <v>2</v>
      </c>
      <c r="N84" s="47" t="s">
        <v>1110</v>
      </c>
      <c r="O84" s="47">
        <v>5.0220000000000004E-3</v>
      </c>
      <c r="P84" s="47">
        <v>0.92904299999999995</v>
      </c>
      <c r="Q84" s="47">
        <v>2</v>
      </c>
      <c r="R84" s="47" t="s">
        <v>1112</v>
      </c>
      <c r="S84" s="47"/>
    </row>
    <row r="85" spans="6:19" ht="14.15" x14ac:dyDescent="0.35">
      <c r="F85" s="36" t="s">
        <v>1113</v>
      </c>
      <c r="G85" s="49" t="s">
        <v>1114</v>
      </c>
      <c r="H85" s="50" t="s">
        <v>1115</v>
      </c>
      <c r="J85" s="41" t="s">
        <v>1047</v>
      </c>
      <c r="K85" s="64">
        <v>5.3977000000000001E-3</v>
      </c>
      <c r="L85" s="47">
        <v>0.94001299999999999</v>
      </c>
      <c r="M85" s="47">
        <v>2</v>
      </c>
      <c r="N85" s="47" t="s">
        <v>1118</v>
      </c>
      <c r="O85" s="47">
        <v>5.1009999999999996E-3</v>
      </c>
      <c r="P85" s="47">
        <v>0.92904299999999995</v>
      </c>
      <c r="Q85" s="47">
        <v>2</v>
      </c>
      <c r="R85" s="47" t="s">
        <v>1120</v>
      </c>
      <c r="S85" s="47"/>
    </row>
    <row r="86" spans="6:19" ht="14.15" x14ac:dyDescent="0.35">
      <c r="F86" s="36" t="s">
        <v>1122</v>
      </c>
      <c r="G86" s="49" t="s">
        <v>1124</v>
      </c>
      <c r="H86" s="50" t="s">
        <v>461</v>
      </c>
      <c r="J86" s="41" t="s">
        <v>1126</v>
      </c>
      <c r="K86" s="64">
        <v>5.4231000000000001E-3</v>
      </c>
      <c r="L86" s="47">
        <v>0.94001299999999999</v>
      </c>
      <c r="M86" s="47">
        <v>2</v>
      </c>
      <c r="N86" s="47" t="s">
        <v>697</v>
      </c>
      <c r="O86" s="47">
        <v>5.1139999999999996E-3</v>
      </c>
      <c r="P86" s="47">
        <v>0.92904299999999995</v>
      </c>
      <c r="Q86" s="47">
        <v>2</v>
      </c>
      <c r="R86" s="47" t="s">
        <v>596</v>
      </c>
      <c r="S86" s="47"/>
    </row>
    <row r="87" spans="6:19" ht="14.15" x14ac:dyDescent="0.35">
      <c r="F87" s="36" t="s">
        <v>1131</v>
      </c>
      <c r="G87" s="49" t="s">
        <v>504</v>
      </c>
      <c r="H87" s="50" t="s">
        <v>1132</v>
      </c>
      <c r="J87" s="41" t="s">
        <v>293</v>
      </c>
      <c r="K87" s="64">
        <v>5.4593999999999997E-3</v>
      </c>
      <c r="L87" s="47">
        <v>0.94001299999999999</v>
      </c>
      <c r="M87" s="47">
        <v>3</v>
      </c>
      <c r="N87" s="47" t="s">
        <v>533</v>
      </c>
      <c r="O87" s="47">
        <v>5.1809999999999998E-3</v>
      </c>
      <c r="P87" s="47">
        <v>0.92904299999999995</v>
      </c>
      <c r="Q87" s="47">
        <v>2</v>
      </c>
      <c r="R87" s="47" t="s">
        <v>1134</v>
      </c>
      <c r="S87" s="47"/>
    </row>
    <row r="88" spans="6:19" ht="14.15" x14ac:dyDescent="0.35">
      <c r="F88" s="36" t="s">
        <v>1135</v>
      </c>
      <c r="G88" s="49" t="s">
        <v>1136</v>
      </c>
      <c r="H88" s="50" t="s">
        <v>1137</v>
      </c>
      <c r="J88" s="41" t="s">
        <v>1138</v>
      </c>
      <c r="K88" s="64">
        <v>5.4662000000000001E-3</v>
      </c>
      <c r="L88" s="47">
        <v>0.94001299999999999</v>
      </c>
      <c r="M88" s="47">
        <v>3</v>
      </c>
      <c r="N88" s="47" t="s">
        <v>1140</v>
      </c>
      <c r="O88" s="47">
        <v>5.241E-3</v>
      </c>
      <c r="P88" s="47">
        <v>0.92904299999999995</v>
      </c>
      <c r="Q88" s="47">
        <v>2</v>
      </c>
      <c r="R88" s="47" t="s">
        <v>228</v>
      </c>
      <c r="S88" s="47"/>
    </row>
    <row r="89" spans="6:19" ht="14.15" x14ac:dyDescent="0.35">
      <c r="F89" s="36" t="s">
        <v>681</v>
      </c>
      <c r="G89" s="49" t="s">
        <v>503</v>
      </c>
      <c r="H89" s="50" t="s">
        <v>1143</v>
      </c>
      <c r="J89" s="41" t="s">
        <v>605</v>
      </c>
      <c r="K89" s="64">
        <v>5.5592999999999997E-3</v>
      </c>
      <c r="L89" s="47">
        <v>0.94001299999999999</v>
      </c>
      <c r="M89" s="47">
        <v>3</v>
      </c>
      <c r="N89" s="47" t="s">
        <v>834</v>
      </c>
      <c r="O89" s="47">
        <v>5.28E-3</v>
      </c>
      <c r="P89" s="47">
        <v>0.92904299999999995</v>
      </c>
      <c r="Q89" s="47">
        <v>2</v>
      </c>
      <c r="R89" s="47" t="s">
        <v>355</v>
      </c>
      <c r="S89" s="47"/>
    </row>
    <row r="90" spans="6:19" ht="14.15" x14ac:dyDescent="0.35">
      <c r="F90" s="36" t="s">
        <v>1151</v>
      </c>
      <c r="G90" s="49" t="s">
        <v>1153</v>
      </c>
      <c r="H90" s="50" t="s">
        <v>1154</v>
      </c>
      <c r="J90" s="41" t="s">
        <v>1157</v>
      </c>
      <c r="K90" s="64">
        <v>5.6128000000000003E-3</v>
      </c>
      <c r="L90" s="47">
        <v>0.94001299999999999</v>
      </c>
      <c r="M90" s="47">
        <v>3</v>
      </c>
      <c r="N90" s="47" t="s">
        <v>1159</v>
      </c>
      <c r="O90" s="47">
        <v>5.3860000000000002E-3</v>
      </c>
      <c r="P90" s="47">
        <v>0.92904299999999995</v>
      </c>
      <c r="Q90" s="47">
        <v>2</v>
      </c>
      <c r="R90" s="47" t="s">
        <v>1163</v>
      </c>
      <c r="S90" s="47"/>
    </row>
    <row r="91" spans="6:19" ht="14.15" x14ac:dyDescent="0.35">
      <c r="F91" s="36" t="s">
        <v>1166</v>
      </c>
      <c r="G91" s="49" t="s">
        <v>779</v>
      </c>
      <c r="H91" s="50" t="s">
        <v>1169</v>
      </c>
      <c r="J91" s="41" t="s">
        <v>1171</v>
      </c>
      <c r="K91" s="64">
        <v>5.7057999999999996E-3</v>
      </c>
      <c r="L91" s="47">
        <v>0.94001299999999999</v>
      </c>
      <c r="M91" s="47">
        <v>3</v>
      </c>
      <c r="N91" s="47" t="s">
        <v>1174</v>
      </c>
      <c r="O91" s="47">
        <v>5.3940000000000004E-3</v>
      </c>
      <c r="P91" s="47">
        <v>0.92904299999999995</v>
      </c>
      <c r="Q91" s="47">
        <v>2</v>
      </c>
      <c r="R91" s="47" t="s">
        <v>1178</v>
      </c>
      <c r="S91" s="47"/>
    </row>
    <row r="92" spans="6:19" ht="14.15" x14ac:dyDescent="0.35">
      <c r="F92" s="36" t="s">
        <v>1184</v>
      </c>
      <c r="H92" s="50" t="s">
        <v>1186</v>
      </c>
      <c r="J92" s="41" t="s">
        <v>1188</v>
      </c>
      <c r="K92" s="64">
        <v>5.7784999999999998E-3</v>
      </c>
      <c r="L92" s="47">
        <v>0.94001299999999999</v>
      </c>
      <c r="M92" s="47">
        <v>2</v>
      </c>
      <c r="N92" s="47" t="s">
        <v>1190</v>
      </c>
      <c r="O92" s="47">
        <v>5.3940000000000004E-3</v>
      </c>
      <c r="P92" s="47">
        <v>0.92904299999999995</v>
      </c>
      <c r="Q92" s="47">
        <v>3</v>
      </c>
      <c r="R92" s="47" t="s">
        <v>450</v>
      </c>
      <c r="S92" s="47"/>
    </row>
    <row r="93" spans="6:19" ht="14.15" x14ac:dyDescent="0.35">
      <c r="F93" s="36" t="s">
        <v>1192</v>
      </c>
      <c r="H93" s="50" t="s">
        <v>1193</v>
      </c>
      <c r="J93" s="41" t="s">
        <v>1194</v>
      </c>
      <c r="K93" s="64">
        <v>5.8202000000000002E-3</v>
      </c>
      <c r="L93" s="47">
        <v>0.94001299999999999</v>
      </c>
      <c r="M93" s="47">
        <v>2</v>
      </c>
      <c r="N93" s="47" t="s">
        <v>1195</v>
      </c>
      <c r="O93" s="47">
        <v>5.4510000000000001E-3</v>
      </c>
      <c r="P93" s="47">
        <v>0.92904299999999995</v>
      </c>
      <c r="Q93" s="47">
        <v>2</v>
      </c>
      <c r="R93" s="47" t="s">
        <v>1197</v>
      </c>
      <c r="S93" s="47"/>
    </row>
    <row r="94" spans="6:19" ht="14.15" x14ac:dyDescent="0.35">
      <c r="F94" s="36" t="s">
        <v>1199</v>
      </c>
      <c r="H94" s="50" t="s">
        <v>1201</v>
      </c>
      <c r="J94" s="41" t="s">
        <v>1202</v>
      </c>
      <c r="K94" s="64">
        <v>5.8878000000000003E-3</v>
      </c>
      <c r="L94" s="47">
        <v>0.94001299999999999</v>
      </c>
      <c r="M94" s="47">
        <v>2</v>
      </c>
      <c r="N94" s="47" t="s">
        <v>949</v>
      </c>
      <c r="O94" s="47">
        <v>5.5440000000000003E-3</v>
      </c>
      <c r="P94" s="47">
        <v>0.92904299999999995</v>
      </c>
      <c r="Q94" s="47">
        <v>2</v>
      </c>
      <c r="R94" s="47" t="s">
        <v>1207</v>
      </c>
      <c r="S94" s="47"/>
    </row>
    <row r="95" spans="6:19" ht="14.15" x14ac:dyDescent="0.35">
      <c r="F95" s="36" t="s">
        <v>1208</v>
      </c>
      <c r="H95" s="50" t="s">
        <v>1210</v>
      </c>
      <c r="J95" s="41" t="s">
        <v>338</v>
      </c>
      <c r="K95" s="64">
        <v>5.9264000000000001E-3</v>
      </c>
      <c r="L95" s="47">
        <v>0.94001299999999999</v>
      </c>
      <c r="M95" s="47">
        <v>2</v>
      </c>
      <c r="N95" s="47" t="s">
        <v>1214</v>
      </c>
      <c r="O95" s="47">
        <v>5.5719999999999997E-3</v>
      </c>
      <c r="P95" s="47">
        <v>0.92904299999999995</v>
      </c>
      <c r="Q95" s="47">
        <v>3</v>
      </c>
      <c r="R95" s="47" t="s">
        <v>1216</v>
      </c>
      <c r="S95" s="47"/>
    </row>
    <row r="96" spans="6:19" ht="14.15" x14ac:dyDescent="0.35">
      <c r="F96" s="36" t="s">
        <v>1219</v>
      </c>
      <c r="H96" s="50" t="s">
        <v>1221</v>
      </c>
      <c r="J96" s="41" t="s">
        <v>1222</v>
      </c>
      <c r="K96" s="64">
        <v>6.1482999999999998E-3</v>
      </c>
      <c r="L96" s="47">
        <v>0.94001299999999999</v>
      </c>
      <c r="M96" s="47">
        <v>2</v>
      </c>
      <c r="N96" s="47" t="s">
        <v>1226</v>
      </c>
      <c r="O96" s="47">
        <v>5.594E-3</v>
      </c>
      <c r="P96" s="47">
        <v>0.92904299999999995</v>
      </c>
      <c r="Q96" s="47">
        <v>3</v>
      </c>
      <c r="R96" s="47" t="s">
        <v>1110</v>
      </c>
      <c r="S96" s="47"/>
    </row>
    <row r="97" spans="6:19" ht="14.15" x14ac:dyDescent="0.35">
      <c r="F97" s="36" t="s">
        <v>1229</v>
      </c>
      <c r="H97" s="50" t="s">
        <v>1231</v>
      </c>
      <c r="J97" s="41" t="s">
        <v>1233</v>
      </c>
      <c r="K97" s="64">
        <v>6.2690000000000003E-3</v>
      </c>
      <c r="L97" s="47">
        <v>0.94001299999999999</v>
      </c>
      <c r="M97" s="47">
        <v>2</v>
      </c>
      <c r="N97" s="47" t="s">
        <v>1016</v>
      </c>
      <c r="O97" s="47">
        <v>5.6759999999999996E-3</v>
      </c>
      <c r="P97" s="47">
        <v>0.92904299999999995</v>
      </c>
      <c r="Q97" s="47">
        <v>2</v>
      </c>
      <c r="R97" s="47" t="s">
        <v>1235</v>
      </c>
      <c r="S97" s="47"/>
    </row>
    <row r="98" spans="6:19" ht="14.15" x14ac:dyDescent="0.35">
      <c r="F98" s="36" t="s">
        <v>1236</v>
      </c>
      <c r="H98" s="50" t="s">
        <v>1136</v>
      </c>
      <c r="J98" s="41" t="s">
        <v>346</v>
      </c>
      <c r="K98" s="64">
        <v>6.3505000000000002E-3</v>
      </c>
      <c r="L98" s="47">
        <v>0.94001299999999999</v>
      </c>
      <c r="M98" s="47">
        <v>2</v>
      </c>
      <c r="N98" s="47" t="s">
        <v>1239</v>
      </c>
      <c r="O98" s="47">
        <v>5.934E-3</v>
      </c>
      <c r="P98" s="47">
        <v>0.92904299999999995</v>
      </c>
      <c r="Q98" s="47">
        <v>2</v>
      </c>
      <c r="R98" s="47" t="s">
        <v>1241</v>
      </c>
      <c r="S98" s="47"/>
    </row>
    <row r="99" spans="6:19" ht="14.15" x14ac:dyDescent="0.35">
      <c r="F99" s="36" t="s">
        <v>294</v>
      </c>
      <c r="H99" s="50" t="s">
        <v>1124</v>
      </c>
      <c r="J99" s="41" t="s">
        <v>1120</v>
      </c>
      <c r="K99" s="64">
        <v>6.3683999999999998E-3</v>
      </c>
      <c r="L99" s="47">
        <v>0.94001299999999999</v>
      </c>
      <c r="M99" s="47">
        <v>2</v>
      </c>
      <c r="N99" s="47" t="s">
        <v>1248</v>
      </c>
      <c r="O99" s="47">
        <v>5.9940000000000002E-3</v>
      </c>
      <c r="P99" s="47">
        <v>0.92904299999999995</v>
      </c>
      <c r="Q99" s="47">
        <v>2</v>
      </c>
      <c r="R99" s="47" t="s">
        <v>1249</v>
      </c>
      <c r="S99" s="47"/>
    </row>
    <row r="100" spans="6:19" ht="14.15" x14ac:dyDescent="0.35">
      <c r="F100" s="36" t="s">
        <v>395</v>
      </c>
      <c r="J100" s="41" t="s">
        <v>1250</v>
      </c>
      <c r="K100" s="64">
        <v>6.3965000000000003E-3</v>
      </c>
      <c r="L100" s="47">
        <v>0.94001299999999999</v>
      </c>
      <c r="M100" s="47">
        <v>2</v>
      </c>
      <c r="N100" s="47" t="s">
        <v>1251</v>
      </c>
      <c r="O100" s="47">
        <v>6.0670000000000003E-3</v>
      </c>
      <c r="P100" s="47">
        <v>0.92904299999999995</v>
      </c>
      <c r="Q100" s="47">
        <v>2</v>
      </c>
      <c r="R100" s="47" t="s">
        <v>1252</v>
      </c>
      <c r="S100" s="47"/>
    </row>
    <row r="101" spans="6:19" ht="14.15" x14ac:dyDescent="0.35">
      <c r="F101" s="36" t="s">
        <v>1253</v>
      </c>
      <c r="J101" s="41" t="s">
        <v>1254</v>
      </c>
      <c r="K101" s="64">
        <v>6.5018000000000003E-3</v>
      </c>
      <c r="L101" s="47">
        <v>0.94001299999999999</v>
      </c>
      <c r="M101" s="47">
        <v>2</v>
      </c>
      <c r="N101" s="47" t="s">
        <v>1255</v>
      </c>
      <c r="O101" s="47">
        <v>6.084E-3</v>
      </c>
      <c r="P101" s="47">
        <v>0.92904299999999995</v>
      </c>
      <c r="Q101" s="47">
        <v>2</v>
      </c>
      <c r="R101" s="47" t="s">
        <v>1237</v>
      </c>
      <c r="S101" s="47"/>
    </row>
    <row r="102" spans="6:19" ht="14.15" x14ac:dyDescent="0.35">
      <c r="F102" s="36" t="s">
        <v>198</v>
      </c>
      <c r="J102" s="41" t="s">
        <v>1112</v>
      </c>
      <c r="K102" s="64">
        <v>6.5180999999999998E-3</v>
      </c>
      <c r="L102" s="47">
        <v>0.94001299999999999</v>
      </c>
      <c r="M102" s="47">
        <v>2</v>
      </c>
      <c r="N102" s="47" t="s">
        <v>1257</v>
      </c>
      <c r="O102" s="47">
        <v>6.1060000000000003E-3</v>
      </c>
      <c r="P102" s="47">
        <v>0.92904299999999995</v>
      </c>
      <c r="Q102" s="47">
        <v>2</v>
      </c>
      <c r="R102" s="47" t="s">
        <v>1261</v>
      </c>
      <c r="S102" s="47"/>
    </row>
    <row r="103" spans="6:19" ht="14.15" x14ac:dyDescent="0.35">
      <c r="F103" s="36" t="s">
        <v>1263</v>
      </c>
      <c r="J103" s="41" t="s">
        <v>1265</v>
      </c>
      <c r="K103" s="64">
        <v>6.6534000000000003E-3</v>
      </c>
      <c r="L103" s="47">
        <v>0.94001299999999999</v>
      </c>
      <c r="M103" s="47">
        <v>2</v>
      </c>
      <c r="N103" s="47" t="s">
        <v>1268</v>
      </c>
      <c r="O103" s="47">
        <v>6.1450000000000003E-3</v>
      </c>
      <c r="P103" s="47">
        <v>0.92904299999999995</v>
      </c>
      <c r="Q103" s="47">
        <v>2</v>
      </c>
      <c r="R103" s="47" t="s">
        <v>1061</v>
      </c>
      <c r="S103" s="47"/>
    </row>
    <row r="104" spans="6:19" ht="14.15" x14ac:dyDescent="0.35">
      <c r="F104" s="36" t="s">
        <v>922</v>
      </c>
      <c r="J104" s="41" t="s">
        <v>1273</v>
      </c>
      <c r="K104" s="64">
        <v>6.7159999999999997E-3</v>
      </c>
      <c r="L104" s="47">
        <v>0.94001299999999999</v>
      </c>
      <c r="M104" s="47">
        <v>2</v>
      </c>
      <c r="N104" s="47" t="s">
        <v>1277</v>
      </c>
      <c r="O104" s="47">
        <v>6.2240000000000004E-3</v>
      </c>
      <c r="P104" s="47">
        <v>0.92904299999999995</v>
      </c>
      <c r="Q104" s="47">
        <v>2</v>
      </c>
      <c r="R104" s="47" t="s">
        <v>1280</v>
      </c>
      <c r="S104" s="47"/>
    </row>
    <row r="105" spans="6:19" ht="14.15" x14ac:dyDescent="0.35">
      <c r="F105" s="36" t="s">
        <v>1282</v>
      </c>
      <c r="J105" s="41" t="s">
        <v>1283</v>
      </c>
      <c r="K105" s="64">
        <v>6.7318999999999999E-3</v>
      </c>
      <c r="L105" s="47">
        <v>0.94001299999999999</v>
      </c>
      <c r="M105" s="47">
        <v>2</v>
      </c>
      <c r="N105" s="47" t="s">
        <v>566</v>
      </c>
      <c r="O105" s="47">
        <v>6.2449999999999997E-3</v>
      </c>
      <c r="P105" s="47">
        <v>0.92904299999999995</v>
      </c>
      <c r="Q105" s="47">
        <v>2</v>
      </c>
      <c r="R105" s="47" t="s">
        <v>1265</v>
      </c>
      <c r="S105" s="47"/>
    </row>
    <row r="106" spans="6:19" ht="14.15" x14ac:dyDescent="0.35">
      <c r="F106" s="36" t="s">
        <v>1287</v>
      </c>
      <c r="J106" s="41" t="s">
        <v>1289</v>
      </c>
      <c r="K106" s="64">
        <v>6.8694000000000003E-3</v>
      </c>
      <c r="L106" s="47">
        <v>0.94001299999999999</v>
      </c>
      <c r="M106" s="47">
        <v>2</v>
      </c>
      <c r="N106" s="47" t="s">
        <v>1291</v>
      </c>
      <c r="O106" s="47">
        <v>6.2690000000000003E-3</v>
      </c>
      <c r="P106" s="47">
        <v>0.92904299999999995</v>
      </c>
      <c r="Q106" s="47">
        <v>2</v>
      </c>
      <c r="R106" s="47" t="s">
        <v>540</v>
      </c>
      <c r="S106" s="47"/>
    </row>
    <row r="107" spans="6:19" ht="14.15" x14ac:dyDescent="0.35">
      <c r="F107" s="36" t="s">
        <v>1294</v>
      </c>
      <c r="J107" s="41" t="s">
        <v>700</v>
      </c>
      <c r="K107" s="64">
        <v>6.8780000000000004E-3</v>
      </c>
      <c r="L107" s="47">
        <v>0.94001299999999999</v>
      </c>
      <c r="M107" s="47">
        <v>2</v>
      </c>
      <c r="N107" s="47" t="s">
        <v>1297</v>
      </c>
      <c r="O107" s="47">
        <v>6.3200000000000001E-3</v>
      </c>
      <c r="P107" s="47">
        <v>0.92904299999999995</v>
      </c>
      <c r="Q107" s="47">
        <v>2</v>
      </c>
      <c r="R107" s="47" t="s">
        <v>502</v>
      </c>
      <c r="S107" s="47"/>
    </row>
    <row r="108" spans="6:19" ht="14.15" x14ac:dyDescent="0.35">
      <c r="F108" s="36" t="s">
        <v>1298</v>
      </c>
      <c r="J108" s="41" t="s">
        <v>1299</v>
      </c>
      <c r="K108" s="64">
        <v>6.9579000000000004E-3</v>
      </c>
      <c r="L108" s="47">
        <v>0.94001299999999999</v>
      </c>
      <c r="M108" s="47">
        <v>2</v>
      </c>
      <c r="N108" s="47" t="s">
        <v>1301</v>
      </c>
      <c r="O108" s="47">
        <v>6.3579999999999999E-3</v>
      </c>
      <c r="P108" s="47">
        <v>0.92904299999999995</v>
      </c>
      <c r="Q108" s="47">
        <v>2</v>
      </c>
      <c r="R108" s="47" t="s">
        <v>1302</v>
      </c>
      <c r="S108" s="47"/>
    </row>
    <row r="109" spans="6:19" ht="14.15" x14ac:dyDescent="0.35">
      <c r="F109" s="36" t="s">
        <v>1303</v>
      </c>
      <c r="J109" s="41" t="s">
        <v>1163</v>
      </c>
      <c r="K109" s="64">
        <v>7.0359000000000003E-3</v>
      </c>
      <c r="L109" s="47">
        <v>0.94001299999999999</v>
      </c>
      <c r="M109" s="47">
        <v>2</v>
      </c>
      <c r="N109" s="47" t="s">
        <v>1304</v>
      </c>
      <c r="O109" s="47">
        <v>6.365E-3</v>
      </c>
      <c r="P109" s="47">
        <v>0.92904299999999995</v>
      </c>
      <c r="Q109" s="47">
        <v>2</v>
      </c>
      <c r="R109" s="47" t="s">
        <v>1305</v>
      </c>
      <c r="S109" s="47"/>
    </row>
    <row r="110" spans="6:19" ht="14.15" x14ac:dyDescent="0.35">
      <c r="F110" s="36" t="s">
        <v>1306</v>
      </c>
      <c r="J110" s="41" t="s">
        <v>1237</v>
      </c>
      <c r="K110" s="64">
        <v>7.0527000000000003E-3</v>
      </c>
      <c r="L110" s="47">
        <v>0.94001299999999999</v>
      </c>
      <c r="M110" s="47">
        <v>2</v>
      </c>
      <c r="N110" s="47" t="s">
        <v>1233</v>
      </c>
      <c r="O110" s="47">
        <v>6.3870000000000003E-3</v>
      </c>
      <c r="P110" s="47">
        <v>0.92904299999999995</v>
      </c>
      <c r="Q110" s="47">
        <v>2</v>
      </c>
      <c r="R110" s="47" t="s">
        <v>940</v>
      </c>
      <c r="S110" s="47"/>
    </row>
    <row r="111" spans="6:19" ht="14.15" x14ac:dyDescent="0.35">
      <c r="F111" s="36" t="s">
        <v>1308</v>
      </c>
      <c r="J111" s="41" t="s">
        <v>843</v>
      </c>
      <c r="K111" s="64">
        <v>7.2220000000000001E-3</v>
      </c>
      <c r="L111" s="47">
        <v>0.94001299999999999</v>
      </c>
      <c r="M111" s="47">
        <v>2</v>
      </c>
      <c r="N111" s="47" t="s">
        <v>1310</v>
      </c>
      <c r="O111" s="47">
        <v>6.4190000000000002E-3</v>
      </c>
      <c r="P111" s="47">
        <v>0.92904299999999995</v>
      </c>
      <c r="Q111" s="47">
        <v>2</v>
      </c>
      <c r="R111" s="47" t="s">
        <v>1312</v>
      </c>
      <c r="S111" s="47"/>
    </row>
    <row r="112" spans="6:19" ht="14.15" x14ac:dyDescent="0.35">
      <c r="F112" s="36" t="s">
        <v>1314</v>
      </c>
      <c r="J112" s="41" t="s">
        <v>1315</v>
      </c>
      <c r="K112" s="64">
        <v>7.3617999999999999E-3</v>
      </c>
      <c r="L112" s="47">
        <v>0.94001299999999999</v>
      </c>
      <c r="M112" s="47">
        <v>2</v>
      </c>
      <c r="N112" s="47" t="s">
        <v>1317</v>
      </c>
      <c r="O112" s="47">
        <v>6.4770000000000001E-3</v>
      </c>
      <c r="P112" s="47">
        <v>0.92904299999999995</v>
      </c>
      <c r="Q112" s="47">
        <v>2</v>
      </c>
      <c r="R112" s="47" t="s">
        <v>597</v>
      </c>
      <c r="S112" s="47"/>
    </row>
    <row r="113" spans="6:19" ht="14.15" x14ac:dyDescent="0.35">
      <c r="F113" s="36" t="s">
        <v>1321</v>
      </c>
      <c r="J113" s="41" t="s">
        <v>655</v>
      </c>
      <c r="K113" s="64">
        <v>7.4729000000000002E-3</v>
      </c>
      <c r="L113" s="47">
        <v>0.94001299999999999</v>
      </c>
      <c r="M113" s="47">
        <v>2</v>
      </c>
      <c r="N113" s="47" t="s">
        <v>1324</v>
      </c>
      <c r="O113" s="47">
        <v>6.6629999999999997E-3</v>
      </c>
      <c r="P113" s="47">
        <v>0.92904299999999995</v>
      </c>
      <c r="Q113" s="47">
        <v>2</v>
      </c>
      <c r="R113" s="47" t="s">
        <v>1325</v>
      </c>
      <c r="S113" s="47"/>
    </row>
    <row r="114" spans="6:19" ht="14.15" x14ac:dyDescent="0.35">
      <c r="F114" s="36" t="s">
        <v>1328</v>
      </c>
      <c r="J114" s="41" t="s">
        <v>1329</v>
      </c>
      <c r="K114" s="64">
        <v>7.5205999999999997E-3</v>
      </c>
      <c r="L114" s="47">
        <v>0.94001299999999999</v>
      </c>
      <c r="M114" s="47">
        <v>2</v>
      </c>
      <c r="N114" s="47" t="s">
        <v>1331</v>
      </c>
      <c r="O114" s="47">
        <v>6.7660000000000003E-3</v>
      </c>
      <c r="P114" s="47">
        <v>0.92904299999999995</v>
      </c>
      <c r="Q114" s="47">
        <v>2</v>
      </c>
      <c r="R114" s="47" t="s">
        <v>1332</v>
      </c>
      <c r="S114" s="47"/>
    </row>
    <row r="115" spans="6:19" ht="14.15" x14ac:dyDescent="0.35">
      <c r="F115" s="36" t="s">
        <v>1333</v>
      </c>
      <c r="J115" s="41" t="s">
        <v>1335</v>
      </c>
      <c r="K115" s="64">
        <v>7.6122999999999998E-3</v>
      </c>
      <c r="L115" s="47">
        <v>0.94001299999999999</v>
      </c>
      <c r="M115" s="47">
        <v>2</v>
      </c>
      <c r="N115" s="47" t="s">
        <v>1337</v>
      </c>
      <c r="O115" s="47">
        <v>6.8349999999999999E-3</v>
      </c>
      <c r="P115" s="47">
        <v>0.92904299999999995</v>
      </c>
      <c r="Q115" s="47">
        <v>2</v>
      </c>
      <c r="R115" s="47" t="s">
        <v>1250</v>
      </c>
      <c r="S115" s="47"/>
    </row>
    <row r="116" spans="6:19" ht="14.15" x14ac:dyDescent="0.35">
      <c r="F116" s="36" t="s">
        <v>1340</v>
      </c>
      <c r="J116" s="41" t="s">
        <v>1342</v>
      </c>
      <c r="K116" s="64">
        <v>7.6426999999999997E-3</v>
      </c>
      <c r="L116" s="47">
        <v>0.94001299999999999</v>
      </c>
      <c r="M116" s="47">
        <v>2</v>
      </c>
      <c r="N116" s="47" t="s">
        <v>1343</v>
      </c>
      <c r="O116" s="47">
        <v>6.8640000000000003E-3</v>
      </c>
      <c r="P116" s="47">
        <v>0.92904299999999995</v>
      </c>
      <c r="Q116" s="47">
        <v>2</v>
      </c>
      <c r="R116" s="47" t="s">
        <v>1345</v>
      </c>
      <c r="S116" s="47"/>
    </row>
    <row r="117" spans="6:19" ht="14.15" x14ac:dyDescent="0.35">
      <c r="F117" s="36" t="s">
        <v>1347</v>
      </c>
      <c r="J117" s="41" t="s">
        <v>1348</v>
      </c>
      <c r="K117" s="64">
        <v>7.6762000000000002E-3</v>
      </c>
      <c r="L117" s="47">
        <v>0.94001299999999999</v>
      </c>
      <c r="M117" s="47">
        <v>2</v>
      </c>
      <c r="N117" s="47" t="s">
        <v>758</v>
      </c>
      <c r="O117" s="47">
        <v>6.8719999999999996E-3</v>
      </c>
      <c r="P117" s="47">
        <v>0.92904299999999995</v>
      </c>
      <c r="Q117" s="47">
        <v>2</v>
      </c>
      <c r="R117" s="47" t="s">
        <v>1351</v>
      </c>
      <c r="S117" s="47"/>
    </row>
    <row r="118" spans="6:19" ht="14.15" x14ac:dyDescent="0.35">
      <c r="F118" s="36" t="s">
        <v>1352</v>
      </c>
      <c r="J118" s="41" t="s">
        <v>1351</v>
      </c>
      <c r="K118" s="64">
        <v>7.8106E-3</v>
      </c>
      <c r="L118" s="47">
        <v>0.94001299999999999</v>
      </c>
      <c r="M118" s="47">
        <v>2</v>
      </c>
      <c r="N118" s="47" t="s">
        <v>1355</v>
      </c>
      <c r="O118" s="47">
        <v>6.8979999999999996E-3</v>
      </c>
      <c r="P118" s="47">
        <v>0.92904299999999995</v>
      </c>
      <c r="Q118" s="47">
        <v>2</v>
      </c>
      <c r="R118" s="47" t="s">
        <v>1357</v>
      </c>
      <c r="S118" s="47"/>
    </row>
    <row r="119" spans="6:19" ht="14.15" x14ac:dyDescent="0.35">
      <c r="F119" s="36" t="s">
        <v>1359</v>
      </c>
      <c r="J119" s="41" t="s">
        <v>388</v>
      </c>
      <c r="K119" s="64">
        <v>7.8296000000000008E-3</v>
      </c>
      <c r="L119" s="47">
        <v>0.94001299999999999</v>
      </c>
      <c r="M119" s="47">
        <v>2</v>
      </c>
      <c r="N119" s="47" t="s">
        <v>1361</v>
      </c>
      <c r="O119" s="47">
        <v>6.9719999999999999E-3</v>
      </c>
      <c r="P119" s="47">
        <v>0.92904299999999995</v>
      </c>
      <c r="Q119" s="47">
        <v>2</v>
      </c>
      <c r="R119" s="47" t="s">
        <v>1364</v>
      </c>
      <c r="S119" s="47"/>
    </row>
    <row r="120" spans="6:19" ht="14.15" x14ac:dyDescent="0.35">
      <c r="F120" s="36" t="s">
        <v>1366</v>
      </c>
      <c r="J120" s="41" t="s">
        <v>549</v>
      </c>
      <c r="K120" s="64">
        <v>7.9021999999999998E-3</v>
      </c>
      <c r="L120" s="47">
        <v>0.94001299999999999</v>
      </c>
      <c r="M120" s="47">
        <v>2</v>
      </c>
      <c r="N120" s="47" t="s">
        <v>1370</v>
      </c>
      <c r="O120" s="47">
        <v>7.169E-3</v>
      </c>
      <c r="P120" s="47">
        <v>0.92904299999999995</v>
      </c>
      <c r="Q120" s="47">
        <v>2</v>
      </c>
      <c r="R120" s="47" t="s">
        <v>513</v>
      </c>
      <c r="S120" s="47"/>
    </row>
    <row r="121" spans="6:19" ht="14.15" x14ac:dyDescent="0.35">
      <c r="F121" s="36" t="s">
        <v>767</v>
      </c>
      <c r="J121" s="41" t="s">
        <v>1095</v>
      </c>
      <c r="K121" s="64">
        <v>7.9384999999999994E-3</v>
      </c>
      <c r="L121" s="47">
        <v>0.94001299999999999</v>
      </c>
      <c r="M121" s="47">
        <v>2</v>
      </c>
      <c r="N121" s="47" t="s">
        <v>1376</v>
      </c>
      <c r="O121" s="47">
        <v>7.1809999999999999E-3</v>
      </c>
      <c r="P121" s="47">
        <v>0.92904299999999995</v>
      </c>
      <c r="Q121" s="47">
        <v>2</v>
      </c>
      <c r="R121" s="47" t="s">
        <v>1377</v>
      </c>
      <c r="S121" s="47"/>
    </row>
    <row r="122" spans="6:19" ht="14.15" x14ac:dyDescent="0.35">
      <c r="F122" s="36" t="s">
        <v>1379</v>
      </c>
      <c r="J122" s="41" t="s">
        <v>1305</v>
      </c>
      <c r="K122" s="64">
        <v>8.0003000000000001E-3</v>
      </c>
      <c r="L122" s="47">
        <v>0.94001299999999999</v>
      </c>
      <c r="M122" s="47">
        <v>2</v>
      </c>
      <c r="N122" s="47" t="s">
        <v>1249</v>
      </c>
      <c r="O122" s="47">
        <v>7.4320000000000002E-3</v>
      </c>
      <c r="P122" s="47">
        <v>0.92904299999999995</v>
      </c>
      <c r="Q122" s="47">
        <v>2</v>
      </c>
      <c r="R122" s="47" t="s">
        <v>267</v>
      </c>
      <c r="S122" s="47"/>
    </row>
    <row r="123" spans="6:19" ht="14.15" x14ac:dyDescent="0.35">
      <c r="F123" s="36" t="s">
        <v>1384</v>
      </c>
      <c r="J123" s="41" t="s">
        <v>1385</v>
      </c>
      <c r="K123" s="64">
        <v>8.0592000000000007E-3</v>
      </c>
      <c r="L123" s="47">
        <v>0.94001299999999999</v>
      </c>
      <c r="M123" s="47">
        <v>2</v>
      </c>
      <c r="N123" s="47" t="s">
        <v>1386</v>
      </c>
      <c r="O123" s="47">
        <v>7.5729999999999999E-3</v>
      </c>
      <c r="P123" s="47">
        <v>0.92904299999999995</v>
      </c>
      <c r="Q123" s="47">
        <v>2</v>
      </c>
      <c r="R123" s="47" t="s">
        <v>1387</v>
      </c>
      <c r="S123" s="47"/>
    </row>
    <row r="124" spans="6:19" ht="14.15" x14ac:dyDescent="0.35">
      <c r="F124" s="36" t="s">
        <v>1389</v>
      </c>
      <c r="J124" s="41" t="s">
        <v>690</v>
      </c>
      <c r="K124" s="64">
        <v>8.3470000000000003E-3</v>
      </c>
      <c r="L124" s="47">
        <v>0.94001299999999999</v>
      </c>
      <c r="M124" s="47">
        <v>2</v>
      </c>
      <c r="N124" s="47" t="s">
        <v>1390</v>
      </c>
      <c r="O124" s="47">
        <v>7.6030000000000004E-3</v>
      </c>
      <c r="P124" s="47">
        <v>0.92904299999999995</v>
      </c>
      <c r="Q124" s="47">
        <v>2</v>
      </c>
      <c r="R124" s="47" t="s">
        <v>401</v>
      </c>
      <c r="S124" s="47"/>
    </row>
    <row r="125" spans="6:19" ht="14.15" x14ac:dyDescent="0.35">
      <c r="F125" s="36" t="s">
        <v>1391</v>
      </c>
      <c r="J125" s="41" t="s">
        <v>1392</v>
      </c>
      <c r="K125" s="64">
        <v>8.5643000000000004E-3</v>
      </c>
      <c r="L125" s="47">
        <v>0.94001299999999999</v>
      </c>
      <c r="M125" s="47">
        <v>2</v>
      </c>
      <c r="N125" s="47" t="s">
        <v>1393</v>
      </c>
      <c r="O125" s="47">
        <v>7.737E-3</v>
      </c>
      <c r="P125" s="47">
        <v>0.92904299999999995</v>
      </c>
      <c r="Q125" s="47">
        <v>2</v>
      </c>
      <c r="R125" s="47" t="s">
        <v>1394</v>
      </c>
      <c r="S125" s="47"/>
    </row>
    <row r="126" spans="6:19" ht="14.15" x14ac:dyDescent="0.35">
      <c r="F126" s="36" t="s">
        <v>1395</v>
      </c>
      <c r="J126" s="41" t="s">
        <v>1396</v>
      </c>
      <c r="K126" s="64">
        <v>8.5865999999999998E-3</v>
      </c>
      <c r="L126" s="47">
        <v>0.94001299999999999</v>
      </c>
      <c r="M126" s="47">
        <v>2</v>
      </c>
      <c r="N126" s="47" t="s">
        <v>1397</v>
      </c>
      <c r="O126" s="47">
        <v>7.7470000000000004E-3</v>
      </c>
      <c r="P126" s="47">
        <v>0.92904299999999995</v>
      </c>
      <c r="Q126" s="47">
        <v>2</v>
      </c>
      <c r="R126" s="47" t="s">
        <v>1329</v>
      </c>
      <c r="S126" s="47"/>
    </row>
    <row r="127" spans="6:19" ht="14.15" x14ac:dyDescent="0.35">
      <c r="F127" s="36" t="s">
        <v>1193</v>
      </c>
      <c r="J127" s="41" t="s">
        <v>1063</v>
      </c>
      <c r="K127" s="64">
        <v>8.6496000000000003E-3</v>
      </c>
      <c r="L127" s="47">
        <v>0.94001299999999999</v>
      </c>
      <c r="M127" s="47">
        <v>2</v>
      </c>
      <c r="N127" s="47" t="s">
        <v>1399</v>
      </c>
      <c r="O127" s="47">
        <v>7.8639999999999995E-3</v>
      </c>
      <c r="P127" s="47">
        <v>0.92904299999999995</v>
      </c>
      <c r="Q127" s="47">
        <v>2</v>
      </c>
      <c r="R127" s="47" t="s">
        <v>1402</v>
      </c>
      <c r="S127" s="47"/>
    </row>
    <row r="128" spans="6:19" ht="14.15" x14ac:dyDescent="0.35">
      <c r="F128" s="36" t="s">
        <v>1404</v>
      </c>
      <c r="J128" s="41" t="s">
        <v>1406</v>
      </c>
      <c r="K128" s="64">
        <v>8.8675000000000004E-3</v>
      </c>
      <c r="L128" s="47">
        <v>0.94001299999999999</v>
      </c>
      <c r="M128" s="47">
        <v>2</v>
      </c>
      <c r="N128" s="47" t="s">
        <v>1409</v>
      </c>
      <c r="O128" s="47">
        <v>7.8810000000000009E-3</v>
      </c>
      <c r="P128" s="47">
        <v>0.92904299999999995</v>
      </c>
      <c r="Q128" s="47">
        <v>2</v>
      </c>
      <c r="R128" s="47" t="s">
        <v>842</v>
      </c>
      <c r="S128" s="47"/>
    </row>
    <row r="129" spans="6:19" ht="14.15" x14ac:dyDescent="0.35">
      <c r="F129" s="36" t="s">
        <v>1414</v>
      </c>
      <c r="J129" s="41" t="s">
        <v>1416</v>
      </c>
      <c r="K129" s="64">
        <v>8.8988000000000001E-3</v>
      </c>
      <c r="L129" s="47">
        <v>0.94001299999999999</v>
      </c>
      <c r="M129" s="47">
        <v>2</v>
      </c>
      <c r="N129" s="47" t="s">
        <v>1417</v>
      </c>
      <c r="O129" s="47">
        <v>8.0730000000000003E-3</v>
      </c>
      <c r="P129" s="47">
        <v>0.92904299999999995</v>
      </c>
      <c r="Q129" s="47">
        <v>2</v>
      </c>
      <c r="R129" s="47" t="s">
        <v>1047</v>
      </c>
      <c r="S129" s="47"/>
    </row>
    <row r="130" spans="6:19" ht="14.15" x14ac:dyDescent="0.35">
      <c r="F130" s="36" t="s">
        <v>1421</v>
      </c>
      <c r="J130" s="41" t="s">
        <v>1069</v>
      </c>
      <c r="K130" s="64">
        <v>8.9908999999999996E-3</v>
      </c>
      <c r="L130" s="47">
        <v>0.94001299999999999</v>
      </c>
      <c r="M130" s="47">
        <v>2</v>
      </c>
      <c r="N130" s="47" t="s">
        <v>797</v>
      </c>
      <c r="O130" s="47">
        <v>8.2019999999999992E-3</v>
      </c>
      <c r="P130" s="47">
        <v>0.92904299999999995</v>
      </c>
      <c r="Q130" s="47">
        <v>2</v>
      </c>
      <c r="R130" s="47" t="s">
        <v>1425</v>
      </c>
      <c r="S130" s="47"/>
    </row>
    <row r="131" spans="6:19" ht="14.15" x14ac:dyDescent="0.35">
      <c r="F131" s="36" t="s">
        <v>1426</v>
      </c>
      <c r="J131" s="41" t="s">
        <v>762</v>
      </c>
      <c r="K131" s="64">
        <v>9.0711999999999997E-3</v>
      </c>
      <c r="L131" s="47">
        <v>0.94001299999999999</v>
      </c>
      <c r="M131" s="47">
        <v>2</v>
      </c>
      <c r="N131" s="47" t="s">
        <v>1429</v>
      </c>
      <c r="O131" s="47">
        <v>8.2229999999999994E-3</v>
      </c>
      <c r="P131" s="47">
        <v>0.92904299999999995</v>
      </c>
      <c r="Q131" s="47">
        <v>2</v>
      </c>
      <c r="R131" s="47" t="s">
        <v>268</v>
      </c>
      <c r="S131" s="47"/>
    </row>
    <row r="132" spans="6:19" ht="14.15" x14ac:dyDescent="0.35">
      <c r="F132" s="36" t="s">
        <v>1432</v>
      </c>
      <c r="J132" s="64">
        <v>42625</v>
      </c>
      <c r="K132" s="64">
        <v>9.0729999999999995E-3</v>
      </c>
      <c r="L132" s="47">
        <v>0.94001299999999999</v>
      </c>
      <c r="M132" s="47">
        <v>2</v>
      </c>
      <c r="N132" s="47" t="s">
        <v>1434</v>
      </c>
      <c r="O132" s="47">
        <v>8.3590000000000001E-3</v>
      </c>
      <c r="P132" s="47">
        <v>0.92904299999999995</v>
      </c>
      <c r="Q132" s="47">
        <v>2</v>
      </c>
      <c r="R132" s="47" t="s">
        <v>1248</v>
      </c>
      <c r="S132" s="47"/>
    </row>
    <row r="133" spans="6:19" ht="14.15" x14ac:dyDescent="0.35">
      <c r="F133" s="36" t="s">
        <v>366</v>
      </c>
      <c r="J133" s="41" t="s">
        <v>680</v>
      </c>
      <c r="K133" s="64">
        <v>9.1198000000000008E-3</v>
      </c>
      <c r="L133" s="47">
        <v>0.94001299999999999</v>
      </c>
      <c r="M133" s="47">
        <v>2</v>
      </c>
      <c r="N133" s="47" t="s">
        <v>1436</v>
      </c>
      <c r="O133" s="47">
        <v>8.3850000000000001E-3</v>
      </c>
      <c r="P133" s="47">
        <v>0.92904299999999995</v>
      </c>
      <c r="Q133" s="47">
        <v>2</v>
      </c>
      <c r="R133" s="47" t="s">
        <v>1126</v>
      </c>
      <c r="S133" s="47"/>
    </row>
    <row r="134" spans="6:19" ht="14.15" x14ac:dyDescent="0.35">
      <c r="F134" s="36" t="s">
        <v>1437</v>
      </c>
      <c r="J134" s="41" t="s">
        <v>1438</v>
      </c>
      <c r="K134" s="64">
        <v>9.1211E-3</v>
      </c>
      <c r="L134" s="47">
        <v>0.94001299999999999</v>
      </c>
      <c r="M134" s="47">
        <v>2</v>
      </c>
      <c r="N134" s="47" t="s">
        <v>1439</v>
      </c>
      <c r="O134" s="47">
        <v>8.4779999999999994E-3</v>
      </c>
      <c r="P134" s="47">
        <v>0.92904299999999995</v>
      </c>
      <c r="Q134" s="47">
        <v>2</v>
      </c>
      <c r="R134" s="47" t="s">
        <v>1440</v>
      </c>
      <c r="S134" s="47"/>
    </row>
    <row r="135" spans="6:19" ht="14.15" x14ac:dyDescent="0.35">
      <c r="F135" s="36" t="s">
        <v>1441</v>
      </c>
      <c r="J135" s="41" t="s">
        <v>1442</v>
      </c>
      <c r="K135" s="64">
        <v>9.1281999999999995E-3</v>
      </c>
      <c r="L135" s="47">
        <v>0.94001299999999999</v>
      </c>
      <c r="M135" s="47">
        <v>2</v>
      </c>
      <c r="N135" s="47" t="s">
        <v>236</v>
      </c>
      <c r="O135" s="47">
        <v>8.5489999999999993E-3</v>
      </c>
      <c r="P135" s="47">
        <v>0.92904299999999995</v>
      </c>
      <c r="Q135" s="47">
        <v>2</v>
      </c>
      <c r="R135" s="47" t="s">
        <v>796</v>
      </c>
      <c r="S135" s="47"/>
    </row>
    <row r="136" spans="6:19" ht="14.15" x14ac:dyDescent="0.35">
      <c r="F136" s="36" t="s">
        <v>975</v>
      </c>
      <c r="J136" s="41" t="s">
        <v>470</v>
      </c>
      <c r="K136" s="64">
        <v>9.1342999999999997E-3</v>
      </c>
      <c r="L136" s="47">
        <v>0.94001299999999999</v>
      </c>
      <c r="M136" s="47">
        <v>2</v>
      </c>
      <c r="N136" s="47" t="s">
        <v>1444</v>
      </c>
      <c r="O136" s="47">
        <v>8.5640000000000004E-3</v>
      </c>
      <c r="P136" s="47">
        <v>0.92904299999999995</v>
      </c>
      <c r="Q136" s="47">
        <v>2</v>
      </c>
      <c r="R136" s="47" t="s">
        <v>767</v>
      </c>
      <c r="S136" s="47"/>
    </row>
    <row r="137" spans="6:19" ht="14.15" x14ac:dyDescent="0.35">
      <c r="F137" s="36" t="s">
        <v>1445</v>
      </c>
      <c r="J137" s="41" t="s">
        <v>1009</v>
      </c>
      <c r="K137" s="64">
        <v>9.3022000000000001E-3</v>
      </c>
      <c r="L137" s="47">
        <v>0.94001299999999999</v>
      </c>
      <c r="M137" s="47">
        <v>2</v>
      </c>
      <c r="N137" s="47" t="s">
        <v>1446</v>
      </c>
      <c r="O137" s="47">
        <v>8.5950000000000002E-3</v>
      </c>
      <c r="P137" s="47">
        <v>0.92904299999999995</v>
      </c>
      <c r="Q137" s="47">
        <v>2</v>
      </c>
      <c r="R137" s="47" t="s">
        <v>1449</v>
      </c>
      <c r="S137" s="47"/>
    </row>
    <row r="138" spans="6:19" ht="14.15" x14ac:dyDescent="0.35">
      <c r="F138" s="36" t="s">
        <v>1451</v>
      </c>
      <c r="J138" s="41" t="s">
        <v>502</v>
      </c>
      <c r="K138" s="64">
        <v>9.3293999999999998E-3</v>
      </c>
      <c r="L138" s="47">
        <v>0.94001299999999999</v>
      </c>
      <c r="M138" s="47">
        <v>2</v>
      </c>
      <c r="N138" s="47" t="s">
        <v>763</v>
      </c>
      <c r="O138" s="47">
        <v>8.6169999999999997E-3</v>
      </c>
      <c r="P138" s="47">
        <v>0.92904299999999995</v>
      </c>
      <c r="Q138" s="47">
        <v>2</v>
      </c>
      <c r="R138" s="47" t="s">
        <v>819</v>
      </c>
      <c r="S138" s="47"/>
    </row>
    <row r="139" spans="6:19" ht="14.15" x14ac:dyDescent="0.35">
      <c r="F139" s="36" t="s">
        <v>1009</v>
      </c>
      <c r="J139" s="41" t="s">
        <v>1456</v>
      </c>
      <c r="K139" s="64">
        <v>9.7210999999999999E-3</v>
      </c>
      <c r="L139" s="47">
        <v>0.94001299999999999</v>
      </c>
      <c r="M139" s="47">
        <v>2</v>
      </c>
      <c r="N139" s="47" t="s">
        <v>1171</v>
      </c>
      <c r="O139" s="47">
        <v>8.626E-3</v>
      </c>
      <c r="P139" s="47">
        <v>0.92904299999999995</v>
      </c>
      <c r="Q139" s="47">
        <v>2</v>
      </c>
      <c r="R139" s="47" t="s">
        <v>1396</v>
      </c>
      <c r="S139" s="47"/>
    </row>
    <row r="140" spans="6:19" ht="14.15" x14ac:dyDescent="0.35">
      <c r="F140" s="36" t="s">
        <v>1460</v>
      </c>
      <c r="J140" s="41" t="s">
        <v>1461</v>
      </c>
      <c r="K140" s="64">
        <v>9.7909E-3</v>
      </c>
      <c r="L140" s="47">
        <v>0.94001299999999999</v>
      </c>
      <c r="M140" s="47">
        <v>2</v>
      </c>
      <c r="N140" s="47" t="s">
        <v>1463</v>
      </c>
      <c r="O140" s="47">
        <v>8.8419999999999992E-3</v>
      </c>
      <c r="P140" s="47">
        <v>0.92904299999999995</v>
      </c>
      <c r="Q140" s="47">
        <v>2</v>
      </c>
      <c r="R140" s="47" t="s">
        <v>1222</v>
      </c>
      <c r="S140" s="47"/>
    </row>
    <row r="141" spans="6:19" ht="14.15" x14ac:dyDescent="0.35">
      <c r="F141" s="36" t="s">
        <v>1465</v>
      </c>
      <c r="J141" s="41" t="s">
        <v>796</v>
      </c>
      <c r="K141" s="64">
        <v>9.9302999999999995E-3</v>
      </c>
      <c r="L141" s="47">
        <v>0.94001299999999999</v>
      </c>
      <c r="M141" s="47">
        <v>2</v>
      </c>
      <c r="N141" s="47" t="s">
        <v>1467</v>
      </c>
      <c r="O141" s="47">
        <v>8.9529999999999992E-3</v>
      </c>
      <c r="P141" s="47">
        <v>0.92904299999999995</v>
      </c>
      <c r="Q141" s="47">
        <v>2</v>
      </c>
      <c r="R141" s="47" t="s">
        <v>1254</v>
      </c>
      <c r="S141" s="47"/>
    </row>
    <row r="142" spans="6:19" ht="14.15" x14ac:dyDescent="0.35">
      <c r="F142" s="36" t="s">
        <v>1470</v>
      </c>
      <c r="J142" s="41" t="s">
        <v>401</v>
      </c>
      <c r="K142" s="64">
        <v>1.0185E-2</v>
      </c>
      <c r="L142" s="47">
        <v>0.94001299999999999</v>
      </c>
      <c r="M142" s="47">
        <v>2</v>
      </c>
      <c r="N142" s="47" t="s">
        <v>525</v>
      </c>
      <c r="O142" s="47">
        <v>8.9829999999999997E-3</v>
      </c>
      <c r="P142" s="47">
        <v>0.92904299999999995</v>
      </c>
      <c r="Q142" s="47">
        <v>2</v>
      </c>
      <c r="R142" s="47" t="s">
        <v>1475</v>
      </c>
      <c r="S142" s="47"/>
    </row>
    <row r="143" spans="6:19" ht="14.15" x14ac:dyDescent="0.35">
      <c r="F143" s="36" t="s">
        <v>1476</v>
      </c>
      <c r="J143" s="41" t="s">
        <v>1477</v>
      </c>
      <c r="K143" s="64">
        <v>1.0213E-2</v>
      </c>
      <c r="L143" s="47">
        <v>0.94001299999999999</v>
      </c>
      <c r="M143" s="47">
        <v>2</v>
      </c>
      <c r="N143" s="47" t="s">
        <v>521</v>
      </c>
      <c r="O143" s="47">
        <v>9.0019999999999996E-3</v>
      </c>
      <c r="P143" s="47">
        <v>0.92904299999999995</v>
      </c>
      <c r="Q143" s="47">
        <v>2</v>
      </c>
      <c r="R143" s="47" t="s">
        <v>929</v>
      </c>
      <c r="S143" s="47"/>
    </row>
    <row r="144" spans="6:19" ht="14.15" x14ac:dyDescent="0.35">
      <c r="F144" s="36" t="s">
        <v>1004</v>
      </c>
      <c r="J144" s="41" t="s">
        <v>1235</v>
      </c>
      <c r="K144" s="64">
        <v>1.035E-2</v>
      </c>
      <c r="L144" s="47">
        <v>0.94001299999999999</v>
      </c>
      <c r="M144" s="47">
        <v>2</v>
      </c>
      <c r="N144" s="47" t="s">
        <v>1250</v>
      </c>
      <c r="O144" s="47">
        <v>9.0729999999999995E-3</v>
      </c>
      <c r="P144" s="47">
        <v>0.92904299999999995</v>
      </c>
      <c r="Q144" s="47">
        <v>2</v>
      </c>
      <c r="R144" s="47" t="s">
        <v>1171</v>
      </c>
      <c r="S144" s="47"/>
    </row>
    <row r="145" spans="6:19" ht="14.15" x14ac:dyDescent="0.35">
      <c r="F145" s="36" t="s">
        <v>1482</v>
      </c>
      <c r="J145" s="41" t="s">
        <v>442</v>
      </c>
      <c r="K145" s="64">
        <v>1.0378E-2</v>
      </c>
      <c r="L145" s="47">
        <v>0.94001299999999999</v>
      </c>
      <c r="M145" s="47">
        <v>2</v>
      </c>
      <c r="N145" s="47" t="s">
        <v>1210</v>
      </c>
      <c r="O145" s="47">
        <v>9.0810000000000005E-3</v>
      </c>
      <c r="P145" s="47">
        <v>0.92904299999999995</v>
      </c>
      <c r="Q145" s="47">
        <v>2</v>
      </c>
      <c r="R145" s="47" t="s">
        <v>1483</v>
      </c>
      <c r="S145" s="47"/>
    </row>
    <row r="146" spans="6:19" ht="14.15" x14ac:dyDescent="0.35">
      <c r="F146" s="36" t="s">
        <v>22</v>
      </c>
      <c r="J146" s="41" t="s">
        <v>1484</v>
      </c>
      <c r="K146" s="64">
        <v>1.0834E-2</v>
      </c>
      <c r="L146" s="47">
        <v>0.94001299999999999</v>
      </c>
      <c r="M146" s="47">
        <v>2</v>
      </c>
      <c r="N146" s="47" t="s">
        <v>1485</v>
      </c>
      <c r="O146" s="47">
        <v>9.1179999999999994E-3</v>
      </c>
      <c r="P146" s="47">
        <v>0.92904299999999995</v>
      </c>
      <c r="Q146" s="47">
        <v>2</v>
      </c>
      <c r="R146" s="47" t="s">
        <v>504</v>
      </c>
      <c r="S146" s="47"/>
    </row>
    <row r="147" spans="6:19" ht="14.15" x14ac:dyDescent="0.35">
      <c r="F147" s="36" t="s">
        <v>1486</v>
      </c>
      <c r="J147" s="41" t="s">
        <v>1487</v>
      </c>
      <c r="K147" s="64">
        <v>1.0885000000000001E-2</v>
      </c>
      <c r="L147" s="47">
        <v>0.94001299999999999</v>
      </c>
      <c r="M147" s="47">
        <v>2</v>
      </c>
      <c r="N147" s="47" t="s">
        <v>1112</v>
      </c>
      <c r="O147" s="47">
        <v>9.1249999999999994E-3</v>
      </c>
      <c r="P147" s="47">
        <v>0.92904299999999995</v>
      </c>
      <c r="Q147" s="47">
        <v>2</v>
      </c>
      <c r="R147" s="47" t="s">
        <v>1342</v>
      </c>
      <c r="S147" s="47"/>
    </row>
    <row r="148" spans="6:19" ht="14.15" x14ac:dyDescent="0.35">
      <c r="F148" s="36" t="s">
        <v>1488</v>
      </c>
      <c r="J148" s="41" t="s">
        <v>1261</v>
      </c>
      <c r="K148" s="64">
        <v>1.0951000000000001E-2</v>
      </c>
      <c r="L148" s="47">
        <v>0.94001299999999999</v>
      </c>
      <c r="M148" s="47">
        <v>2</v>
      </c>
      <c r="N148" s="47" t="s">
        <v>890</v>
      </c>
      <c r="O148" s="47">
        <v>9.3699999999999999E-3</v>
      </c>
      <c r="P148" s="47">
        <v>0.92904299999999995</v>
      </c>
      <c r="Q148" s="47">
        <v>2</v>
      </c>
      <c r="R148" s="47" t="s">
        <v>1492</v>
      </c>
      <c r="S148" s="47"/>
    </row>
    <row r="149" spans="6:19" ht="14.15" x14ac:dyDescent="0.35">
      <c r="F149" s="36" t="s">
        <v>1495</v>
      </c>
      <c r="J149" s="41" t="s">
        <v>1497</v>
      </c>
      <c r="K149" s="64">
        <v>1.0971E-2</v>
      </c>
      <c r="L149" s="47">
        <v>0.94001299999999999</v>
      </c>
      <c r="M149" s="47">
        <v>2</v>
      </c>
      <c r="N149" s="47" t="s">
        <v>1499</v>
      </c>
      <c r="O149" s="47">
        <v>9.5399999999999999E-3</v>
      </c>
      <c r="P149" s="47">
        <v>0.92904299999999995</v>
      </c>
      <c r="Q149" s="47">
        <v>2</v>
      </c>
      <c r="R149" s="47" t="s">
        <v>914</v>
      </c>
      <c r="S149" s="47"/>
    </row>
    <row r="150" spans="6:19" ht="14.15" x14ac:dyDescent="0.35">
      <c r="F150" s="36" t="s">
        <v>1425</v>
      </c>
      <c r="J150" s="41" t="s">
        <v>1263</v>
      </c>
      <c r="K150" s="64">
        <v>1.1034E-2</v>
      </c>
      <c r="L150" s="47">
        <v>0.94001299999999999</v>
      </c>
      <c r="M150" s="47">
        <v>2</v>
      </c>
      <c r="N150" s="47" t="s">
        <v>1507</v>
      </c>
      <c r="O150" s="47">
        <v>9.6930000000000002E-3</v>
      </c>
      <c r="P150" s="47">
        <v>0.92904299999999995</v>
      </c>
      <c r="Q150" s="47">
        <v>2</v>
      </c>
      <c r="R150" s="47" t="s">
        <v>343</v>
      </c>
      <c r="S150" s="47"/>
    </row>
    <row r="151" spans="6:19" ht="14.15" x14ac:dyDescent="0.35">
      <c r="F151" s="36" t="s">
        <v>1510</v>
      </c>
      <c r="J151" s="41" t="s">
        <v>1511</v>
      </c>
      <c r="K151" s="64">
        <v>1.1354E-2</v>
      </c>
      <c r="L151" s="47">
        <v>0.94001299999999999</v>
      </c>
      <c r="M151" s="47">
        <v>2</v>
      </c>
      <c r="N151" s="47" t="s">
        <v>1512</v>
      </c>
      <c r="O151" s="47">
        <v>9.7300000000000008E-3</v>
      </c>
      <c r="P151" s="47">
        <v>0.92904299999999995</v>
      </c>
      <c r="Q151" s="47">
        <v>2</v>
      </c>
      <c r="R151" s="47" t="s">
        <v>1516</v>
      </c>
      <c r="S151" s="47"/>
    </row>
    <row r="152" spans="6:19" ht="14.15" x14ac:dyDescent="0.35">
      <c r="F152" s="36" t="s">
        <v>1519</v>
      </c>
      <c r="J152" s="41" t="s">
        <v>1249</v>
      </c>
      <c r="K152" s="64">
        <v>1.1409000000000001E-2</v>
      </c>
      <c r="L152" s="47">
        <v>0.94001299999999999</v>
      </c>
      <c r="M152" s="47">
        <v>2</v>
      </c>
      <c r="N152" s="47" t="s">
        <v>1523</v>
      </c>
      <c r="O152" s="47">
        <v>9.7689999999999999E-3</v>
      </c>
      <c r="P152" s="47">
        <v>0.92904299999999995</v>
      </c>
      <c r="Q152" s="47">
        <v>2</v>
      </c>
      <c r="R152" s="47" t="s">
        <v>1524</v>
      </c>
      <c r="S152" s="47"/>
    </row>
    <row r="153" spans="6:19" ht="14.15" x14ac:dyDescent="0.35">
      <c r="F153" s="36" t="s">
        <v>1525</v>
      </c>
      <c r="J153" s="41" t="s">
        <v>464</v>
      </c>
      <c r="K153" s="64">
        <v>1.1436999999999999E-2</v>
      </c>
      <c r="L153" s="47">
        <v>0.94001299999999999</v>
      </c>
      <c r="M153" s="47">
        <v>2</v>
      </c>
      <c r="N153" s="47" t="s">
        <v>1528</v>
      </c>
      <c r="O153" s="47">
        <v>9.7850000000000003E-3</v>
      </c>
      <c r="P153" s="47">
        <v>0.92904299999999995</v>
      </c>
      <c r="Q153" s="47">
        <v>2</v>
      </c>
      <c r="R153" s="47" t="s">
        <v>673</v>
      </c>
      <c r="S153" s="47"/>
    </row>
    <row r="154" spans="6:19" ht="14.15" x14ac:dyDescent="0.35">
      <c r="F154" s="36" t="s">
        <v>1529</v>
      </c>
      <c r="J154" s="41" t="s">
        <v>1178</v>
      </c>
      <c r="K154" s="64">
        <v>1.1457999999999999E-2</v>
      </c>
      <c r="L154" s="47">
        <v>0.94001299999999999</v>
      </c>
      <c r="M154" s="47">
        <v>2</v>
      </c>
      <c r="N154" s="47" t="s">
        <v>1530</v>
      </c>
      <c r="O154" s="47">
        <v>9.7990000000000004E-3</v>
      </c>
      <c r="P154" s="47">
        <v>0.92904299999999995</v>
      </c>
      <c r="Q154" s="47">
        <v>2</v>
      </c>
      <c r="R154" s="47" t="s">
        <v>700</v>
      </c>
      <c r="S154" s="47"/>
    </row>
    <row r="155" spans="6:19" ht="14.15" x14ac:dyDescent="0.35">
      <c r="F155" s="36" t="s">
        <v>1531</v>
      </c>
      <c r="J155" s="41" t="s">
        <v>768</v>
      </c>
      <c r="K155" s="64">
        <v>1.1488E-2</v>
      </c>
      <c r="L155" s="47">
        <v>0.94001299999999999</v>
      </c>
      <c r="M155" s="47">
        <v>2</v>
      </c>
      <c r="N155" s="47" t="s">
        <v>1534</v>
      </c>
      <c r="O155" s="47">
        <v>1.0071E-2</v>
      </c>
      <c r="P155" s="47">
        <v>0.92904299999999995</v>
      </c>
      <c r="Q155" s="47">
        <v>2</v>
      </c>
      <c r="R155" s="47" t="s">
        <v>748</v>
      </c>
      <c r="S155" s="47"/>
    </row>
    <row r="156" spans="6:19" ht="14.15" x14ac:dyDescent="0.35">
      <c r="F156" s="36" t="s">
        <v>1537</v>
      </c>
      <c r="J156" s="41" t="s">
        <v>1440</v>
      </c>
      <c r="K156" s="64">
        <v>1.1612000000000001E-2</v>
      </c>
      <c r="L156" s="47">
        <v>0.94001299999999999</v>
      </c>
      <c r="M156" s="47">
        <v>2</v>
      </c>
      <c r="N156" s="47" t="s">
        <v>409</v>
      </c>
      <c r="O156" s="47">
        <v>1.0146000000000001E-2</v>
      </c>
      <c r="P156" s="47">
        <v>0.92904299999999995</v>
      </c>
      <c r="Q156" s="47">
        <v>2</v>
      </c>
      <c r="R156" s="47" t="s">
        <v>1188</v>
      </c>
      <c r="S156" s="47"/>
    </row>
    <row r="157" spans="6:19" ht="14.15" x14ac:dyDescent="0.35">
      <c r="F157" s="36" t="s">
        <v>1540</v>
      </c>
      <c r="J157" s="41" t="s">
        <v>1056</v>
      </c>
      <c r="K157" s="64">
        <v>1.1644E-2</v>
      </c>
      <c r="L157" s="47">
        <v>0.94001299999999999</v>
      </c>
      <c r="M157" s="47">
        <v>2</v>
      </c>
      <c r="N157" s="47" t="s">
        <v>1545</v>
      </c>
      <c r="O157" s="47">
        <v>1.0187E-2</v>
      </c>
      <c r="P157" s="47">
        <v>0.92904299999999995</v>
      </c>
      <c r="Q157" s="47">
        <v>2</v>
      </c>
      <c r="R157" s="47" t="s">
        <v>1392</v>
      </c>
      <c r="S157" s="47"/>
    </row>
    <row r="158" spans="6:19" ht="14.15" x14ac:dyDescent="0.35">
      <c r="F158" s="36" t="s">
        <v>509</v>
      </c>
      <c r="J158" s="41" t="s">
        <v>908</v>
      </c>
      <c r="K158" s="64">
        <v>1.1684E-2</v>
      </c>
      <c r="L158" s="47">
        <v>0.94001299999999999</v>
      </c>
      <c r="M158" s="47">
        <v>2</v>
      </c>
      <c r="N158" s="47" t="s">
        <v>1556</v>
      </c>
      <c r="O158" s="47">
        <v>1.0288E-2</v>
      </c>
      <c r="P158" s="47">
        <v>0.92904299999999995</v>
      </c>
      <c r="Q158" s="47">
        <v>2</v>
      </c>
      <c r="R158" s="47" t="s">
        <v>902</v>
      </c>
      <c r="S158" s="47"/>
    </row>
    <row r="159" spans="6:19" ht="14.15" x14ac:dyDescent="0.35">
      <c r="F159" s="36" t="s">
        <v>1561</v>
      </c>
      <c r="J159" s="41" t="s">
        <v>1563</v>
      </c>
      <c r="K159" s="64">
        <v>1.1934999999999999E-2</v>
      </c>
      <c r="L159" s="47">
        <v>0.94001299999999999</v>
      </c>
      <c r="M159" s="47">
        <v>2</v>
      </c>
      <c r="N159" s="47" t="s">
        <v>1566</v>
      </c>
      <c r="O159" s="47">
        <v>1.03E-2</v>
      </c>
      <c r="P159" s="47">
        <v>0.92904299999999995</v>
      </c>
      <c r="Q159" s="47">
        <v>2</v>
      </c>
      <c r="R159" s="47" t="s">
        <v>1568</v>
      </c>
      <c r="S159" s="47"/>
    </row>
    <row r="160" spans="6:19" ht="14.15" x14ac:dyDescent="0.35">
      <c r="F160" s="36" t="s">
        <v>1572</v>
      </c>
      <c r="J160" s="41" t="s">
        <v>1574</v>
      </c>
      <c r="K160" s="64">
        <v>1.2082000000000001E-2</v>
      </c>
      <c r="L160" s="47">
        <v>0.94001299999999999</v>
      </c>
      <c r="M160" s="47">
        <v>2</v>
      </c>
      <c r="N160" s="47" t="s">
        <v>1579</v>
      </c>
      <c r="O160" s="47">
        <v>1.0330000000000001E-2</v>
      </c>
      <c r="P160" s="47">
        <v>0.92904299999999995</v>
      </c>
      <c r="Q160" s="47">
        <v>2</v>
      </c>
      <c r="R160" s="47" t="s">
        <v>1583</v>
      </c>
      <c r="S160" s="47"/>
    </row>
    <row r="161" spans="6:19" ht="14.15" x14ac:dyDescent="0.35">
      <c r="F161" s="36" t="s">
        <v>1585</v>
      </c>
      <c r="J161" s="41" t="s">
        <v>1588</v>
      </c>
      <c r="K161" s="64">
        <v>1.2109999999999999E-2</v>
      </c>
      <c r="L161" s="47">
        <v>0.94001299999999999</v>
      </c>
      <c r="M161" s="47">
        <v>2</v>
      </c>
      <c r="N161" s="47" t="s">
        <v>1593</v>
      </c>
      <c r="O161" s="47">
        <v>1.0392E-2</v>
      </c>
      <c r="P161" s="47">
        <v>0.92904299999999995</v>
      </c>
      <c r="Q161" s="47">
        <v>2</v>
      </c>
      <c r="R161" s="47" t="s">
        <v>449</v>
      </c>
      <c r="S161" s="47"/>
    </row>
    <row r="162" spans="6:19" ht="14.15" x14ac:dyDescent="0.35">
      <c r="F162" s="36" t="s">
        <v>1597</v>
      </c>
      <c r="J162" s="41" t="s">
        <v>1598</v>
      </c>
      <c r="K162" s="64">
        <v>1.2123E-2</v>
      </c>
      <c r="L162" s="47">
        <v>0.94001299999999999</v>
      </c>
      <c r="M162" s="47">
        <v>2</v>
      </c>
      <c r="N162" s="47" t="s">
        <v>1600</v>
      </c>
      <c r="O162" s="47">
        <v>1.0411E-2</v>
      </c>
      <c r="P162" s="47">
        <v>0.92904299999999995</v>
      </c>
      <c r="Q162" s="47">
        <v>2</v>
      </c>
      <c r="R162" s="47" t="s">
        <v>833</v>
      </c>
      <c r="S162" s="47"/>
    </row>
    <row r="163" spans="6:19" ht="14.15" x14ac:dyDescent="0.35">
      <c r="F163" s="36" t="s">
        <v>1604</v>
      </c>
      <c r="J163" s="41" t="s">
        <v>889</v>
      </c>
      <c r="K163" s="64">
        <v>1.2163E-2</v>
      </c>
      <c r="L163" s="47">
        <v>0.94001299999999999</v>
      </c>
      <c r="M163" s="47">
        <v>2</v>
      </c>
      <c r="N163" s="47" t="s">
        <v>1609</v>
      </c>
      <c r="O163" s="47">
        <v>1.056E-2</v>
      </c>
      <c r="P163" s="47">
        <v>0.92904299999999995</v>
      </c>
      <c r="Q163" s="47">
        <v>2</v>
      </c>
      <c r="R163" s="47" t="s">
        <v>1611</v>
      </c>
      <c r="S163" s="47"/>
    </row>
    <row r="164" spans="6:19" ht="14.15" x14ac:dyDescent="0.35">
      <c r="F164" s="36" t="s">
        <v>1614</v>
      </c>
      <c r="J164" s="41" t="s">
        <v>402</v>
      </c>
      <c r="K164" s="64">
        <v>1.2218E-2</v>
      </c>
      <c r="L164" s="47">
        <v>0.94001299999999999</v>
      </c>
      <c r="M164" s="47">
        <v>2</v>
      </c>
      <c r="N164" s="47" t="s">
        <v>1623</v>
      </c>
      <c r="O164" s="47">
        <v>1.0574999999999999E-2</v>
      </c>
      <c r="P164" s="47">
        <v>0.92904299999999995</v>
      </c>
      <c r="Q164" s="47">
        <v>2</v>
      </c>
      <c r="R164" s="47" t="s">
        <v>1416</v>
      </c>
      <c r="S164" s="47"/>
    </row>
    <row r="165" spans="6:19" ht="14.15" x14ac:dyDescent="0.35">
      <c r="F165" s="36" t="s">
        <v>1626</v>
      </c>
      <c r="J165" s="41" t="s">
        <v>1628</v>
      </c>
      <c r="K165" s="64">
        <v>1.251E-2</v>
      </c>
      <c r="L165" s="47">
        <v>0.94001299999999999</v>
      </c>
      <c r="M165" s="47">
        <v>2</v>
      </c>
      <c r="N165" s="47" t="s">
        <v>447</v>
      </c>
      <c r="O165" s="47">
        <v>1.0725999999999999E-2</v>
      </c>
      <c r="P165" s="47">
        <v>0.92904299999999995</v>
      </c>
      <c r="Q165" s="47">
        <v>2</v>
      </c>
      <c r="R165" s="47" t="s">
        <v>1636</v>
      </c>
      <c r="S165" s="47"/>
    </row>
    <row r="166" spans="6:19" ht="14.15" x14ac:dyDescent="0.35">
      <c r="F166" s="36" t="s">
        <v>623</v>
      </c>
      <c r="J166" s="41" t="s">
        <v>485</v>
      </c>
      <c r="K166" s="64">
        <v>1.2520999999999999E-2</v>
      </c>
      <c r="L166" s="47">
        <v>0.94001299999999999</v>
      </c>
      <c r="M166" s="47">
        <v>2</v>
      </c>
      <c r="N166" s="47" t="s">
        <v>1640</v>
      </c>
      <c r="O166" s="47">
        <v>1.0851E-2</v>
      </c>
      <c r="P166" s="47">
        <v>0.92904299999999995</v>
      </c>
      <c r="Q166" s="47">
        <v>2</v>
      </c>
      <c r="R166" s="47" t="s">
        <v>727</v>
      </c>
      <c r="S166" s="47"/>
    </row>
    <row r="167" spans="6:19" ht="14.15" x14ac:dyDescent="0.35">
      <c r="F167" s="36" t="s">
        <v>1642</v>
      </c>
      <c r="J167" s="41" t="s">
        <v>610</v>
      </c>
      <c r="K167" s="64">
        <v>1.2532E-2</v>
      </c>
      <c r="L167" s="47">
        <v>0.94001299999999999</v>
      </c>
      <c r="M167" s="47">
        <v>2</v>
      </c>
      <c r="N167" s="47" t="s">
        <v>1644</v>
      </c>
      <c r="O167" s="47">
        <v>1.0879E-2</v>
      </c>
      <c r="P167" s="47">
        <v>0.92904299999999995</v>
      </c>
      <c r="Q167" s="47">
        <v>2</v>
      </c>
      <c r="R167" s="47" t="s">
        <v>446</v>
      </c>
      <c r="S167" s="47"/>
    </row>
    <row r="168" spans="6:19" ht="14.15" x14ac:dyDescent="0.35">
      <c r="F168" s="36" t="s">
        <v>1647</v>
      </c>
      <c r="J168" s="41" t="s">
        <v>1648</v>
      </c>
      <c r="K168" s="64">
        <v>1.2751E-2</v>
      </c>
      <c r="L168" s="47">
        <v>0.94001299999999999</v>
      </c>
      <c r="M168" s="47">
        <v>2</v>
      </c>
      <c r="N168" s="47" t="s">
        <v>1649</v>
      </c>
      <c r="O168" s="47">
        <v>1.09E-2</v>
      </c>
      <c r="P168" s="47">
        <v>0.92904299999999995</v>
      </c>
      <c r="Q168" s="47">
        <v>2</v>
      </c>
      <c r="R168" s="47" t="s">
        <v>119</v>
      </c>
      <c r="S168" s="47"/>
    </row>
    <row r="169" spans="6:19" ht="14.15" x14ac:dyDescent="0.35">
      <c r="F169" s="36" t="s">
        <v>1651</v>
      </c>
      <c r="J169" s="41" t="s">
        <v>1652</v>
      </c>
      <c r="K169" s="64">
        <v>1.2976E-2</v>
      </c>
      <c r="L169" s="47">
        <v>0.94001299999999999</v>
      </c>
      <c r="M169" s="47">
        <v>2</v>
      </c>
      <c r="N169" s="47" t="s">
        <v>1654</v>
      </c>
      <c r="O169" s="47">
        <v>1.0949E-2</v>
      </c>
      <c r="P169" s="47">
        <v>0.92904299999999995</v>
      </c>
      <c r="Q169" s="47">
        <v>2</v>
      </c>
      <c r="R169" s="47" t="s">
        <v>855</v>
      </c>
      <c r="S169" s="47"/>
    </row>
    <row r="170" spans="6:19" ht="14.15" x14ac:dyDescent="0.35">
      <c r="F170" s="36" t="s">
        <v>1660</v>
      </c>
      <c r="J170" s="41" t="s">
        <v>1661</v>
      </c>
      <c r="K170" s="64">
        <v>1.3107000000000001E-2</v>
      </c>
      <c r="L170" s="47">
        <v>0.94001299999999999</v>
      </c>
      <c r="M170" s="47">
        <v>2</v>
      </c>
      <c r="N170" s="47" t="s">
        <v>1665</v>
      </c>
      <c r="O170" s="47">
        <v>1.1245E-2</v>
      </c>
      <c r="P170" s="47">
        <v>0.92904299999999995</v>
      </c>
      <c r="Q170" s="47">
        <v>2</v>
      </c>
      <c r="R170" s="47" t="s">
        <v>1315</v>
      </c>
      <c r="S170" s="47"/>
    </row>
    <row r="171" spans="6:19" ht="14.15" x14ac:dyDescent="0.35">
      <c r="F171" s="36" t="s">
        <v>1669</v>
      </c>
      <c r="J171" s="41" t="s">
        <v>1671</v>
      </c>
      <c r="K171" s="64">
        <v>1.3187000000000001E-2</v>
      </c>
      <c r="L171" s="47">
        <v>0.94001299999999999</v>
      </c>
      <c r="M171" s="47">
        <v>2</v>
      </c>
      <c r="N171" s="47" t="s">
        <v>1675</v>
      </c>
      <c r="O171" s="47">
        <v>1.1251000000000001E-2</v>
      </c>
      <c r="P171" s="47">
        <v>0.92904299999999995</v>
      </c>
      <c r="Q171" s="47">
        <v>2</v>
      </c>
      <c r="R171" s="47" t="s">
        <v>875</v>
      </c>
      <c r="S171" s="47"/>
    </row>
    <row r="172" spans="6:19" ht="14.15" x14ac:dyDescent="0.35">
      <c r="F172" s="36" t="s">
        <v>1682</v>
      </c>
      <c r="J172" s="41" t="s">
        <v>683</v>
      </c>
      <c r="K172" s="64">
        <v>1.3276E-2</v>
      </c>
      <c r="L172" s="47">
        <v>0.94001299999999999</v>
      </c>
      <c r="M172" s="47">
        <v>2</v>
      </c>
      <c r="N172" s="47" t="s">
        <v>1636</v>
      </c>
      <c r="O172" s="47">
        <v>1.1313E-2</v>
      </c>
      <c r="P172" s="47">
        <v>0.92904299999999995</v>
      </c>
      <c r="Q172" s="47">
        <v>2</v>
      </c>
      <c r="R172" s="47" t="s">
        <v>441</v>
      </c>
      <c r="S172" s="47"/>
    </row>
    <row r="173" spans="6:19" ht="14.15" x14ac:dyDescent="0.35">
      <c r="F173" s="36" t="s">
        <v>1693</v>
      </c>
      <c r="J173" s="41" t="s">
        <v>472</v>
      </c>
      <c r="K173" s="64">
        <v>1.3335E-2</v>
      </c>
      <c r="L173" s="47">
        <v>0.94001299999999999</v>
      </c>
      <c r="M173" s="47">
        <v>2</v>
      </c>
      <c r="N173" s="47" t="s">
        <v>1702</v>
      </c>
      <c r="O173" s="47">
        <v>1.1337E-2</v>
      </c>
      <c r="P173" s="47">
        <v>0.92904299999999995</v>
      </c>
      <c r="Q173" s="47">
        <v>2</v>
      </c>
      <c r="R173" s="47" t="s">
        <v>1704</v>
      </c>
      <c r="S173" s="47"/>
    </row>
    <row r="174" spans="6:19" ht="14.15" x14ac:dyDescent="0.35">
      <c r="F174" s="36" t="s">
        <v>1705</v>
      </c>
      <c r="J174" s="41" t="s">
        <v>596</v>
      </c>
      <c r="K174" s="64">
        <v>1.3447000000000001E-2</v>
      </c>
      <c r="L174" s="47">
        <v>0.94001299999999999</v>
      </c>
      <c r="M174" s="47">
        <v>2</v>
      </c>
      <c r="N174" s="47" t="s">
        <v>1708</v>
      </c>
      <c r="O174" s="47">
        <v>1.1351E-2</v>
      </c>
      <c r="P174" s="47">
        <v>0.92904299999999995</v>
      </c>
      <c r="Q174" s="47">
        <v>2</v>
      </c>
      <c r="R174" s="47" t="s">
        <v>1710</v>
      </c>
      <c r="S174" s="47"/>
    </row>
    <row r="175" spans="6:19" ht="14.15" x14ac:dyDescent="0.35">
      <c r="F175" s="36" t="s">
        <v>1712</v>
      </c>
      <c r="J175" s="41" t="s">
        <v>1081</v>
      </c>
      <c r="K175" s="64">
        <v>1.3464E-2</v>
      </c>
      <c r="L175" s="47">
        <v>0.94001299999999999</v>
      </c>
      <c r="M175" s="47">
        <v>2</v>
      </c>
      <c r="N175" s="47" t="s">
        <v>1717</v>
      </c>
      <c r="O175" s="47">
        <v>1.1357000000000001E-2</v>
      </c>
      <c r="P175" s="47">
        <v>0.92904299999999995</v>
      </c>
      <c r="Q175" s="47">
        <v>2</v>
      </c>
      <c r="R175" s="47" t="s">
        <v>1066</v>
      </c>
      <c r="S175" s="47"/>
    </row>
    <row r="176" spans="6:19" ht="14.15" x14ac:dyDescent="0.35">
      <c r="F176" s="36" t="s">
        <v>1721</v>
      </c>
      <c r="J176" s="41" t="s">
        <v>267</v>
      </c>
      <c r="K176" s="64">
        <v>1.3587999999999999E-2</v>
      </c>
      <c r="L176" s="47">
        <v>0.94001299999999999</v>
      </c>
      <c r="M176" s="47">
        <v>2</v>
      </c>
      <c r="N176" s="47" t="s">
        <v>268</v>
      </c>
      <c r="O176" s="47">
        <v>1.1475000000000001E-2</v>
      </c>
      <c r="P176" s="47">
        <v>0.92904299999999995</v>
      </c>
      <c r="Q176" s="47">
        <v>2</v>
      </c>
      <c r="R176" s="47" t="s">
        <v>843</v>
      </c>
      <c r="S176" s="47"/>
    </row>
    <row r="177" spans="6:19" ht="14.15" x14ac:dyDescent="0.35">
      <c r="F177" s="36" t="s">
        <v>1728</v>
      </c>
      <c r="J177" s="41" t="s">
        <v>1729</v>
      </c>
      <c r="K177" s="64">
        <v>1.3716000000000001E-2</v>
      </c>
      <c r="L177" s="47">
        <v>0.94001299999999999</v>
      </c>
      <c r="M177" s="47">
        <v>2</v>
      </c>
      <c r="N177" s="47" t="s">
        <v>1731</v>
      </c>
      <c r="O177" s="47">
        <v>1.1523E-2</v>
      </c>
      <c r="P177" s="47">
        <v>0.92904299999999995</v>
      </c>
      <c r="Q177" s="47">
        <v>2</v>
      </c>
      <c r="R177" s="47" t="s">
        <v>1136</v>
      </c>
      <c r="S177" s="47"/>
    </row>
    <row r="178" spans="6:19" ht="14.15" x14ac:dyDescent="0.35">
      <c r="F178" s="36" t="s">
        <v>1736</v>
      </c>
      <c r="J178" s="41" t="s">
        <v>1739</v>
      </c>
      <c r="K178" s="64">
        <v>1.3774E-2</v>
      </c>
      <c r="L178" s="47">
        <v>0.94001299999999999</v>
      </c>
      <c r="M178" s="47">
        <v>2</v>
      </c>
      <c r="N178" s="47" t="s">
        <v>1741</v>
      </c>
      <c r="O178" s="47">
        <v>1.1603E-2</v>
      </c>
      <c r="P178" s="47">
        <v>0.92904299999999995</v>
      </c>
      <c r="Q178" s="47">
        <v>2</v>
      </c>
      <c r="R178" s="47" t="s">
        <v>1743</v>
      </c>
      <c r="S178" s="47"/>
    </row>
    <row r="179" spans="6:19" ht="14.15" x14ac:dyDescent="0.35">
      <c r="F179" s="36" t="s">
        <v>1744</v>
      </c>
      <c r="J179" s="41" t="s">
        <v>1747</v>
      </c>
      <c r="K179" s="64">
        <v>1.3779E-2</v>
      </c>
      <c r="L179" s="47">
        <v>0.94001299999999999</v>
      </c>
      <c r="M179" s="47">
        <v>2</v>
      </c>
      <c r="N179" s="47" t="s">
        <v>1749</v>
      </c>
      <c r="O179" s="47">
        <v>1.1625E-2</v>
      </c>
      <c r="P179" s="47">
        <v>0.92904299999999995</v>
      </c>
      <c r="Q179" s="47">
        <v>2</v>
      </c>
      <c r="R179" s="47" t="s">
        <v>1751</v>
      </c>
      <c r="S179" s="47"/>
    </row>
    <row r="180" spans="6:19" ht="14.15" x14ac:dyDescent="0.35">
      <c r="F180" s="36" t="s">
        <v>1752</v>
      </c>
      <c r="J180" s="41" t="s">
        <v>1568</v>
      </c>
      <c r="K180" s="64">
        <v>1.3889E-2</v>
      </c>
      <c r="L180" s="47">
        <v>0.94001299999999999</v>
      </c>
      <c r="M180" s="47">
        <v>2</v>
      </c>
      <c r="N180" s="47" t="s">
        <v>1755</v>
      </c>
      <c r="O180" s="47">
        <v>1.1705999999999999E-2</v>
      </c>
      <c r="P180" s="47">
        <v>0.93121600000000004</v>
      </c>
      <c r="Q180" s="47">
        <v>2</v>
      </c>
      <c r="R180" s="47" t="s">
        <v>772</v>
      </c>
      <c r="S180" s="47"/>
    </row>
    <row r="181" spans="6:19" ht="14.15" x14ac:dyDescent="0.35">
      <c r="F181" s="36" t="s">
        <v>1759</v>
      </c>
      <c r="J181" s="41" t="s">
        <v>914</v>
      </c>
      <c r="K181" s="64">
        <v>1.3984999999999999E-2</v>
      </c>
      <c r="L181" s="47">
        <v>0.94001299999999999</v>
      </c>
      <c r="M181" s="47">
        <v>2</v>
      </c>
      <c r="N181" s="47" t="s">
        <v>1760</v>
      </c>
      <c r="O181" s="47">
        <v>1.2E-2</v>
      </c>
      <c r="P181" s="47">
        <v>0.93121600000000004</v>
      </c>
      <c r="Q181" s="47">
        <v>2</v>
      </c>
      <c r="R181" s="47" t="s">
        <v>1763</v>
      </c>
      <c r="S181" s="47"/>
    </row>
    <row r="182" spans="6:19" ht="14.15" x14ac:dyDescent="0.35">
      <c r="F182" s="36" t="s">
        <v>1766</v>
      </c>
      <c r="J182" s="41" t="s">
        <v>896</v>
      </c>
      <c r="K182" s="64">
        <v>1.4076999999999999E-2</v>
      </c>
      <c r="L182" s="47">
        <v>0.94001299999999999</v>
      </c>
      <c r="M182" s="47">
        <v>2</v>
      </c>
      <c r="N182" s="47" t="s">
        <v>1769</v>
      </c>
      <c r="O182" s="47">
        <v>1.2107E-2</v>
      </c>
      <c r="P182" s="47">
        <v>0.93121600000000004</v>
      </c>
      <c r="Q182" s="47">
        <v>2</v>
      </c>
      <c r="R182" s="47" t="s">
        <v>889</v>
      </c>
      <c r="S182" s="47"/>
    </row>
    <row r="183" spans="6:19" ht="14.15" x14ac:dyDescent="0.35">
      <c r="F183" s="36" t="s">
        <v>598</v>
      </c>
      <c r="J183" s="41" t="s">
        <v>1771</v>
      </c>
      <c r="K183" s="64">
        <v>1.4189E-2</v>
      </c>
      <c r="L183" s="47">
        <v>0.94001299999999999</v>
      </c>
      <c r="M183" s="47">
        <v>2</v>
      </c>
      <c r="N183" s="47" t="s">
        <v>402</v>
      </c>
      <c r="O183" s="47">
        <v>1.2109E-2</v>
      </c>
      <c r="P183" s="47">
        <v>0.93121600000000004</v>
      </c>
      <c r="Q183" s="47">
        <v>2</v>
      </c>
      <c r="R183" s="47" t="s">
        <v>1779</v>
      </c>
      <c r="S183" s="47"/>
    </row>
    <row r="184" spans="6:19" ht="14.15" x14ac:dyDescent="0.35">
      <c r="F184" s="36" t="s">
        <v>1782</v>
      </c>
      <c r="J184" s="41" t="s">
        <v>533</v>
      </c>
      <c r="K184" s="64">
        <v>1.4239E-2</v>
      </c>
      <c r="L184" s="47">
        <v>0.94001299999999999</v>
      </c>
      <c r="M184" s="47">
        <v>2</v>
      </c>
      <c r="N184" s="47" t="s">
        <v>1784</v>
      </c>
      <c r="O184" s="47">
        <v>1.213E-2</v>
      </c>
      <c r="P184" s="47">
        <v>0.93121600000000004</v>
      </c>
      <c r="Q184" s="47">
        <v>2</v>
      </c>
      <c r="R184" s="47" t="s">
        <v>1788</v>
      </c>
      <c r="S184" s="47"/>
    </row>
    <row r="185" spans="6:19" ht="14.15" x14ac:dyDescent="0.35">
      <c r="F185" s="36" t="s">
        <v>1791</v>
      </c>
      <c r="J185" s="41" t="s">
        <v>1763</v>
      </c>
      <c r="K185" s="64">
        <v>1.4259000000000001E-2</v>
      </c>
      <c r="L185" s="47">
        <v>0.94001299999999999</v>
      </c>
      <c r="M185" s="47">
        <v>2</v>
      </c>
      <c r="N185" s="47" t="s">
        <v>1796</v>
      </c>
      <c r="O185" s="47">
        <v>1.2145E-2</v>
      </c>
      <c r="P185" s="47">
        <v>0.93121600000000004</v>
      </c>
      <c r="Q185" s="47">
        <v>2</v>
      </c>
      <c r="R185" s="47" t="s">
        <v>373</v>
      </c>
      <c r="S185" s="47"/>
    </row>
    <row r="186" spans="6:19" ht="14.15" x14ac:dyDescent="0.35">
      <c r="F186" s="36" t="s">
        <v>1800</v>
      </c>
      <c r="J186" s="41" t="s">
        <v>1802</v>
      </c>
      <c r="K186" s="64">
        <v>1.4303E-2</v>
      </c>
      <c r="L186" s="47">
        <v>0.94001299999999999</v>
      </c>
      <c r="M186" s="47">
        <v>2</v>
      </c>
      <c r="N186" s="47" t="s">
        <v>1805</v>
      </c>
      <c r="O186" s="47">
        <v>1.2172000000000001E-2</v>
      </c>
      <c r="P186" s="47">
        <v>0.93121600000000004</v>
      </c>
      <c r="Q186" s="47">
        <v>2</v>
      </c>
      <c r="R186" s="47" t="s">
        <v>1273</v>
      </c>
      <c r="S186" s="47"/>
    </row>
    <row r="187" spans="6:19" ht="14.15" x14ac:dyDescent="0.35">
      <c r="F187" s="36" t="s">
        <v>1808</v>
      </c>
      <c r="J187" s="41" t="s">
        <v>557</v>
      </c>
      <c r="K187" s="64">
        <v>1.4323000000000001E-2</v>
      </c>
      <c r="L187" s="47">
        <v>0.94001299999999999</v>
      </c>
      <c r="M187" s="47">
        <v>2</v>
      </c>
      <c r="N187" s="47" t="s">
        <v>540</v>
      </c>
      <c r="O187" s="47">
        <v>1.2212000000000001E-2</v>
      </c>
      <c r="P187" s="47">
        <v>0.93121600000000004</v>
      </c>
      <c r="Q187" s="47">
        <v>2</v>
      </c>
      <c r="R187" s="47" t="s">
        <v>1811</v>
      </c>
      <c r="S187" s="47"/>
    </row>
    <row r="188" spans="6:19" ht="14.15" x14ac:dyDescent="0.35">
      <c r="F188" s="36" t="s">
        <v>1814</v>
      </c>
      <c r="J188" s="41" t="s">
        <v>702</v>
      </c>
      <c r="K188" s="64">
        <v>1.4347E-2</v>
      </c>
      <c r="L188" s="47">
        <v>0.94001299999999999</v>
      </c>
      <c r="M188" s="47">
        <v>2</v>
      </c>
      <c r="N188" s="47" t="s">
        <v>1816</v>
      </c>
      <c r="O188" s="47">
        <v>1.2312999999999999E-2</v>
      </c>
      <c r="P188" s="47">
        <v>0.93121600000000004</v>
      </c>
      <c r="Q188" s="47">
        <v>2</v>
      </c>
      <c r="R188" s="47" t="s">
        <v>342</v>
      </c>
      <c r="S188" s="47"/>
    </row>
    <row r="189" spans="6:19" ht="14.15" x14ac:dyDescent="0.35">
      <c r="F189" s="36" t="s">
        <v>1819</v>
      </c>
      <c r="J189" s="41" t="s">
        <v>1822</v>
      </c>
      <c r="K189" s="64">
        <v>1.4388E-2</v>
      </c>
      <c r="L189" s="47">
        <v>0.94001299999999999</v>
      </c>
      <c r="M189" s="47">
        <v>2</v>
      </c>
      <c r="N189" s="47" t="s">
        <v>1824</v>
      </c>
      <c r="O189" s="47">
        <v>1.2319999999999999E-2</v>
      </c>
      <c r="P189" s="47">
        <v>0.93121600000000004</v>
      </c>
      <c r="Q189" s="47">
        <v>2</v>
      </c>
      <c r="R189" s="47" t="s">
        <v>1063</v>
      </c>
      <c r="S189" s="47"/>
    </row>
    <row r="190" spans="6:19" ht="14.15" x14ac:dyDescent="0.35">
      <c r="F190" s="36" t="s">
        <v>1826</v>
      </c>
      <c r="J190" s="41" t="s">
        <v>1828</v>
      </c>
      <c r="K190" s="64">
        <v>1.4583E-2</v>
      </c>
      <c r="L190" s="47">
        <v>0.94001299999999999</v>
      </c>
      <c r="M190" s="47">
        <v>2</v>
      </c>
      <c r="N190" s="47" t="s">
        <v>1834</v>
      </c>
      <c r="O190" s="47">
        <v>1.2322E-2</v>
      </c>
      <c r="P190" s="47">
        <v>0.93121600000000004</v>
      </c>
      <c r="Q190" s="47">
        <v>2</v>
      </c>
      <c r="R190" s="47" t="s">
        <v>1487</v>
      </c>
      <c r="S190" s="47"/>
    </row>
    <row r="191" spans="6:19" ht="14.15" x14ac:dyDescent="0.35">
      <c r="F191" s="36" t="s">
        <v>1839</v>
      </c>
      <c r="J191" s="41" t="s">
        <v>1483</v>
      </c>
      <c r="K191" s="64">
        <v>1.4744E-2</v>
      </c>
      <c r="L191" s="47">
        <v>0.94001299999999999</v>
      </c>
      <c r="M191" s="47">
        <v>2</v>
      </c>
      <c r="N191" s="47" t="s">
        <v>1842</v>
      </c>
      <c r="O191" s="47">
        <v>1.2331E-2</v>
      </c>
      <c r="P191" s="47">
        <v>0.93121600000000004</v>
      </c>
      <c r="Q191" s="47">
        <v>2</v>
      </c>
      <c r="R191" s="47" t="s">
        <v>1846</v>
      </c>
      <c r="S191" s="47"/>
    </row>
    <row r="192" spans="6:19" ht="14.15" x14ac:dyDescent="0.35">
      <c r="F192" s="36" t="s">
        <v>1849</v>
      </c>
      <c r="J192" s="41" t="s">
        <v>1851</v>
      </c>
      <c r="K192" s="64">
        <v>1.4898E-2</v>
      </c>
      <c r="L192" s="47">
        <v>0.94001299999999999</v>
      </c>
      <c r="M192" s="47">
        <v>2</v>
      </c>
      <c r="N192" s="47" t="s">
        <v>1854</v>
      </c>
      <c r="O192" s="47">
        <v>1.2368000000000001E-2</v>
      </c>
      <c r="P192" s="47">
        <v>0.93121600000000004</v>
      </c>
      <c r="Q192" s="47">
        <v>2</v>
      </c>
      <c r="R192" s="47" t="s">
        <v>1086</v>
      </c>
      <c r="S192" s="47"/>
    </row>
    <row r="193" spans="6:19" ht="14.15" x14ac:dyDescent="0.35">
      <c r="F193" s="36" t="s">
        <v>1855</v>
      </c>
      <c r="J193" s="41" t="s">
        <v>1858</v>
      </c>
      <c r="K193" s="64">
        <v>1.4904000000000001E-2</v>
      </c>
      <c r="L193" s="47">
        <v>0.94001299999999999</v>
      </c>
      <c r="M193" s="47">
        <v>2</v>
      </c>
      <c r="N193" s="47" t="s">
        <v>1861</v>
      </c>
      <c r="O193" s="47">
        <v>1.2534999999999999E-2</v>
      </c>
      <c r="P193" s="47">
        <v>0.93121600000000004</v>
      </c>
      <c r="Q193" s="47">
        <v>2</v>
      </c>
      <c r="R193" s="47" t="s">
        <v>1864</v>
      </c>
      <c r="S193" s="47"/>
    </row>
    <row r="194" spans="6:19" ht="14.15" x14ac:dyDescent="0.35">
      <c r="F194" s="36" t="s">
        <v>1866</v>
      </c>
      <c r="J194" s="41" t="s">
        <v>441</v>
      </c>
      <c r="K194" s="64">
        <v>1.4991000000000001E-2</v>
      </c>
      <c r="L194" s="47">
        <v>0.94001299999999999</v>
      </c>
      <c r="M194" s="47">
        <v>2</v>
      </c>
      <c r="N194" s="47" t="s">
        <v>1868</v>
      </c>
      <c r="O194" s="47">
        <v>1.255E-2</v>
      </c>
      <c r="P194" s="47">
        <v>0.93121600000000004</v>
      </c>
      <c r="Q194" s="47">
        <v>2</v>
      </c>
      <c r="R194" s="47" t="s">
        <v>1385</v>
      </c>
      <c r="S194" s="47"/>
    </row>
    <row r="195" spans="6:19" ht="14.15" x14ac:dyDescent="0.35">
      <c r="F195" s="36" t="s">
        <v>1873</v>
      </c>
      <c r="J195" s="41" t="s">
        <v>600</v>
      </c>
      <c r="K195" s="64">
        <v>1.5039E-2</v>
      </c>
      <c r="L195" s="47">
        <v>0.94001299999999999</v>
      </c>
      <c r="M195" s="47">
        <v>2</v>
      </c>
      <c r="N195" s="47" t="s">
        <v>1876</v>
      </c>
      <c r="O195" s="47">
        <v>1.2640999999999999E-2</v>
      </c>
      <c r="P195" s="47">
        <v>0.93121600000000004</v>
      </c>
      <c r="Q195" s="47">
        <v>2</v>
      </c>
      <c r="R195" s="47" t="s">
        <v>274</v>
      </c>
      <c r="S195" s="47"/>
    </row>
    <row r="196" spans="6:19" ht="14.15" x14ac:dyDescent="0.35">
      <c r="F196" s="36" t="s">
        <v>1880</v>
      </c>
      <c r="J196" s="41" t="s">
        <v>1881</v>
      </c>
      <c r="K196" s="64">
        <v>1.5231E-2</v>
      </c>
      <c r="L196" s="47">
        <v>0.94001299999999999</v>
      </c>
      <c r="M196" s="47">
        <v>2</v>
      </c>
      <c r="N196" s="47" t="s">
        <v>1882</v>
      </c>
      <c r="O196" s="47">
        <v>1.2782E-2</v>
      </c>
      <c r="P196" s="47">
        <v>0.93121600000000004</v>
      </c>
      <c r="Q196" s="47">
        <v>2</v>
      </c>
      <c r="R196" s="47" t="s">
        <v>1886</v>
      </c>
      <c r="S196" s="47"/>
    </row>
    <row r="197" spans="6:19" ht="14.15" x14ac:dyDescent="0.35">
      <c r="F197" s="36" t="s">
        <v>1890</v>
      </c>
      <c r="J197" s="41" t="s">
        <v>1892</v>
      </c>
      <c r="K197" s="64">
        <v>1.5394E-2</v>
      </c>
      <c r="L197" s="47">
        <v>0.94001299999999999</v>
      </c>
      <c r="M197" s="47">
        <v>2</v>
      </c>
      <c r="N197" s="47" t="s">
        <v>1894</v>
      </c>
      <c r="O197" s="47">
        <v>1.2886E-2</v>
      </c>
      <c r="P197" s="47">
        <v>0.93121600000000004</v>
      </c>
      <c r="Q197" s="47">
        <v>2</v>
      </c>
      <c r="R197" s="47" t="s">
        <v>991</v>
      </c>
      <c r="S197" s="47"/>
    </row>
    <row r="198" spans="6:19" ht="14.15" x14ac:dyDescent="0.35">
      <c r="F198" s="36" t="s">
        <v>1900</v>
      </c>
      <c r="J198" s="41" t="s">
        <v>1449</v>
      </c>
      <c r="K198" s="64">
        <v>1.5494000000000001E-2</v>
      </c>
      <c r="L198" s="47">
        <v>0.94001299999999999</v>
      </c>
      <c r="M198" s="47">
        <v>2</v>
      </c>
      <c r="N198" s="47" t="s">
        <v>1492</v>
      </c>
      <c r="O198" s="47">
        <v>1.289E-2</v>
      </c>
      <c r="P198" s="47">
        <v>0.93121600000000004</v>
      </c>
      <c r="Q198" s="47">
        <v>2</v>
      </c>
      <c r="R198" s="47" t="s">
        <v>1907</v>
      </c>
      <c r="S198" s="47"/>
    </row>
    <row r="199" spans="6:19" ht="14.15" x14ac:dyDescent="0.35">
      <c r="F199" s="36" t="s">
        <v>1461</v>
      </c>
      <c r="J199" s="41" t="s">
        <v>1909</v>
      </c>
      <c r="K199" s="64">
        <v>1.5587E-2</v>
      </c>
      <c r="L199" s="47">
        <v>0.94001299999999999</v>
      </c>
      <c r="M199" s="47">
        <v>2</v>
      </c>
      <c r="N199" s="47" t="s">
        <v>1910</v>
      </c>
      <c r="O199" s="47">
        <v>1.2969E-2</v>
      </c>
      <c r="P199" s="47">
        <v>0.93121600000000004</v>
      </c>
      <c r="Q199" s="47">
        <v>2</v>
      </c>
      <c r="R199" s="47" t="s">
        <v>1914</v>
      </c>
      <c r="S199" s="47"/>
    </row>
    <row r="200" spans="6:19" ht="14.15" x14ac:dyDescent="0.35">
      <c r="F200" s="36" t="s">
        <v>1916</v>
      </c>
      <c r="J200" s="41" t="s">
        <v>1252</v>
      </c>
      <c r="K200" s="64">
        <v>1.5617000000000001E-2</v>
      </c>
      <c r="L200" s="47">
        <v>0.94001299999999999</v>
      </c>
      <c r="M200" s="47">
        <v>2</v>
      </c>
      <c r="N200" s="47" t="s">
        <v>1919</v>
      </c>
      <c r="O200" s="47">
        <v>1.2977000000000001E-2</v>
      </c>
      <c r="P200" s="47">
        <v>0.93121600000000004</v>
      </c>
      <c r="Q200" s="47">
        <v>2</v>
      </c>
      <c r="R200" s="47" t="s">
        <v>334</v>
      </c>
      <c r="S200" s="47"/>
    </row>
    <row r="201" spans="6:19" ht="14.15" x14ac:dyDescent="0.35">
      <c r="F201" s="36" t="s">
        <v>1922</v>
      </c>
      <c r="J201" s="41" t="s">
        <v>450</v>
      </c>
      <c r="K201" s="64">
        <v>1.5671999999999998E-2</v>
      </c>
      <c r="L201" s="47">
        <v>0.94001299999999999</v>
      </c>
      <c r="M201" s="47">
        <v>2</v>
      </c>
      <c r="N201" s="47" t="s">
        <v>1926</v>
      </c>
      <c r="O201" s="47">
        <v>1.3006999999999999E-2</v>
      </c>
      <c r="P201" s="47">
        <v>0.93121600000000004</v>
      </c>
      <c r="Q201" s="47">
        <v>2</v>
      </c>
      <c r="R201" s="47" t="s">
        <v>1202</v>
      </c>
      <c r="S201" s="47"/>
    </row>
    <row r="202" spans="6:19" ht="14.15" x14ac:dyDescent="0.35">
      <c r="F202" s="36" t="s">
        <v>462</v>
      </c>
      <c r="J202" s="41" t="s">
        <v>355</v>
      </c>
      <c r="K202" s="64">
        <v>1.5713999999999999E-2</v>
      </c>
      <c r="L202" s="47">
        <v>0.94001299999999999</v>
      </c>
      <c r="M202" s="47">
        <v>2</v>
      </c>
      <c r="N202" s="47" t="s">
        <v>1935</v>
      </c>
      <c r="O202" s="47">
        <v>1.3051E-2</v>
      </c>
      <c r="P202" s="47">
        <v>0.93121600000000004</v>
      </c>
      <c r="Q202" s="47">
        <v>2</v>
      </c>
      <c r="R202" s="47" t="s">
        <v>549</v>
      </c>
      <c r="S202" s="47"/>
    </row>
    <row r="203" spans="6:19" ht="14.15" x14ac:dyDescent="0.35">
      <c r="F203" s="36" t="s">
        <v>1938</v>
      </c>
      <c r="J203" s="41" t="s">
        <v>1939</v>
      </c>
      <c r="K203" s="64">
        <v>1.5816E-2</v>
      </c>
      <c r="L203" s="47">
        <v>0.94001299999999999</v>
      </c>
      <c r="M203" s="47">
        <v>2</v>
      </c>
      <c r="N203" s="47" t="s">
        <v>1941</v>
      </c>
      <c r="O203" s="47">
        <v>1.3143999999999999E-2</v>
      </c>
      <c r="P203" s="47">
        <v>0.93121600000000004</v>
      </c>
      <c r="Q203" s="47">
        <v>2</v>
      </c>
      <c r="R203" s="47" t="s">
        <v>1944</v>
      </c>
      <c r="S203" s="47"/>
    </row>
    <row r="204" spans="6:19" ht="14.15" x14ac:dyDescent="0.35">
      <c r="F204" s="36" t="s">
        <v>1946</v>
      </c>
      <c r="J204" s="41" t="s">
        <v>1018</v>
      </c>
      <c r="K204" s="64">
        <v>1.5826E-2</v>
      </c>
      <c r="L204" s="47">
        <v>0.94001299999999999</v>
      </c>
      <c r="M204" s="47">
        <v>2</v>
      </c>
      <c r="N204" s="47" t="s">
        <v>1047</v>
      </c>
      <c r="O204" s="47">
        <v>1.3181E-2</v>
      </c>
      <c r="P204" s="47">
        <v>0.93121600000000004</v>
      </c>
      <c r="Q204" s="47">
        <v>2</v>
      </c>
      <c r="R204" s="47" t="s">
        <v>1952</v>
      </c>
      <c r="S204" s="47"/>
    </row>
    <row r="205" spans="6:19" ht="14.15" x14ac:dyDescent="0.35">
      <c r="F205" s="36" t="s">
        <v>1953</v>
      </c>
      <c r="J205" s="41" t="s">
        <v>1955</v>
      </c>
      <c r="K205" s="64">
        <v>1.5833E-2</v>
      </c>
      <c r="L205" s="47">
        <v>0.94001299999999999</v>
      </c>
      <c r="M205" s="47">
        <v>2</v>
      </c>
      <c r="N205" s="47" t="s">
        <v>1958</v>
      </c>
      <c r="O205" s="47">
        <v>1.3195999999999999E-2</v>
      </c>
      <c r="P205" s="47">
        <v>0.93121600000000004</v>
      </c>
      <c r="Q205" s="47">
        <v>2</v>
      </c>
      <c r="R205" s="47" t="s">
        <v>1477</v>
      </c>
      <c r="S205" s="47"/>
    </row>
    <row r="206" spans="6:19" ht="14.15" x14ac:dyDescent="0.35">
      <c r="F206" s="36" t="s">
        <v>1964</v>
      </c>
      <c r="J206" s="41" t="s">
        <v>673</v>
      </c>
      <c r="K206" s="64">
        <v>1.6202000000000001E-2</v>
      </c>
      <c r="L206" s="47">
        <v>0.94001299999999999</v>
      </c>
      <c r="M206" s="47">
        <v>2</v>
      </c>
      <c r="N206" s="47" t="s">
        <v>1968</v>
      </c>
      <c r="O206" s="47">
        <v>1.3337E-2</v>
      </c>
      <c r="P206" s="47">
        <v>0.93121600000000004</v>
      </c>
      <c r="Q206" s="47">
        <v>2</v>
      </c>
      <c r="R206" s="47" t="s">
        <v>1652</v>
      </c>
      <c r="S206" s="47"/>
    </row>
    <row r="207" spans="6:19" ht="14.15" x14ac:dyDescent="0.35">
      <c r="F207" s="36" t="s">
        <v>1973</v>
      </c>
      <c r="J207" s="41" t="s">
        <v>1975</v>
      </c>
      <c r="K207" s="64">
        <v>1.6219999999999998E-2</v>
      </c>
      <c r="L207" s="47">
        <v>0.94001299999999999</v>
      </c>
      <c r="M207" s="47">
        <v>2</v>
      </c>
      <c r="N207" s="47" t="s">
        <v>1977</v>
      </c>
      <c r="O207" s="47">
        <v>1.3346999999999999E-2</v>
      </c>
      <c r="P207" s="47">
        <v>0.93121600000000004</v>
      </c>
      <c r="Q207" s="47">
        <v>2</v>
      </c>
      <c r="R207" s="47" t="s">
        <v>1978</v>
      </c>
      <c r="S207" s="47"/>
    </row>
    <row r="208" spans="6:19" ht="14.15" x14ac:dyDescent="0.35">
      <c r="F208" s="36" t="s">
        <v>1979</v>
      </c>
      <c r="J208" s="41" t="s">
        <v>1980</v>
      </c>
      <c r="K208" s="64">
        <v>1.6469999999999999E-2</v>
      </c>
      <c r="L208" s="47">
        <v>0.94001299999999999</v>
      </c>
      <c r="M208" s="47">
        <v>2</v>
      </c>
      <c r="N208" s="47" t="s">
        <v>342</v>
      </c>
      <c r="O208" s="47">
        <v>1.3356E-2</v>
      </c>
      <c r="P208" s="47">
        <v>0.93121600000000004</v>
      </c>
      <c r="Q208" s="47">
        <v>2</v>
      </c>
      <c r="R208" s="47" t="s">
        <v>1456</v>
      </c>
      <c r="S208" s="47"/>
    </row>
    <row r="209" spans="6:19" ht="14.15" x14ac:dyDescent="0.35">
      <c r="F209" s="36" t="s">
        <v>1982</v>
      </c>
      <c r="J209" s="41" t="s">
        <v>1983</v>
      </c>
      <c r="K209" s="64">
        <v>1.6527E-2</v>
      </c>
      <c r="L209" s="47">
        <v>0.94001299999999999</v>
      </c>
      <c r="M209" s="47">
        <v>2</v>
      </c>
      <c r="N209" s="47" t="s">
        <v>1985</v>
      </c>
      <c r="O209" s="47">
        <v>1.3414000000000001E-2</v>
      </c>
      <c r="P209" s="47">
        <v>0.93121600000000004</v>
      </c>
      <c r="Q209" s="47">
        <v>2</v>
      </c>
      <c r="R209" s="47" t="s">
        <v>1987</v>
      </c>
      <c r="S209" s="47"/>
    </row>
    <row r="210" spans="6:19" ht="14.15" x14ac:dyDescent="0.35">
      <c r="F210" s="36" t="s">
        <v>1988</v>
      </c>
      <c r="J210" s="41" t="s">
        <v>1989</v>
      </c>
      <c r="K210" s="64">
        <v>1.6552000000000001E-2</v>
      </c>
      <c r="L210" s="47">
        <v>0.94001299999999999</v>
      </c>
      <c r="M210" s="47">
        <v>2</v>
      </c>
      <c r="N210" s="47" t="s">
        <v>1991</v>
      </c>
      <c r="O210" s="47">
        <v>1.349E-2</v>
      </c>
      <c r="P210" s="47">
        <v>0.93121600000000004</v>
      </c>
      <c r="Q210" s="47">
        <v>2</v>
      </c>
      <c r="R210" s="47" t="s">
        <v>1994</v>
      </c>
      <c r="S210" s="47"/>
    </row>
    <row r="211" spans="6:19" ht="14.15" x14ac:dyDescent="0.35">
      <c r="F211" s="36" t="s">
        <v>1996</v>
      </c>
      <c r="J211" s="41" t="s">
        <v>1325</v>
      </c>
      <c r="K211" s="64">
        <v>1.6576E-2</v>
      </c>
      <c r="L211" s="47">
        <v>0.94001299999999999</v>
      </c>
      <c r="M211" s="47">
        <v>2</v>
      </c>
      <c r="N211" s="47" t="s">
        <v>2000</v>
      </c>
      <c r="O211" s="47">
        <v>1.3583E-2</v>
      </c>
      <c r="P211" s="47">
        <v>0.93121600000000004</v>
      </c>
      <c r="Q211" s="47">
        <v>2</v>
      </c>
      <c r="R211" s="47" t="s">
        <v>1461</v>
      </c>
      <c r="S211" s="47"/>
    </row>
    <row r="212" spans="6:19" ht="14.15" x14ac:dyDescent="0.35">
      <c r="F212" s="36" t="s">
        <v>2002</v>
      </c>
      <c r="J212" s="41" t="s">
        <v>1583</v>
      </c>
      <c r="K212" s="64">
        <v>1.6667999999999999E-2</v>
      </c>
      <c r="L212" s="47">
        <v>0.94001299999999999</v>
      </c>
      <c r="M212" s="47">
        <v>2</v>
      </c>
      <c r="N212" s="47" t="s">
        <v>1072</v>
      </c>
      <c r="O212" s="47">
        <v>1.3880999999999999E-2</v>
      </c>
      <c r="P212" s="47">
        <v>0.93121600000000004</v>
      </c>
      <c r="Q212" s="47">
        <v>2</v>
      </c>
      <c r="R212" s="47" t="s">
        <v>1511</v>
      </c>
      <c r="S212" s="47"/>
    </row>
    <row r="213" spans="6:19" ht="14.15" x14ac:dyDescent="0.35">
      <c r="F213" s="36" t="s">
        <v>717</v>
      </c>
      <c r="J213" s="41" t="s">
        <v>2013</v>
      </c>
      <c r="K213" s="64">
        <v>1.6688000000000001E-2</v>
      </c>
      <c r="L213" s="47">
        <v>0.94001299999999999</v>
      </c>
      <c r="M213" s="47">
        <v>2</v>
      </c>
      <c r="N213" s="47" t="s">
        <v>2017</v>
      </c>
      <c r="O213" s="47">
        <v>1.3984E-2</v>
      </c>
      <c r="P213" s="47">
        <v>0.93121600000000004</v>
      </c>
      <c r="Q213" s="47">
        <v>2</v>
      </c>
      <c r="R213" s="47" t="s">
        <v>1881</v>
      </c>
      <c r="S213" s="47"/>
    </row>
    <row r="214" spans="6:19" ht="14.15" x14ac:dyDescent="0.35">
      <c r="F214" s="36" t="s">
        <v>2019</v>
      </c>
      <c r="J214" s="41" t="s">
        <v>1907</v>
      </c>
      <c r="K214" s="64">
        <v>1.6768000000000002E-2</v>
      </c>
      <c r="L214" s="47">
        <v>0.94001299999999999</v>
      </c>
      <c r="M214" s="47">
        <v>2</v>
      </c>
      <c r="N214" s="47" t="s">
        <v>2028</v>
      </c>
      <c r="O214" s="47">
        <v>1.4141000000000001E-2</v>
      </c>
      <c r="P214" s="47">
        <v>0.93121600000000004</v>
      </c>
      <c r="Q214" s="47">
        <v>2</v>
      </c>
      <c r="R214" s="47" t="s">
        <v>834</v>
      </c>
      <c r="S214" s="47"/>
    </row>
    <row r="215" spans="6:19" ht="14.15" x14ac:dyDescent="0.35">
      <c r="F215" s="36" t="s">
        <v>2032</v>
      </c>
      <c r="J215" s="41" t="s">
        <v>1779</v>
      </c>
      <c r="K215" s="64">
        <v>1.6794E-2</v>
      </c>
      <c r="L215" s="47">
        <v>0.94001299999999999</v>
      </c>
      <c r="M215" s="47">
        <v>2</v>
      </c>
      <c r="N215" s="47" t="s">
        <v>940</v>
      </c>
      <c r="O215" s="47">
        <v>1.4189E-2</v>
      </c>
      <c r="P215" s="47">
        <v>0.93121600000000004</v>
      </c>
      <c r="Q215" s="47">
        <v>2</v>
      </c>
      <c r="R215" s="47" t="s">
        <v>1980</v>
      </c>
      <c r="S215" s="47"/>
    </row>
    <row r="216" spans="6:19" ht="14.15" x14ac:dyDescent="0.35">
      <c r="F216" s="36" t="s">
        <v>2039</v>
      </c>
      <c r="J216" s="41" t="s">
        <v>587</v>
      </c>
      <c r="K216" s="64">
        <v>1.6937000000000001E-2</v>
      </c>
      <c r="L216" s="47">
        <v>0.94001299999999999</v>
      </c>
      <c r="M216" s="47">
        <v>2</v>
      </c>
      <c r="N216" s="47" t="s">
        <v>2043</v>
      </c>
      <c r="O216" s="47">
        <v>1.4402E-2</v>
      </c>
      <c r="P216" s="47">
        <v>0.93121600000000004</v>
      </c>
      <c r="Q216" s="47">
        <v>2</v>
      </c>
      <c r="R216" s="47" t="s">
        <v>407</v>
      </c>
      <c r="S216" s="47"/>
    </row>
    <row r="217" spans="6:19" ht="14.15" x14ac:dyDescent="0.35">
      <c r="F217" s="36" t="s">
        <v>2046</v>
      </c>
      <c r="J217" s="41" t="s">
        <v>426</v>
      </c>
      <c r="K217" s="64">
        <v>1.7104999999999999E-2</v>
      </c>
      <c r="L217" s="47">
        <v>0.94001299999999999</v>
      </c>
      <c r="M217" s="47">
        <v>2</v>
      </c>
      <c r="N217" s="47" t="s">
        <v>2050</v>
      </c>
      <c r="O217" s="47">
        <v>1.4435999999999999E-2</v>
      </c>
      <c r="P217" s="47">
        <v>0.93121600000000004</v>
      </c>
      <c r="Q217" s="47">
        <v>2</v>
      </c>
      <c r="R217" s="47" t="s">
        <v>2054</v>
      </c>
      <c r="S217" s="47"/>
    </row>
    <row r="218" spans="6:19" ht="14.15" x14ac:dyDescent="0.35">
      <c r="F218" s="36" t="s">
        <v>2056</v>
      </c>
      <c r="J218" s="41" t="s">
        <v>1703</v>
      </c>
      <c r="K218" s="64">
        <v>1.7114999999999998E-2</v>
      </c>
      <c r="L218" s="47">
        <v>0.94001299999999999</v>
      </c>
      <c r="M218" s="47">
        <v>2</v>
      </c>
      <c r="N218" s="47" t="s">
        <v>2061</v>
      </c>
      <c r="O218" s="47">
        <v>1.4599000000000001E-2</v>
      </c>
      <c r="P218" s="47">
        <v>0.93121600000000004</v>
      </c>
      <c r="Q218" s="47">
        <v>2</v>
      </c>
      <c r="R218" s="47" t="s">
        <v>1194</v>
      </c>
      <c r="S218" s="47"/>
    </row>
    <row r="219" spans="6:19" ht="14.15" x14ac:dyDescent="0.35">
      <c r="F219" s="36" t="s">
        <v>2063</v>
      </c>
      <c r="J219" s="41" t="s">
        <v>1524</v>
      </c>
      <c r="K219" s="64">
        <v>1.7170999999999999E-2</v>
      </c>
      <c r="L219" s="47">
        <v>0.94001299999999999</v>
      </c>
      <c r="M219" s="47">
        <v>2</v>
      </c>
      <c r="N219" s="47" t="s">
        <v>600</v>
      </c>
      <c r="O219" s="47">
        <v>1.4631999999999999E-2</v>
      </c>
      <c r="P219" s="47">
        <v>0.93121600000000004</v>
      </c>
      <c r="Q219" s="47">
        <v>2</v>
      </c>
      <c r="R219" s="47" t="s">
        <v>2069</v>
      </c>
      <c r="S219" s="47"/>
    </row>
    <row r="220" spans="6:19" ht="14.15" x14ac:dyDescent="0.35">
      <c r="F220" s="36" t="s">
        <v>2072</v>
      </c>
      <c r="J220" s="41" t="s">
        <v>2076</v>
      </c>
      <c r="K220" s="64">
        <v>1.7305999999999998E-2</v>
      </c>
      <c r="L220" s="47">
        <v>0.94001299999999999</v>
      </c>
      <c r="M220" s="47">
        <v>2</v>
      </c>
      <c r="N220" s="47" t="s">
        <v>683</v>
      </c>
      <c r="O220" s="47">
        <v>1.4775E-2</v>
      </c>
      <c r="P220" s="47">
        <v>0.93121600000000004</v>
      </c>
      <c r="Q220" s="47">
        <v>2</v>
      </c>
      <c r="R220" s="47" t="s">
        <v>2082</v>
      </c>
      <c r="S220" s="47"/>
    </row>
    <row r="221" spans="6:19" ht="14.15" x14ac:dyDescent="0.35">
      <c r="F221" s="36" t="s">
        <v>2089</v>
      </c>
      <c r="J221" s="41" t="s">
        <v>2092</v>
      </c>
      <c r="K221" s="64">
        <v>1.7316999999999999E-2</v>
      </c>
      <c r="L221" s="47">
        <v>0.94001299999999999</v>
      </c>
      <c r="M221" s="47">
        <v>2</v>
      </c>
      <c r="N221" s="47" t="s">
        <v>2095</v>
      </c>
      <c r="O221" s="47">
        <v>1.4815999999999999E-2</v>
      </c>
      <c r="P221" s="47">
        <v>0.93121600000000004</v>
      </c>
      <c r="Q221" s="47">
        <v>2</v>
      </c>
      <c r="R221" s="47" t="s">
        <v>822</v>
      </c>
      <c r="S221" s="47"/>
    </row>
    <row r="222" spans="6:19" ht="14.15" x14ac:dyDescent="0.35">
      <c r="F222" s="36" t="s">
        <v>2099</v>
      </c>
      <c r="J222" s="41" t="s">
        <v>2101</v>
      </c>
      <c r="K222" s="64">
        <v>1.7346E-2</v>
      </c>
      <c r="L222" s="47">
        <v>0.94001299999999999</v>
      </c>
      <c r="M222" s="47">
        <v>2</v>
      </c>
      <c r="N222" s="47" t="s">
        <v>2103</v>
      </c>
      <c r="O222" s="47">
        <v>1.4818E-2</v>
      </c>
      <c r="P222" s="47">
        <v>0.93121600000000004</v>
      </c>
      <c r="Q222" s="47">
        <v>2</v>
      </c>
      <c r="R222" s="47" t="s">
        <v>1299</v>
      </c>
      <c r="S222" s="47"/>
    </row>
    <row r="223" spans="6:19" ht="14.15" x14ac:dyDescent="0.35">
      <c r="F223" s="36" t="s">
        <v>2111</v>
      </c>
      <c r="J223" s="41" t="s">
        <v>2112</v>
      </c>
      <c r="K223" s="64">
        <v>1.7448000000000002E-2</v>
      </c>
      <c r="L223" s="47">
        <v>0.94001299999999999</v>
      </c>
      <c r="M223" s="47">
        <v>2</v>
      </c>
      <c r="N223" s="47" t="s">
        <v>1756</v>
      </c>
      <c r="O223" s="47">
        <v>1.4971999999999999E-2</v>
      </c>
      <c r="P223" s="47">
        <v>0.93121600000000004</v>
      </c>
      <c r="Q223" s="47">
        <v>2</v>
      </c>
      <c r="R223" s="47" t="s">
        <v>950</v>
      </c>
      <c r="S223" s="47"/>
    </row>
    <row r="224" spans="6:19" ht="14.15" x14ac:dyDescent="0.35">
      <c r="F224" s="36" t="s">
        <v>1134</v>
      </c>
      <c r="J224" s="41" t="s">
        <v>1944</v>
      </c>
      <c r="K224" s="64">
        <v>1.7455999999999999E-2</v>
      </c>
      <c r="L224" s="47">
        <v>0.94001299999999999</v>
      </c>
      <c r="M224" s="47">
        <v>2</v>
      </c>
      <c r="N224" s="47" t="s">
        <v>2119</v>
      </c>
      <c r="O224" s="47">
        <v>1.4971999999999999E-2</v>
      </c>
      <c r="P224" s="47">
        <v>0.93121600000000004</v>
      </c>
      <c r="Q224" s="47">
        <v>2</v>
      </c>
      <c r="R224" s="47" t="s">
        <v>2120</v>
      </c>
      <c r="S224" s="47"/>
    </row>
    <row r="225" spans="6:19" ht="14.15" x14ac:dyDescent="0.35">
      <c r="F225" s="36" t="s">
        <v>2122</v>
      </c>
      <c r="J225" s="41" t="s">
        <v>2124</v>
      </c>
      <c r="K225" s="64">
        <v>1.7492000000000001E-2</v>
      </c>
      <c r="L225" s="47">
        <v>0.94001299999999999</v>
      </c>
      <c r="M225" s="47">
        <v>2</v>
      </c>
      <c r="N225" s="47" t="s">
        <v>2127</v>
      </c>
      <c r="O225" s="47">
        <v>1.4985E-2</v>
      </c>
      <c r="P225" s="47">
        <v>0.93121600000000004</v>
      </c>
      <c r="Q225" s="47">
        <v>2</v>
      </c>
      <c r="R225" s="47" t="s">
        <v>2092</v>
      </c>
      <c r="S225" s="47"/>
    </row>
    <row r="226" spans="6:19" ht="14.15" x14ac:dyDescent="0.35">
      <c r="F226" s="36" t="s">
        <v>2130</v>
      </c>
      <c r="J226" s="41" t="s">
        <v>2120</v>
      </c>
      <c r="K226" s="64">
        <v>1.7544000000000001E-2</v>
      </c>
      <c r="L226" s="47">
        <v>0.94001299999999999</v>
      </c>
      <c r="M226" s="47">
        <v>2</v>
      </c>
      <c r="N226" s="47" t="s">
        <v>2135</v>
      </c>
      <c r="O226" s="47">
        <v>1.5054E-2</v>
      </c>
      <c r="P226" s="47">
        <v>0.93121600000000004</v>
      </c>
      <c r="Q226" s="47">
        <v>2</v>
      </c>
      <c r="R226" s="47" t="s">
        <v>2138</v>
      </c>
      <c r="S226" s="47"/>
    </row>
    <row r="227" spans="6:19" ht="14.15" x14ac:dyDescent="0.35">
      <c r="F227" s="36" t="s">
        <v>2141</v>
      </c>
      <c r="J227" s="41" t="s">
        <v>474</v>
      </c>
      <c r="K227" s="64">
        <v>1.7684999999999999E-2</v>
      </c>
      <c r="L227" s="47">
        <v>0.94001299999999999</v>
      </c>
      <c r="M227" s="47">
        <v>2</v>
      </c>
      <c r="N227" s="47" t="s">
        <v>2147</v>
      </c>
      <c r="O227" s="47">
        <v>1.5237000000000001E-2</v>
      </c>
      <c r="P227" s="47">
        <v>0.93121600000000004</v>
      </c>
      <c r="Q227" s="47">
        <v>2</v>
      </c>
      <c r="R227" s="47" t="s">
        <v>1975</v>
      </c>
      <c r="S227" s="47"/>
    </row>
    <row r="228" spans="6:19" ht="14.15" x14ac:dyDescent="0.35">
      <c r="F228" s="36" t="s">
        <v>2151</v>
      </c>
      <c r="J228" s="41" t="s">
        <v>2154</v>
      </c>
      <c r="K228" s="64">
        <v>1.7922E-2</v>
      </c>
      <c r="L228" s="47">
        <v>0.94001299999999999</v>
      </c>
      <c r="M228" s="47">
        <v>2</v>
      </c>
      <c r="N228" s="47" t="s">
        <v>2158</v>
      </c>
      <c r="O228" s="47">
        <v>1.5299999999999999E-2</v>
      </c>
      <c r="P228" s="47">
        <v>0.93121600000000004</v>
      </c>
      <c r="Q228" s="47">
        <v>2</v>
      </c>
      <c r="R228" s="47" t="s">
        <v>1283</v>
      </c>
      <c r="S228" s="47"/>
    </row>
    <row r="229" spans="6:19" ht="14.15" x14ac:dyDescent="0.35">
      <c r="F229" s="36" t="s">
        <v>2163</v>
      </c>
      <c r="J229" s="41" t="s">
        <v>2166</v>
      </c>
      <c r="K229" s="64">
        <v>1.8002000000000001E-2</v>
      </c>
      <c r="L229" s="47">
        <v>0.94001299999999999</v>
      </c>
      <c r="M229" s="47">
        <v>2</v>
      </c>
      <c r="N229" s="47" t="s">
        <v>2171</v>
      </c>
      <c r="O229" s="47">
        <v>1.5322000000000001E-2</v>
      </c>
      <c r="P229" s="47">
        <v>0.93121600000000004</v>
      </c>
      <c r="Q229" s="47">
        <v>2</v>
      </c>
      <c r="R229" s="47" t="s">
        <v>1157</v>
      </c>
      <c r="S229" s="47"/>
    </row>
    <row r="230" spans="6:19" ht="14.15" x14ac:dyDescent="0.35">
      <c r="F230" s="36" t="s">
        <v>2176</v>
      </c>
      <c r="J230" s="41" t="s">
        <v>2178</v>
      </c>
      <c r="K230" s="64">
        <v>1.8037000000000001E-2</v>
      </c>
      <c r="L230" s="47">
        <v>0.94001299999999999</v>
      </c>
      <c r="M230" s="47">
        <v>2</v>
      </c>
      <c r="N230" s="47" t="s">
        <v>2179</v>
      </c>
      <c r="O230" s="47">
        <v>1.546E-2</v>
      </c>
      <c r="P230" s="47">
        <v>0.93121600000000004</v>
      </c>
      <c r="Q230" s="47">
        <v>2</v>
      </c>
      <c r="R230" s="47" t="s">
        <v>2180</v>
      </c>
      <c r="S230" s="47"/>
    </row>
    <row r="231" spans="6:19" ht="14.15" x14ac:dyDescent="0.35">
      <c r="F231" s="36" t="s">
        <v>2181</v>
      </c>
      <c r="J231" s="41" t="s">
        <v>2182</v>
      </c>
      <c r="K231" s="64">
        <v>1.8048000000000002E-2</v>
      </c>
      <c r="L231" s="47">
        <v>0.94001299999999999</v>
      </c>
      <c r="M231" s="47">
        <v>2</v>
      </c>
      <c r="N231" s="47" t="s">
        <v>474</v>
      </c>
      <c r="O231" s="47">
        <v>1.5469999999999999E-2</v>
      </c>
      <c r="P231" s="47">
        <v>0.93121600000000004</v>
      </c>
      <c r="Q231" s="47">
        <v>2</v>
      </c>
      <c r="R231" s="47" t="s">
        <v>2178</v>
      </c>
      <c r="S231" s="47"/>
    </row>
    <row r="232" spans="6:19" ht="14.15" x14ac:dyDescent="0.35">
      <c r="F232" s="36" t="s">
        <v>2185</v>
      </c>
      <c r="J232" s="41" t="s">
        <v>2187</v>
      </c>
      <c r="K232" s="64">
        <v>1.8249000000000001E-2</v>
      </c>
      <c r="L232" s="47">
        <v>0.94001299999999999</v>
      </c>
      <c r="M232" s="47">
        <v>2</v>
      </c>
      <c r="N232" s="47" t="s">
        <v>2190</v>
      </c>
      <c r="O232" s="47">
        <v>1.5514999999999999E-2</v>
      </c>
      <c r="P232" s="47">
        <v>0.93121600000000004</v>
      </c>
      <c r="Q232" s="47">
        <v>2</v>
      </c>
      <c r="R232" s="47" t="s">
        <v>1703</v>
      </c>
      <c r="S232" s="47"/>
    </row>
    <row r="233" spans="6:19" ht="14.15" x14ac:dyDescent="0.35">
      <c r="F233" s="36" t="s">
        <v>2193</v>
      </c>
      <c r="J233" s="41" t="s">
        <v>1978</v>
      </c>
      <c r="K233" s="64">
        <v>1.8279E-2</v>
      </c>
      <c r="L233" s="47">
        <v>0.94001299999999999</v>
      </c>
      <c r="M233" s="47">
        <v>2</v>
      </c>
      <c r="N233" s="47" t="s">
        <v>2197</v>
      </c>
      <c r="O233" s="47">
        <v>1.559E-2</v>
      </c>
      <c r="P233" s="47">
        <v>0.93121600000000004</v>
      </c>
      <c r="Q233" s="47">
        <v>2</v>
      </c>
      <c r="R233" s="47" t="s">
        <v>2200</v>
      </c>
      <c r="S233" s="47"/>
    </row>
    <row r="234" spans="6:19" ht="14.15" x14ac:dyDescent="0.35">
      <c r="F234" s="36" t="s">
        <v>1250</v>
      </c>
      <c r="J234" s="41" t="s">
        <v>772</v>
      </c>
      <c r="K234" s="64">
        <v>1.8395000000000002E-2</v>
      </c>
      <c r="L234" s="47">
        <v>0.94001299999999999</v>
      </c>
      <c r="M234" s="47">
        <v>2</v>
      </c>
      <c r="N234" s="47" t="s">
        <v>2209</v>
      </c>
      <c r="O234" s="47">
        <v>1.5803000000000001E-2</v>
      </c>
      <c r="P234" s="47">
        <v>0.93121600000000004</v>
      </c>
      <c r="Q234" s="47">
        <v>2</v>
      </c>
      <c r="R234" s="47" t="s">
        <v>2215</v>
      </c>
      <c r="S234" s="47"/>
    </row>
    <row r="235" spans="6:19" ht="14.15" x14ac:dyDescent="0.35">
      <c r="F235" s="36" t="s">
        <v>2218</v>
      </c>
      <c r="J235" s="41" t="s">
        <v>2221</v>
      </c>
      <c r="K235" s="64">
        <v>1.8519999999999998E-2</v>
      </c>
      <c r="L235" s="47">
        <v>0.94001299999999999</v>
      </c>
      <c r="M235" s="47">
        <v>2</v>
      </c>
      <c r="N235" s="47" t="s">
        <v>485</v>
      </c>
      <c r="O235" s="47">
        <v>1.5854E-2</v>
      </c>
      <c r="P235" s="47">
        <v>0.93121600000000004</v>
      </c>
      <c r="Q235" s="47">
        <v>2</v>
      </c>
      <c r="R235" s="47" t="s">
        <v>2223</v>
      </c>
      <c r="S235" s="47"/>
    </row>
    <row r="236" spans="6:19" ht="14.15" x14ac:dyDescent="0.35">
      <c r="F236" s="36" t="s">
        <v>2224</v>
      </c>
      <c r="J236" s="41" t="s">
        <v>1399</v>
      </c>
      <c r="K236" s="64">
        <v>1.8631999999999999E-2</v>
      </c>
      <c r="L236" s="47">
        <v>0.94001299999999999</v>
      </c>
      <c r="M236" s="47">
        <v>2</v>
      </c>
      <c r="N236" s="47" t="s">
        <v>2225</v>
      </c>
      <c r="O236" s="47">
        <v>1.5949000000000001E-2</v>
      </c>
      <c r="P236" s="47">
        <v>0.93121600000000004</v>
      </c>
      <c r="Q236" s="47">
        <v>2</v>
      </c>
      <c r="R236" s="47" t="s">
        <v>1628</v>
      </c>
      <c r="S236" s="47"/>
    </row>
    <row r="237" spans="6:19" ht="14.15" x14ac:dyDescent="0.35">
      <c r="F237" s="36" t="s">
        <v>2226</v>
      </c>
      <c r="J237" s="41" t="s">
        <v>1302</v>
      </c>
      <c r="K237" s="64">
        <v>1.8806E-2</v>
      </c>
      <c r="L237" s="47">
        <v>0.94001299999999999</v>
      </c>
      <c r="M237" s="47">
        <v>2</v>
      </c>
      <c r="N237" s="47" t="s">
        <v>2228</v>
      </c>
      <c r="O237" s="47">
        <v>1.5972E-2</v>
      </c>
      <c r="P237" s="47">
        <v>0.93121600000000004</v>
      </c>
      <c r="Q237" s="47">
        <v>2</v>
      </c>
      <c r="R237" s="47" t="s">
        <v>2231</v>
      </c>
      <c r="S237" s="47"/>
    </row>
    <row r="238" spans="6:19" ht="14.15" x14ac:dyDescent="0.35">
      <c r="F238" s="36" t="s">
        <v>2233</v>
      </c>
      <c r="J238" s="41" t="s">
        <v>2234</v>
      </c>
      <c r="K238" s="64">
        <v>1.8908000000000001E-2</v>
      </c>
      <c r="L238" s="47">
        <v>0.94001299999999999</v>
      </c>
      <c r="M238" s="47">
        <v>2</v>
      </c>
      <c r="N238" s="47" t="s">
        <v>2257</v>
      </c>
      <c r="O238" s="47">
        <v>1.6251000000000002E-2</v>
      </c>
      <c r="P238" s="47">
        <v>0.93121600000000004</v>
      </c>
      <c r="Q238" s="47">
        <v>2</v>
      </c>
      <c r="R238" s="47" t="s">
        <v>2258</v>
      </c>
      <c r="S238" s="47"/>
    </row>
    <row r="239" spans="6:19" ht="14.15" x14ac:dyDescent="0.35">
      <c r="F239" s="36" t="s">
        <v>2259</v>
      </c>
      <c r="J239" s="41" t="s">
        <v>660</v>
      </c>
      <c r="K239" s="64">
        <v>1.8925000000000001E-2</v>
      </c>
      <c r="L239" s="47">
        <v>0.94001299999999999</v>
      </c>
      <c r="M239" s="47">
        <v>2</v>
      </c>
      <c r="N239" s="47" t="s">
        <v>2260</v>
      </c>
      <c r="O239" s="47">
        <v>1.6310000000000002E-2</v>
      </c>
      <c r="P239" s="47">
        <v>0.93121600000000004</v>
      </c>
      <c r="Q239" s="47">
        <v>2</v>
      </c>
      <c r="R239" s="47" t="s">
        <v>619</v>
      </c>
      <c r="S239" s="47"/>
    </row>
    <row r="240" spans="6:19" ht="14.15" x14ac:dyDescent="0.35">
      <c r="F240" s="36" t="s">
        <v>1098</v>
      </c>
      <c r="J240" s="41" t="s">
        <v>884</v>
      </c>
      <c r="K240" s="64">
        <v>1.8995000000000001E-2</v>
      </c>
      <c r="L240" s="47">
        <v>0.94001299999999999</v>
      </c>
      <c r="M240" s="47">
        <v>2</v>
      </c>
      <c r="N240" s="47" t="s">
        <v>293</v>
      </c>
      <c r="O240" s="47">
        <v>1.6319E-2</v>
      </c>
      <c r="P240" s="47">
        <v>0.93121600000000004</v>
      </c>
      <c r="Q240" s="47">
        <v>2</v>
      </c>
      <c r="R240" s="47" t="s">
        <v>1442</v>
      </c>
      <c r="S240" s="47"/>
    </row>
    <row r="241" spans="6:19" ht="14.15" x14ac:dyDescent="0.35">
      <c r="F241" s="36" t="s">
        <v>2264</v>
      </c>
      <c r="J241" s="41" t="s">
        <v>2265</v>
      </c>
      <c r="K241" s="64">
        <v>1.9064999999999999E-2</v>
      </c>
      <c r="L241" s="47">
        <v>0.94001299999999999</v>
      </c>
      <c r="M241" s="47">
        <v>2</v>
      </c>
      <c r="N241" s="47" t="s">
        <v>805</v>
      </c>
      <c r="O241" s="47">
        <v>1.6358999999999999E-2</v>
      </c>
      <c r="P241" s="47">
        <v>0.93121600000000004</v>
      </c>
      <c r="Q241" s="47">
        <v>2</v>
      </c>
      <c r="R241" s="47" t="s">
        <v>1317</v>
      </c>
      <c r="S241" s="47"/>
    </row>
    <row r="242" spans="6:19" ht="14.15" x14ac:dyDescent="0.35">
      <c r="F242" s="36" t="s">
        <v>2267</v>
      </c>
      <c r="J242" s="41" t="s">
        <v>2268</v>
      </c>
      <c r="K242" s="64">
        <v>1.9157E-2</v>
      </c>
      <c r="L242" s="47">
        <v>0.94001299999999999</v>
      </c>
      <c r="M242" s="47">
        <v>2</v>
      </c>
      <c r="N242" s="47" t="s">
        <v>2269</v>
      </c>
      <c r="O242" s="47">
        <v>1.6424999999999999E-2</v>
      </c>
      <c r="P242" s="47">
        <v>0.93121600000000004</v>
      </c>
      <c r="Q242" s="47">
        <v>2</v>
      </c>
      <c r="R242" s="47" t="s">
        <v>2221</v>
      </c>
      <c r="S242" s="47"/>
    </row>
    <row r="243" spans="6:19" ht="14.15" x14ac:dyDescent="0.35">
      <c r="F243" s="36" t="s">
        <v>2276</v>
      </c>
      <c r="J243" s="41" t="s">
        <v>1707</v>
      </c>
      <c r="K243" s="64">
        <v>1.9283000000000002E-2</v>
      </c>
      <c r="L243" s="47">
        <v>0.94001299999999999</v>
      </c>
      <c r="M243" s="47">
        <v>2</v>
      </c>
      <c r="N243" s="47" t="s">
        <v>2279</v>
      </c>
      <c r="O243" s="47">
        <v>1.6506E-2</v>
      </c>
      <c r="P243" s="47">
        <v>0.93121600000000004</v>
      </c>
      <c r="Q243" s="47">
        <v>2</v>
      </c>
      <c r="R243" s="47" t="s">
        <v>2280</v>
      </c>
      <c r="S243" s="47"/>
    </row>
    <row r="244" spans="6:19" ht="14.15" x14ac:dyDescent="0.35">
      <c r="F244" s="36" t="s">
        <v>2286</v>
      </c>
      <c r="J244" s="41" t="s">
        <v>2288</v>
      </c>
      <c r="K244" s="64">
        <v>1.9348000000000001E-2</v>
      </c>
      <c r="L244" s="47">
        <v>0.94001299999999999</v>
      </c>
      <c r="M244" s="47">
        <v>2</v>
      </c>
      <c r="N244" s="47" t="s">
        <v>2289</v>
      </c>
      <c r="O244" s="47">
        <v>1.661E-2</v>
      </c>
      <c r="P244" s="47">
        <v>0.93121600000000004</v>
      </c>
      <c r="Q244" s="47">
        <v>2</v>
      </c>
      <c r="R244" s="47" t="s">
        <v>2292</v>
      </c>
      <c r="S244" s="47"/>
    </row>
    <row r="245" spans="6:19" ht="14.15" x14ac:dyDescent="0.35">
      <c r="F245" s="36" t="s">
        <v>2295</v>
      </c>
      <c r="J245" s="41" t="s">
        <v>1604</v>
      </c>
      <c r="K245" s="64">
        <v>1.9442000000000001E-2</v>
      </c>
      <c r="L245" s="47">
        <v>0.94001299999999999</v>
      </c>
      <c r="M245" s="47">
        <v>2</v>
      </c>
      <c r="N245" s="47" t="s">
        <v>1652</v>
      </c>
      <c r="O245" s="47">
        <v>1.6764000000000001E-2</v>
      </c>
      <c r="P245" s="47">
        <v>0.93121600000000004</v>
      </c>
      <c r="Q245" s="47">
        <v>2</v>
      </c>
      <c r="R245" s="47" t="s">
        <v>2300</v>
      </c>
      <c r="S245" s="47"/>
    </row>
    <row r="246" spans="6:19" ht="14.15" x14ac:dyDescent="0.35">
      <c r="F246" s="36" t="s">
        <v>2301</v>
      </c>
      <c r="J246" s="41" t="s">
        <v>623</v>
      </c>
      <c r="K246" s="64">
        <v>1.9465E-2</v>
      </c>
      <c r="L246" s="47">
        <v>0.94001299999999999</v>
      </c>
      <c r="M246" s="47">
        <v>2</v>
      </c>
      <c r="N246" s="47" t="s">
        <v>1169</v>
      </c>
      <c r="O246" s="47">
        <v>1.6773E-2</v>
      </c>
      <c r="P246" s="47">
        <v>0.93121600000000004</v>
      </c>
      <c r="Q246" s="47">
        <v>2</v>
      </c>
      <c r="R246" s="47" t="s">
        <v>2304</v>
      </c>
      <c r="S246" s="47"/>
    </row>
    <row r="247" spans="6:19" ht="14.15" x14ac:dyDescent="0.35">
      <c r="F247" s="36" t="s">
        <v>2307</v>
      </c>
      <c r="J247" s="41" t="s">
        <v>2309</v>
      </c>
      <c r="K247" s="64">
        <v>1.9518000000000001E-2</v>
      </c>
      <c r="L247" s="47">
        <v>0.94001299999999999</v>
      </c>
      <c r="M247" s="47">
        <v>2</v>
      </c>
      <c r="N247" s="47" t="s">
        <v>2316</v>
      </c>
      <c r="O247" s="47">
        <v>1.7121999999999998E-2</v>
      </c>
      <c r="P247" s="47">
        <v>0.93121600000000004</v>
      </c>
      <c r="Q247" s="47">
        <v>2</v>
      </c>
      <c r="R247" s="47" t="s">
        <v>293</v>
      </c>
      <c r="S247" s="47"/>
    </row>
    <row r="248" spans="6:19" ht="14.15" x14ac:dyDescent="0.35">
      <c r="F248" s="36" t="s">
        <v>2319</v>
      </c>
      <c r="J248" s="41" t="s">
        <v>1312</v>
      </c>
      <c r="K248" s="64">
        <v>1.9644999999999999E-2</v>
      </c>
      <c r="L248" s="47">
        <v>0.94001299999999999</v>
      </c>
      <c r="M248" s="47">
        <v>2</v>
      </c>
      <c r="N248" s="47" t="s">
        <v>2325</v>
      </c>
      <c r="O248" s="47">
        <v>1.7270000000000001E-2</v>
      </c>
      <c r="P248" s="47">
        <v>0.93121600000000004</v>
      </c>
      <c r="Q248" s="47">
        <v>2</v>
      </c>
      <c r="R248" s="47" t="s">
        <v>616</v>
      </c>
      <c r="S248" s="47"/>
    </row>
    <row r="249" spans="6:19" ht="14.15" x14ac:dyDescent="0.35">
      <c r="F249" s="36" t="s">
        <v>2332</v>
      </c>
      <c r="J249" s="41" t="s">
        <v>996</v>
      </c>
      <c r="K249" s="64">
        <v>1.9729E-2</v>
      </c>
      <c r="L249" s="47">
        <v>0.94001299999999999</v>
      </c>
      <c r="M249" s="47">
        <v>2</v>
      </c>
      <c r="N249" s="47" t="s">
        <v>1263</v>
      </c>
      <c r="O249" s="47">
        <v>1.7278999999999999E-2</v>
      </c>
      <c r="P249" s="47">
        <v>0.93121600000000004</v>
      </c>
      <c r="Q249" s="47">
        <v>2</v>
      </c>
      <c r="R249" s="47" t="s">
        <v>1406</v>
      </c>
      <c r="S249" s="47"/>
    </row>
    <row r="250" spans="6:19" ht="14.15" x14ac:dyDescent="0.35">
      <c r="F250" s="36" t="s">
        <v>2341</v>
      </c>
      <c r="J250" s="41" t="s">
        <v>2342</v>
      </c>
      <c r="K250" s="64">
        <v>1.9757E-2</v>
      </c>
      <c r="L250" s="47">
        <v>0.94001299999999999</v>
      </c>
      <c r="M250" s="47">
        <v>2</v>
      </c>
      <c r="N250" s="47" t="s">
        <v>2346</v>
      </c>
      <c r="O250" s="47">
        <v>1.7409999999999998E-2</v>
      </c>
      <c r="P250" s="47">
        <v>0.93121600000000004</v>
      </c>
      <c r="Q250" s="47">
        <v>2</v>
      </c>
      <c r="R250" s="47" t="s">
        <v>660</v>
      </c>
      <c r="S250" s="47"/>
    </row>
    <row r="251" spans="6:19" ht="14.15" x14ac:dyDescent="0.35">
      <c r="F251" s="36" t="s">
        <v>876</v>
      </c>
      <c r="J251" s="41" t="s">
        <v>2355</v>
      </c>
      <c r="K251" s="64">
        <v>1.9781E-2</v>
      </c>
      <c r="L251" s="47">
        <v>0.94001299999999999</v>
      </c>
      <c r="M251" s="47">
        <v>2</v>
      </c>
      <c r="N251" s="47" t="s">
        <v>2357</v>
      </c>
      <c r="O251" s="47">
        <v>1.7638000000000001E-2</v>
      </c>
      <c r="P251" s="47">
        <v>0.93121600000000004</v>
      </c>
      <c r="Q251" s="47">
        <v>2</v>
      </c>
      <c r="R251" s="47" t="s">
        <v>1114</v>
      </c>
      <c r="S251" s="47"/>
    </row>
    <row r="252" spans="6:19" ht="14.15" x14ac:dyDescent="0.35">
      <c r="F252" s="36" t="s">
        <v>2358</v>
      </c>
      <c r="J252" s="41" t="s">
        <v>2359</v>
      </c>
      <c r="K252" s="64">
        <v>1.9864E-2</v>
      </c>
      <c r="L252" s="47">
        <v>0.94001299999999999</v>
      </c>
      <c r="M252" s="47">
        <v>2</v>
      </c>
      <c r="N252" s="47" t="s">
        <v>2361</v>
      </c>
      <c r="O252" s="47">
        <v>1.7656000000000002E-2</v>
      </c>
      <c r="P252" s="47">
        <v>0.93121600000000004</v>
      </c>
      <c r="Q252" s="47">
        <v>2</v>
      </c>
      <c r="R252" s="47" t="s">
        <v>2362</v>
      </c>
      <c r="S252" s="47"/>
    </row>
    <row r="253" spans="6:19" ht="14.15" x14ac:dyDescent="0.35">
      <c r="F253" s="36" t="s">
        <v>2364</v>
      </c>
      <c r="J253" s="41" t="s">
        <v>658</v>
      </c>
      <c r="K253" s="64">
        <v>1.9899E-2</v>
      </c>
      <c r="L253" s="47">
        <v>0.94001299999999999</v>
      </c>
      <c r="M253" s="47">
        <v>2</v>
      </c>
      <c r="N253" s="47" t="s">
        <v>2370</v>
      </c>
      <c r="O253" s="47">
        <v>1.7708999999999999E-2</v>
      </c>
      <c r="P253" s="47">
        <v>0.93121600000000004</v>
      </c>
      <c r="Q253" s="47">
        <v>2</v>
      </c>
      <c r="R253" s="47" t="s">
        <v>2372</v>
      </c>
      <c r="S253" s="47"/>
    </row>
    <row r="254" spans="6:19" ht="14.15" x14ac:dyDescent="0.35">
      <c r="F254" s="36" t="s">
        <v>1159</v>
      </c>
      <c r="J254" s="41" t="s">
        <v>2375</v>
      </c>
      <c r="K254" s="64">
        <v>2.0028000000000001E-2</v>
      </c>
      <c r="L254" s="47">
        <v>0.94001299999999999</v>
      </c>
      <c r="M254" s="47">
        <v>2</v>
      </c>
      <c r="N254" s="47" t="s">
        <v>2379</v>
      </c>
      <c r="O254" s="47">
        <v>1.7739999999999999E-2</v>
      </c>
      <c r="P254" s="47">
        <v>0.93121600000000004</v>
      </c>
      <c r="Q254" s="47">
        <v>2</v>
      </c>
      <c r="R254" s="47" t="s">
        <v>1497</v>
      </c>
      <c r="S254" s="47"/>
    </row>
    <row r="255" spans="6:19" ht="14.15" x14ac:dyDescent="0.35">
      <c r="F255" s="36" t="s">
        <v>2384</v>
      </c>
      <c r="J255" s="41" t="s">
        <v>2386</v>
      </c>
      <c r="K255" s="64">
        <v>2.0229E-2</v>
      </c>
      <c r="L255" s="47">
        <v>0.94001299999999999</v>
      </c>
      <c r="M255" s="47">
        <v>2</v>
      </c>
      <c r="N255" s="47" t="s">
        <v>2391</v>
      </c>
      <c r="O255" s="47">
        <v>1.7759E-2</v>
      </c>
      <c r="P255" s="47">
        <v>0.93121600000000004</v>
      </c>
      <c r="Q255" s="47">
        <v>2</v>
      </c>
      <c r="R255" s="47" t="s">
        <v>2396</v>
      </c>
      <c r="S255" s="47"/>
    </row>
    <row r="256" spans="6:19" ht="14.15" x14ac:dyDescent="0.35">
      <c r="F256" s="36" t="s">
        <v>382</v>
      </c>
      <c r="J256" s="41" t="s">
        <v>2399</v>
      </c>
      <c r="K256" s="64">
        <v>2.0237999999999999E-2</v>
      </c>
      <c r="L256" s="47">
        <v>0.94001299999999999</v>
      </c>
      <c r="M256" s="47">
        <v>2</v>
      </c>
      <c r="N256" s="47" t="s">
        <v>2404</v>
      </c>
      <c r="O256" s="47">
        <v>1.7794000000000001E-2</v>
      </c>
      <c r="P256" s="47">
        <v>0.93121600000000004</v>
      </c>
      <c r="Q256" s="47">
        <v>2</v>
      </c>
      <c r="R256" s="47" t="s">
        <v>2405</v>
      </c>
      <c r="S256" s="47"/>
    </row>
    <row r="257" spans="6:19" ht="14.15" x14ac:dyDescent="0.35">
      <c r="F257" s="36" t="s">
        <v>2408</v>
      </c>
      <c r="J257" s="41" t="s">
        <v>1846</v>
      </c>
      <c r="K257" s="64">
        <v>2.0323000000000001E-2</v>
      </c>
      <c r="L257" s="47">
        <v>0.94001299999999999</v>
      </c>
      <c r="M257" s="47">
        <v>2</v>
      </c>
      <c r="N257" s="47" t="s">
        <v>2415</v>
      </c>
      <c r="O257" s="47">
        <v>1.7874999999999999E-2</v>
      </c>
      <c r="P257" s="47">
        <v>0.93121600000000004</v>
      </c>
      <c r="Q257" s="47">
        <v>2</v>
      </c>
      <c r="R257" s="47" t="s">
        <v>2013</v>
      </c>
      <c r="S257" s="47"/>
    </row>
    <row r="258" spans="6:19" ht="14.15" x14ac:dyDescent="0.35">
      <c r="F258" s="36" t="s">
        <v>2418</v>
      </c>
      <c r="J258" s="41" t="s">
        <v>2420</v>
      </c>
      <c r="K258" s="64">
        <v>2.0383999999999999E-2</v>
      </c>
      <c r="L258" s="47">
        <v>0.94001299999999999</v>
      </c>
      <c r="M258" s="47">
        <v>2</v>
      </c>
      <c r="N258" s="47" t="s">
        <v>389</v>
      </c>
      <c r="O258" s="47">
        <v>1.7939E-2</v>
      </c>
      <c r="P258" s="47">
        <v>0.93121600000000004</v>
      </c>
      <c r="Q258" s="47">
        <v>2</v>
      </c>
      <c r="R258" s="47" t="s">
        <v>2424</v>
      </c>
      <c r="S258" s="47"/>
    </row>
    <row r="259" spans="6:19" ht="14.15" x14ac:dyDescent="0.35">
      <c r="F259" s="36" t="s">
        <v>1011</v>
      </c>
      <c r="J259" s="41" t="s">
        <v>1636</v>
      </c>
      <c r="K259" s="64">
        <v>2.0407999999999999E-2</v>
      </c>
      <c r="L259" s="47">
        <v>0.94001299999999999</v>
      </c>
      <c r="M259" s="47">
        <v>2</v>
      </c>
      <c r="N259" s="47" t="s">
        <v>2435</v>
      </c>
      <c r="O259" s="47">
        <v>1.8061000000000001E-2</v>
      </c>
      <c r="P259" s="47">
        <v>0.93121600000000004</v>
      </c>
      <c r="Q259" s="47">
        <v>2</v>
      </c>
      <c r="R259" s="47" t="s">
        <v>2446</v>
      </c>
      <c r="S259" s="47"/>
    </row>
    <row r="260" spans="6:19" ht="14.15" x14ac:dyDescent="0.35">
      <c r="F260" s="36" t="s">
        <v>190</v>
      </c>
      <c r="J260" s="41" t="s">
        <v>1952</v>
      </c>
      <c r="K260" s="64">
        <v>2.0427000000000001E-2</v>
      </c>
      <c r="L260" s="47">
        <v>0.94001299999999999</v>
      </c>
      <c r="M260" s="47">
        <v>2</v>
      </c>
      <c r="N260" s="47" t="s">
        <v>2453</v>
      </c>
      <c r="O260" s="47">
        <v>1.8373E-2</v>
      </c>
      <c r="P260" s="47">
        <v>0.93121600000000004</v>
      </c>
      <c r="Q260" s="47">
        <v>2</v>
      </c>
      <c r="R260" s="47" t="s">
        <v>2456</v>
      </c>
      <c r="S260" s="47"/>
    </row>
    <row r="261" spans="6:19" ht="14.15" x14ac:dyDescent="0.35">
      <c r="F261" s="36" t="s">
        <v>2459</v>
      </c>
      <c r="J261" s="41" t="s">
        <v>808</v>
      </c>
      <c r="K261" s="64">
        <v>2.0452999999999999E-2</v>
      </c>
      <c r="L261" s="47">
        <v>0.94001299999999999</v>
      </c>
      <c r="M261" s="47">
        <v>2</v>
      </c>
      <c r="N261" s="47" t="s">
        <v>2462</v>
      </c>
      <c r="O261" s="47">
        <v>1.8439000000000001E-2</v>
      </c>
      <c r="P261" s="47">
        <v>0.93121600000000004</v>
      </c>
      <c r="Q261" s="47">
        <v>2</v>
      </c>
      <c r="R261" s="47" t="s">
        <v>2464</v>
      </c>
      <c r="S261" s="47"/>
    </row>
    <row r="262" spans="6:19" ht="14.15" x14ac:dyDescent="0.35">
      <c r="F262" s="36" t="s">
        <v>2468</v>
      </c>
      <c r="J262" s="41" t="s">
        <v>2470</v>
      </c>
      <c r="K262" s="64">
        <v>2.0462000000000001E-2</v>
      </c>
      <c r="L262" s="47">
        <v>0.94001299999999999</v>
      </c>
      <c r="M262" s="47">
        <v>2</v>
      </c>
      <c r="N262" s="47" t="s">
        <v>2471</v>
      </c>
      <c r="O262" s="47">
        <v>1.8551999999999999E-2</v>
      </c>
      <c r="P262" s="47">
        <v>0.93121600000000004</v>
      </c>
      <c r="Q262" s="47">
        <v>2</v>
      </c>
      <c r="R262" s="47" t="s">
        <v>1828</v>
      </c>
      <c r="S262" s="47"/>
    </row>
    <row r="263" spans="6:19" ht="14.15" x14ac:dyDescent="0.35">
      <c r="F263" s="36" t="s">
        <v>1473</v>
      </c>
      <c r="J263" s="41" t="s">
        <v>2215</v>
      </c>
      <c r="K263" s="64">
        <v>2.0504000000000001E-2</v>
      </c>
      <c r="L263" s="47">
        <v>0.94001299999999999</v>
      </c>
      <c r="M263" s="47">
        <v>2</v>
      </c>
      <c r="N263" s="47" t="s">
        <v>2481</v>
      </c>
      <c r="O263" s="47">
        <v>1.8637000000000001E-2</v>
      </c>
      <c r="P263" s="47">
        <v>0.93121600000000004</v>
      </c>
      <c r="Q263" s="47">
        <v>2</v>
      </c>
      <c r="R263" s="47" t="s">
        <v>1661</v>
      </c>
      <c r="S263" s="47"/>
    </row>
    <row r="264" spans="6:19" ht="14.15" x14ac:dyDescent="0.35">
      <c r="F264" s="36" t="s">
        <v>1210</v>
      </c>
      <c r="J264" s="41" t="s">
        <v>2489</v>
      </c>
      <c r="K264" s="64">
        <v>2.0518000000000002E-2</v>
      </c>
      <c r="L264" s="47">
        <v>0.94001299999999999</v>
      </c>
      <c r="M264" s="47">
        <v>2</v>
      </c>
      <c r="N264" s="47" t="s">
        <v>2496</v>
      </c>
      <c r="O264" s="47">
        <v>1.8686999999999999E-2</v>
      </c>
      <c r="P264" s="47">
        <v>0.93121600000000004</v>
      </c>
      <c r="Q264" s="47">
        <v>2</v>
      </c>
      <c r="R264" s="47" t="s">
        <v>474</v>
      </c>
      <c r="S264" s="47"/>
    </row>
    <row r="265" spans="6:19" ht="14.15" x14ac:dyDescent="0.35">
      <c r="F265" s="36" t="s">
        <v>1059</v>
      </c>
      <c r="J265" s="41" t="s">
        <v>2500</v>
      </c>
      <c r="K265" s="64">
        <v>2.0548E-2</v>
      </c>
      <c r="L265" s="47">
        <v>0.94001299999999999</v>
      </c>
      <c r="M265" s="47">
        <v>2</v>
      </c>
      <c r="N265" s="47" t="s">
        <v>2501</v>
      </c>
      <c r="O265" s="47">
        <v>1.8960000000000001E-2</v>
      </c>
      <c r="P265" s="47">
        <v>0.93121600000000004</v>
      </c>
      <c r="Q265" s="47">
        <v>2</v>
      </c>
      <c r="R265" s="47" t="s">
        <v>2502</v>
      </c>
      <c r="S265" s="47"/>
    </row>
    <row r="266" spans="6:19" ht="14.15" x14ac:dyDescent="0.35">
      <c r="F266" s="36" t="s">
        <v>2504</v>
      </c>
      <c r="J266" s="41" t="s">
        <v>1611</v>
      </c>
      <c r="K266" s="64">
        <v>2.0622999999999999E-2</v>
      </c>
      <c r="L266" s="47">
        <v>0.94001299999999999</v>
      </c>
      <c r="M266" s="47">
        <v>2</v>
      </c>
      <c r="N266" s="47" t="s">
        <v>2507</v>
      </c>
      <c r="O266" s="47">
        <v>1.9098E-2</v>
      </c>
      <c r="P266" s="47">
        <v>0.93121600000000004</v>
      </c>
      <c r="Q266" s="47">
        <v>2</v>
      </c>
      <c r="R266" s="47" t="s">
        <v>1648</v>
      </c>
      <c r="S266" s="47"/>
    </row>
    <row r="267" spans="6:19" ht="14.15" x14ac:dyDescent="0.35">
      <c r="F267" s="36" t="s">
        <v>2511</v>
      </c>
      <c r="J267" s="41" t="s">
        <v>1475</v>
      </c>
      <c r="K267" s="64">
        <v>2.0659E-2</v>
      </c>
      <c r="L267" s="47">
        <v>0.94001299999999999</v>
      </c>
      <c r="M267" s="47">
        <v>2</v>
      </c>
      <c r="N267" s="47" t="s">
        <v>2517</v>
      </c>
      <c r="O267" s="47">
        <v>1.9245000000000002E-2</v>
      </c>
      <c r="P267" s="47">
        <v>0.93121600000000004</v>
      </c>
      <c r="Q267" s="47">
        <v>2</v>
      </c>
      <c r="R267" s="47" t="s">
        <v>1335</v>
      </c>
      <c r="S267" s="47"/>
    </row>
    <row r="268" spans="6:19" ht="14.15" x14ac:dyDescent="0.35">
      <c r="F268" s="36" t="s">
        <v>2522</v>
      </c>
      <c r="J268" s="41" t="s">
        <v>2526</v>
      </c>
      <c r="K268" s="64">
        <v>2.0811E-2</v>
      </c>
      <c r="L268" s="47">
        <v>0.94001299999999999</v>
      </c>
      <c r="M268" s="47">
        <v>2</v>
      </c>
      <c r="N268" s="47" t="s">
        <v>2529</v>
      </c>
      <c r="O268" s="47">
        <v>1.9273999999999999E-2</v>
      </c>
      <c r="P268" s="47">
        <v>0.93121600000000004</v>
      </c>
      <c r="Q268" s="47">
        <v>2</v>
      </c>
      <c r="R268" s="47" t="s">
        <v>2533</v>
      </c>
      <c r="S268" s="47"/>
    </row>
    <row r="269" spans="6:19" ht="14.15" x14ac:dyDescent="0.35">
      <c r="F269" s="36" t="s">
        <v>2536</v>
      </c>
      <c r="J269" s="41" t="s">
        <v>2537</v>
      </c>
      <c r="K269" s="64">
        <v>2.0915E-2</v>
      </c>
      <c r="L269" s="47">
        <v>0.94001299999999999</v>
      </c>
      <c r="M269" s="47">
        <v>2</v>
      </c>
      <c r="N269" s="47" t="s">
        <v>2538</v>
      </c>
      <c r="O269" s="47">
        <v>1.9351E-2</v>
      </c>
      <c r="P269" s="47">
        <v>0.93121600000000004</v>
      </c>
      <c r="Q269" s="47">
        <v>2</v>
      </c>
      <c r="R269" s="47" t="s">
        <v>1739</v>
      </c>
      <c r="S269" s="47"/>
    </row>
    <row r="270" spans="6:19" ht="14.15" x14ac:dyDescent="0.35">
      <c r="F270" s="36" t="s">
        <v>256</v>
      </c>
      <c r="J270" s="41" t="s">
        <v>2543</v>
      </c>
      <c r="K270" s="64">
        <v>2.0996000000000001E-2</v>
      </c>
      <c r="L270" s="47">
        <v>0.94001299999999999</v>
      </c>
      <c r="M270" s="47">
        <v>2</v>
      </c>
      <c r="N270" s="47" t="s">
        <v>1221</v>
      </c>
      <c r="O270" s="47">
        <v>1.9401000000000002E-2</v>
      </c>
      <c r="P270" s="47">
        <v>0.93121600000000004</v>
      </c>
      <c r="Q270" s="47">
        <v>2</v>
      </c>
      <c r="R270" s="47" t="s">
        <v>2548</v>
      </c>
      <c r="S270" s="47"/>
    </row>
    <row r="271" spans="6:19" ht="14.15" x14ac:dyDescent="0.35">
      <c r="F271" s="36" t="s">
        <v>2552</v>
      </c>
      <c r="J271" s="41" t="s">
        <v>2553</v>
      </c>
      <c r="K271" s="64">
        <v>2.1000000000000001E-2</v>
      </c>
      <c r="L271" s="47">
        <v>0.94001299999999999</v>
      </c>
      <c r="M271" s="47">
        <v>2</v>
      </c>
      <c r="N271" s="47" t="s">
        <v>2559</v>
      </c>
      <c r="O271" s="47">
        <v>1.9491999999999999E-2</v>
      </c>
      <c r="P271" s="47">
        <v>0.93121600000000004</v>
      </c>
      <c r="Q271" s="47">
        <v>2</v>
      </c>
      <c r="R271" s="47" t="s">
        <v>2562</v>
      </c>
      <c r="S271" s="47"/>
    </row>
    <row r="272" spans="6:19" ht="14.15" x14ac:dyDescent="0.35">
      <c r="F272" s="36" t="s">
        <v>438</v>
      </c>
      <c r="J272" s="41" t="s">
        <v>2564</v>
      </c>
      <c r="K272" s="64">
        <v>2.1101999999999999E-2</v>
      </c>
      <c r="L272" s="47">
        <v>0.94001299999999999</v>
      </c>
      <c r="M272" s="47">
        <v>2</v>
      </c>
      <c r="N272" s="47" t="s">
        <v>2568</v>
      </c>
      <c r="O272" s="47">
        <v>1.9661999999999999E-2</v>
      </c>
      <c r="P272" s="47">
        <v>0.93121600000000004</v>
      </c>
      <c r="Q272" s="47">
        <v>2</v>
      </c>
      <c r="R272" s="47" t="s">
        <v>1989</v>
      </c>
      <c r="S272" s="47"/>
    </row>
    <row r="273" spans="6:19" ht="14.15" x14ac:dyDescent="0.35">
      <c r="F273" s="36" t="s">
        <v>772</v>
      </c>
      <c r="J273" s="41" t="s">
        <v>1425</v>
      </c>
      <c r="K273" s="64">
        <v>2.1243000000000001E-2</v>
      </c>
      <c r="L273" s="47">
        <v>0.94001299999999999</v>
      </c>
      <c r="M273" s="47">
        <v>2</v>
      </c>
      <c r="N273" s="47" t="s">
        <v>2580</v>
      </c>
      <c r="O273" s="47">
        <v>1.9796999999999999E-2</v>
      </c>
      <c r="P273" s="47">
        <v>0.93121600000000004</v>
      </c>
      <c r="Q273" s="47">
        <v>2</v>
      </c>
      <c r="R273" s="47" t="s">
        <v>680</v>
      </c>
      <c r="S273" s="47"/>
    </row>
    <row r="274" spans="6:19" ht="14.15" x14ac:dyDescent="0.35">
      <c r="F274" s="36" t="s">
        <v>2583</v>
      </c>
      <c r="J274" s="41" t="s">
        <v>1811</v>
      </c>
      <c r="K274" s="64">
        <v>2.1396999999999999E-2</v>
      </c>
      <c r="L274" s="47">
        <v>0.94001299999999999</v>
      </c>
      <c r="M274" s="47">
        <v>2</v>
      </c>
      <c r="N274" s="47" t="s">
        <v>449</v>
      </c>
      <c r="O274" s="47">
        <v>1.9889E-2</v>
      </c>
      <c r="P274" s="47">
        <v>0.93121600000000004</v>
      </c>
      <c r="Q274" s="47">
        <v>2</v>
      </c>
      <c r="R274" s="47" t="s">
        <v>2101</v>
      </c>
      <c r="S274" s="47"/>
    </row>
    <row r="275" spans="6:19" ht="14.15" x14ac:dyDescent="0.35">
      <c r="F275" s="36" t="s">
        <v>2587</v>
      </c>
      <c r="J275" s="41" t="s">
        <v>2588</v>
      </c>
      <c r="K275" s="64">
        <v>2.1687999999999999E-2</v>
      </c>
      <c r="L275" s="47">
        <v>0.94001299999999999</v>
      </c>
      <c r="M275" s="47">
        <v>2</v>
      </c>
      <c r="N275" s="47" t="s">
        <v>2591</v>
      </c>
      <c r="O275" s="47">
        <v>1.9904000000000002E-2</v>
      </c>
      <c r="P275" s="47">
        <v>0.93121600000000004</v>
      </c>
      <c r="Q275" s="47">
        <v>2</v>
      </c>
      <c r="R275" s="47" t="s">
        <v>1851</v>
      </c>
      <c r="S275" s="47"/>
    </row>
    <row r="276" spans="6:19" ht="14.15" x14ac:dyDescent="0.35">
      <c r="F276" s="36" t="s">
        <v>2603</v>
      </c>
      <c r="J276" s="41" t="s">
        <v>1248</v>
      </c>
      <c r="K276" s="64">
        <v>2.1763000000000001E-2</v>
      </c>
      <c r="L276" s="47">
        <v>0.94001299999999999</v>
      </c>
      <c r="M276" s="47">
        <v>2</v>
      </c>
      <c r="N276" s="47" t="s">
        <v>2607</v>
      </c>
      <c r="O276" s="47">
        <v>2.0036000000000002E-2</v>
      </c>
      <c r="P276" s="47">
        <v>0.93121600000000004</v>
      </c>
      <c r="Q276" s="47">
        <v>2</v>
      </c>
      <c r="R276" s="47" t="s">
        <v>2234</v>
      </c>
      <c r="S276" s="47"/>
    </row>
    <row r="277" spans="6:19" ht="14.15" x14ac:dyDescent="0.35">
      <c r="F277" s="36" t="s">
        <v>1136</v>
      </c>
      <c r="J277" s="41" t="s">
        <v>1516</v>
      </c>
      <c r="K277" s="64">
        <v>2.1894E-2</v>
      </c>
      <c r="L277" s="47">
        <v>0.94001299999999999</v>
      </c>
      <c r="M277" s="47">
        <v>2</v>
      </c>
      <c r="N277" s="47" t="s">
        <v>2615</v>
      </c>
      <c r="O277" s="47">
        <v>2.0069E-2</v>
      </c>
      <c r="P277" s="47">
        <v>0.93121600000000004</v>
      </c>
      <c r="Q277" s="47">
        <v>2</v>
      </c>
      <c r="R277" s="47" t="s">
        <v>1006</v>
      </c>
      <c r="S277" s="47"/>
    </row>
    <row r="278" spans="6:19" ht="14.15" x14ac:dyDescent="0.35">
      <c r="F278" s="36" t="s">
        <v>735</v>
      </c>
      <c r="J278" s="41" t="s">
        <v>564</v>
      </c>
      <c r="K278" s="64">
        <v>2.2231999999999998E-2</v>
      </c>
      <c r="L278" s="47">
        <v>0.94001299999999999</v>
      </c>
      <c r="M278" s="47">
        <v>2</v>
      </c>
      <c r="N278" s="47" t="s">
        <v>605</v>
      </c>
      <c r="O278" s="47">
        <v>2.0119000000000001E-2</v>
      </c>
      <c r="P278" s="47">
        <v>0.93121600000000004</v>
      </c>
      <c r="Q278" s="47">
        <v>2</v>
      </c>
      <c r="R278" s="47" t="s">
        <v>2621</v>
      </c>
      <c r="S278" s="47"/>
    </row>
    <row r="279" spans="6:19" ht="14.15" x14ac:dyDescent="0.35">
      <c r="F279" s="36" t="s">
        <v>2622</v>
      </c>
      <c r="J279" s="41" t="s">
        <v>809</v>
      </c>
      <c r="K279" s="64">
        <v>2.2277000000000002E-2</v>
      </c>
      <c r="L279" s="47">
        <v>0.94001299999999999</v>
      </c>
      <c r="M279" s="47">
        <v>2</v>
      </c>
      <c r="N279" s="47" t="s">
        <v>2630</v>
      </c>
      <c r="O279" s="47">
        <v>2.0271000000000001E-2</v>
      </c>
      <c r="P279" s="47">
        <v>0.93121600000000004</v>
      </c>
      <c r="Q279" s="47">
        <v>2</v>
      </c>
      <c r="R279" s="47" t="s">
        <v>1399</v>
      </c>
      <c r="S279" s="47"/>
    </row>
    <row r="280" spans="6:19" ht="14.15" x14ac:dyDescent="0.35">
      <c r="F280" s="36" t="s">
        <v>2635</v>
      </c>
      <c r="J280" s="41" t="s">
        <v>2666</v>
      </c>
      <c r="K280" s="64">
        <v>2.2438E-2</v>
      </c>
      <c r="L280" s="47">
        <v>0.94001299999999999</v>
      </c>
      <c r="M280" s="47">
        <v>2</v>
      </c>
      <c r="N280" s="47" t="s">
        <v>2667</v>
      </c>
      <c r="O280" s="47">
        <v>2.0355000000000002E-2</v>
      </c>
      <c r="P280" s="47">
        <v>0.93121600000000004</v>
      </c>
      <c r="Q280" s="47">
        <v>2</v>
      </c>
      <c r="R280" s="47" t="s">
        <v>472</v>
      </c>
      <c r="S280" s="47"/>
    </row>
    <row r="281" spans="6:19" ht="14.15" x14ac:dyDescent="0.35">
      <c r="F281" s="36" t="s">
        <v>2668</v>
      </c>
      <c r="J281" s="41" t="s">
        <v>407</v>
      </c>
      <c r="K281" s="64">
        <v>2.2581E-2</v>
      </c>
      <c r="L281" s="47">
        <v>0.94001299999999999</v>
      </c>
      <c r="M281" s="47">
        <v>2</v>
      </c>
      <c r="N281" s="47" t="s">
        <v>2669</v>
      </c>
      <c r="O281" s="47">
        <v>2.0514999999999999E-2</v>
      </c>
      <c r="P281" s="47">
        <v>0.93121600000000004</v>
      </c>
      <c r="Q281" s="47">
        <v>2</v>
      </c>
      <c r="R281" s="47" t="s">
        <v>2671</v>
      </c>
      <c r="S281" s="47"/>
    </row>
    <row r="282" spans="6:19" ht="14.15" x14ac:dyDescent="0.35">
      <c r="F282" s="36" t="s">
        <v>2673</v>
      </c>
      <c r="J282" s="41" t="s">
        <v>2675</v>
      </c>
      <c r="K282" s="64">
        <v>2.2676000000000002E-2</v>
      </c>
      <c r="L282" s="47">
        <v>0.94001299999999999</v>
      </c>
      <c r="M282" s="47">
        <v>2</v>
      </c>
      <c r="N282" s="47" t="s">
        <v>426</v>
      </c>
      <c r="O282" s="47">
        <v>2.0517000000000001E-2</v>
      </c>
      <c r="P282" s="47">
        <v>0.93121600000000004</v>
      </c>
      <c r="Q282" s="47">
        <v>2</v>
      </c>
      <c r="R282" s="47" t="s">
        <v>2678</v>
      </c>
      <c r="S282" s="47"/>
    </row>
    <row r="283" spans="6:19" ht="14.15" x14ac:dyDescent="0.35">
      <c r="F283" s="36" t="s">
        <v>2680</v>
      </c>
      <c r="J283" s="41" t="s">
        <v>2682</v>
      </c>
      <c r="K283" s="64">
        <v>2.2714000000000002E-2</v>
      </c>
      <c r="L283" s="47">
        <v>0.94001299999999999</v>
      </c>
      <c r="M283" s="47">
        <v>2</v>
      </c>
      <c r="N283" s="47" t="s">
        <v>1231</v>
      </c>
      <c r="O283" s="47">
        <v>2.0531000000000001E-2</v>
      </c>
      <c r="P283" s="47">
        <v>0.93121600000000004</v>
      </c>
      <c r="Q283" s="47">
        <v>2</v>
      </c>
      <c r="R283" s="47" t="s">
        <v>1348</v>
      </c>
      <c r="S283" s="47"/>
    </row>
    <row r="284" spans="6:19" ht="14.15" x14ac:dyDescent="0.35">
      <c r="F284" s="36" t="s">
        <v>2687</v>
      </c>
      <c r="J284" s="41" t="s">
        <v>2562</v>
      </c>
      <c r="K284" s="64">
        <v>2.2733E-2</v>
      </c>
      <c r="L284" s="47">
        <v>0.94001299999999999</v>
      </c>
      <c r="M284" s="47">
        <v>2</v>
      </c>
      <c r="N284" s="47" t="s">
        <v>2690</v>
      </c>
      <c r="O284" s="47">
        <v>2.0629999999999999E-2</v>
      </c>
      <c r="P284" s="47">
        <v>0.93121600000000004</v>
      </c>
      <c r="Q284" s="47">
        <v>2</v>
      </c>
      <c r="R284" s="47" t="s">
        <v>2693</v>
      </c>
      <c r="S284" s="47"/>
    </row>
    <row r="285" spans="6:19" ht="14.15" x14ac:dyDescent="0.35">
      <c r="F285" s="36" t="s">
        <v>2696</v>
      </c>
      <c r="J285" s="41" t="s">
        <v>2697</v>
      </c>
      <c r="K285" s="64">
        <v>2.2814000000000001E-2</v>
      </c>
      <c r="L285" s="47">
        <v>0.94001299999999999</v>
      </c>
      <c r="M285" s="47">
        <v>2</v>
      </c>
      <c r="N285" s="47" t="s">
        <v>2699</v>
      </c>
      <c r="O285" s="47">
        <v>2.0693E-2</v>
      </c>
      <c r="P285" s="47">
        <v>0.93121600000000004</v>
      </c>
      <c r="Q285" s="47">
        <v>2</v>
      </c>
      <c r="R285" s="47" t="s">
        <v>470</v>
      </c>
      <c r="S285" s="47"/>
    </row>
    <row r="286" spans="6:19" ht="14.15" x14ac:dyDescent="0.35">
      <c r="F286" s="36" t="s">
        <v>2700</v>
      </c>
      <c r="J286" s="41" t="s">
        <v>1387</v>
      </c>
      <c r="K286" s="64">
        <v>2.2823E-2</v>
      </c>
      <c r="L286" s="47">
        <v>0.94001299999999999</v>
      </c>
      <c r="M286" s="47">
        <v>2</v>
      </c>
      <c r="N286" s="47" t="s">
        <v>2705</v>
      </c>
      <c r="O286" s="47">
        <v>2.0707E-2</v>
      </c>
      <c r="P286" s="47">
        <v>0.93121600000000004</v>
      </c>
      <c r="Q286" s="47">
        <v>2</v>
      </c>
      <c r="R286" s="47" t="s">
        <v>1848</v>
      </c>
      <c r="S286" s="47"/>
    </row>
    <row r="287" spans="6:19" ht="14.15" x14ac:dyDescent="0.35">
      <c r="F287" s="36" t="s">
        <v>880</v>
      </c>
      <c r="J287" s="41" t="s">
        <v>742</v>
      </c>
      <c r="K287" s="64">
        <v>2.2987E-2</v>
      </c>
      <c r="L287" s="47">
        <v>0.94001299999999999</v>
      </c>
      <c r="M287" s="47">
        <v>2</v>
      </c>
      <c r="N287" s="47" t="s">
        <v>2424</v>
      </c>
      <c r="O287" s="47">
        <v>2.0822E-2</v>
      </c>
      <c r="P287" s="47">
        <v>0.93121600000000004</v>
      </c>
      <c r="Q287" s="47">
        <v>2</v>
      </c>
      <c r="R287" s="47" t="s">
        <v>1484</v>
      </c>
      <c r="S287" s="47"/>
    </row>
    <row r="288" spans="6:19" ht="14.15" x14ac:dyDescent="0.35">
      <c r="F288" s="36" t="s">
        <v>2713</v>
      </c>
      <c r="J288" s="41" t="s">
        <v>2716</v>
      </c>
      <c r="K288" s="64">
        <v>2.3274E-2</v>
      </c>
      <c r="L288" s="47">
        <v>0.94001299999999999</v>
      </c>
      <c r="M288" s="47">
        <v>2</v>
      </c>
      <c r="N288" s="47" t="s">
        <v>2719</v>
      </c>
      <c r="O288" s="47">
        <v>2.0908E-2</v>
      </c>
      <c r="P288" s="47">
        <v>0.93121600000000004</v>
      </c>
      <c r="Q288" s="47">
        <v>2</v>
      </c>
      <c r="R288" s="47" t="s">
        <v>1263</v>
      </c>
      <c r="S288" s="47"/>
    </row>
    <row r="289" spans="6:19" ht="14.15" x14ac:dyDescent="0.35">
      <c r="F289" s="36" t="s">
        <v>2721</v>
      </c>
      <c r="J289" s="41" t="s">
        <v>722</v>
      </c>
      <c r="K289" s="64">
        <v>2.3286000000000001E-2</v>
      </c>
      <c r="L289" s="47">
        <v>0.94001299999999999</v>
      </c>
      <c r="M289" s="47">
        <v>2</v>
      </c>
      <c r="N289" s="47" t="s">
        <v>2723</v>
      </c>
      <c r="O289" s="47">
        <v>2.1028999999999999E-2</v>
      </c>
      <c r="P289" s="47">
        <v>0.93121600000000004</v>
      </c>
      <c r="Q289" s="47">
        <v>2</v>
      </c>
      <c r="R289" s="47" t="s">
        <v>2725</v>
      </c>
      <c r="S289" s="47"/>
    </row>
    <row r="290" spans="6:19" ht="14.15" x14ac:dyDescent="0.35">
      <c r="F290" s="36" t="s">
        <v>343</v>
      </c>
      <c r="J290" s="41" t="s">
        <v>2727</v>
      </c>
      <c r="K290" s="64">
        <v>2.3342999999999999E-2</v>
      </c>
      <c r="L290" s="47">
        <v>0.94001299999999999</v>
      </c>
      <c r="M290" s="47">
        <v>2</v>
      </c>
      <c r="N290" s="47" t="s">
        <v>2729</v>
      </c>
      <c r="O290" s="47">
        <v>2.1042999999999999E-2</v>
      </c>
      <c r="P290" s="47">
        <v>0.93121600000000004</v>
      </c>
      <c r="Q290" s="47">
        <v>2</v>
      </c>
      <c r="R290" s="47" t="s">
        <v>426</v>
      </c>
      <c r="S290" s="47"/>
    </row>
    <row r="291" spans="6:19" ht="14.15" x14ac:dyDescent="0.35">
      <c r="F291" s="36" t="s">
        <v>2734</v>
      </c>
      <c r="J291" s="41" t="s">
        <v>1186</v>
      </c>
      <c r="K291" s="64">
        <v>2.35E-2</v>
      </c>
      <c r="L291" s="47">
        <v>0.94001299999999999</v>
      </c>
      <c r="M291" s="47">
        <v>2</v>
      </c>
      <c r="N291" s="47" t="s">
        <v>2737</v>
      </c>
      <c r="O291" s="47">
        <v>2.1163000000000001E-2</v>
      </c>
      <c r="P291" s="47">
        <v>0.93121600000000004</v>
      </c>
      <c r="Q291" s="47">
        <v>2</v>
      </c>
      <c r="R291" s="47" t="s">
        <v>2740</v>
      </c>
      <c r="S291" s="47"/>
    </row>
    <row r="292" spans="6:19" ht="14.15" x14ac:dyDescent="0.35">
      <c r="F292" s="36" t="s">
        <v>2744</v>
      </c>
      <c r="J292" s="41" t="s">
        <v>2746</v>
      </c>
      <c r="K292" s="64">
        <v>2.3654999999999999E-2</v>
      </c>
      <c r="L292" s="47">
        <v>0.94001299999999999</v>
      </c>
      <c r="M292" s="47">
        <v>2</v>
      </c>
      <c r="N292" s="47" t="s">
        <v>2748</v>
      </c>
      <c r="O292" s="47">
        <v>2.1246999999999999E-2</v>
      </c>
      <c r="P292" s="47">
        <v>0.93121600000000004</v>
      </c>
      <c r="Q292" s="47">
        <v>2</v>
      </c>
      <c r="R292" s="47" t="s">
        <v>2751</v>
      </c>
      <c r="S292" s="47"/>
    </row>
    <row r="293" spans="6:19" ht="14.15" x14ac:dyDescent="0.35">
      <c r="F293" s="36" t="s">
        <v>2753</v>
      </c>
      <c r="J293" s="41" t="s">
        <v>1014</v>
      </c>
      <c r="K293" s="64">
        <v>2.3678000000000001E-2</v>
      </c>
      <c r="L293" s="47">
        <v>0.94001299999999999</v>
      </c>
      <c r="M293" s="47">
        <v>2</v>
      </c>
      <c r="N293" s="47" t="s">
        <v>2757</v>
      </c>
      <c r="O293" s="47">
        <v>2.1375999999999999E-2</v>
      </c>
      <c r="P293" s="47">
        <v>0.93121600000000004</v>
      </c>
      <c r="Q293" s="47">
        <v>2</v>
      </c>
      <c r="R293" s="47" t="s">
        <v>650</v>
      </c>
      <c r="S293" s="47"/>
    </row>
    <row r="294" spans="6:19" ht="14.15" x14ac:dyDescent="0.35">
      <c r="F294" s="36" t="s">
        <v>1249</v>
      </c>
      <c r="J294" s="41" t="s">
        <v>2740</v>
      </c>
      <c r="K294" s="64">
        <v>2.3709000000000001E-2</v>
      </c>
      <c r="L294" s="47">
        <v>0.94001299999999999</v>
      </c>
      <c r="M294" s="47">
        <v>2</v>
      </c>
      <c r="N294" s="47" t="s">
        <v>2764</v>
      </c>
      <c r="O294" s="47">
        <v>2.1523E-2</v>
      </c>
      <c r="P294" s="47">
        <v>0.93121600000000004</v>
      </c>
      <c r="Q294" s="47">
        <v>2</v>
      </c>
      <c r="R294" s="47" t="s">
        <v>2489</v>
      </c>
      <c r="S294" s="47"/>
    </row>
    <row r="295" spans="6:19" ht="14.15" x14ac:dyDescent="0.35">
      <c r="F295" s="36" t="s">
        <v>2470</v>
      </c>
      <c r="J295" s="41" t="s">
        <v>2200</v>
      </c>
      <c r="K295" s="64">
        <v>2.3741000000000002E-2</v>
      </c>
      <c r="L295" s="47">
        <v>0.94001299999999999</v>
      </c>
      <c r="M295" s="47">
        <v>2</v>
      </c>
      <c r="N295" s="47" t="s">
        <v>2692</v>
      </c>
      <c r="O295" s="47">
        <v>2.1625999999999999E-2</v>
      </c>
      <c r="P295" s="47">
        <v>0.93121600000000004</v>
      </c>
      <c r="Q295" s="47">
        <v>2</v>
      </c>
      <c r="R295" s="47" t="s">
        <v>1598</v>
      </c>
      <c r="S295" s="47"/>
    </row>
    <row r="296" spans="6:19" ht="14.15" x14ac:dyDescent="0.35">
      <c r="F296" s="36" t="s">
        <v>2772</v>
      </c>
      <c r="J296" s="41" t="s">
        <v>2774</v>
      </c>
      <c r="K296" s="64">
        <v>2.3792000000000001E-2</v>
      </c>
      <c r="L296" s="47">
        <v>0.94001299999999999</v>
      </c>
      <c r="M296" s="47">
        <v>2</v>
      </c>
      <c r="N296" s="47" t="s">
        <v>2777</v>
      </c>
      <c r="O296" s="47">
        <v>2.1684999999999999E-2</v>
      </c>
      <c r="P296" s="47">
        <v>0.93121600000000004</v>
      </c>
      <c r="Q296" s="47">
        <v>2</v>
      </c>
      <c r="R296" s="47" t="s">
        <v>2112</v>
      </c>
      <c r="S296" s="47"/>
    </row>
    <row r="297" spans="6:19" ht="14.15" x14ac:dyDescent="0.35">
      <c r="F297" s="36" t="s">
        <v>2780</v>
      </c>
      <c r="J297" s="41" t="s">
        <v>2054</v>
      </c>
      <c r="K297" s="64">
        <v>2.3875E-2</v>
      </c>
      <c r="L297" s="47">
        <v>0.94001299999999999</v>
      </c>
      <c r="M297" s="47">
        <v>2</v>
      </c>
      <c r="N297" s="47" t="s">
        <v>2784</v>
      </c>
      <c r="O297" s="47">
        <v>2.1713E-2</v>
      </c>
      <c r="P297" s="47">
        <v>0.93121600000000004</v>
      </c>
      <c r="Q297" s="47">
        <v>2</v>
      </c>
      <c r="R297" s="47" t="s">
        <v>606</v>
      </c>
      <c r="S297" s="47"/>
    </row>
    <row r="298" spans="6:19" ht="14.15" x14ac:dyDescent="0.35">
      <c r="F298" s="36" t="s">
        <v>2786</v>
      </c>
      <c r="J298" s="41" t="s">
        <v>1364</v>
      </c>
      <c r="K298" s="64">
        <v>2.3899E-2</v>
      </c>
      <c r="L298" s="47">
        <v>0.94001299999999999</v>
      </c>
      <c r="M298" s="47">
        <v>2</v>
      </c>
      <c r="N298" s="47" t="s">
        <v>2794</v>
      </c>
      <c r="O298" s="47">
        <v>2.1807E-2</v>
      </c>
      <c r="P298" s="47">
        <v>0.93121600000000004</v>
      </c>
      <c r="Q298" s="47">
        <v>2</v>
      </c>
      <c r="R298" s="47" t="s">
        <v>1802</v>
      </c>
      <c r="S298" s="47"/>
    </row>
    <row r="299" spans="6:19" ht="14.15" x14ac:dyDescent="0.35">
      <c r="F299" s="36" t="s">
        <v>2798</v>
      </c>
      <c r="J299" s="41" t="s">
        <v>2751</v>
      </c>
      <c r="K299" s="64">
        <v>2.4056999999999999E-2</v>
      </c>
      <c r="L299" s="47">
        <v>0.94001299999999999</v>
      </c>
      <c r="M299" s="47">
        <v>2</v>
      </c>
      <c r="N299" s="47" t="s">
        <v>2804</v>
      </c>
      <c r="O299" s="47">
        <v>2.1815999999999999E-2</v>
      </c>
      <c r="P299" s="47">
        <v>0.93121600000000004</v>
      </c>
      <c r="Q299" s="47">
        <v>2</v>
      </c>
      <c r="R299" s="47" t="s">
        <v>2808</v>
      </c>
      <c r="S299" s="47"/>
    </row>
    <row r="300" spans="6:19" ht="14.15" x14ac:dyDescent="0.35">
      <c r="F300" s="36" t="s">
        <v>619</v>
      </c>
      <c r="J300" s="41" t="s">
        <v>839</v>
      </c>
      <c r="K300" s="64">
        <v>2.4091999999999999E-2</v>
      </c>
      <c r="L300" s="47">
        <v>0.94001299999999999</v>
      </c>
      <c r="M300" s="47">
        <v>2</v>
      </c>
      <c r="N300" s="47" t="s">
        <v>2809</v>
      </c>
      <c r="O300" s="47">
        <v>2.1901E-2</v>
      </c>
      <c r="P300" s="47">
        <v>0.93121600000000004</v>
      </c>
      <c r="Q300" s="47">
        <v>2</v>
      </c>
      <c r="R300" s="47" t="s">
        <v>1955</v>
      </c>
      <c r="S300" s="47"/>
    </row>
    <row r="301" spans="6:19" ht="14.15" x14ac:dyDescent="0.35">
      <c r="F301" s="36" t="s">
        <v>2814</v>
      </c>
      <c r="J301" s="41" t="s">
        <v>1197</v>
      </c>
      <c r="K301" s="64">
        <v>2.4223999999999999E-2</v>
      </c>
      <c r="L301" s="47">
        <v>0.94001299999999999</v>
      </c>
      <c r="M301" s="47">
        <v>2</v>
      </c>
      <c r="N301" s="47" t="s">
        <v>2817</v>
      </c>
      <c r="O301" s="47">
        <v>2.1950000000000001E-2</v>
      </c>
      <c r="P301" s="47">
        <v>0.93121600000000004</v>
      </c>
      <c r="Q301" s="47">
        <v>2</v>
      </c>
      <c r="R301" s="47" t="s">
        <v>2821</v>
      </c>
      <c r="S301" s="47"/>
    </row>
    <row r="302" spans="6:19" ht="14.15" x14ac:dyDescent="0.35">
      <c r="F302" s="36" t="s">
        <v>2823</v>
      </c>
      <c r="J302" s="41" t="s">
        <v>1216</v>
      </c>
      <c r="K302" s="64">
        <v>2.4284E-2</v>
      </c>
      <c r="L302" s="47">
        <v>0.94001299999999999</v>
      </c>
      <c r="M302" s="47">
        <v>2</v>
      </c>
      <c r="N302" s="47" t="s">
        <v>2824</v>
      </c>
      <c r="O302" s="47">
        <v>2.2172999999999998E-2</v>
      </c>
      <c r="P302" s="47">
        <v>0.93121600000000004</v>
      </c>
      <c r="Q302" s="47">
        <v>2</v>
      </c>
      <c r="R302" s="47" t="s">
        <v>656</v>
      </c>
      <c r="S302" s="47"/>
    </row>
    <row r="303" spans="6:19" ht="14.15" x14ac:dyDescent="0.35">
      <c r="F303" s="36" t="s">
        <v>2828</v>
      </c>
      <c r="J303" s="41" t="s">
        <v>1492</v>
      </c>
      <c r="K303" s="64">
        <v>2.4337999999999999E-2</v>
      </c>
      <c r="L303" s="47">
        <v>0.94001299999999999</v>
      </c>
      <c r="M303" s="47">
        <v>2</v>
      </c>
      <c r="N303" s="47" t="s">
        <v>2831</v>
      </c>
      <c r="O303" s="47">
        <v>2.2207999999999999E-2</v>
      </c>
      <c r="P303" s="47">
        <v>0.93121600000000004</v>
      </c>
      <c r="Q303" s="47">
        <v>2</v>
      </c>
      <c r="R303" s="47" t="s">
        <v>697</v>
      </c>
      <c r="S303" s="47"/>
    </row>
    <row r="304" spans="6:19" ht="14.15" x14ac:dyDescent="0.35">
      <c r="F304" s="36" t="s">
        <v>2833</v>
      </c>
      <c r="J304" s="41" t="s">
        <v>1397</v>
      </c>
      <c r="K304" s="64">
        <v>2.4382000000000001E-2</v>
      </c>
      <c r="L304" s="47">
        <v>0.94001299999999999</v>
      </c>
      <c r="M304" s="47">
        <v>2</v>
      </c>
      <c r="N304" s="47" t="s">
        <v>2838</v>
      </c>
      <c r="O304" s="47">
        <v>2.2336000000000002E-2</v>
      </c>
      <c r="P304" s="47">
        <v>0.93121600000000004</v>
      </c>
      <c r="Q304" s="47">
        <v>2</v>
      </c>
      <c r="R304" s="47" t="s">
        <v>2840</v>
      </c>
      <c r="S304" s="47"/>
    </row>
    <row r="305" spans="6:19" ht="14.15" x14ac:dyDescent="0.35">
      <c r="F305" s="36" t="s">
        <v>352</v>
      </c>
      <c r="J305" s="41" t="s">
        <v>274</v>
      </c>
      <c r="K305" s="64">
        <v>2.4537E-2</v>
      </c>
      <c r="L305" s="47">
        <v>0.94001299999999999</v>
      </c>
      <c r="M305" s="47">
        <v>2</v>
      </c>
      <c r="N305" s="47" t="s">
        <v>2843</v>
      </c>
      <c r="O305" s="47">
        <v>2.2419999999999999E-2</v>
      </c>
      <c r="P305" s="47">
        <v>0.93121600000000004</v>
      </c>
      <c r="Q305" s="47">
        <v>2</v>
      </c>
      <c r="R305" s="47" t="s">
        <v>2288</v>
      </c>
      <c r="S305" s="47"/>
    </row>
    <row r="306" spans="6:19" ht="14.15" x14ac:dyDescent="0.35">
      <c r="F306" s="36" t="s">
        <v>2847</v>
      </c>
      <c r="J306" s="41" t="s">
        <v>2464</v>
      </c>
      <c r="K306" s="64">
        <v>2.4657999999999999E-2</v>
      </c>
      <c r="L306" s="47">
        <v>0.94001299999999999</v>
      </c>
      <c r="M306" s="47">
        <v>2</v>
      </c>
      <c r="N306" s="47" t="s">
        <v>2849</v>
      </c>
      <c r="O306" s="47">
        <v>2.2547999999999999E-2</v>
      </c>
      <c r="P306" s="47">
        <v>0.93121600000000004</v>
      </c>
      <c r="Q306" s="47">
        <v>2</v>
      </c>
      <c r="R306" s="47" t="s">
        <v>1892</v>
      </c>
      <c r="S306" s="47"/>
    </row>
    <row r="307" spans="6:19" ht="14.15" x14ac:dyDescent="0.35">
      <c r="F307" s="36" t="s">
        <v>2852</v>
      </c>
      <c r="J307" s="41" t="s">
        <v>2853</v>
      </c>
      <c r="K307" s="64">
        <v>2.4669E-2</v>
      </c>
      <c r="L307" s="47">
        <v>0.94001299999999999</v>
      </c>
      <c r="M307" s="47">
        <v>2</v>
      </c>
      <c r="N307" s="47" t="s">
        <v>2854</v>
      </c>
      <c r="O307" s="47">
        <v>2.2571999999999998E-2</v>
      </c>
      <c r="P307" s="47">
        <v>0.93121600000000004</v>
      </c>
      <c r="Q307" s="47">
        <v>2</v>
      </c>
      <c r="R307" s="47" t="s">
        <v>2855</v>
      </c>
      <c r="S307" s="47"/>
    </row>
    <row r="308" spans="6:19" ht="14.15" x14ac:dyDescent="0.35">
      <c r="F308" s="36" t="s">
        <v>2858</v>
      </c>
      <c r="J308" s="41" t="s">
        <v>2862</v>
      </c>
      <c r="K308" s="64">
        <v>2.4674999999999999E-2</v>
      </c>
      <c r="L308" s="47">
        <v>0.94001299999999999</v>
      </c>
      <c r="M308" s="47">
        <v>2</v>
      </c>
      <c r="N308" s="47" t="s">
        <v>1846</v>
      </c>
      <c r="O308" s="47">
        <v>2.2613000000000001E-2</v>
      </c>
      <c r="P308" s="47">
        <v>0.93121600000000004</v>
      </c>
      <c r="Q308" s="47">
        <v>2</v>
      </c>
      <c r="R308" s="47" t="s">
        <v>2866</v>
      </c>
      <c r="S308" s="47"/>
    </row>
    <row r="309" spans="6:19" ht="14.15" x14ac:dyDescent="0.35">
      <c r="F309" s="36" t="s">
        <v>2867</v>
      </c>
      <c r="J309" s="41" t="s">
        <v>2868</v>
      </c>
      <c r="K309" s="64">
        <v>2.4695999999999999E-2</v>
      </c>
      <c r="L309" s="47">
        <v>0.94001299999999999</v>
      </c>
      <c r="M309" s="47">
        <v>2</v>
      </c>
      <c r="N309" s="47" t="s">
        <v>820</v>
      </c>
      <c r="O309" s="47">
        <v>2.2835999999999999E-2</v>
      </c>
      <c r="P309" s="47">
        <v>0.93121600000000004</v>
      </c>
      <c r="Q309" s="47">
        <v>2</v>
      </c>
      <c r="R309" s="47" t="s">
        <v>2268</v>
      </c>
      <c r="S309" s="47"/>
    </row>
    <row r="310" spans="6:19" ht="14.15" x14ac:dyDescent="0.35">
      <c r="F310" s="36" t="s">
        <v>2874</v>
      </c>
      <c r="J310" s="41" t="s">
        <v>2875</v>
      </c>
      <c r="K310" s="64">
        <v>2.4934000000000001E-2</v>
      </c>
      <c r="L310" s="47">
        <v>0.94001299999999999</v>
      </c>
      <c r="M310" s="47">
        <v>2</v>
      </c>
      <c r="N310" s="47" t="s">
        <v>2635</v>
      </c>
      <c r="O310" s="47">
        <v>2.2932000000000001E-2</v>
      </c>
      <c r="P310" s="47">
        <v>0.93121600000000004</v>
      </c>
      <c r="Q310" s="47">
        <v>2</v>
      </c>
      <c r="R310" s="47" t="s">
        <v>2076</v>
      </c>
      <c r="S310" s="47"/>
    </row>
    <row r="311" spans="6:19" ht="14.15" x14ac:dyDescent="0.35">
      <c r="F311" s="36" t="s">
        <v>2880</v>
      </c>
      <c r="J311" s="41" t="s">
        <v>2882</v>
      </c>
      <c r="K311" s="64">
        <v>2.4944999999999998E-2</v>
      </c>
      <c r="L311" s="47">
        <v>0.94001299999999999</v>
      </c>
      <c r="M311" s="47">
        <v>2</v>
      </c>
      <c r="N311" s="47" t="s">
        <v>2884</v>
      </c>
      <c r="O311" s="47">
        <v>2.2998999999999999E-2</v>
      </c>
      <c r="P311" s="47">
        <v>0.93121600000000004</v>
      </c>
      <c r="Q311" s="47">
        <v>2</v>
      </c>
      <c r="R311" s="47" t="s">
        <v>2886</v>
      </c>
      <c r="S311" s="47"/>
    </row>
    <row r="312" spans="6:19" ht="14.15" x14ac:dyDescent="0.35">
      <c r="F312" s="36" t="s">
        <v>596</v>
      </c>
      <c r="J312" s="41" t="s">
        <v>1357</v>
      </c>
      <c r="K312" s="64">
        <v>2.4965999999999999E-2</v>
      </c>
      <c r="L312" s="47">
        <v>0.94001299999999999</v>
      </c>
      <c r="M312" s="47">
        <v>2</v>
      </c>
      <c r="N312" s="47" t="s">
        <v>2891</v>
      </c>
      <c r="O312" s="47">
        <v>2.3151000000000001E-2</v>
      </c>
      <c r="P312" s="47">
        <v>0.93121600000000004</v>
      </c>
      <c r="Q312" s="47">
        <v>2</v>
      </c>
      <c r="R312" s="47" t="s">
        <v>2892</v>
      </c>
      <c r="S312" s="47"/>
    </row>
    <row r="313" spans="6:19" ht="14.15" x14ac:dyDescent="0.35">
      <c r="F313" s="36" t="s">
        <v>1861</v>
      </c>
      <c r="J313" s="41" t="s">
        <v>2893</v>
      </c>
      <c r="K313" s="64">
        <v>2.5207E-2</v>
      </c>
      <c r="L313" s="47">
        <v>0.94001299999999999</v>
      </c>
      <c r="M313" s="47">
        <v>2</v>
      </c>
      <c r="N313" s="47" t="s">
        <v>2134</v>
      </c>
      <c r="O313" s="47">
        <v>2.3236E-2</v>
      </c>
      <c r="P313" s="47">
        <v>0.93121600000000004</v>
      </c>
      <c r="Q313" s="47">
        <v>2</v>
      </c>
      <c r="R313" s="47" t="s">
        <v>1671</v>
      </c>
      <c r="S313" s="47"/>
    </row>
    <row r="314" spans="6:19" ht="14.15" x14ac:dyDescent="0.35">
      <c r="F314" s="36" t="s">
        <v>2894</v>
      </c>
      <c r="J314" s="41" t="s">
        <v>432</v>
      </c>
      <c r="K314" s="64">
        <v>2.5340999999999999E-2</v>
      </c>
      <c r="L314" s="47">
        <v>0.94001299999999999</v>
      </c>
      <c r="M314" s="47">
        <v>2</v>
      </c>
      <c r="N314" s="47" t="s">
        <v>2895</v>
      </c>
      <c r="O314" s="47">
        <v>2.3377999999999999E-2</v>
      </c>
      <c r="P314" s="47">
        <v>0.93121600000000004</v>
      </c>
      <c r="Q314" s="47">
        <v>2</v>
      </c>
      <c r="R314" s="47" t="s">
        <v>2896</v>
      </c>
      <c r="S314" s="47"/>
    </row>
    <row r="315" spans="6:19" ht="14.15" x14ac:dyDescent="0.35">
      <c r="F315" s="36" t="s">
        <v>2897</v>
      </c>
      <c r="J315" s="41" t="s">
        <v>2671</v>
      </c>
      <c r="K315" s="64">
        <v>2.5356E-2</v>
      </c>
      <c r="L315" s="47">
        <v>0.94001299999999999</v>
      </c>
      <c r="M315" s="47">
        <v>2</v>
      </c>
      <c r="N315" s="47" t="s">
        <v>2901</v>
      </c>
      <c r="O315" s="47">
        <v>2.3389E-2</v>
      </c>
      <c r="P315" s="47">
        <v>0.93121600000000004</v>
      </c>
      <c r="Q315" s="47">
        <v>2</v>
      </c>
      <c r="R315" s="47" t="s">
        <v>2355</v>
      </c>
      <c r="S315" s="47"/>
    </row>
    <row r="316" spans="6:19" ht="14.15" x14ac:dyDescent="0.35">
      <c r="F316" s="36" t="s">
        <v>2904</v>
      </c>
      <c r="J316" s="41" t="s">
        <v>805</v>
      </c>
      <c r="K316" s="64">
        <v>2.5429E-2</v>
      </c>
      <c r="L316" s="47">
        <v>0.94001299999999999</v>
      </c>
      <c r="M316" s="47">
        <v>2</v>
      </c>
      <c r="N316" s="47" t="s">
        <v>2908</v>
      </c>
      <c r="O316" s="47">
        <v>2.3425999999999999E-2</v>
      </c>
      <c r="P316" s="47">
        <v>0.93121600000000004</v>
      </c>
      <c r="Q316" s="47">
        <v>2</v>
      </c>
      <c r="R316" s="47" t="s">
        <v>1771</v>
      </c>
      <c r="S316" s="47"/>
    </row>
    <row r="317" spans="6:19" ht="14.15" x14ac:dyDescent="0.35">
      <c r="F317" s="36" t="s">
        <v>2912</v>
      </c>
      <c r="J317" s="41" t="s">
        <v>2914</v>
      </c>
      <c r="K317" s="64">
        <v>2.5463E-2</v>
      </c>
      <c r="L317" s="47">
        <v>0.94001299999999999</v>
      </c>
      <c r="M317" s="47">
        <v>2</v>
      </c>
      <c r="N317" s="47" t="s">
        <v>2917</v>
      </c>
      <c r="O317" s="47">
        <v>2.3494000000000001E-2</v>
      </c>
      <c r="P317" s="47">
        <v>0.93121600000000004</v>
      </c>
      <c r="Q317" s="47">
        <v>2</v>
      </c>
      <c r="R317" s="47" t="s">
        <v>1858</v>
      </c>
      <c r="S317" s="47"/>
    </row>
    <row r="318" spans="6:19" ht="14.15" x14ac:dyDescent="0.35">
      <c r="F318" s="36" t="s">
        <v>2922</v>
      </c>
      <c r="J318" s="41" t="s">
        <v>2923</v>
      </c>
      <c r="K318" s="64">
        <v>2.5517999999999999E-2</v>
      </c>
      <c r="L318" s="47">
        <v>0.94001299999999999</v>
      </c>
      <c r="M318" s="47">
        <v>2</v>
      </c>
      <c r="N318" s="47" t="s">
        <v>2925</v>
      </c>
      <c r="O318" s="47">
        <v>2.3505000000000002E-2</v>
      </c>
      <c r="P318" s="47">
        <v>0.93121600000000004</v>
      </c>
      <c r="Q318" s="47">
        <v>2</v>
      </c>
      <c r="R318" s="47" t="s">
        <v>2928</v>
      </c>
      <c r="S318" s="47"/>
    </row>
    <row r="319" spans="6:19" ht="14.15" x14ac:dyDescent="0.35">
      <c r="F319" s="36" t="s">
        <v>2884</v>
      </c>
      <c r="J319" s="41" t="s">
        <v>2678</v>
      </c>
      <c r="K319" s="64">
        <v>2.5543E-2</v>
      </c>
      <c r="L319" s="47">
        <v>0.94001299999999999</v>
      </c>
      <c r="M319" s="47">
        <v>2</v>
      </c>
      <c r="N319" s="47" t="s">
        <v>302</v>
      </c>
      <c r="O319" s="47">
        <v>2.3577000000000001E-2</v>
      </c>
      <c r="P319" s="47">
        <v>0.93121600000000004</v>
      </c>
      <c r="Q319" s="47">
        <v>2</v>
      </c>
      <c r="R319" s="47" t="s">
        <v>1588</v>
      </c>
      <c r="S319" s="47"/>
    </row>
    <row r="320" spans="6:19" ht="14.15" x14ac:dyDescent="0.35">
      <c r="F320" s="36" t="s">
        <v>2935</v>
      </c>
      <c r="J320" s="41" t="s">
        <v>2937</v>
      </c>
      <c r="K320" s="64">
        <v>2.5693000000000001E-2</v>
      </c>
      <c r="L320" s="47">
        <v>0.94001299999999999</v>
      </c>
      <c r="M320" s="47">
        <v>2</v>
      </c>
      <c r="N320" s="47" t="s">
        <v>2941</v>
      </c>
      <c r="O320" s="47">
        <v>2.3685999999999999E-2</v>
      </c>
      <c r="P320" s="47">
        <v>0.93121600000000004</v>
      </c>
      <c r="Q320" s="47">
        <v>2</v>
      </c>
      <c r="R320" s="47" t="s">
        <v>1707</v>
      </c>
      <c r="S320" s="47"/>
    </row>
    <row r="321" spans="6:19" ht="14.15" x14ac:dyDescent="0.35">
      <c r="F321" s="36" t="s">
        <v>2944</v>
      </c>
      <c r="J321" s="41" t="s">
        <v>1110</v>
      </c>
      <c r="K321" s="64">
        <v>2.5767999999999999E-2</v>
      </c>
      <c r="L321" s="47">
        <v>0.94001299999999999</v>
      </c>
      <c r="M321" s="47">
        <v>2</v>
      </c>
      <c r="N321" s="47" t="s">
        <v>766</v>
      </c>
      <c r="O321" s="47">
        <v>2.3968E-2</v>
      </c>
      <c r="P321" s="47">
        <v>0.93121600000000004</v>
      </c>
      <c r="Q321" s="47">
        <v>2</v>
      </c>
      <c r="R321" s="47" t="s">
        <v>2553</v>
      </c>
      <c r="S321" s="47"/>
    </row>
    <row r="322" spans="6:19" ht="14.15" x14ac:dyDescent="0.35">
      <c r="F322" s="36" t="s">
        <v>2968</v>
      </c>
      <c r="J322" s="41" t="s">
        <v>937</v>
      </c>
      <c r="K322" s="64">
        <v>2.5811000000000001E-2</v>
      </c>
      <c r="L322" s="47">
        <v>0.94001299999999999</v>
      </c>
      <c r="M322" s="47">
        <v>2</v>
      </c>
      <c r="N322" s="47" t="s">
        <v>873</v>
      </c>
      <c r="O322" s="47">
        <v>2.3982E-2</v>
      </c>
      <c r="P322" s="47">
        <v>0.93121600000000004</v>
      </c>
      <c r="Q322" s="47">
        <v>2</v>
      </c>
      <c r="R322" s="47" t="s">
        <v>2974</v>
      </c>
      <c r="S322" s="47"/>
    </row>
    <row r="323" spans="6:19" ht="14.15" x14ac:dyDescent="0.35">
      <c r="F323" s="36" t="s">
        <v>2975</v>
      </c>
      <c r="J323" s="41" t="s">
        <v>1864</v>
      </c>
      <c r="K323" s="64">
        <v>2.5884000000000001E-2</v>
      </c>
      <c r="L323" s="47">
        <v>0.94001299999999999</v>
      </c>
      <c r="M323" s="47">
        <v>2</v>
      </c>
      <c r="N323" s="47" t="s">
        <v>989</v>
      </c>
      <c r="O323" s="47">
        <v>2.4003E-2</v>
      </c>
      <c r="P323" s="47">
        <v>0.93121600000000004</v>
      </c>
      <c r="Q323" s="47">
        <v>2</v>
      </c>
      <c r="R323" s="47" t="s">
        <v>2682</v>
      </c>
      <c r="S323" s="47"/>
    </row>
    <row r="324" spans="6:19" ht="14.15" x14ac:dyDescent="0.35">
      <c r="F324" s="36" t="s">
        <v>2981</v>
      </c>
      <c r="J324" s="41" t="s">
        <v>393</v>
      </c>
      <c r="K324" s="64">
        <v>2.5895000000000001E-2</v>
      </c>
      <c r="L324" s="47">
        <v>0.94001299999999999</v>
      </c>
      <c r="M324" s="47">
        <v>2</v>
      </c>
      <c r="N324" s="47" t="s">
        <v>2986</v>
      </c>
      <c r="O324" s="47">
        <v>2.4184000000000001E-2</v>
      </c>
      <c r="P324" s="47">
        <v>0.93121600000000004</v>
      </c>
      <c r="Q324" s="47">
        <v>2</v>
      </c>
      <c r="R324" s="47" t="s">
        <v>808</v>
      </c>
      <c r="S324" s="47"/>
    </row>
    <row r="325" spans="6:19" ht="14.15" x14ac:dyDescent="0.35">
      <c r="F325" s="36" t="s">
        <v>2990</v>
      </c>
      <c r="J325" s="41" t="s">
        <v>2991</v>
      </c>
      <c r="K325" s="64">
        <v>2.6058999999999999E-2</v>
      </c>
      <c r="L325" s="47">
        <v>0.94001299999999999</v>
      </c>
      <c r="M325" s="47">
        <v>2</v>
      </c>
      <c r="N325" s="47" t="s">
        <v>284</v>
      </c>
      <c r="O325" s="47">
        <v>2.4285999999999999E-2</v>
      </c>
      <c r="P325" s="47">
        <v>0.93121600000000004</v>
      </c>
      <c r="Q325" s="47">
        <v>2</v>
      </c>
      <c r="R325" s="47" t="s">
        <v>2994</v>
      </c>
      <c r="S325" s="47"/>
    </row>
    <row r="326" spans="6:19" ht="14.15" x14ac:dyDescent="0.35">
      <c r="F326" s="36" t="s">
        <v>268</v>
      </c>
      <c r="J326" s="41" t="s">
        <v>2999</v>
      </c>
      <c r="K326" s="64">
        <v>2.6161E-2</v>
      </c>
      <c r="L326" s="47">
        <v>0.94001299999999999</v>
      </c>
      <c r="M326" s="47">
        <v>2</v>
      </c>
      <c r="N326" s="47" t="s">
        <v>3000</v>
      </c>
      <c r="O326" s="47">
        <v>2.4303000000000002E-2</v>
      </c>
      <c r="P326" s="47">
        <v>0.93121600000000004</v>
      </c>
      <c r="Q326" s="47">
        <v>2</v>
      </c>
      <c r="R326" s="47" t="s">
        <v>1397</v>
      </c>
      <c r="S326" s="47"/>
    </row>
    <row r="327" spans="6:19" ht="14.15" x14ac:dyDescent="0.35">
      <c r="F327" s="36" t="s">
        <v>3004</v>
      </c>
      <c r="J327" s="41" t="s">
        <v>3005</v>
      </c>
      <c r="K327" s="64">
        <v>2.6207000000000001E-2</v>
      </c>
      <c r="L327" s="47">
        <v>0.94001299999999999</v>
      </c>
      <c r="M327" s="47">
        <v>2</v>
      </c>
      <c r="N327" s="47" t="s">
        <v>668</v>
      </c>
      <c r="O327" s="47">
        <v>2.4303000000000002E-2</v>
      </c>
      <c r="P327" s="47">
        <v>0.93121600000000004</v>
      </c>
      <c r="Q327" s="47">
        <v>2</v>
      </c>
      <c r="R327" s="47" t="s">
        <v>2543</v>
      </c>
      <c r="S327" s="47"/>
    </row>
    <row r="328" spans="6:19" ht="14.15" x14ac:dyDescent="0.35">
      <c r="F328" s="36" t="s">
        <v>3010</v>
      </c>
      <c r="J328" s="41" t="s">
        <v>1332</v>
      </c>
      <c r="K328" s="64">
        <v>2.6357999999999999E-2</v>
      </c>
      <c r="L328" s="47">
        <v>0.94001299999999999</v>
      </c>
      <c r="M328" s="47">
        <v>2</v>
      </c>
      <c r="N328" s="47" t="s">
        <v>3012</v>
      </c>
      <c r="O328" s="47">
        <v>2.4455000000000001E-2</v>
      </c>
      <c r="P328" s="47">
        <v>0.93121600000000004</v>
      </c>
      <c r="Q328" s="47">
        <v>2</v>
      </c>
      <c r="R328" s="47" t="s">
        <v>564</v>
      </c>
      <c r="S328" s="47"/>
    </row>
    <row r="329" spans="6:19" ht="14.15" x14ac:dyDescent="0.35">
      <c r="F329" s="36" t="s">
        <v>3014</v>
      </c>
      <c r="J329" s="41" t="s">
        <v>3016</v>
      </c>
      <c r="K329" s="64">
        <v>2.6370000000000001E-2</v>
      </c>
      <c r="L329" s="47">
        <v>0.94001299999999999</v>
      </c>
      <c r="M329" s="47">
        <v>2</v>
      </c>
      <c r="N329" s="47" t="s">
        <v>3018</v>
      </c>
      <c r="O329" s="47">
        <v>2.4465000000000001E-2</v>
      </c>
      <c r="P329" s="47">
        <v>0.93121600000000004</v>
      </c>
      <c r="Q329" s="47">
        <v>2</v>
      </c>
      <c r="R329" s="47" t="s">
        <v>2375</v>
      </c>
      <c r="S329" s="47"/>
    </row>
    <row r="330" spans="6:19" ht="14.15" x14ac:dyDescent="0.35">
      <c r="F330" s="36" t="s">
        <v>3022</v>
      </c>
      <c r="J330" s="41" t="s">
        <v>3023</v>
      </c>
      <c r="K330" s="64">
        <v>2.6432000000000001E-2</v>
      </c>
      <c r="L330" s="47">
        <v>0.94001299999999999</v>
      </c>
      <c r="M330" s="47">
        <v>2</v>
      </c>
      <c r="N330" s="47" t="s">
        <v>3024</v>
      </c>
      <c r="O330" s="47">
        <v>2.4469999999999999E-2</v>
      </c>
      <c r="P330" s="47">
        <v>0.93121600000000004</v>
      </c>
      <c r="Q330" s="47">
        <v>2</v>
      </c>
      <c r="R330" s="47" t="s">
        <v>3005</v>
      </c>
      <c r="S330" s="47"/>
    </row>
    <row r="331" spans="6:19" ht="14.15" x14ac:dyDescent="0.35">
      <c r="F331" s="36" t="s">
        <v>3032</v>
      </c>
      <c r="J331" s="41" t="s">
        <v>922</v>
      </c>
      <c r="K331" s="64">
        <v>2.6474999999999999E-2</v>
      </c>
      <c r="L331" s="47">
        <v>0.94001299999999999</v>
      </c>
      <c r="M331" s="47">
        <v>2</v>
      </c>
      <c r="N331" s="47" t="s">
        <v>1154</v>
      </c>
      <c r="O331" s="47">
        <v>2.4480999999999999E-2</v>
      </c>
      <c r="P331" s="47">
        <v>0.93121600000000004</v>
      </c>
      <c r="Q331" s="47">
        <v>2</v>
      </c>
      <c r="R331" s="47" t="s">
        <v>1604</v>
      </c>
      <c r="S331" s="47"/>
    </row>
    <row r="332" spans="6:19" ht="14.15" x14ac:dyDescent="0.35">
      <c r="F332" s="36" t="s">
        <v>503</v>
      </c>
      <c r="J332" s="41" t="s">
        <v>1704</v>
      </c>
      <c r="K332" s="64">
        <v>2.6646E-2</v>
      </c>
      <c r="L332" s="47">
        <v>0.94001299999999999</v>
      </c>
      <c r="M332" s="47">
        <v>2</v>
      </c>
      <c r="N332" s="47" t="s">
        <v>3051</v>
      </c>
      <c r="O332" s="47">
        <v>2.4563000000000001E-2</v>
      </c>
      <c r="P332" s="47">
        <v>0.93121600000000004</v>
      </c>
      <c r="Q332" s="47">
        <v>2</v>
      </c>
      <c r="R332" s="47" t="s">
        <v>3054</v>
      </c>
      <c r="S332" s="47"/>
    </row>
    <row r="333" spans="6:19" ht="14.15" x14ac:dyDescent="0.35">
      <c r="F333" s="36" t="s">
        <v>3055</v>
      </c>
      <c r="J333" s="41" t="s">
        <v>3057</v>
      </c>
      <c r="K333" s="64">
        <v>2.6783999999999999E-2</v>
      </c>
      <c r="L333" s="47">
        <v>0.94001299999999999</v>
      </c>
      <c r="M333" s="47">
        <v>2</v>
      </c>
      <c r="N333" s="47" t="s">
        <v>3059</v>
      </c>
      <c r="O333" s="47">
        <v>2.46E-2</v>
      </c>
      <c r="P333" s="47">
        <v>0.93121600000000004</v>
      </c>
      <c r="Q333" s="47">
        <v>2</v>
      </c>
      <c r="R333" s="47" t="s">
        <v>3062</v>
      </c>
      <c r="S333" s="47"/>
    </row>
    <row r="334" spans="6:19" ht="14.15" x14ac:dyDescent="0.35">
      <c r="F334" s="36" t="s">
        <v>1512</v>
      </c>
      <c r="J334" s="41" t="s">
        <v>3064</v>
      </c>
      <c r="K334" s="64">
        <v>2.6834E-2</v>
      </c>
      <c r="L334" s="47">
        <v>0.94001299999999999</v>
      </c>
      <c r="M334" s="47">
        <v>2</v>
      </c>
      <c r="N334" s="47" t="s">
        <v>3068</v>
      </c>
      <c r="O334" s="47">
        <v>2.4856E-2</v>
      </c>
      <c r="P334" s="47">
        <v>0.93121600000000004</v>
      </c>
      <c r="Q334" s="47">
        <v>2</v>
      </c>
      <c r="R334" s="47" t="s">
        <v>2774</v>
      </c>
      <c r="S334" s="47"/>
    </row>
    <row r="335" spans="6:19" ht="14.15" x14ac:dyDescent="0.35">
      <c r="F335" s="36" t="s">
        <v>3071</v>
      </c>
      <c r="J335" s="41" t="s">
        <v>3072</v>
      </c>
      <c r="K335" s="64">
        <v>2.6904000000000001E-2</v>
      </c>
      <c r="L335" s="47">
        <v>0.94001299999999999</v>
      </c>
      <c r="M335" s="47">
        <v>2</v>
      </c>
      <c r="N335" s="47" t="s">
        <v>1014</v>
      </c>
      <c r="O335" s="47">
        <v>2.4877E-2</v>
      </c>
      <c r="P335" s="47">
        <v>0.93121600000000004</v>
      </c>
      <c r="Q335" s="47">
        <v>2</v>
      </c>
      <c r="R335" s="47" t="s">
        <v>1729</v>
      </c>
      <c r="S335" s="47"/>
    </row>
    <row r="336" spans="6:19" ht="14.15" x14ac:dyDescent="0.35">
      <c r="F336" s="36" t="s">
        <v>3073</v>
      </c>
      <c r="J336" s="41" t="s">
        <v>2446</v>
      </c>
      <c r="K336" s="64">
        <v>2.7049E-2</v>
      </c>
      <c r="L336" s="47">
        <v>0.94001299999999999</v>
      </c>
      <c r="M336" s="47">
        <v>2</v>
      </c>
      <c r="N336" s="47" t="s">
        <v>3074</v>
      </c>
      <c r="O336" s="47">
        <v>2.4979999999999999E-2</v>
      </c>
      <c r="P336" s="47">
        <v>0.93121600000000004</v>
      </c>
      <c r="Q336" s="47">
        <v>2</v>
      </c>
      <c r="R336" s="47" t="s">
        <v>1289</v>
      </c>
      <c r="S336" s="47"/>
    </row>
    <row r="337" spans="6:19" ht="14.15" x14ac:dyDescent="0.35">
      <c r="F337" s="36" t="s">
        <v>3075</v>
      </c>
      <c r="J337" s="41" t="s">
        <v>3076</v>
      </c>
      <c r="K337" s="64">
        <v>2.7095000000000001E-2</v>
      </c>
      <c r="L337" s="47">
        <v>0.94001299999999999</v>
      </c>
      <c r="M337" s="47">
        <v>2</v>
      </c>
      <c r="N337" s="47" t="s">
        <v>3077</v>
      </c>
      <c r="O337" s="47">
        <v>2.5004999999999999E-2</v>
      </c>
      <c r="P337" s="47">
        <v>0.93121600000000004</v>
      </c>
      <c r="Q337" s="47">
        <v>2</v>
      </c>
      <c r="R337" s="47" t="s">
        <v>809</v>
      </c>
      <c r="S337" s="47"/>
    </row>
    <row r="338" spans="6:19" ht="14.15" x14ac:dyDescent="0.35">
      <c r="F338" s="36" t="s">
        <v>3078</v>
      </c>
      <c r="J338" s="41" t="s">
        <v>3079</v>
      </c>
      <c r="K338" s="64">
        <v>2.7168000000000001E-2</v>
      </c>
      <c r="L338" s="47">
        <v>0.94001299999999999</v>
      </c>
      <c r="M338" s="47">
        <v>2</v>
      </c>
      <c r="N338" s="47" t="s">
        <v>3080</v>
      </c>
      <c r="O338" s="47">
        <v>2.5059000000000001E-2</v>
      </c>
      <c r="P338" s="47">
        <v>0.93121600000000004</v>
      </c>
      <c r="Q338" s="47">
        <v>2</v>
      </c>
      <c r="R338" s="47" t="s">
        <v>2648</v>
      </c>
      <c r="S338" s="47"/>
    </row>
    <row r="339" spans="6:19" ht="14.15" x14ac:dyDescent="0.35">
      <c r="F339" s="36" t="s">
        <v>450</v>
      </c>
      <c r="J339" s="41" t="s">
        <v>1886</v>
      </c>
      <c r="K339" s="64">
        <v>2.7198E-2</v>
      </c>
      <c r="L339" s="47">
        <v>0.94001299999999999</v>
      </c>
      <c r="M339" s="47">
        <v>2</v>
      </c>
      <c r="N339" s="47" t="s">
        <v>3081</v>
      </c>
      <c r="O339" s="47">
        <v>2.5128999999999999E-2</v>
      </c>
      <c r="P339" s="47">
        <v>0.93121600000000004</v>
      </c>
      <c r="Q339" s="47">
        <v>2</v>
      </c>
      <c r="R339" s="47" t="s">
        <v>3082</v>
      </c>
      <c r="S339" s="47"/>
    </row>
    <row r="340" spans="6:19" ht="14.15" x14ac:dyDescent="0.35">
      <c r="F340" s="36" t="s">
        <v>3083</v>
      </c>
      <c r="J340" s="41" t="s">
        <v>3084</v>
      </c>
      <c r="K340" s="64">
        <v>2.7295E-2</v>
      </c>
      <c r="L340" s="47">
        <v>0.94001299999999999</v>
      </c>
      <c r="M340" s="47">
        <v>2</v>
      </c>
      <c r="N340" s="47" t="s">
        <v>3085</v>
      </c>
      <c r="O340" s="47">
        <v>2.5233999999999999E-2</v>
      </c>
      <c r="P340" s="47">
        <v>0.93121600000000004</v>
      </c>
      <c r="Q340" s="47">
        <v>2</v>
      </c>
      <c r="R340" s="47" t="s">
        <v>1081</v>
      </c>
      <c r="S340" s="47"/>
    </row>
    <row r="341" spans="6:19" ht="14.15" x14ac:dyDescent="0.35">
      <c r="F341" s="36" t="s">
        <v>3087</v>
      </c>
      <c r="J341" s="41" t="s">
        <v>3089</v>
      </c>
      <c r="K341" s="64">
        <v>2.7347E-2</v>
      </c>
      <c r="L341" s="47">
        <v>0.94001299999999999</v>
      </c>
      <c r="M341" s="47">
        <v>2</v>
      </c>
      <c r="N341" s="47" t="s">
        <v>3091</v>
      </c>
      <c r="O341" s="47">
        <v>2.5271999999999999E-2</v>
      </c>
      <c r="P341" s="47">
        <v>0.93121600000000004</v>
      </c>
      <c r="Q341" s="47">
        <v>2</v>
      </c>
      <c r="R341" s="47" t="s">
        <v>3064</v>
      </c>
      <c r="S341" s="47"/>
    </row>
    <row r="342" spans="6:19" ht="14.15" x14ac:dyDescent="0.35">
      <c r="F342" s="36" t="s">
        <v>3093</v>
      </c>
      <c r="J342" s="41" t="s">
        <v>2892</v>
      </c>
      <c r="K342" s="64">
        <v>2.7399E-2</v>
      </c>
      <c r="L342" s="47">
        <v>0.94001299999999999</v>
      </c>
      <c r="M342" s="47">
        <v>2</v>
      </c>
      <c r="N342" s="47" t="s">
        <v>3096</v>
      </c>
      <c r="O342" s="47">
        <v>2.5330999999999999E-2</v>
      </c>
      <c r="P342" s="47">
        <v>0.93121600000000004</v>
      </c>
      <c r="Q342" s="47">
        <v>2</v>
      </c>
      <c r="R342" s="47" t="s">
        <v>3099</v>
      </c>
      <c r="S342" s="47"/>
    </row>
    <row r="343" spans="6:19" ht="14.15" x14ac:dyDescent="0.35">
      <c r="F343" s="36" t="s">
        <v>614</v>
      </c>
      <c r="J343" s="41" t="s">
        <v>2866</v>
      </c>
      <c r="K343" s="64">
        <v>2.7446999999999999E-2</v>
      </c>
      <c r="L343" s="47">
        <v>0.94001299999999999</v>
      </c>
      <c r="M343" s="47">
        <v>2</v>
      </c>
      <c r="N343" s="47" t="s">
        <v>3102</v>
      </c>
      <c r="O343" s="47">
        <v>2.5451000000000001E-2</v>
      </c>
      <c r="P343" s="47">
        <v>0.93121600000000004</v>
      </c>
      <c r="Q343" s="47">
        <v>2</v>
      </c>
      <c r="R343" s="47" t="s">
        <v>3103</v>
      </c>
      <c r="S343" s="47"/>
    </row>
    <row r="344" spans="6:19" ht="14.15" x14ac:dyDescent="0.35">
      <c r="F344" s="36" t="s">
        <v>3105</v>
      </c>
      <c r="J344" s="41" t="s">
        <v>2304</v>
      </c>
      <c r="K344" s="64">
        <v>2.7467999999999999E-2</v>
      </c>
      <c r="L344" s="47">
        <v>0.94001299999999999</v>
      </c>
      <c r="M344" s="47">
        <v>2</v>
      </c>
      <c r="N344" s="47" t="s">
        <v>3066</v>
      </c>
      <c r="O344" s="47">
        <v>2.5593999999999999E-2</v>
      </c>
      <c r="P344" s="47">
        <v>0.93121600000000004</v>
      </c>
      <c r="Q344" s="47">
        <v>2</v>
      </c>
      <c r="R344" s="47" t="s">
        <v>1822</v>
      </c>
      <c r="S344" s="47"/>
    </row>
    <row r="345" spans="6:19" ht="14.15" x14ac:dyDescent="0.35">
      <c r="F345" s="36" t="s">
        <v>3109</v>
      </c>
      <c r="J345" s="41" t="s">
        <v>1134</v>
      </c>
      <c r="K345" s="64">
        <v>2.7515000000000001E-2</v>
      </c>
      <c r="L345" s="47">
        <v>0.94001299999999999</v>
      </c>
      <c r="M345" s="47">
        <v>2</v>
      </c>
      <c r="N345" s="47" t="s">
        <v>3111</v>
      </c>
      <c r="O345" s="47">
        <v>2.5649000000000002E-2</v>
      </c>
      <c r="P345" s="47">
        <v>0.93121600000000004</v>
      </c>
      <c r="Q345" s="47">
        <v>2</v>
      </c>
      <c r="R345" s="47" t="s">
        <v>2914</v>
      </c>
      <c r="S345" s="47"/>
    </row>
    <row r="346" spans="6:19" ht="14.15" x14ac:dyDescent="0.35">
      <c r="F346" s="36" t="s">
        <v>3115</v>
      </c>
      <c r="J346" s="41" t="s">
        <v>3116</v>
      </c>
      <c r="K346" s="64">
        <v>2.7553000000000001E-2</v>
      </c>
      <c r="L346" s="47">
        <v>0.94001299999999999</v>
      </c>
      <c r="M346" s="47">
        <v>2</v>
      </c>
      <c r="N346" s="47" t="s">
        <v>3119</v>
      </c>
      <c r="O346" s="47">
        <v>2.5662999999999998E-2</v>
      </c>
      <c r="P346" s="47">
        <v>0.93121600000000004</v>
      </c>
      <c r="Q346" s="47">
        <v>2</v>
      </c>
      <c r="R346" s="47" t="s">
        <v>2882</v>
      </c>
      <c r="S346" s="47"/>
    </row>
    <row r="347" spans="6:19" ht="14.15" x14ac:dyDescent="0.35">
      <c r="F347" s="36" t="s">
        <v>3122</v>
      </c>
      <c r="J347" s="41" t="s">
        <v>3124</v>
      </c>
      <c r="K347" s="64">
        <v>2.7667000000000001E-2</v>
      </c>
      <c r="L347" s="47">
        <v>0.94001299999999999</v>
      </c>
      <c r="M347" s="47">
        <v>2</v>
      </c>
      <c r="N347" s="47" t="s">
        <v>3126</v>
      </c>
      <c r="O347" s="47">
        <v>2.5835E-2</v>
      </c>
      <c r="P347" s="47">
        <v>0.93121600000000004</v>
      </c>
      <c r="Q347" s="47">
        <v>2</v>
      </c>
      <c r="R347" s="47" t="s">
        <v>1747</v>
      </c>
      <c r="S347" s="47"/>
    </row>
    <row r="348" spans="6:19" ht="14.15" x14ac:dyDescent="0.35">
      <c r="F348" s="36" t="s">
        <v>3128</v>
      </c>
      <c r="J348" s="41" t="s">
        <v>2138</v>
      </c>
      <c r="K348" s="64">
        <v>2.7681999999999998E-2</v>
      </c>
      <c r="L348" s="47">
        <v>0.94001299999999999</v>
      </c>
      <c r="M348" s="47">
        <v>2</v>
      </c>
      <c r="N348" s="47" t="s">
        <v>819</v>
      </c>
      <c r="O348" s="47">
        <v>2.5855E-2</v>
      </c>
      <c r="P348" s="47">
        <v>0.93121600000000004</v>
      </c>
      <c r="Q348" s="47">
        <v>2</v>
      </c>
      <c r="R348" s="47" t="s">
        <v>2862</v>
      </c>
      <c r="S348" s="47"/>
    </row>
    <row r="349" spans="6:19" ht="14.15" x14ac:dyDescent="0.35">
      <c r="F349" s="36" t="s">
        <v>597</v>
      </c>
      <c r="J349" s="41" t="s">
        <v>3133</v>
      </c>
      <c r="K349" s="64">
        <v>2.7771000000000001E-2</v>
      </c>
      <c r="L349" s="47">
        <v>0.94001299999999999</v>
      </c>
      <c r="M349" s="47">
        <v>2</v>
      </c>
      <c r="N349" s="47" t="s">
        <v>3134</v>
      </c>
      <c r="O349" s="47">
        <v>2.6254E-2</v>
      </c>
      <c r="P349" s="47">
        <v>0.93121600000000004</v>
      </c>
      <c r="Q349" s="47">
        <v>2</v>
      </c>
      <c r="R349" s="47" t="s">
        <v>2500</v>
      </c>
      <c r="S349" s="47"/>
    </row>
    <row r="350" spans="6:19" ht="14.15" x14ac:dyDescent="0.35">
      <c r="F350" s="36" t="s">
        <v>3138</v>
      </c>
      <c r="J350" s="41" t="s">
        <v>350</v>
      </c>
      <c r="K350" s="64">
        <v>2.8097E-2</v>
      </c>
      <c r="L350" s="47">
        <v>0.94001299999999999</v>
      </c>
      <c r="M350" s="47">
        <v>2</v>
      </c>
      <c r="N350" s="47" t="s">
        <v>3140</v>
      </c>
      <c r="O350" s="47">
        <v>2.6315000000000002E-2</v>
      </c>
      <c r="P350" s="47">
        <v>0.93121600000000004</v>
      </c>
      <c r="Q350" s="47">
        <v>2</v>
      </c>
      <c r="R350" s="47" t="s">
        <v>1389</v>
      </c>
      <c r="S350" s="47"/>
    </row>
    <row r="351" spans="6:19" ht="14.15" x14ac:dyDescent="0.35">
      <c r="F351" s="36" t="s">
        <v>3143</v>
      </c>
      <c r="J351" s="41" t="s">
        <v>1788</v>
      </c>
      <c r="K351" s="64">
        <v>2.8139000000000001E-2</v>
      </c>
      <c r="L351" s="47">
        <v>0.94001299999999999</v>
      </c>
      <c r="M351" s="47">
        <v>2</v>
      </c>
      <c r="N351" s="47" t="s">
        <v>3087</v>
      </c>
      <c r="O351" s="47">
        <v>2.6336999999999999E-2</v>
      </c>
      <c r="P351" s="47">
        <v>0.93121600000000004</v>
      </c>
      <c r="Q351" s="47">
        <v>2</v>
      </c>
      <c r="R351" s="47" t="s">
        <v>3084</v>
      </c>
      <c r="S351" s="47"/>
    </row>
    <row r="352" spans="6:19" ht="14.15" x14ac:dyDescent="0.35">
      <c r="F352" s="36" t="s">
        <v>3146</v>
      </c>
      <c r="J352" s="41" t="s">
        <v>3148</v>
      </c>
      <c r="K352" s="64">
        <v>2.8278999999999999E-2</v>
      </c>
      <c r="L352" s="47">
        <v>0.94001299999999999</v>
      </c>
      <c r="M352" s="47">
        <v>2</v>
      </c>
      <c r="N352" s="47" t="s">
        <v>3151</v>
      </c>
      <c r="O352" s="47">
        <v>2.6419000000000002E-2</v>
      </c>
      <c r="P352" s="47">
        <v>0.93121600000000004</v>
      </c>
      <c r="Q352" s="47">
        <v>2</v>
      </c>
      <c r="R352" s="47" t="s">
        <v>2359</v>
      </c>
      <c r="S352" s="47"/>
    </row>
    <row r="353" spans="6:19" ht="14.15" x14ac:dyDescent="0.35">
      <c r="F353" s="36" t="s">
        <v>3153</v>
      </c>
      <c r="J353" s="41" t="s">
        <v>2223</v>
      </c>
      <c r="K353" s="64">
        <v>2.8506E-2</v>
      </c>
      <c r="L353" s="47">
        <v>0.94001299999999999</v>
      </c>
      <c r="M353" s="47">
        <v>2</v>
      </c>
      <c r="N353" s="47" t="s">
        <v>1273</v>
      </c>
      <c r="O353" s="47">
        <v>2.6429999999999999E-2</v>
      </c>
      <c r="P353" s="47">
        <v>0.93121600000000004</v>
      </c>
      <c r="Q353" s="47">
        <v>2</v>
      </c>
      <c r="R353" s="47" t="s">
        <v>3156</v>
      </c>
      <c r="S353" s="47"/>
    </row>
    <row r="354" spans="6:19" ht="14.15" x14ac:dyDescent="0.35">
      <c r="F354" s="36" t="s">
        <v>3159</v>
      </c>
      <c r="J354" s="41" t="s">
        <v>783</v>
      </c>
      <c r="K354" s="64">
        <v>2.8844000000000002E-2</v>
      </c>
      <c r="L354" s="47">
        <v>0.94001299999999999</v>
      </c>
      <c r="M354" s="47">
        <v>2</v>
      </c>
      <c r="N354" s="47" t="s">
        <v>3162</v>
      </c>
      <c r="O354" s="47">
        <v>2.6568999999999999E-2</v>
      </c>
      <c r="P354" s="47">
        <v>0.93121600000000004</v>
      </c>
      <c r="Q354" s="47">
        <v>2</v>
      </c>
      <c r="R354" s="47" t="s">
        <v>2716</v>
      </c>
      <c r="S354" s="47"/>
    </row>
    <row r="355" spans="6:19" ht="14.15" x14ac:dyDescent="0.35">
      <c r="F355" s="36" t="s">
        <v>3168</v>
      </c>
      <c r="J355" s="41" t="s">
        <v>1848</v>
      </c>
      <c r="K355" s="64">
        <v>2.8868000000000001E-2</v>
      </c>
      <c r="L355" s="47">
        <v>0.94001299999999999</v>
      </c>
      <c r="M355" s="47">
        <v>2</v>
      </c>
      <c r="N355" s="47" t="s">
        <v>616</v>
      </c>
      <c r="O355" s="47">
        <v>2.6636E-2</v>
      </c>
      <c r="P355" s="47">
        <v>0.93121600000000004</v>
      </c>
      <c r="Q355" s="47">
        <v>2</v>
      </c>
      <c r="R355" s="47" t="s">
        <v>2265</v>
      </c>
      <c r="S355" s="47"/>
    </row>
    <row r="356" spans="6:19" ht="14.15" x14ac:dyDescent="0.35">
      <c r="F356" s="36" t="s">
        <v>916</v>
      </c>
      <c r="J356" s="41" t="s">
        <v>3170</v>
      </c>
      <c r="K356" s="64">
        <v>2.9061E-2</v>
      </c>
      <c r="L356" s="47">
        <v>0.94001299999999999</v>
      </c>
      <c r="M356" s="47">
        <v>2</v>
      </c>
      <c r="N356" s="47" t="s">
        <v>959</v>
      </c>
      <c r="O356" s="47">
        <v>2.6731999999999999E-2</v>
      </c>
      <c r="P356" s="47">
        <v>0.93121600000000004</v>
      </c>
      <c r="Q356" s="47">
        <v>2</v>
      </c>
      <c r="R356" s="47" t="s">
        <v>598</v>
      </c>
      <c r="S356" s="47"/>
    </row>
    <row r="357" spans="6:19" ht="14.15" x14ac:dyDescent="0.35">
      <c r="F357" s="36" t="s">
        <v>3176</v>
      </c>
      <c r="J357" s="41" t="s">
        <v>3177</v>
      </c>
      <c r="K357" s="64">
        <v>2.9090999999999999E-2</v>
      </c>
      <c r="L357" s="47">
        <v>0.94001299999999999</v>
      </c>
      <c r="M357" s="47">
        <v>2</v>
      </c>
      <c r="N357" s="47" t="s">
        <v>3179</v>
      </c>
      <c r="O357" s="47">
        <v>2.6818999999999999E-2</v>
      </c>
      <c r="P357" s="47">
        <v>0.93121600000000004</v>
      </c>
      <c r="Q357" s="47">
        <v>2</v>
      </c>
      <c r="R357" s="47" t="s">
        <v>3181</v>
      </c>
      <c r="S357" s="47"/>
    </row>
    <row r="358" spans="6:19" ht="14.15" x14ac:dyDescent="0.35">
      <c r="F358" s="36" t="s">
        <v>3183</v>
      </c>
      <c r="J358" s="41" t="s">
        <v>1012</v>
      </c>
      <c r="K358" s="64">
        <v>2.9167999999999999E-2</v>
      </c>
      <c r="L358" s="47">
        <v>0.94001299999999999</v>
      </c>
      <c r="M358" s="47">
        <v>2</v>
      </c>
      <c r="N358" s="47" t="s">
        <v>3184</v>
      </c>
      <c r="O358" s="47">
        <v>2.6870999999999999E-2</v>
      </c>
      <c r="P358" s="47">
        <v>0.93121600000000004</v>
      </c>
      <c r="Q358" s="47">
        <v>2</v>
      </c>
      <c r="R358" s="47" t="s">
        <v>3186</v>
      </c>
      <c r="S358" s="47"/>
    </row>
    <row r="359" spans="6:19" ht="14.15" x14ac:dyDescent="0.35">
      <c r="F359" s="36" t="s">
        <v>3187</v>
      </c>
      <c r="J359" s="41" t="s">
        <v>2180</v>
      </c>
      <c r="K359" s="64">
        <v>2.921E-2</v>
      </c>
      <c r="L359" s="47">
        <v>0.94001299999999999</v>
      </c>
      <c r="M359" s="47">
        <v>2</v>
      </c>
      <c r="N359" s="47" t="s">
        <v>3191</v>
      </c>
      <c r="O359" s="47">
        <v>2.6894999999999999E-2</v>
      </c>
      <c r="P359" s="47">
        <v>0.93121600000000004</v>
      </c>
      <c r="Q359" s="47">
        <v>2</v>
      </c>
      <c r="R359" s="47" t="s">
        <v>3193</v>
      </c>
      <c r="S359" s="47"/>
    </row>
    <row r="360" spans="6:19" ht="14.15" x14ac:dyDescent="0.35">
      <c r="F360" s="36" t="s">
        <v>3197</v>
      </c>
      <c r="J360" s="41" t="s">
        <v>2396</v>
      </c>
      <c r="K360" s="64">
        <v>2.9239999999999999E-2</v>
      </c>
      <c r="L360" s="47">
        <v>0.94001299999999999</v>
      </c>
      <c r="M360" s="47">
        <v>2</v>
      </c>
      <c r="N360" s="47" t="s">
        <v>3210</v>
      </c>
      <c r="O360" s="47">
        <v>2.7150000000000001E-2</v>
      </c>
      <c r="P360" s="47">
        <v>0.93121600000000004</v>
      </c>
      <c r="Q360" s="47">
        <v>2</v>
      </c>
      <c r="R360" s="47" t="s">
        <v>717</v>
      </c>
      <c r="S360" s="47"/>
    </row>
    <row r="361" spans="6:19" ht="14.15" x14ac:dyDescent="0.35">
      <c r="F361" s="36" t="s">
        <v>3177</v>
      </c>
      <c r="J361" s="41" t="s">
        <v>2082</v>
      </c>
      <c r="K361" s="64">
        <v>2.9311E-2</v>
      </c>
      <c r="L361" s="47">
        <v>0.94001299999999999</v>
      </c>
      <c r="M361" s="47">
        <v>2</v>
      </c>
      <c r="N361" s="47" t="s">
        <v>3222</v>
      </c>
      <c r="O361" s="47">
        <v>2.7158000000000002E-2</v>
      </c>
      <c r="P361" s="47">
        <v>0.93121600000000004</v>
      </c>
      <c r="Q361" s="47">
        <v>2</v>
      </c>
      <c r="R361" s="47" t="s">
        <v>1939</v>
      </c>
      <c r="S361" s="47"/>
    </row>
    <row r="362" spans="6:19" ht="14.15" x14ac:dyDescent="0.35">
      <c r="F362" s="36" t="s">
        <v>1769</v>
      </c>
      <c r="J362" s="41" t="s">
        <v>2693</v>
      </c>
      <c r="K362" s="64">
        <v>2.9322999999999998E-2</v>
      </c>
      <c r="L362" s="47">
        <v>0.94001299999999999</v>
      </c>
      <c r="M362" s="47">
        <v>2</v>
      </c>
      <c r="N362" s="47" t="s">
        <v>3228</v>
      </c>
      <c r="O362" s="47">
        <v>2.7196000000000001E-2</v>
      </c>
      <c r="P362" s="47">
        <v>0.93121600000000004</v>
      </c>
      <c r="Q362" s="47">
        <v>2</v>
      </c>
      <c r="R362" s="47" t="s">
        <v>1138</v>
      </c>
      <c r="S362" s="47"/>
    </row>
    <row r="363" spans="6:19" ht="14.15" x14ac:dyDescent="0.35">
      <c r="F363" s="36" t="s">
        <v>3230</v>
      </c>
      <c r="J363" s="41" t="s">
        <v>969</v>
      </c>
      <c r="K363" s="64">
        <v>2.9333999999999999E-2</v>
      </c>
      <c r="L363" s="47">
        <v>0.94001299999999999</v>
      </c>
      <c r="M363" s="47">
        <v>2</v>
      </c>
      <c r="N363" s="47" t="s">
        <v>3233</v>
      </c>
      <c r="O363" s="47">
        <v>2.7348000000000001E-2</v>
      </c>
      <c r="P363" s="47">
        <v>0.93121600000000004</v>
      </c>
      <c r="Q363" s="47">
        <v>2</v>
      </c>
      <c r="R363" s="47" t="s">
        <v>1011</v>
      </c>
      <c r="S363" s="47"/>
    </row>
    <row r="364" spans="6:19" ht="14.15" x14ac:dyDescent="0.35">
      <c r="F364" s="36" t="s">
        <v>3237</v>
      </c>
      <c r="J364" s="41" t="s">
        <v>3193</v>
      </c>
      <c r="K364" s="64">
        <v>2.9461000000000001E-2</v>
      </c>
      <c r="L364" s="47">
        <v>0.94001299999999999</v>
      </c>
      <c r="M364" s="47">
        <v>2</v>
      </c>
      <c r="N364" s="47" t="s">
        <v>3243</v>
      </c>
      <c r="O364" s="47">
        <v>2.7359999999999999E-2</v>
      </c>
      <c r="P364" s="47">
        <v>0.93121600000000004</v>
      </c>
      <c r="Q364" s="47">
        <v>2</v>
      </c>
      <c r="R364" s="47" t="s">
        <v>1909</v>
      </c>
      <c r="S364" s="47"/>
    </row>
    <row r="365" spans="6:19" ht="14.15" x14ac:dyDescent="0.35">
      <c r="F365" s="36" t="s">
        <v>3247</v>
      </c>
      <c r="J365" s="41" t="s">
        <v>3248</v>
      </c>
      <c r="K365" s="64">
        <v>2.9595E-2</v>
      </c>
      <c r="L365" s="47">
        <v>0.94001299999999999</v>
      </c>
      <c r="M365" s="47">
        <v>2</v>
      </c>
      <c r="N365" s="47" t="s">
        <v>2100</v>
      </c>
      <c r="O365" s="47">
        <v>2.7421999999999998E-2</v>
      </c>
      <c r="P365" s="47">
        <v>0.93121600000000004</v>
      </c>
      <c r="Q365" s="47">
        <v>2</v>
      </c>
      <c r="R365" s="47" t="s">
        <v>663</v>
      </c>
      <c r="S365" s="47"/>
    </row>
    <row r="366" spans="6:19" ht="14.15" x14ac:dyDescent="0.35">
      <c r="F366" s="36" t="s">
        <v>3256</v>
      </c>
      <c r="J366" s="41" t="s">
        <v>2113</v>
      </c>
      <c r="K366" s="64">
        <v>2.9901E-2</v>
      </c>
      <c r="L366" s="47">
        <v>0.94001299999999999</v>
      </c>
      <c r="M366" s="47">
        <v>2</v>
      </c>
      <c r="N366" s="47" t="s">
        <v>3261</v>
      </c>
      <c r="O366" s="47">
        <v>2.7553999999999999E-2</v>
      </c>
      <c r="P366" s="47">
        <v>0.93121600000000004</v>
      </c>
      <c r="Q366" s="47">
        <v>2</v>
      </c>
      <c r="R366" s="47" t="s">
        <v>3265</v>
      </c>
      <c r="S366" s="47"/>
    </row>
    <row r="367" spans="6:19" ht="14.15" x14ac:dyDescent="0.35">
      <c r="F367" s="36" t="s">
        <v>3267</v>
      </c>
      <c r="J367" s="41" t="s">
        <v>2029</v>
      </c>
      <c r="K367" s="64">
        <v>3.0044999999999999E-2</v>
      </c>
      <c r="L367" s="47">
        <v>0.94001299999999999</v>
      </c>
      <c r="M367" s="47">
        <v>2</v>
      </c>
      <c r="N367" s="47" t="s">
        <v>764</v>
      </c>
      <c r="O367" s="47">
        <v>2.7637999999999999E-2</v>
      </c>
      <c r="P367" s="47">
        <v>0.93121600000000004</v>
      </c>
      <c r="Q367" s="47">
        <v>2</v>
      </c>
      <c r="R367" s="47" t="s">
        <v>2470</v>
      </c>
      <c r="S367" s="47"/>
    </row>
    <row r="368" spans="6:19" ht="14.15" x14ac:dyDescent="0.35">
      <c r="F368" s="36" t="s">
        <v>3280</v>
      </c>
      <c r="J368" s="41" t="s">
        <v>3281</v>
      </c>
      <c r="K368" s="64">
        <v>3.0072000000000002E-2</v>
      </c>
      <c r="L368" s="47">
        <v>0.94001299999999999</v>
      </c>
      <c r="M368" s="47">
        <v>2</v>
      </c>
      <c r="N368" s="47" t="s">
        <v>3284</v>
      </c>
      <c r="O368" s="47">
        <v>2.7677E-2</v>
      </c>
      <c r="P368" s="47">
        <v>0.93121600000000004</v>
      </c>
      <c r="Q368" s="47">
        <v>2</v>
      </c>
      <c r="R368" s="47" t="s">
        <v>2342</v>
      </c>
      <c r="S368" s="47"/>
    </row>
    <row r="369" spans="6:19" ht="14.15" x14ac:dyDescent="0.35">
      <c r="F369" s="36" t="s">
        <v>1675</v>
      </c>
      <c r="J369" s="41" t="s">
        <v>1004</v>
      </c>
      <c r="K369" s="64">
        <v>3.0136E-2</v>
      </c>
      <c r="L369" s="47">
        <v>0.94001299999999999</v>
      </c>
      <c r="M369" s="47">
        <v>2</v>
      </c>
      <c r="N369" s="47" t="s">
        <v>524</v>
      </c>
      <c r="O369" s="47">
        <v>2.7935999999999999E-2</v>
      </c>
      <c r="P369" s="47">
        <v>0.93121600000000004</v>
      </c>
      <c r="Q369" s="47">
        <v>2</v>
      </c>
      <c r="R369" s="47" t="s">
        <v>3170</v>
      </c>
      <c r="S369" s="47"/>
    </row>
    <row r="370" spans="6:19" ht="14.15" x14ac:dyDescent="0.35">
      <c r="F370" s="36" t="s">
        <v>549</v>
      </c>
      <c r="J370" s="41" t="s">
        <v>1389</v>
      </c>
      <c r="K370" s="64">
        <v>3.0265E-2</v>
      </c>
      <c r="L370" s="47">
        <v>0.94001299999999999</v>
      </c>
      <c r="M370" s="47">
        <v>2</v>
      </c>
      <c r="N370" s="47" t="s">
        <v>538</v>
      </c>
      <c r="O370" s="47">
        <v>2.8212000000000001E-2</v>
      </c>
      <c r="P370" s="47">
        <v>0.93121600000000004</v>
      </c>
      <c r="Q370" s="47">
        <v>2</v>
      </c>
      <c r="R370" s="47" t="s">
        <v>3314</v>
      </c>
      <c r="S370" s="47"/>
    </row>
    <row r="371" spans="6:19" ht="14.15" x14ac:dyDescent="0.35">
      <c r="F371" s="36" t="s">
        <v>3318</v>
      </c>
      <c r="J371" s="41" t="s">
        <v>3319</v>
      </c>
      <c r="K371" s="64">
        <v>3.0339000000000001E-2</v>
      </c>
      <c r="L371" s="47">
        <v>0.94001299999999999</v>
      </c>
      <c r="M371" s="47">
        <v>2</v>
      </c>
      <c r="N371" s="47" t="s">
        <v>3323</v>
      </c>
      <c r="O371" s="47">
        <v>2.8309000000000001E-2</v>
      </c>
      <c r="P371" s="47">
        <v>0.93121600000000004</v>
      </c>
      <c r="Q371" s="47">
        <v>2</v>
      </c>
      <c r="R371" s="47" t="s">
        <v>2187</v>
      </c>
      <c r="S371" s="47"/>
    </row>
    <row r="372" spans="6:19" ht="14.15" x14ac:dyDescent="0.35">
      <c r="F372" s="36" t="s">
        <v>2901</v>
      </c>
      <c r="J372" s="41" t="s">
        <v>764</v>
      </c>
      <c r="K372" s="64">
        <v>3.0464000000000001E-2</v>
      </c>
      <c r="L372" s="47">
        <v>0.94001299999999999</v>
      </c>
      <c r="M372" s="47">
        <v>2</v>
      </c>
      <c r="N372" s="47" t="s">
        <v>3328</v>
      </c>
      <c r="O372" s="47">
        <v>2.8410999999999999E-2</v>
      </c>
      <c r="P372" s="47">
        <v>0.93121600000000004</v>
      </c>
      <c r="Q372" s="47">
        <v>2</v>
      </c>
      <c r="R372" s="47" t="s">
        <v>973</v>
      </c>
      <c r="S372" s="47"/>
    </row>
    <row r="373" spans="6:19" ht="14.15" x14ac:dyDescent="0.35">
      <c r="F373" s="36" t="s">
        <v>3336</v>
      </c>
      <c r="J373" s="41" t="s">
        <v>2292</v>
      </c>
      <c r="K373" s="64">
        <v>3.0585000000000001E-2</v>
      </c>
      <c r="L373" s="47">
        <v>0.94001299999999999</v>
      </c>
      <c r="M373" s="47">
        <v>2</v>
      </c>
      <c r="N373" s="47" t="s">
        <v>3340</v>
      </c>
      <c r="O373" s="47">
        <v>2.8552000000000001E-2</v>
      </c>
      <c r="P373" s="47">
        <v>0.93121600000000004</v>
      </c>
      <c r="Q373" s="47">
        <v>2</v>
      </c>
      <c r="R373" s="47" t="s">
        <v>3057</v>
      </c>
      <c r="S373" s="47"/>
    </row>
    <row r="374" spans="6:19" ht="14.15" x14ac:dyDescent="0.35">
      <c r="F374" s="36" t="s">
        <v>3343</v>
      </c>
      <c r="J374" s="41" t="s">
        <v>697</v>
      </c>
      <c r="K374" s="64">
        <v>3.0702E-2</v>
      </c>
      <c r="L374" s="47">
        <v>0.94001299999999999</v>
      </c>
      <c r="M374" s="47">
        <v>2</v>
      </c>
      <c r="N374" s="47" t="s">
        <v>556</v>
      </c>
      <c r="O374" s="47">
        <v>2.8721E-2</v>
      </c>
      <c r="P374" s="47">
        <v>0.93121600000000004</v>
      </c>
      <c r="Q374" s="47">
        <v>2</v>
      </c>
      <c r="R374" s="47" t="s">
        <v>325</v>
      </c>
      <c r="S374" s="47"/>
    </row>
    <row r="375" spans="6:19" ht="14.15" x14ac:dyDescent="0.35">
      <c r="F375" s="36" t="s">
        <v>3351</v>
      </c>
      <c r="J375" s="41" t="s">
        <v>3354</v>
      </c>
      <c r="K375" s="64">
        <v>3.0717999999999999E-2</v>
      </c>
      <c r="L375" s="47">
        <v>0.94001299999999999</v>
      </c>
      <c r="M375" s="47">
        <v>2</v>
      </c>
      <c r="N375" s="47" t="s">
        <v>975</v>
      </c>
      <c r="O375" s="47">
        <v>2.8746000000000001E-2</v>
      </c>
      <c r="P375" s="47">
        <v>0.93121600000000004</v>
      </c>
      <c r="Q375" s="47">
        <v>2</v>
      </c>
      <c r="R375" s="47" t="s">
        <v>1004</v>
      </c>
      <c r="S375" s="47"/>
    </row>
    <row r="376" spans="6:19" ht="14.15" x14ac:dyDescent="0.35">
      <c r="F376" s="36" t="s">
        <v>3360</v>
      </c>
      <c r="J376" s="41" t="s">
        <v>3362</v>
      </c>
      <c r="K376" s="64">
        <v>3.0766000000000002E-2</v>
      </c>
      <c r="L376" s="47">
        <v>0.94001299999999999</v>
      </c>
      <c r="M376" s="47">
        <v>2</v>
      </c>
      <c r="N376" s="47" t="s">
        <v>3366</v>
      </c>
      <c r="O376" s="47">
        <v>2.8785000000000002E-2</v>
      </c>
      <c r="P376" s="47">
        <v>0.93121600000000004</v>
      </c>
      <c r="Q376" s="47">
        <v>2</v>
      </c>
      <c r="R376" s="47" t="s">
        <v>764</v>
      </c>
      <c r="S376" s="47"/>
    </row>
    <row r="377" spans="6:19" ht="14.15" x14ac:dyDescent="0.35">
      <c r="F377" s="36" t="s">
        <v>3371</v>
      </c>
      <c r="J377" s="41" t="s">
        <v>2994</v>
      </c>
      <c r="K377" s="64">
        <v>3.0779000000000001E-2</v>
      </c>
      <c r="L377" s="47">
        <v>0.94001299999999999</v>
      </c>
      <c r="M377" s="47">
        <v>2</v>
      </c>
      <c r="N377" s="47" t="s">
        <v>2470</v>
      </c>
      <c r="O377" s="47">
        <v>2.8798000000000001E-2</v>
      </c>
      <c r="P377" s="47">
        <v>0.93121600000000004</v>
      </c>
      <c r="Q377" s="47">
        <v>2</v>
      </c>
      <c r="R377" s="47" t="s">
        <v>1014</v>
      </c>
      <c r="S377" s="47"/>
    </row>
    <row r="378" spans="6:19" ht="14.15" x14ac:dyDescent="0.35">
      <c r="F378" s="36" t="s">
        <v>3373</v>
      </c>
      <c r="J378" s="41" t="s">
        <v>815</v>
      </c>
      <c r="K378" s="64">
        <v>3.0794999999999999E-2</v>
      </c>
      <c r="L378" s="47">
        <v>0.94001299999999999</v>
      </c>
      <c r="M378" s="47">
        <v>2</v>
      </c>
      <c r="N378" s="47" t="s">
        <v>2092</v>
      </c>
      <c r="O378" s="47">
        <v>2.8871000000000001E-2</v>
      </c>
      <c r="P378" s="47">
        <v>0.93121600000000004</v>
      </c>
      <c r="Q378" s="47">
        <v>2</v>
      </c>
      <c r="R378" s="47" t="s">
        <v>2868</v>
      </c>
      <c r="S378" s="47"/>
    </row>
    <row r="379" spans="6:19" ht="14.15" x14ac:dyDescent="0.35">
      <c r="F379" s="36" t="s">
        <v>3374</v>
      </c>
      <c r="J379" s="41" t="s">
        <v>1241</v>
      </c>
      <c r="K379" s="64">
        <v>3.0828999999999999E-2</v>
      </c>
      <c r="L379" s="47">
        <v>0.94001299999999999</v>
      </c>
      <c r="M379" s="47">
        <v>2</v>
      </c>
      <c r="N379" s="47" t="s">
        <v>3375</v>
      </c>
      <c r="O379" s="47">
        <v>2.8962999999999999E-2</v>
      </c>
      <c r="P379" s="47">
        <v>0.93121600000000004</v>
      </c>
      <c r="Q379" s="47">
        <v>2</v>
      </c>
      <c r="R379" s="47" t="s">
        <v>3124</v>
      </c>
      <c r="S379" s="47"/>
    </row>
    <row r="380" spans="6:19" ht="14.15" x14ac:dyDescent="0.35">
      <c r="F380" s="36" t="s">
        <v>3376</v>
      </c>
      <c r="J380" s="41" t="s">
        <v>2069</v>
      </c>
      <c r="K380" s="64">
        <v>3.0868E-2</v>
      </c>
      <c r="L380" s="47">
        <v>0.94001299999999999</v>
      </c>
      <c r="M380" s="47">
        <v>2</v>
      </c>
      <c r="N380" s="47" t="s">
        <v>1115</v>
      </c>
      <c r="O380" s="47">
        <v>2.8997999999999999E-2</v>
      </c>
      <c r="P380" s="47">
        <v>0.93121600000000004</v>
      </c>
      <c r="Q380" s="47">
        <v>2</v>
      </c>
      <c r="R380" s="47" t="s">
        <v>719</v>
      </c>
      <c r="S380" s="47"/>
    </row>
    <row r="381" spans="6:19" ht="14.15" x14ac:dyDescent="0.35">
      <c r="F381" s="36" t="s">
        <v>257</v>
      </c>
      <c r="J381" s="41" t="s">
        <v>3380</v>
      </c>
      <c r="K381" s="64">
        <v>3.0960000000000001E-2</v>
      </c>
      <c r="L381" s="47">
        <v>0.94001299999999999</v>
      </c>
      <c r="M381" s="47">
        <v>2</v>
      </c>
      <c r="N381" s="47" t="s">
        <v>3385</v>
      </c>
      <c r="O381" s="47">
        <v>2.9064E-2</v>
      </c>
      <c r="P381" s="47">
        <v>0.93121600000000004</v>
      </c>
      <c r="Q381" s="47">
        <v>2</v>
      </c>
      <c r="R381" s="47" t="s">
        <v>759</v>
      </c>
      <c r="S381" s="47"/>
    </row>
    <row r="382" spans="6:19" ht="14.15" x14ac:dyDescent="0.35">
      <c r="F382" s="36" t="s">
        <v>3388</v>
      </c>
      <c r="J382" s="41" t="s">
        <v>2840</v>
      </c>
      <c r="K382" s="64">
        <v>3.1022999999999998E-2</v>
      </c>
      <c r="L382" s="47">
        <v>0.94001299999999999</v>
      </c>
      <c r="M382" s="47">
        <v>2</v>
      </c>
      <c r="N382" s="47" t="s">
        <v>3396</v>
      </c>
      <c r="O382" s="47">
        <v>2.9144E-2</v>
      </c>
      <c r="P382" s="47">
        <v>0.93121600000000004</v>
      </c>
      <c r="Q382" s="47">
        <v>2</v>
      </c>
      <c r="R382" s="47" t="s">
        <v>2697</v>
      </c>
      <c r="S382" s="47"/>
    </row>
    <row r="383" spans="6:19" ht="14.15" x14ac:dyDescent="0.35">
      <c r="F383" s="36" t="s">
        <v>3402</v>
      </c>
      <c r="J383" s="41" t="s">
        <v>3051</v>
      </c>
      <c r="K383" s="64">
        <v>3.1033999999999999E-2</v>
      </c>
      <c r="L383" s="47">
        <v>0.94001299999999999</v>
      </c>
      <c r="M383" s="47">
        <v>2</v>
      </c>
      <c r="N383" s="47" t="s">
        <v>3405</v>
      </c>
      <c r="O383" s="47">
        <v>2.9156999999999999E-2</v>
      </c>
      <c r="P383" s="47">
        <v>0.93121600000000004</v>
      </c>
      <c r="Q383" s="47">
        <v>2</v>
      </c>
      <c r="R383" s="47" t="s">
        <v>3133</v>
      </c>
      <c r="S383" s="47"/>
    </row>
    <row r="384" spans="6:19" ht="14.15" x14ac:dyDescent="0.35">
      <c r="F384" s="36" t="s">
        <v>2907</v>
      </c>
      <c r="J384" s="41" t="s">
        <v>3412</v>
      </c>
      <c r="K384" s="64">
        <v>3.1078999999999999E-2</v>
      </c>
      <c r="L384" s="47">
        <v>0.94001299999999999</v>
      </c>
      <c r="M384" s="47">
        <v>2</v>
      </c>
      <c r="N384" s="47" t="s">
        <v>3416</v>
      </c>
      <c r="O384" s="47">
        <v>2.9170000000000001E-2</v>
      </c>
      <c r="P384" s="47">
        <v>0.93121600000000004</v>
      </c>
      <c r="Q384" s="47">
        <v>2</v>
      </c>
      <c r="R384" s="47" t="s">
        <v>2666</v>
      </c>
      <c r="S384" s="47"/>
    </row>
    <row r="385" spans="6:19" ht="14.15" x14ac:dyDescent="0.35">
      <c r="F385" s="36" t="s">
        <v>3249</v>
      </c>
      <c r="J385" s="41" t="s">
        <v>2300</v>
      </c>
      <c r="K385" s="64">
        <v>3.1182000000000001E-2</v>
      </c>
      <c r="L385" s="47">
        <v>0.94001299999999999</v>
      </c>
      <c r="M385" s="47">
        <v>2</v>
      </c>
      <c r="N385" s="47" t="s">
        <v>1045</v>
      </c>
      <c r="O385" s="47">
        <v>2.9267000000000001E-2</v>
      </c>
      <c r="P385" s="47">
        <v>0.93121600000000004</v>
      </c>
      <c r="Q385" s="47">
        <v>2</v>
      </c>
      <c r="R385" s="47" t="s">
        <v>2418</v>
      </c>
      <c r="S385" s="47"/>
    </row>
    <row r="386" spans="6:19" ht="14.15" x14ac:dyDescent="0.35">
      <c r="F386" s="36" t="s">
        <v>3427</v>
      </c>
      <c r="J386" s="41" t="s">
        <v>1136</v>
      </c>
      <c r="K386" s="64">
        <v>3.1315000000000003E-2</v>
      </c>
      <c r="L386" s="47">
        <v>0.94001299999999999</v>
      </c>
      <c r="M386" s="47">
        <v>2</v>
      </c>
      <c r="N386" s="47" t="s">
        <v>3432</v>
      </c>
      <c r="O386" s="47">
        <v>2.9319999999999999E-2</v>
      </c>
      <c r="P386" s="47">
        <v>0.93121600000000004</v>
      </c>
      <c r="Q386" s="47">
        <v>2</v>
      </c>
      <c r="R386" s="47" t="s">
        <v>2182</v>
      </c>
      <c r="S386" s="47"/>
    </row>
    <row r="387" spans="6:19" ht="14.15" x14ac:dyDescent="0.35">
      <c r="F387" s="36" t="s">
        <v>2669</v>
      </c>
      <c r="J387" s="41" t="s">
        <v>3082</v>
      </c>
      <c r="K387" s="64">
        <v>3.1458E-2</v>
      </c>
      <c r="L387" s="47">
        <v>0.94001299999999999</v>
      </c>
      <c r="M387" s="47">
        <v>2</v>
      </c>
      <c r="N387" s="47" t="s">
        <v>3442</v>
      </c>
      <c r="O387" s="47">
        <v>2.9433999999999998E-2</v>
      </c>
      <c r="P387" s="47">
        <v>0.93121600000000004</v>
      </c>
      <c r="Q387" s="47">
        <v>2</v>
      </c>
      <c r="R387" s="47" t="s">
        <v>2166</v>
      </c>
      <c r="S387" s="47"/>
    </row>
    <row r="388" spans="6:19" ht="14.15" x14ac:dyDescent="0.35">
      <c r="F388" s="36" t="s">
        <v>3445</v>
      </c>
      <c r="J388" s="41" t="s">
        <v>3062</v>
      </c>
      <c r="K388" s="64">
        <v>3.1472E-2</v>
      </c>
      <c r="L388" s="47">
        <v>0.94001299999999999</v>
      </c>
      <c r="M388" s="47">
        <v>2</v>
      </c>
      <c r="N388" s="47" t="s">
        <v>3450</v>
      </c>
      <c r="O388" s="47">
        <v>2.9492999999999998E-2</v>
      </c>
      <c r="P388" s="47">
        <v>0.93121600000000004</v>
      </c>
      <c r="Q388" s="47">
        <v>2</v>
      </c>
      <c r="R388" s="47" t="s">
        <v>174</v>
      </c>
      <c r="S388" s="47"/>
    </row>
    <row r="389" spans="6:19" ht="14.15" x14ac:dyDescent="0.35">
      <c r="F389" s="36" t="s">
        <v>3451</v>
      </c>
      <c r="J389" s="41" t="s">
        <v>3452</v>
      </c>
      <c r="K389" s="64">
        <v>3.1531999999999998E-2</v>
      </c>
      <c r="L389" s="47">
        <v>0.94001299999999999</v>
      </c>
      <c r="M389" s="47">
        <v>2</v>
      </c>
      <c r="N389" s="47" t="s">
        <v>3453</v>
      </c>
      <c r="O389" s="47">
        <v>2.9503999999999999E-2</v>
      </c>
      <c r="P389" s="47">
        <v>0.93121600000000004</v>
      </c>
      <c r="Q389" s="47">
        <v>2</v>
      </c>
      <c r="R389" s="47" t="s">
        <v>3380</v>
      </c>
      <c r="S389" s="47"/>
    </row>
    <row r="390" spans="6:19" ht="14.15" x14ac:dyDescent="0.35">
      <c r="F390" s="36" t="s">
        <v>3454</v>
      </c>
      <c r="J390" s="41" t="s">
        <v>2502</v>
      </c>
      <c r="K390" s="64">
        <v>3.1659E-2</v>
      </c>
      <c r="L390" s="47">
        <v>0.94001299999999999</v>
      </c>
      <c r="M390" s="47">
        <v>2</v>
      </c>
      <c r="N390" s="47" t="s">
        <v>241</v>
      </c>
      <c r="O390" s="47">
        <v>2.9544999999999998E-2</v>
      </c>
      <c r="P390" s="47">
        <v>0.93121600000000004</v>
      </c>
      <c r="Q390" s="47">
        <v>2</v>
      </c>
      <c r="R390" s="47" t="s">
        <v>735</v>
      </c>
      <c r="S390" s="47"/>
    </row>
    <row r="391" spans="6:19" ht="14.15" x14ac:dyDescent="0.35">
      <c r="F391" s="36" t="s">
        <v>812</v>
      </c>
      <c r="J391" s="41" t="s">
        <v>1105</v>
      </c>
      <c r="K391" s="64">
        <v>3.1694E-2</v>
      </c>
      <c r="L391" s="47">
        <v>0.94001299999999999</v>
      </c>
      <c r="M391" s="47">
        <v>2</v>
      </c>
      <c r="N391" s="47" t="s">
        <v>3464</v>
      </c>
      <c r="O391" s="47">
        <v>2.9659999999999999E-2</v>
      </c>
      <c r="P391" s="47">
        <v>0.93121600000000004</v>
      </c>
      <c r="Q391" s="47">
        <v>2</v>
      </c>
      <c r="R391" s="47" t="s">
        <v>2386</v>
      </c>
      <c r="S391" s="47"/>
    </row>
    <row r="392" spans="6:19" ht="14.15" x14ac:dyDescent="0.35">
      <c r="F392" s="36" t="s">
        <v>3469</v>
      </c>
      <c r="J392" s="41" t="s">
        <v>2280</v>
      </c>
      <c r="K392" s="64">
        <v>3.1975999999999997E-2</v>
      </c>
      <c r="L392" s="47">
        <v>0.94001299999999999</v>
      </c>
      <c r="M392" s="47">
        <v>2</v>
      </c>
      <c r="N392" s="47" t="s">
        <v>3475</v>
      </c>
      <c r="O392" s="47">
        <v>2.9758E-2</v>
      </c>
      <c r="P392" s="47">
        <v>0.93121600000000004</v>
      </c>
      <c r="Q392" s="47">
        <v>2</v>
      </c>
      <c r="R392" s="47" t="s">
        <v>3477</v>
      </c>
      <c r="S392" s="47"/>
    </row>
    <row r="393" spans="6:19" ht="14.15" x14ac:dyDescent="0.35">
      <c r="F393" s="36" t="s">
        <v>3480</v>
      </c>
      <c r="J393" s="41" t="s">
        <v>3481</v>
      </c>
      <c r="K393" s="64">
        <v>3.2064000000000002E-2</v>
      </c>
      <c r="L393" s="47">
        <v>0.94001299999999999</v>
      </c>
      <c r="M393" s="47">
        <v>2</v>
      </c>
      <c r="N393" s="47" t="s">
        <v>3486</v>
      </c>
      <c r="O393" s="47">
        <v>2.9835E-2</v>
      </c>
      <c r="P393" s="47">
        <v>0.93121600000000004</v>
      </c>
      <c r="Q393" s="47">
        <v>2</v>
      </c>
      <c r="R393" s="47" t="s">
        <v>2309</v>
      </c>
      <c r="S393" s="47"/>
    </row>
    <row r="394" spans="6:19" ht="14.15" x14ac:dyDescent="0.35">
      <c r="F394" s="36" t="s">
        <v>3489</v>
      </c>
      <c r="J394" s="41" t="s">
        <v>656</v>
      </c>
      <c r="K394" s="64">
        <v>3.209E-2</v>
      </c>
      <c r="L394" s="47">
        <v>0.94001299999999999</v>
      </c>
      <c r="M394" s="47">
        <v>2</v>
      </c>
      <c r="N394" s="47" t="s">
        <v>1855</v>
      </c>
      <c r="O394" s="47">
        <v>2.9892999999999999E-2</v>
      </c>
      <c r="P394" s="47">
        <v>0.93121600000000004</v>
      </c>
      <c r="Q394" s="47">
        <v>2</v>
      </c>
      <c r="R394" s="47" t="s">
        <v>2999</v>
      </c>
      <c r="S394" s="47"/>
    </row>
    <row r="395" spans="6:19" ht="14.15" x14ac:dyDescent="0.35">
      <c r="F395" s="36" t="s">
        <v>3500</v>
      </c>
      <c r="J395" s="41" t="s">
        <v>3502</v>
      </c>
      <c r="K395" s="64">
        <v>3.2138E-2</v>
      </c>
      <c r="L395" s="47">
        <v>0.94001299999999999</v>
      </c>
      <c r="M395" s="47">
        <v>2</v>
      </c>
      <c r="N395" s="47" t="s">
        <v>3503</v>
      </c>
      <c r="O395" s="47">
        <v>3.0180999999999999E-2</v>
      </c>
      <c r="P395" s="47">
        <v>0.93121600000000004</v>
      </c>
      <c r="Q395" s="47">
        <v>2</v>
      </c>
      <c r="R395" s="47" t="s">
        <v>3504</v>
      </c>
      <c r="S395" s="47"/>
    </row>
    <row r="396" spans="6:19" ht="14.15" x14ac:dyDescent="0.35">
      <c r="F396" s="36" t="s">
        <v>3505</v>
      </c>
      <c r="J396" s="41" t="s">
        <v>1751</v>
      </c>
      <c r="K396" s="64">
        <v>3.2224999999999997E-2</v>
      </c>
      <c r="L396" s="47">
        <v>0.94001299999999999</v>
      </c>
      <c r="M396" s="47">
        <v>2</v>
      </c>
      <c r="N396" s="47" t="s">
        <v>3506</v>
      </c>
      <c r="O396" s="47">
        <v>3.0303E-2</v>
      </c>
      <c r="P396" s="47">
        <v>0.93121600000000004</v>
      </c>
      <c r="Q396" s="47">
        <v>2</v>
      </c>
      <c r="R396" s="47" t="s">
        <v>1983</v>
      </c>
      <c r="S396" s="47"/>
    </row>
    <row r="397" spans="6:19" ht="14.15" x14ac:dyDescent="0.35">
      <c r="F397" s="36" t="s">
        <v>3507</v>
      </c>
      <c r="J397" s="41" t="s">
        <v>2877</v>
      </c>
      <c r="K397" s="64">
        <v>3.2659000000000001E-2</v>
      </c>
      <c r="L397" s="47">
        <v>0.94001299999999999</v>
      </c>
      <c r="M397" s="47">
        <v>2</v>
      </c>
      <c r="N397" s="47" t="s">
        <v>3508</v>
      </c>
      <c r="O397" s="47">
        <v>3.0353999999999999E-2</v>
      </c>
      <c r="P397" s="47">
        <v>0.93121600000000004</v>
      </c>
      <c r="Q397" s="47">
        <v>2</v>
      </c>
      <c r="R397" s="47" t="s">
        <v>3362</v>
      </c>
      <c r="S397" s="47"/>
    </row>
    <row r="398" spans="6:19" ht="14.15" x14ac:dyDescent="0.35">
      <c r="F398" s="36" t="s">
        <v>3509</v>
      </c>
      <c r="J398" s="41" t="s">
        <v>845</v>
      </c>
      <c r="K398" s="64">
        <v>3.2756E-2</v>
      </c>
      <c r="L398" s="47">
        <v>0.94001299999999999</v>
      </c>
      <c r="M398" s="47">
        <v>2</v>
      </c>
      <c r="N398" s="47" t="s">
        <v>3510</v>
      </c>
      <c r="O398" s="47">
        <v>3.0457999999999999E-2</v>
      </c>
      <c r="P398" s="47">
        <v>0.93121600000000004</v>
      </c>
      <c r="Q398" s="47">
        <v>2</v>
      </c>
      <c r="R398" s="47" t="s">
        <v>2893</v>
      </c>
      <c r="S398" s="47"/>
    </row>
    <row r="399" spans="6:19" ht="14.15" x14ac:dyDescent="0.35">
      <c r="F399" s="36" t="s">
        <v>3339</v>
      </c>
      <c r="J399" s="41" t="s">
        <v>3511</v>
      </c>
      <c r="K399" s="64">
        <v>3.2874E-2</v>
      </c>
      <c r="L399" s="47">
        <v>0.94001299999999999</v>
      </c>
      <c r="M399" s="47">
        <v>2</v>
      </c>
      <c r="N399" s="47" t="s">
        <v>2124</v>
      </c>
      <c r="O399" s="47">
        <v>3.0513999999999999E-2</v>
      </c>
      <c r="P399" s="47">
        <v>0.93121600000000004</v>
      </c>
      <c r="Q399" s="47">
        <v>2</v>
      </c>
      <c r="R399" s="47" t="s">
        <v>3512</v>
      </c>
      <c r="S399" s="47"/>
    </row>
    <row r="400" spans="6:19" ht="14.15" x14ac:dyDescent="0.35">
      <c r="F400" s="36" t="s">
        <v>2393</v>
      </c>
      <c r="J400" s="41" t="s">
        <v>3513</v>
      </c>
      <c r="K400" s="64">
        <v>3.2974000000000003E-2</v>
      </c>
      <c r="L400" s="47">
        <v>0.94001299999999999</v>
      </c>
      <c r="M400" s="47">
        <v>2</v>
      </c>
      <c r="N400" s="47" t="s">
        <v>3515</v>
      </c>
      <c r="O400" s="47">
        <v>3.0550000000000001E-2</v>
      </c>
      <c r="P400" s="47">
        <v>0.93121600000000004</v>
      </c>
      <c r="Q400" s="47">
        <v>2</v>
      </c>
      <c r="R400" s="47" t="s">
        <v>543</v>
      </c>
      <c r="S400" s="47"/>
    </row>
    <row r="401" spans="6:19" ht="14.15" x14ac:dyDescent="0.35">
      <c r="F401" s="36" t="s">
        <v>3517</v>
      </c>
      <c r="J401" s="41" t="s">
        <v>3519</v>
      </c>
      <c r="K401" s="64">
        <v>3.3156999999999999E-2</v>
      </c>
      <c r="L401" s="47">
        <v>0.94001299999999999</v>
      </c>
      <c r="M401" s="47">
        <v>2</v>
      </c>
      <c r="N401" s="47" t="s">
        <v>3524</v>
      </c>
      <c r="O401" s="47">
        <v>3.0678E-2</v>
      </c>
      <c r="P401" s="47">
        <v>0.93121600000000004</v>
      </c>
      <c r="Q401" s="47">
        <v>2</v>
      </c>
      <c r="R401" s="47" t="s">
        <v>2675</v>
      </c>
      <c r="S401" s="47"/>
    </row>
    <row r="402" spans="6:19" ht="14.15" x14ac:dyDescent="0.35">
      <c r="F402" s="36" t="s">
        <v>3526</v>
      </c>
      <c r="J402" s="41" t="s">
        <v>619</v>
      </c>
      <c r="K402" s="64">
        <v>3.3228000000000001E-2</v>
      </c>
      <c r="L402" s="47">
        <v>0.94001299999999999</v>
      </c>
      <c r="M402" s="47">
        <v>2</v>
      </c>
      <c r="N402" s="47" t="s">
        <v>3529</v>
      </c>
      <c r="O402" s="47">
        <v>3.0752000000000002E-2</v>
      </c>
      <c r="P402" s="47">
        <v>0.93121600000000004</v>
      </c>
      <c r="Q402" s="47">
        <v>2</v>
      </c>
      <c r="R402" s="47" t="s">
        <v>3530</v>
      </c>
      <c r="S402" s="47"/>
    </row>
    <row r="403" spans="6:19" ht="14.15" x14ac:dyDescent="0.35">
      <c r="F403" s="36" t="s">
        <v>3535</v>
      </c>
      <c r="J403" s="41" t="s">
        <v>255</v>
      </c>
      <c r="K403" s="64">
        <v>3.3383999999999997E-2</v>
      </c>
      <c r="L403" s="47">
        <v>0.94001299999999999</v>
      </c>
      <c r="M403" s="47">
        <v>2</v>
      </c>
      <c r="N403" s="47" t="s">
        <v>3555</v>
      </c>
      <c r="O403" s="47">
        <v>3.0811999999999999E-2</v>
      </c>
      <c r="P403" s="47">
        <v>0.93121600000000004</v>
      </c>
      <c r="Q403" s="47">
        <v>2</v>
      </c>
      <c r="R403" s="47" t="s">
        <v>3076</v>
      </c>
      <c r="S403" s="47"/>
    </row>
    <row r="404" spans="6:19" ht="14.15" x14ac:dyDescent="0.35">
      <c r="F404" s="36" t="s">
        <v>3622</v>
      </c>
      <c r="J404" s="41" t="s">
        <v>2405</v>
      </c>
      <c r="K404" s="64">
        <v>3.3406999999999999E-2</v>
      </c>
      <c r="L404" s="47">
        <v>0.94001299999999999</v>
      </c>
      <c r="M404" s="47">
        <v>2</v>
      </c>
      <c r="N404" s="47" t="s">
        <v>3628</v>
      </c>
      <c r="O404" s="47">
        <v>3.108E-2</v>
      </c>
      <c r="P404" s="47">
        <v>0.93121600000000004</v>
      </c>
      <c r="Q404" s="47">
        <v>2</v>
      </c>
      <c r="R404" s="47" t="s">
        <v>922</v>
      </c>
      <c r="S404" s="47"/>
    </row>
    <row r="405" spans="6:19" ht="14.15" x14ac:dyDescent="0.35">
      <c r="F405" s="36" t="s">
        <v>3555</v>
      </c>
      <c r="J405" s="41" t="s">
        <v>2867</v>
      </c>
      <c r="K405" s="64">
        <v>3.3418999999999997E-2</v>
      </c>
      <c r="L405" s="47">
        <v>0.94001299999999999</v>
      </c>
      <c r="M405" s="47">
        <v>2</v>
      </c>
      <c r="N405" s="47" t="s">
        <v>3634</v>
      </c>
      <c r="O405" s="47">
        <v>3.1254999999999998E-2</v>
      </c>
      <c r="P405" s="47">
        <v>0.93121600000000004</v>
      </c>
      <c r="Q405" s="47">
        <v>2</v>
      </c>
      <c r="R405" s="47" t="s">
        <v>789</v>
      </c>
      <c r="S405" s="47"/>
    </row>
    <row r="406" spans="6:19" ht="14.15" x14ac:dyDescent="0.35">
      <c r="F406" s="36" t="s">
        <v>3640</v>
      </c>
      <c r="J406" s="41" t="s">
        <v>3641</v>
      </c>
      <c r="K406" s="64">
        <v>3.3753999999999999E-2</v>
      </c>
      <c r="L406" s="47">
        <v>0.94001299999999999</v>
      </c>
      <c r="M406" s="47">
        <v>2</v>
      </c>
      <c r="N406" s="47" t="s">
        <v>3644</v>
      </c>
      <c r="O406" s="47">
        <v>3.1265000000000001E-2</v>
      </c>
      <c r="P406" s="47">
        <v>0.93121600000000004</v>
      </c>
      <c r="Q406" s="47">
        <v>2</v>
      </c>
      <c r="R406" s="47" t="s">
        <v>2420</v>
      </c>
      <c r="S406" s="47"/>
    </row>
    <row r="407" spans="6:19" ht="14.15" x14ac:dyDescent="0.35">
      <c r="F407" s="36" t="s">
        <v>736</v>
      </c>
      <c r="J407" s="41" t="s">
        <v>3373</v>
      </c>
      <c r="K407" s="64">
        <v>3.3827999999999997E-2</v>
      </c>
      <c r="L407" s="47">
        <v>0.94001299999999999</v>
      </c>
      <c r="M407" s="47">
        <v>2</v>
      </c>
      <c r="N407" s="47" t="s">
        <v>3650</v>
      </c>
      <c r="O407" s="47">
        <v>3.1302000000000003E-2</v>
      </c>
      <c r="P407" s="47">
        <v>0.93121600000000004</v>
      </c>
      <c r="Q407" s="47">
        <v>2</v>
      </c>
      <c r="R407" s="47" t="s">
        <v>1640</v>
      </c>
      <c r="S407" s="47"/>
    </row>
    <row r="408" spans="6:19" ht="14.15" x14ac:dyDescent="0.35">
      <c r="F408" s="36" t="s">
        <v>3653</v>
      </c>
      <c r="J408" s="41" t="s">
        <v>3186</v>
      </c>
      <c r="K408" s="64">
        <v>3.3878999999999999E-2</v>
      </c>
      <c r="L408" s="47">
        <v>0.94001299999999999</v>
      </c>
      <c r="M408" s="47">
        <v>2</v>
      </c>
      <c r="N408" s="47" t="s">
        <v>3657</v>
      </c>
      <c r="O408" s="47">
        <v>3.1612000000000001E-2</v>
      </c>
      <c r="P408" s="47">
        <v>0.93121600000000004</v>
      </c>
      <c r="Q408" s="47">
        <v>2</v>
      </c>
      <c r="R408" s="47" t="s">
        <v>2588</v>
      </c>
      <c r="S408" s="47"/>
    </row>
    <row r="409" spans="6:19" ht="14.15" x14ac:dyDescent="0.35">
      <c r="F409" s="36" t="s">
        <v>255</v>
      </c>
      <c r="J409" s="41" t="s">
        <v>3661</v>
      </c>
      <c r="K409" s="64">
        <v>3.4014000000000003E-2</v>
      </c>
      <c r="L409" s="47">
        <v>0.94001299999999999</v>
      </c>
      <c r="M409" s="47">
        <v>2</v>
      </c>
      <c r="N409" s="47" t="s">
        <v>3665</v>
      </c>
      <c r="O409" s="47">
        <v>3.1705999999999998E-2</v>
      </c>
      <c r="P409" s="47">
        <v>0.93121600000000004</v>
      </c>
      <c r="Q409" s="47">
        <v>2</v>
      </c>
      <c r="R409" s="47" t="s">
        <v>1574</v>
      </c>
      <c r="S409" s="47"/>
    </row>
    <row r="410" spans="6:19" ht="14.15" x14ac:dyDescent="0.35">
      <c r="F410" s="36" t="s">
        <v>3668</v>
      </c>
      <c r="J410" s="41" t="s">
        <v>1994</v>
      </c>
      <c r="K410" s="64">
        <v>3.4043999999999998E-2</v>
      </c>
      <c r="L410" s="47">
        <v>0.94001299999999999</v>
      </c>
      <c r="M410" s="47">
        <v>2</v>
      </c>
      <c r="N410" s="47" t="s">
        <v>3674</v>
      </c>
      <c r="O410" s="47">
        <v>3.1711000000000003E-2</v>
      </c>
      <c r="P410" s="47">
        <v>0.93121600000000004</v>
      </c>
      <c r="Q410" s="47">
        <v>2</v>
      </c>
      <c r="R410" s="47" t="s">
        <v>3676</v>
      </c>
      <c r="S410" s="47"/>
    </row>
    <row r="411" spans="6:19" ht="14.15" x14ac:dyDescent="0.35">
      <c r="F411" s="36" t="s">
        <v>3677</v>
      </c>
      <c r="J411" s="41" t="s">
        <v>1394</v>
      </c>
      <c r="K411" s="64">
        <v>3.4216000000000003E-2</v>
      </c>
      <c r="L411" s="47">
        <v>0.94001299999999999</v>
      </c>
      <c r="M411" s="47">
        <v>2</v>
      </c>
      <c r="N411" s="47" t="s">
        <v>3678</v>
      </c>
      <c r="O411" s="47">
        <v>3.1767999999999998E-2</v>
      </c>
      <c r="P411" s="47">
        <v>0.93121600000000004</v>
      </c>
      <c r="Q411" s="47">
        <v>2</v>
      </c>
      <c r="R411" s="47" t="s">
        <v>2746</v>
      </c>
      <c r="S411" s="47"/>
    </row>
    <row r="412" spans="6:19" ht="14.15" x14ac:dyDescent="0.35">
      <c r="F412" s="36" t="s">
        <v>3681</v>
      </c>
      <c r="J412" s="41" t="s">
        <v>3682</v>
      </c>
      <c r="K412" s="64">
        <v>3.4262000000000001E-2</v>
      </c>
      <c r="L412" s="47">
        <v>0.94001299999999999</v>
      </c>
      <c r="M412" s="47">
        <v>2</v>
      </c>
      <c r="N412" s="47" t="s">
        <v>3684</v>
      </c>
      <c r="O412" s="47">
        <v>3.1786000000000002E-2</v>
      </c>
      <c r="P412" s="47">
        <v>0.93121600000000004</v>
      </c>
      <c r="Q412" s="47">
        <v>2</v>
      </c>
      <c r="R412" s="47" t="s">
        <v>3248</v>
      </c>
      <c r="S412" s="47"/>
    </row>
    <row r="413" spans="6:19" ht="14.15" x14ac:dyDescent="0.35">
      <c r="F413" s="36" t="s">
        <v>3685</v>
      </c>
      <c r="J413" s="41" t="s">
        <v>2855</v>
      </c>
      <c r="K413" s="64">
        <v>3.4348999999999998E-2</v>
      </c>
      <c r="L413" s="47">
        <v>0.94001299999999999</v>
      </c>
      <c r="M413" s="47">
        <v>2</v>
      </c>
      <c r="N413" s="47" t="s">
        <v>3687</v>
      </c>
      <c r="O413" s="47">
        <v>3.1817999999999999E-2</v>
      </c>
      <c r="P413" s="47">
        <v>0.93121600000000004</v>
      </c>
      <c r="Q413" s="47">
        <v>2</v>
      </c>
      <c r="R413" s="47" t="s">
        <v>746</v>
      </c>
      <c r="S413" s="47"/>
    </row>
    <row r="414" spans="6:19" ht="14.15" x14ac:dyDescent="0.35">
      <c r="F414" s="36" t="s">
        <v>3692</v>
      </c>
      <c r="J414" s="41" t="s">
        <v>3694</v>
      </c>
      <c r="K414" s="64">
        <v>3.4370999999999999E-2</v>
      </c>
      <c r="L414" s="47">
        <v>0.94001299999999999</v>
      </c>
      <c r="M414" s="47">
        <v>2</v>
      </c>
      <c r="N414" s="47" t="s">
        <v>3696</v>
      </c>
      <c r="O414" s="47">
        <v>3.1842000000000002E-2</v>
      </c>
      <c r="P414" s="47">
        <v>0.93121600000000004</v>
      </c>
      <c r="Q414" s="47">
        <v>2</v>
      </c>
      <c r="R414" s="47" t="s">
        <v>361</v>
      </c>
      <c r="S414" s="47"/>
    </row>
    <row r="415" spans="6:19" ht="14.15" x14ac:dyDescent="0.35">
      <c r="F415" s="36" t="s">
        <v>3703</v>
      </c>
      <c r="J415" s="41" t="s">
        <v>3156</v>
      </c>
      <c r="K415" s="64">
        <v>3.4452999999999998E-2</v>
      </c>
      <c r="L415" s="47">
        <v>0.94001299999999999</v>
      </c>
      <c r="M415" s="47">
        <v>2</v>
      </c>
      <c r="N415" s="47" t="s">
        <v>3705</v>
      </c>
      <c r="O415" s="47">
        <v>3.1857999999999997E-2</v>
      </c>
      <c r="P415" s="47">
        <v>0.93121600000000004</v>
      </c>
      <c r="Q415" s="47">
        <v>2</v>
      </c>
      <c r="R415" s="47" t="s">
        <v>2875</v>
      </c>
      <c r="S415" s="47"/>
    </row>
    <row r="416" spans="6:19" ht="14.15" x14ac:dyDescent="0.35">
      <c r="F416" s="36" t="s">
        <v>3709</v>
      </c>
      <c r="J416" s="41" t="s">
        <v>3103</v>
      </c>
      <c r="K416" s="64">
        <v>3.4491000000000001E-2</v>
      </c>
      <c r="L416" s="47">
        <v>0.94001299999999999</v>
      </c>
      <c r="M416" s="47">
        <v>2</v>
      </c>
      <c r="N416" s="47" t="s">
        <v>3712</v>
      </c>
      <c r="O416" s="47">
        <v>3.1904000000000002E-2</v>
      </c>
      <c r="P416" s="47">
        <v>0.93121600000000004</v>
      </c>
      <c r="Q416" s="47">
        <v>2</v>
      </c>
      <c r="R416" s="47" t="s">
        <v>3481</v>
      </c>
      <c r="S416" s="47"/>
    </row>
    <row r="417" spans="6:19" ht="14.15" x14ac:dyDescent="0.35">
      <c r="F417" s="36" t="s">
        <v>2889</v>
      </c>
      <c r="J417" s="41" t="s">
        <v>3715</v>
      </c>
      <c r="K417" s="64">
        <v>3.4508999999999998E-2</v>
      </c>
      <c r="L417" s="47">
        <v>0.94001299999999999</v>
      </c>
      <c r="M417" s="47">
        <v>2</v>
      </c>
      <c r="N417" s="47" t="s">
        <v>3717</v>
      </c>
      <c r="O417" s="47">
        <v>3.2065999999999997E-2</v>
      </c>
      <c r="P417" s="47">
        <v>0.93121600000000004</v>
      </c>
      <c r="Q417" s="47">
        <v>2</v>
      </c>
      <c r="R417" s="47" t="s">
        <v>3721</v>
      </c>
      <c r="S417" s="47"/>
    </row>
    <row r="418" spans="6:19" ht="14.15" x14ac:dyDescent="0.35">
      <c r="F418" s="36" t="s">
        <v>3723</v>
      </c>
      <c r="J418" s="41" t="s">
        <v>2364</v>
      </c>
      <c r="K418" s="64">
        <v>3.4551999999999999E-2</v>
      </c>
      <c r="L418" s="47">
        <v>0.94001299999999999</v>
      </c>
      <c r="M418" s="47">
        <v>2</v>
      </c>
      <c r="N418" s="47" t="s">
        <v>3726</v>
      </c>
      <c r="O418" s="47">
        <v>3.2278000000000001E-2</v>
      </c>
      <c r="P418" s="47">
        <v>0.93121600000000004</v>
      </c>
      <c r="Q418" s="47">
        <v>2</v>
      </c>
      <c r="R418" s="47" t="s">
        <v>3072</v>
      </c>
      <c r="S418" s="47"/>
    </row>
    <row r="419" spans="6:19" ht="14.15" x14ac:dyDescent="0.35">
      <c r="F419" s="36" t="s">
        <v>3728</v>
      </c>
      <c r="J419" s="41" t="s">
        <v>3729</v>
      </c>
      <c r="K419" s="64">
        <v>3.4743999999999997E-2</v>
      </c>
      <c r="L419" s="47">
        <v>0.94001299999999999</v>
      </c>
      <c r="M419" s="47">
        <v>2</v>
      </c>
      <c r="N419" s="47" t="s">
        <v>3734</v>
      </c>
      <c r="O419" s="47">
        <v>3.2389000000000001E-2</v>
      </c>
      <c r="P419" s="47">
        <v>0.93121600000000004</v>
      </c>
      <c r="Q419" s="47">
        <v>2</v>
      </c>
      <c r="R419" s="47" t="s">
        <v>2923</v>
      </c>
      <c r="S419" s="47"/>
    </row>
    <row r="420" spans="6:19" ht="14.15" x14ac:dyDescent="0.35">
      <c r="F420" s="36" t="s">
        <v>564</v>
      </c>
      <c r="J420" s="41" t="s">
        <v>3743</v>
      </c>
      <c r="K420" s="64">
        <v>3.4771999999999997E-2</v>
      </c>
      <c r="L420" s="47">
        <v>0.94001299999999999</v>
      </c>
      <c r="M420" s="47">
        <v>2</v>
      </c>
      <c r="N420" s="47" t="s">
        <v>3744</v>
      </c>
      <c r="O420" s="47">
        <v>3.2516999999999997E-2</v>
      </c>
      <c r="P420" s="47">
        <v>0.93121600000000004</v>
      </c>
      <c r="Q420" s="47">
        <v>2</v>
      </c>
      <c r="R420" s="47" t="s">
        <v>525</v>
      </c>
      <c r="S420" s="47"/>
    </row>
    <row r="421" spans="6:19" ht="14.15" x14ac:dyDescent="0.35">
      <c r="F421" s="36" t="s">
        <v>3748</v>
      </c>
      <c r="J421" s="41" t="s">
        <v>3749</v>
      </c>
      <c r="K421" s="64">
        <v>3.4849999999999999E-2</v>
      </c>
      <c r="L421" s="47">
        <v>0.94001299999999999</v>
      </c>
      <c r="M421" s="47">
        <v>2</v>
      </c>
      <c r="N421" s="47" t="s">
        <v>952</v>
      </c>
      <c r="O421" s="47">
        <v>3.2528000000000001E-2</v>
      </c>
      <c r="P421" s="47">
        <v>0.93121600000000004</v>
      </c>
      <c r="Q421" s="47">
        <v>2</v>
      </c>
      <c r="R421" s="47" t="s">
        <v>2029</v>
      </c>
      <c r="S421" s="47"/>
    </row>
    <row r="422" spans="6:19" ht="14.15" x14ac:dyDescent="0.35">
      <c r="F422" s="36" t="s">
        <v>3754</v>
      </c>
      <c r="J422" s="41" t="s">
        <v>3530</v>
      </c>
      <c r="K422" s="64">
        <v>3.4960999999999999E-2</v>
      </c>
      <c r="L422" s="47">
        <v>0.94001299999999999</v>
      </c>
      <c r="M422" s="47">
        <v>2</v>
      </c>
      <c r="N422" s="47" t="s">
        <v>454</v>
      </c>
      <c r="O422" s="47">
        <v>3.2647000000000002E-2</v>
      </c>
      <c r="P422" s="47">
        <v>0.93121600000000004</v>
      </c>
      <c r="Q422" s="47">
        <v>2</v>
      </c>
      <c r="R422" s="47" t="s">
        <v>3760</v>
      </c>
      <c r="S422" s="47"/>
    </row>
    <row r="423" spans="6:19" ht="14.15" x14ac:dyDescent="0.35">
      <c r="F423" s="36" t="s">
        <v>2970</v>
      </c>
      <c r="J423" s="41" t="s">
        <v>3763</v>
      </c>
      <c r="K423" s="64">
        <v>3.5014999999999998E-2</v>
      </c>
      <c r="L423" s="47">
        <v>0.94001299999999999</v>
      </c>
      <c r="M423" s="47">
        <v>2</v>
      </c>
      <c r="N423" s="47" t="s">
        <v>3766</v>
      </c>
      <c r="O423" s="47">
        <v>3.2661999999999997E-2</v>
      </c>
      <c r="P423" s="47">
        <v>0.93121600000000004</v>
      </c>
      <c r="Q423" s="47">
        <v>2</v>
      </c>
      <c r="R423" s="47" t="s">
        <v>2937</v>
      </c>
      <c r="S423" s="47"/>
    </row>
    <row r="424" spans="6:19" ht="14.15" x14ac:dyDescent="0.35">
      <c r="F424" s="36" t="s">
        <v>3768</v>
      </c>
      <c r="J424" s="41" t="s">
        <v>2467</v>
      </c>
      <c r="K424" s="64">
        <v>3.5158000000000002E-2</v>
      </c>
      <c r="L424" s="47">
        <v>0.94001299999999999</v>
      </c>
      <c r="M424" s="47">
        <v>2</v>
      </c>
      <c r="N424" s="47" t="s">
        <v>2319</v>
      </c>
      <c r="O424" s="47">
        <v>3.2722000000000001E-2</v>
      </c>
      <c r="P424" s="47">
        <v>0.93121600000000004</v>
      </c>
      <c r="Q424" s="47">
        <v>2</v>
      </c>
      <c r="R424" s="47" t="s">
        <v>3063</v>
      </c>
      <c r="S424" s="47"/>
    </row>
    <row r="425" spans="6:19" ht="14.15" x14ac:dyDescent="0.35">
      <c r="F425" s="36" t="s">
        <v>3452</v>
      </c>
      <c r="J425" s="41" t="s">
        <v>3777</v>
      </c>
      <c r="K425" s="64">
        <v>3.5327999999999998E-2</v>
      </c>
      <c r="L425" s="47">
        <v>0.94001299999999999</v>
      </c>
      <c r="M425" s="47">
        <v>2</v>
      </c>
      <c r="N425" s="47" t="s">
        <v>3778</v>
      </c>
      <c r="O425" s="47">
        <v>3.2745999999999997E-2</v>
      </c>
      <c r="P425" s="47">
        <v>0.93121600000000004</v>
      </c>
      <c r="Q425" s="47">
        <v>2</v>
      </c>
      <c r="R425" s="47" t="s">
        <v>2113</v>
      </c>
      <c r="S425" s="47"/>
    </row>
    <row r="426" spans="6:19" ht="14.15" x14ac:dyDescent="0.35">
      <c r="F426" s="36" t="s">
        <v>3779</v>
      </c>
      <c r="J426" s="41" t="s">
        <v>2370</v>
      </c>
      <c r="K426" s="64">
        <v>3.5358000000000001E-2</v>
      </c>
      <c r="L426" s="47">
        <v>0.94001299999999999</v>
      </c>
      <c r="M426" s="47">
        <v>2</v>
      </c>
      <c r="N426" s="47" t="s">
        <v>3781</v>
      </c>
      <c r="O426" s="47">
        <v>3.2976999999999999E-2</v>
      </c>
      <c r="P426" s="47">
        <v>0.93121600000000004</v>
      </c>
      <c r="Q426" s="47">
        <v>2</v>
      </c>
      <c r="R426" s="47" t="s">
        <v>3783</v>
      </c>
      <c r="S426" s="47"/>
    </row>
    <row r="427" spans="6:19" ht="14.15" x14ac:dyDescent="0.35">
      <c r="F427" s="36" t="s">
        <v>3787</v>
      </c>
      <c r="J427" s="41" t="s">
        <v>3788</v>
      </c>
      <c r="K427" s="64">
        <v>3.5379000000000001E-2</v>
      </c>
      <c r="L427" s="47">
        <v>0.94001299999999999</v>
      </c>
      <c r="M427" s="47">
        <v>2</v>
      </c>
      <c r="N427" s="47" t="s">
        <v>2146</v>
      </c>
      <c r="O427" s="47">
        <v>3.3042000000000002E-2</v>
      </c>
      <c r="P427" s="47">
        <v>0.93121600000000004</v>
      </c>
      <c r="Q427" s="47">
        <v>2</v>
      </c>
      <c r="R427" s="47" t="s">
        <v>3016</v>
      </c>
      <c r="S427" s="47"/>
    </row>
    <row r="428" spans="6:19" ht="14.15" x14ac:dyDescent="0.35">
      <c r="F428" s="36" t="s">
        <v>1939</v>
      </c>
      <c r="J428" s="41" t="s">
        <v>819</v>
      </c>
      <c r="K428" s="64">
        <v>3.5475E-2</v>
      </c>
      <c r="L428" s="47">
        <v>0.94001299999999999</v>
      </c>
      <c r="M428" s="47">
        <v>2</v>
      </c>
      <c r="N428" s="47" t="s">
        <v>3795</v>
      </c>
      <c r="O428" s="47">
        <v>3.3207E-2</v>
      </c>
      <c r="P428" s="47">
        <v>0.93121600000000004</v>
      </c>
      <c r="Q428" s="47">
        <v>2</v>
      </c>
      <c r="R428" s="47" t="s">
        <v>3798</v>
      </c>
      <c r="S428" s="47"/>
    </row>
    <row r="429" spans="6:19" ht="14.15" x14ac:dyDescent="0.35">
      <c r="F429" s="36" t="s">
        <v>3799</v>
      </c>
      <c r="J429" s="41" t="s">
        <v>3800</v>
      </c>
      <c r="K429" s="64">
        <v>3.5546000000000001E-2</v>
      </c>
      <c r="L429" s="47">
        <v>0.94001299999999999</v>
      </c>
      <c r="M429" s="47">
        <v>2</v>
      </c>
      <c r="N429" s="47" t="s">
        <v>3801</v>
      </c>
      <c r="O429" s="47">
        <v>3.3309999999999999E-2</v>
      </c>
      <c r="P429" s="47">
        <v>0.93121600000000004</v>
      </c>
      <c r="Q429" s="47">
        <v>2</v>
      </c>
      <c r="R429" s="47" t="s">
        <v>3079</v>
      </c>
      <c r="S429" s="47"/>
    </row>
    <row r="430" spans="6:19" ht="14.15" x14ac:dyDescent="0.35">
      <c r="F430" s="36" t="s">
        <v>3804</v>
      </c>
      <c r="J430" s="41" t="s">
        <v>3805</v>
      </c>
      <c r="K430" s="64">
        <v>3.5714999999999997E-2</v>
      </c>
      <c r="L430" s="47">
        <v>0.94001299999999999</v>
      </c>
      <c r="M430" s="47">
        <v>2</v>
      </c>
      <c r="N430" s="47" t="s">
        <v>3806</v>
      </c>
      <c r="O430" s="47">
        <v>3.3607999999999999E-2</v>
      </c>
      <c r="P430" s="47">
        <v>0.93121600000000004</v>
      </c>
      <c r="Q430" s="47">
        <v>2</v>
      </c>
      <c r="R430" s="47" t="s">
        <v>3116</v>
      </c>
      <c r="S430" s="47"/>
    </row>
    <row r="431" spans="6:19" ht="14.15" x14ac:dyDescent="0.35">
      <c r="F431" s="36" t="s">
        <v>3807</v>
      </c>
      <c r="J431" s="41" t="s">
        <v>2928</v>
      </c>
      <c r="K431" s="64">
        <v>3.5798000000000003E-2</v>
      </c>
      <c r="L431" s="47">
        <v>0.94001299999999999</v>
      </c>
      <c r="M431" s="47">
        <v>2</v>
      </c>
      <c r="N431" s="47" t="s">
        <v>3400</v>
      </c>
      <c r="O431" s="47">
        <v>3.3633999999999997E-2</v>
      </c>
      <c r="P431" s="47">
        <v>0.93121600000000004</v>
      </c>
      <c r="Q431" s="47">
        <v>2</v>
      </c>
      <c r="R431" s="47" t="s">
        <v>3281</v>
      </c>
      <c r="S431" s="47"/>
    </row>
    <row r="432" spans="6:19" ht="14.15" x14ac:dyDescent="0.35">
      <c r="F432" s="36" t="s">
        <v>965</v>
      </c>
      <c r="J432" s="41" t="s">
        <v>3808</v>
      </c>
      <c r="K432" s="64">
        <v>3.585E-2</v>
      </c>
      <c r="L432" s="47">
        <v>0.94001299999999999</v>
      </c>
      <c r="M432" s="47">
        <v>2</v>
      </c>
      <c r="N432" s="47" t="s">
        <v>3809</v>
      </c>
      <c r="O432" s="47">
        <v>3.3638000000000001E-2</v>
      </c>
      <c r="P432" s="47">
        <v>0.93121600000000004</v>
      </c>
      <c r="Q432" s="47">
        <v>2</v>
      </c>
      <c r="R432" s="47" t="s">
        <v>3023</v>
      </c>
      <c r="S432" s="47"/>
    </row>
    <row r="433" spans="6:19" ht="14.15" x14ac:dyDescent="0.35">
      <c r="F433" s="36" t="s">
        <v>3810</v>
      </c>
      <c r="J433" s="41" t="s">
        <v>3811</v>
      </c>
      <c r="K433" s="64">
        <v>3.5885E-2</v>
      </c>
      <c r="L433" s="47">
        <v>0.94001299999999999</v>
      </c>
      <c r="M433" s="47">
        <v>2</v>
      </c>
      <c r="N433" s="47" t="s">
        <v>2789</v>
      </c>
      <c r="O433" s="47">
        <v>3.3849999999999998E-2</v>
      </c>
      <c r="P433" s="47">
        <v>0.93121600000000004</v>
      </c>
      <c r="Q433" s="47">
        <v>2</v>
      </c>
      <c r="R433" s="47" t="s">
        <v>3788</v>
      </c>
      <c r="S433" s="47"/>
    </row>
    <row r="434" spans="6:19" ht="14.15" x14ac:dyDescent="0.35">
      <c r="F434" s="36" t="s">
        <v>3812</v>
      </c>
      <c r="J434" s="41" t="s">
        <v>1114</v>
      </c>
      <c r="K434" s="64">
        <v>3.5952999999999999E-2</v>
      </c>
      <c r="L434" s="47">
        <v>0.94001299999999999</v>
      </c>
      <c r="M434" s="47">
        <v>2</v>
      </c>
      <c r="N434" s="47" t="s">
        <v>3813</v>
      </c>
      <c r="O434" s="47">
        <v>3.4001000000000003E-2</v>
      </c>
      <c r="P434" s="47">
        <v>0.93121600000000004</v>
      </c>
      <c r="Q434" s="47">
        <v>2</v>
      </c>
      <c r="R434" s="47" t="s">
        <v>1186</v>
      </c>
      <c r="S434" s="47"/>
    </row>
    <row r="435" spans="6:19" ht="14.15" x14ac:dyDescent="0.35">
      <c r="F435" s="36" t="s">
        <v>3814</v>
      </c>
      <c r="J435" s="41" t="s">
        <v>3099</v>
      </c>
      <c r="K435" s="64">
        <v>3.5991000000000002E-2</v>
      </c>
      <c r="L435" s="47">
        <v>0.94001299999999999</v>
      </c>
      <c r="M435" s="47">
        <v>2</v>
      </c>
      <c r="N435" s="47" t="s">
        <v>3815</v>
      </c>
      <c r="O435" s="47">
        <v>3.4082000000000001E-2</v>
      </c>
      <c r="P435" s="47">
        <v>0.93121600000000004</v>
      </c>
      <c r="Q435" s="47">
        <v>2</v>
      </c>
      <c r="R435" s="47" t="s">
        <v>3502</v>
      </c>
      <c r="S435" s="47"/>
    </row>
    <row r="436" spans="6:19" ht="14.15" x14ac:dyDescent="0.35">
      <c r="F436" s="36" t="s">
        <v>3816</v>
      </c>
      <c r="J436" s="41" t="s">
        <v>3703</v>
      </c>
      <c r="K436" s="64">
        <v>3.6256999999999998E-2</v>
      </c>
      <c r="L436" s="47">
        <v>0.94001299999999999</v>
      </c>
      <c r="M436" s="47">
        <v>2</v>
      </c>
      <c r="N436" s="47" t="s">
        <v>3817</v>
      </c>
      <c r="O436" s="47">
        <v>3.4127999999999999E-2</v>
      </c>
      <c r="P436" s="47">
        <v>0.93121600000000004</v>
      </c>
      <c r="Q436" s="47">
        <v>2</v>
      </c>
      <c r="R436" s="47" t="s">
        <v>3818</v>
      </c>
      <c r="S436" s="47"/>
    </row>
    <row r="437" spans="6:19" ht="14.15" x14ac:dyDescent="0.35">
      <c r="F437" s="36" t="s">
        <v>3819</v>
      </c>
      <c r="J437" s="41" t="s">
        <v>543</v>
      </c>
      <c r="K437" s="64">
        <v>3.6658999999999997E-2</v>
      </c>
      <c r="L437" s="47">
        <v>0.94001299999999999</v>
      </c>
      <c r="M437" s="47">
        <v>2</v>
      </c>
      <c r="N437" s="47" t="s">
        <v>3825</v>
      </c>
      <c r="O437" s="47">
        <v>3.4180000000000002E-2</v>
      </c>
      <c r="P437" s="47">
        <v>0.93121600000000004</v>
      </c>
      <c r="Q437" s="47">
        <v>2</v>
      </c>
      <c r="R437" s="47" t="s">
        <v>776</v>
      </c>
      <c r="S437" s="47"/>
    </row>
    <row r="438" spans="6:19" ht="14.15" x14ac:dyDescent="0.35">
      <c r="F438" s="36" t="s">
        <v>991</v>
      </c>
      <c r="J438" s="41" t="s">
        <v>3054</v>
      </c>
      <c r="K438" s="64">
        <v>3.6812999999999999E-2</v>
      </c>
      <c r="L438" s="47">
        <v>0.94001299999999999</v>
      </c>
      <c r="M438" s="47">
        <v>2</v>
      </c>
      <c r="N438" s="47" t="s">
        <v>3831</v>
      </c>
      <c r="O438" s="47">
        <v>3.4190999999999999E-2</v>
      </c>
      <c r="P438" s="47">
        <v>0.93121600000000004</v>
      </c>
      <c r="Q438" s="47">
        <v>2</v>
      </c>
      <c r="R438" s="47" t="s">
        <v>2867</v>
      </c>
      <c r="S438" s="47"/>
    </row>
    <row r="439" spans="6:19" ht="14.15" x14ac:dyDescent="0.35">
      <c r="F439" s="36" t="s">
        <v>3835</v>
      </c>
      <c r="J439" s="41" t="s">
        <v>3837</v>
      </c>
      <c r="K439" s="64">
        <v>3.6871000000000001E-2</v>
      </c>
      <c r="L439" s="47">
        <v>0.94001299999999999</v>
      </c>
      <c r="M439" s="47">
        <v>2</v>
      </c>
      <c r="N439" s="47" t="s">
        <v>3838</v>
      </c>
      <c r="O439" s="47">
        <v>3.4514000000000003E-2</v>
      </c>
      <c r="P439" s="47">
        <v>0.93121600000000004</v>
      </c>
      <c r="Q439" s="47">
        <v>2</v>
      </c>
      <c r="R439" s="47" t="s">
        <v>3839</v>
      </c>
      <c r="S439" s="47"/>
    </row>
    <row r="440" spans="6:19" ht="14.15" x14ac:dyDescent="0.35">
      <c r="F440" s="36" t="s">
        <v>3842</v>
      </c>
      <c r="J440" s="41" t="s">
        <v>1766</v>
      </c>
      <c r="K440" s="64">
        <v>3.6894000000000003E-2</v>
      </c>
      <c r="L440" s="47">
        <v>0.94001299999999999</v>
      </c>
      <c r="M440" s="47">
        <v>2</v>
      </c>
      <c r="N440" s="47" t="s">
        <v>3846</v>
      </c>
      <c r="O440" s="47">
        <v>3.4525E-2</v>
      </c>
      <c r="P440" s="47">
        <v>0.93121600000000004</v>
      </c>
      <c r="Q440" s="47">
        <v>2</v>
      </c>
      <c r="R440" s="47" t="s">
        <v>1649</v>
      </c>
      <c r="S440" s="47"/>
    </row>
    <row r="441" spans="6:19" ht="14.15" x14ac:dyDescent="0.35">
      <c r="F441" s="36" t="s">
        <v>3850</v>
      </c>
      <c r="J441" s="41" t="s">
        <v>427</v>
      </c>
      <c r="K441" s="64">
        <v>3.6929999999999998E-2</v>
      </c>
      <c r="L441" s="47">
        <v>0.94001299999999999</v>
      </c>
      <c r="M441" s="47">
        <v>2</v>
      </c>
      <c r="N441" s="47" t="s">
        <v>3854</v>
      </c>
      <c r="O441" s="47">
        <v>3.4648999999999999E-2</v>
      </c>
      <c r="P441" s="47">
        <v>0.93121600000000004</v>
      </c>
      <c r="Q441" s="47">
        <v>2</v>
      </c>
      <c r="R441" s="47" t="s">
        <v>3452</v>
      </c>
      <c r="S441" s="47"/>
    </row>
    <row r="442" spans="6:19" ht="14.15" x14ac:dyDescent="0.35">
      <c r="F442" s="36" t="s">
        <v>3859</v>
      </c>
      <c r="J442" s="41" t="s">
        <v>3861</v>
      </c>
      <c r="K442" s="64">
        <v>3.6943999999999998E-2</v>
      </c>
      <c r="L442" s="47">
        <v>0.94001299999999999</v>
      </c>
      <c r="M442" s="47">
        <v>2</v>
      </c>
      <c r="N442" s="47" t="s">
        <v>1194</v>
      </c>
      <c r="O442" s="47">
        <v>3.4881000000000002E-2</v>
      </c>
      <c r="P442" s="47">
        <v>0.93121600000000004</v>
      </c>
      <c r="Q442" s="47">
        <v>2</v>
      </c>
      <c r="R442" s="47" t="s">
        <v>3177</v>
      </c>
      <c r="S442" s="47"/>
    </row>
    <row r="443" spans="6:19" ht="14.15" x14ac:dyDescent="0.35">
      <c r="F443" s="36" t="s">
        <v>3871</v>
      </c>
      <c r="J443" s="41" t="s">
        <v>3876</v>
      </c>
      <c r="K443" s="64">
        <v>3.6985999999999998E-2</v>
      </c>
      <c r="L443" s="47">
        <v>0.94001299999999999</v>
      </c>
      <c r="M443" s="47">
        <v>2</v>
      </c>
      <c r="N443" s="47" t="s">
        <v>1188</v>
      </c>
      <c r="O443" s="47">
        <v>3.5034000000000003E-2</v>
      </c>
      <c r="P443" s="47">
        <v>0.93121600000000004</v>
      </c>
      <c r="Q443" s="47">
        <v>2</v>
      </c>
      <c r="R443" s="47" t="s">
        <v>3884</v>
      </c>
      <c r="S443" s="47"/>
    </row>
    <row r="444" spans="6:19" ht="14.15" x14ac:dyDescent="0.35">
      <c r="F444" s="36" t="s">
        <v>3886</v>
      </c>
      <c r="J444" s="41" t="s">
        <v>719</v>
      </c>
      <c r="K444" s="64">
        <v>3.7044000000000001E-2</v>
      </c>
      <c r="L444" s="47">
        <v>0.94001299999999999</v>
      </c>
      <c r="M444" s="47">
        <v>2</v>
      </c>
      <c r="N444" s="47" t="s">
        <v>3890</v>
      </c>
      <c r="O444" s="47">
        <v>3.5101E-2</v>
      </c>
      <c r="P444" s="47">
        <v>0.93121600000000004</v>
      </c>
      <c r="Q444" s="47">
        <v>2</v>
      </c>
      <c r="R444" s="47" t="s">
        <v>3412</v>
      </c>
      <c r="S444" s="47"/>
    </row>
    <row r="445" spans="6:19" ht="14.15" x14ac:dyDescent="0.35">
      <c r="F445" s="36" t="s">
        <v>3894</v>
      </c>
      <c r="J445" s="41" t="s">
        <v>1441</v>
      </c>
      <c r="K445" s="64">
        <v>3.7081999999999997E-2</v>
      </c>
      <c r="L445" s="47">
        <v>0.94001299999999999</v>
      </c>
      <c r="M445" s="47">
        <v>2</v>
      </c>
      <c r="N445" s="47" t="s">
        <v>3901</v>
      </c>
      <c r="O445" s="47">
        <v>3.5165000000000002E-2</v>
      </c>
      <c r="P445" s="47">
        <v>0.93121600000000004</v>
      </c>
      <c r="Q445" s="47">
        <v>2</v>
      </c>
      <c r="R445" s="47" t="s">
        <v>3373</v>
      </c>
      <c r="S445" s="47"/>
    </row>
    <row r="446" spans="6:19" ht="14.15" x14ac:dyDescent="0.35">
      <c r="F446" s="36" t="s">
        <v>3903</v>
      </c>
      <c r="J446" s="41" t="s">
        <v>1402</v>
      </c>
      <c r="K446" s="64">
        <v>3.7125999999999999E-2</v>
      </c>
      <c r="L446" s="47">
        <v>0.94001299999999999</v>
      </c>
      <c r="M446" s="47">
        <v>2</v>
      </c>
      <c r="N446" s="47" t="s">
        <v>3904</v>
      </c>
      <c r="O446" s="47">
        <v>3.5210999999999999E-2</v>
      </c>
      <c r="P446" s="47">
        <v>0.93121600000000004</v>
      </c>
      <c r="Q446" s="47">
        <v>2</v>
      </c>
      <c r="R446" s="47" t="s">
        <v>3910</v>
      </c>
      <c r="S446" s="47"/>
    </row>
    <row r="447" spans="6:19" ht="14.15" x14ac:dyDescent="0.35">
      <c r="F447" s="36" t="s">
        <v>3914</v>
      </c>
      <c r="J447" s="41" t="s">
        <v>3477</v>
      </c>
      <c r="K447" s="64">
        <v>3.7187999999999999E-2</v>
      </c>
      <c r="L447" s="47">
        <v>0.94001299999999999</v>
      </c>
      <c r="M447" s="47">
        <v>2</v>
      </c>
      <c r="N447" s="47" t="s">
        <v>916</v>
      </c>
      <c r="O447" s="47">
        <v>3.5367999999999997E-2</v>
      </c>
      <c r="P447" s="47">
        <v>0.93121600000000004</v>
      </c>
      <c r="Q447" s="47">
        <v>2</v>
      </c>
      <c r="R447" s="47" t="s">
        <v>3511</v>
      </c>
      <c r="S447" s="47"/>
    </row>
    <row r="448" spans="6:19" ht="14.15" x14ac:dyDescent="0.35">
      <c r="F448" s="36" t="s">
        <v>3922</v>
      </c>
      <c r="J448" s="41" t="s">
        <v>446</v>
      </c>
      <c r="K448" s="64">
        <v>3.7248999999999997E-2</v>
      </c>
      <c r="L448" s="47">
        <v>0.94001299999999999</v>
      </c>
      <c r="M448" s="47">
        <v>2</v>
      </c>
      <c r="N448" s="47" t="s">
        <v>3929</v>
      </c>
      <c r="O448" s="47">
        <v>3.5545E-2</v>
      </c>
      <c r="P448" s="47">
        <v>0.93121600000000004</v>
      </c>
      <c r="Q448" s="47">
        <v>2</v>
      </c>
      <c r="R448" s="47" t="s">
        <v>3934</v>
      </c>
      <c r="S448" s="47"/>
    </row>
    <row r="449" spans="6:19" ht="14.15" x14ac:dyDescent="0.35">
      <c r="F449" s="36" t="s">
        <v>3845</v>
      </c>
      <c r="J449" s="41" t="s">
        <v>2725</v>
      </c>
      <c r="K449" s="64">
        <v>3.7294000000000001E-2</v>
      </c>
      <c r="L449" s="47">
        <v>0.94001299999999999</v>
      </c>
      <c r="M449" s="47">
        <v>2</v>
      </c>
      <c r="N449" s="47" t="s">
        <v>849</v>
      </c>
      <c r="O449" s="47">
        <v>3.5569999999999997E-2</v>
      </c>
      <c r="P449" s="47">
        <v>0.93121600000000004</v>
      </c>
      <c r="Q449" s="47">
        <v>2</v>
      </c>
      <c r="R449" s="47" t="s">
        <v>3876</v>
      </c>
      <c r="S449" s="47"/>
    </row>
    <row r="450" spans="6:19" ht="14.15" x14ac:dyDescent="0.35">
      <c r="F450" s="36" t="s">
        <v>3920</v>
      </c>
      <c r="J450" s="41" t="s">
        <v>3083</v>
      </c>
      <c r="K450" s="64">
        <v>3.7463999999999997E-2</v>
      </c>
      <c r="L450" s="47">
        <v>0.94001299999999999</v>
      </c>
      <c r="M450" s="47">
        <v>2</v>
      </c>
      <c r="N450" s="47" t="s">
        <v>3958</v>
      </c>
      <c r="O450" s="47">
        <v>3.5682999999999999E-2</v>
      </c>
      <c r="P450" s="47">
        <v>0.93121600000000004</v>
      </c>
      <c r="Q450" s="47">
        <v>2</v>
      </c>
      <c r="R450" s="47" t="s">
        <v>2154</v>
      </c>
      <c r="S450" s="47"/>
    </row>
    <row r="451" spans="6:19" ht="14.15" x14ac:dyDescent="0.35">
      <c r="F451" s="36" t="s">
        <v>457</v>
      </c>
      <c r="J451" s="41" t="s">
        <v>1914</v>
      </c>
      <c r="K451" s="64">
        <v>3.7576999999999999E-2</v>
      </c>
      <c r="L451" s="47">
        <v>0.94001299999999999</v>
      </c>
      <c r="M451" s="47">
        <v>2</v>
      </c>
      <c r="N451" s="47" t="s">
        <v>2652</v>
      </c>
      <c r="O451" s="47">
        <v>3.5713000000000002E-2</v>
      </c>
      <c r="P451" s="47">
        <v>0.93121600000000004</v>
      </c>
      <c r="Q451" s="47">
        <v>2</v>
      </c>
      <c r="R451" s="47" t="s">
        <v>728</v>
      </c>
      <c r="S451" s="47"/>
    </row>
    <row r="452" spans="6:19" ht="14.15" x14ac:dyDescent="0.35">
      <c r="F452" s="36" t="s">
        <v>3976</v>
      </c>
      <c r="J452" s="41" t="s">
        <v>1290</v>
      </c>
      <c r="K452" s="64">
        <v>3.7619E-2</v>
      </c>
      <c r="L452" s="47">
        <v>0.94001299999999999</v>
      </c>
      <c r="M452" s="47">
        <v>2</v>
      </c>
      <c r="N452" s="47" t="s">
        <v>2345</v>
      </c>
      <c r="O452" s="47">
        <v>3.5964999999999997E-2</v>
      </c>
      <c r="P452" s="47">
        <v>0.93121600000000004</v>
      </c>
      <c r="Q452" s="47">
        <v>2</v>
      </c>
      <c r="R452" s="47" t="s">
        <v>3983</v>
      </c>
      <c r="S452" s="47"/>
    </row>
    <row r="453" spans="6:19" ht="14.15" x14ac:dyDescent="0.35">
      <c r="F453" s="36" t="s">
        <v>3985</v>
      </c>
      <c r="J453" s="41" t="s">
        <v>3818</v>
      </c>
      <c r="K453" s="64">
        <v>3.7805999999999999E-2</v>
      </c>
      <c r="L453" s="47">
        <v>0.94001299999999999</v>
      </c>
      <c r="M453" s="47">
        <v>2</v>
      </c>
      <c r="N453" s="47" t="s">
        <v>3989</v>
      </c>
      <c r="O453" s="47">
        <v>3.6070999999999999E-2</v>
      </c>
      <c r="P453" s="47">
        <v>0.93121600000000004</v>
      </c>
      <c r="Q453" s="47">
        <v>2</v>
      </c>
      <c r="R453" s="47" t="s">
        <v>3992</v>
      </c>
      <c r="S453" s="47"/>
    </row>
    <row r="454" spans="6:19" ht="14.15" x14ac:dyDescent="0.35">
      <c r="F454" s="36" t="s">
        <v>3996</v>
      </c>
      <c r="J454" s="41" t="s">
        <v>3314</v>
      </c>
      <c r="K454" s="64">
        <v>3.7914999999999997E-2</v>
      </c>
      <c r="L454" s="47">
        <v>0.94001299999999999</v>
      </c>
      <c r="M454" s="47">
        <v>2</v>
      </c>
      <c r="N454" s="47" t="s">
        <v>4000</v>
      </c>
      <c r="O454" s="47">
        <v>3.6505000000000003E-2</v>
      </c>
      <c r="P454" s="47">
        <v>0.93121600000000004</v>
      </c>
      <c r="Q454" s="47">
        <v>2</v>
      </c>
      <c r="R454" s="47" t="s">
        <v>4003</v>
      </c>
      <c r="S454" s="47"/>
    </row>
    <row r="455" spans="6:19" ht="14.15" x14ac:dyDescent="0.35">
      <c r="F455" s="36" t="s">
        <v>4005</v>
      </c>
      <c r="J455" s="41" t="s">
        <v>4006</v>
      </c>
      <c r="K455" s="64">
        <v>3.8199999999999998E-2</v>
      </c>
      <c r="L455" s="47">
        <v>0.94001299999999999</v>
      </c>
      <c r="M455" s="47">
        <v>2</v>
      </c>
      <c r="N455" s="47" t="s">
        <v>4010</v>
      </c>
      <c r="O455" s="47">
        <v>3.6674999999999999E-2</v>
      </c>
      <c r="P455" s="47">
        <v>0.93121600000000004</v>
      </c>
      <c r="Q455" s="47">
        <v>2</v>
      </c>
      <c r="R455" s="47" t="s">
        <v>4012</v>
      </c>
      <c r="S455" s="47"/>
    </row>
    <row r="456" spans="6:19" ht="14.15" x14ac:dyDescent="0.35">
      <c r="F456" s="36" t="s">
        <v>4016</v>
      </c>
      <c r="J456" s="41" t="s">
        <v>4017</v>
      </c>
      <c r="K456" s="64">
        <v>3.8490999999999997E-2</v>
      </c>
      <c r="L456" s="47">
        <v>0.94001299999999999</v>
      </c>
      <c r="M456" s="47">
        <v>2</v>
      </c>
      <c r="N456" s="47" t="s">
        <v>4026</v>
      </c>
      <c r="O456" s="47">
        <v>3.6753000000000001E-2</v>
      </c>
      <c r="P456" s="47">
        <v>0.93121600000000004</v>
      </c>
      <c r="Q456" s="47">
        <v>2</v>
      </c>
      <c r="R456" s="47" t="s">
        <v>786</v>
      </c>
      <c r="S456" s="47"/>
    </row>
    <row r="457" spans="6:19" ht="14.15" x14ac:dyDescent="0.35">
      <c r="F457" s="36" t="s">
        <v>4029</v>
      </c>
      <c r="J457" s="41" t="s">
        <v>1640</v>
      </c>
      <c r="K457" s="64">
        <v>3.8587999999999997E-2</v>
      </c>
      <c r="L457" s="47">
        <v>0.94001299999999999</v>
      </c>
      <c r="M457" s="47">
        <v>2</v>
      </c>
      <c r="N457" s="47" t="s">
        <v>4035</v>
      </c>
      <c r="O457" s="47">
        <v>3.6795000000000001E-2</v>
      </c>
      <c r="P457" s="47">
        <v>0.93121600000000004</v>
      </c>
      <c r="Q457" s="47">
        <v>2</v>
      </c>
    </row>
    <row r="458" spans="6:19" ht="14.15" x14ac:dyDescent="0.35">
      <c r="F458" s="36" t="s">
        <v>4039</v>
      </c>
      <c r="J458" s="41" t="s">
        <v>3512</v>
      </c>
      <c r="K458" s="64">
        <v>3.8642999999999997E-2</v>
      </c>
      <c r="L458" s="47">
        <v>0.94001299999999999</v>
      </c>
      <c r="M458" s="47">
        <v>2</v>
      </c>
      <c r="N458" s="47" t="s">
        <v>3472</v>
      </c>
      <c r="O458" s="47">
        <v>3.6978999999999998E-2</v>
      </c>
      <c r="P458" s="47">
        <v>0.93121600000000004</v>
      </c>
      <c r="Q458" s="47">
        <v>2</v>
      </c>
    </row>
    <row r="459" spans="6:19" ht="14.15" x14ac:dyDescent="0.35">
      <c r="F459" s="36" t="s">
        <v>4044</v>
      </c>
      <c r="J459" s="41" t="s">
        <v>4047</v>
      </c>
      <c r="K459" s="64">
        <v>3.8642999999999997E-2</v>
      </c>
      <c r="L459" s="47">
        <v>0.94001299999999999</v>
      </c>
      <c r="M459" s="47">
        <v>2</v>
      </c>
      <c r="N459" s="47" t="s">
        <v>4051</v>
      </c>
      <c r="O459" s="47">
        <v>3.7088000000000003E-2</v>
      </c>
      <c r="P459" s="47">
        <v>0.93121600000000004</v>
      </c>
      <c r="Q459" s="47">
        <v>2</v>
      </c>
    </row>
    <row r="460" spans="6:19" ht="14.15" x14ac:dyDescent="0.35">
      <c r="F460" s="36" t="s">
        <v>4055</v>
      </c>
      <c r="J460" s="41" t="s">
        <v>4058</v>
      </c>
      <c r="K460" s="64">
        <v>3.8717000000000001E-2</v>
      </c>
      <c r="L460" s="47">
        <v>0.94001299999999999</v>
      </c>
      <c r="M460" s="47">
        <v>2</v>
      </c>
      <c r="N460" s="47" t="s">
        <v>4062</v>
      </c>
      <c r="O460" s="47">
        <v>3.7277999999999999E-2</v>
      </c>
      <c r="P460" s="47">
        <v>0.93121600000000004</v>
      </c>
      <c r="Q460" s="47">
        <v>2</v>
      </c>
    </row>
    <row r="461" spans="6:19" ht="14.15" x14ac:dyDescent="0.35">
      <c r="F461" s="36" t="s">
        <v>4064</v>
      </c>
      <c r="J461" s="41" t="s">
        <v>4066</v>
      </c>
      <c r="K461" s="64">
        <v>3.9087999999999998E-2</v>
      </c>
      <c r="L461" s="47">
        <v>0.94001299999999999</v>
      </c>
      <c r="M461" s="47">
        <v>2</v>
      </c>
      <c r="N461" s="47" t="s">
        <v>4068</v>
      </c>
      <c r="O461" s="47">
        <v>3.7434000000000002E-2</v>
      </c>
      <c r="P461" s="47">
        <v>0.93121600000000004</v>
      </c>
      <c r="Q461" s="47">
        <v>2</v>
      </c>
    </row>
    <row r="462" spans="6:19" ht="14.15" x14ac:dyDescent="0.35">
      <c r="F462" s="36" t="s">
        <v>4070</v>
      </c>
      <c r="J462" s="41" t="s">
        <v>4072</v>
      </c>
      <c r="K462" s="64">
        <v>3.9116999999999999E-2</v>
      </c>
      <c r="L462" s="47">
        <v>0.94001299999999999</v>
      </c>
      <c r="M462" s="47">
        <v>2</v>
      </c>
      <c r="N462" s="47" t="s">
        <v>4074</v>
      </c>
      <c r="O462" s="47">
        <v>3.7555999999999999E-2</v>
      </c>
      <c r="P462" s="47">
        <v>0.93121600000000004</v>
      </c>
      <c r="Q462" s="47">
        <v>2</v>
      </c>
    </row>
    <row r="463" spans="6:19" ht="14.15" x14ac:dyDescent="0.35">
      <c r="F463" s="36" t="s">
        <v>4079</v>
      </c>
      <c r="J463" s="41" t="s">
        <v>4080</v>
      </c>
      <c r="K463" s="64">
        <v>3.9264E-2</v>
      </c>
      <c r="L463" s="47">
        <v>0.94001299999999999</v>
      </c>
      <c r="M463" s="47">
        <v>2</v>
      </c>
      <c r="N463" s="47" t="s">
        <v>4083</v>
      </c>
      <c r="O463" s="47">
        <v>3.7582999999999998E-2</v>
      </c>
      <c r="P463" s="47">
        <v>0.93121600000000004</v>
      </c>
      <c r="Q463" s="47">
        <v>2</v>
      </c>
    </row>
    <row r="464" spans="6:19" ht="14.15" x14ac:dyDescent="0.35">
      <c r="F464" s="36" t="s">
        <v>267</v>
      </c>
      <c r="J464" s="41" t="s">
        <v>4087</v>
      </c>
      <c r="K464" s="64">
        <v>3.9329999999999997E-2</v>
      </c>
      <c r="L464" s="47">
        <v>0.94001299999999999</v>
      </c>
      <c r="M464" s="47">
        <v>2</v>
      </c>
      <c r="N464" s="47" t="s">
        <v>2805</v>
      </c>
      <c r="O464" s="47">
        <v>3.7735999999999999E-2</v>
      </c>
      <c r="P464" s="47">
        <v>0.93121600000000004</v>
      </c>
      <c r="Q464" s="47">
        <v>2</v>
      </c>
    </row>
    <row r="465" spans="6:17" ht="14.15" x14ac:dyDescent="0.35">
      <c r="F465" s="36" t="s">
        <v>4095</v>
      </c>
      <c r="J465" s="41" t="s">
        <v>4096</v>
      </c>
      <c r="K465" s="64">
        <v>3.9456999999999999E-2</v>
      </c>
      <c r="L465" s="47">
        <v>0.94001299999999999</v>
      </c>
      <c r="M465" s="47">
        <v>2</v>
      </c>
      <c r="N465" s="47" t="s">
        <v>4099</v>
      </c>
      <c r="O465" s="47">
        <v>3.7765E-2</v>
      </c>
      <c r="P465" s="47">
        <v>0.93121600000000004</v>
      </c>
      <c r="Q465" s="47">
        <v>2</v>
      </c>
    </row>
    <row r="466" spans="6:17" ht="14.15" x14ac:dyDescent="0.35">
      <c r="F466" s="36" t="s">
        <v>1284</v>
      </c>
      <c r="J466" s="41" t="s">
        <v>3839</v>
      </c>
      <c r="K466" s="64">
        <v>3.9523999999999997E-2</v>
      </c>
      <c r="L466" s="47">
        <v>0.94001299999999999</v>
      </c>
      <c r="M466" s="47">
        <v>2</v>
      </c>
      <c r="N466" s="47" t="s">
        <v>4107</v>
      </c>
      <c r="O466" s="47">
        <v>3.7812999999999999E-2</v>
      </c>
      <c r="P466" s="47">
        <v>0.93121600000000004</v>
      </c>
      <c r="Q466" s="47">
        <v>2</v>
      </c>
    </row>
    <row r="467" spans="6:17" ht="14.15" x14ac:dyDescent="0.35">
      <c r="F467" s="36" t="s">
        <v>4111</v>
      </c>
      <c r="J467" s="41" t="s">
        <v>4112</v>
      </c>
      <c r="K467" s="64">
        <v>3.9599000000000002E-2</v>
      </c>
      <c r="L467" s="47">
        <v>0.94001299999999999</v>
      </c>
      <c r="M467" s="47">
        <v>2</v>
      </c>
      <c r="N467" s="47" t="s">
        <v>4117</v>
      </c>
      <c r="O467" s="47">
        <v>3.7821E-2</v>
      </c>
      <c r="P467" s="47">
        <v>0.93121600000000004</v>
      </c>
      <c r="Q467" s="47">
        <v>2</v>
      </c>
    </row>
    <row r="468" spans="6:17" ht="14.15" x14ac:dyDescent="0.35">
      <c r="F468" s="36" t="s">
        <v>4120</v>
      </c>
      <c r="J468" s="41" t="s">
        <v>4121</v>
      </c>
      <c r="K468" s="64">
        <v>3.9631E-2</v>
      </c>
      <c r="L468" s="47">
        <v>0.94001299999999999</v>
      </c>
      <c r="M468" s="47">
        <v>2</v>
      </c>
      <c r="N468" s="47" t="s">
        <v>3841</v>
      </c>
      <c r="O468" s="47">
        <v>3.8018000000000003E-2</v>
      </c>
      <c r="P468" s="47">
        <v>0.93121600000000004</v>
      </c>
      <c r="Q468" s="47">
        <v>2</v>
      </c>
    </row>
    <row r="469" spans="6:17" ht="14.15" x14ac:dyDescent="0.35">
      <c r="F469" s="36" t="s">
        <v>4126</v>
      </c>
      <c r="J469" s="41" t="s">
        <v>3783</v>
      </c>
      <c r="K469" s="64">
        <v>3.9772000000000002E-2</v>
      </c>
      <c r="L469" s="47">
        <v>0.94001299999999999</v>
      </c>
      <c r="M469" s="47">
        <v>2</v>
      </c>
      <c r="N469" s="47" t="s">
        <v>869</v>
      </c>
      <c r="O469" s="47">
        <v>3.8113000000000001E-2</v>
      </c>
      <c r="P469" s="47">
        <v>0.93121600000000004</v>
      </c>
      <c r="Q469" s="47">
        <v>2</v>
      </c>
    </row>
    <row r="470" spans="6:17" ht="14.15" x14ac:dyDescent="0.35">
      <c r="F470" s="36" t="s">
        <v>4133</v>
      </c>
      <c r="J470" s="41" t="s">
        <v>1743</v>
      </c>
      <c r="K470" s="64">
        <v>3.9933999999999997E-2</v>
      </c>
      <c r="L470" s="47">
        <v>0.94001299999999999</v>
      </c>
      <c r="M470" s="47">
        <v>2</v>
      </c>
      <c r="N470" s="47" t="s">
        <v>3935</v>
      </c>
      <c r="O470" s="47">
        <v>3.8159999999999999E-2</v>
      </c>
      <c r="P470" s="47">
        <v>0.93121600000000004</v>
      </c>
      <c r="Q470" s="47">
        <v>2</v>
      </c>
    </row>
    <row r="471" spans="6:17" ht="14.15" x14ac:dyDescent="0.35">
      <c r="F471" s="36" t="s">
        <v>2634</v>
      </c>
      <c r="J471" s="41" t="s">
        <v>211</v>
      </c>
      <c r="K471" s="64">
        <v>3.9947000000000003E-2</v>
      </c>
      <c r="L471" s="47">
        <v>0.94001299999999999</v>
      </c>
      <c r="M471" s="47">
        <v>2</v>
      </c>
      <c r="N471" s="47" t="s">
        <v>4140</v>
      </c>
      <c r="O471" s="47">
        <v>3.8289999999999998E-2</v>
      </c>
      <c r="P471" s="47">
        <v>0.93121600000000004</v>
      </c>
      <c r="Q471" s="47">
        <v>2</v>
      </c>
    </row>
    <row r="472" spans="6:17" ht="14.15" x14ac:dyDescent="0.35">
      <c r="F472" s="36" t="s">
        <v>4144</v>
      </c>
      <c r="J472" s="41" t="s">
        <v>4145</v>
      </c>
      <c r="K472" s="64">
        <v>4.0029000000000002E-2</v>
      </c>
      <c r="L472" s="47">
        <v>0.94001299999999999</v>
      </c>
      <c r="M472" s="47">
        <v>2</v>
      </c>
      <c r="N472" s="47" t="s">
        <v>4149</v>
      </c>
      <c r="O472" s="47">
        <v>3.8353999999999999E-2</v>
      </c>
      <c r="P472" s="47">
        <v>0.93121600000000004</v>
      </c>
      <c r="Q472" s="47">
        <v>2</v>
      </c>
    </row>
    <row r="473" spans="6:17" ht="14.15" x14ac:dyDescent="0.35">
      <c r="F473" s="36" t="s">
        <v>4152</v>
      </c>
      <c r="J473" s="41" t="s">
        <v>4154</v>
      </c>
      <c r="K473" s="64">
        <v>4.0148999999999997E-2</v>
      </c>
      <c r="L473" s="47">
        <v>0.94001299999999999</v>
      </c>
      <c r="M473" s="47">
        <v>2</v>
      </c>
      <c r="N473" s="47" t="s">
        <v>4157</v>
      </c>
      <c r="O473" s="47">
        <v>3.8667E-2</v>
      </c>
      <c r="P473" s="47">
        <v>0.93121600000000004</v>
      </c>
      <c r="Q473" s="47">
        <v>2</v>
      </c>
    </row>
    <row r="474" spans="6:17" ht="14.15" x14ac:dyDescent="0.35">
      <c r="F474" s="36" t="s">
        <v>4161</v>
      </c>
      <c r="J474" s="41" t="s">
        <v>2821</v>
      </c>
      <c r="K474" s="64">
        <v>4.0173E-2</v>
      </c>
      <c r="L474" s="47">
        <v>0.94001299999999999</v>
      </c>
      <c r="M474" s="47">
        <v>2</v>
      </c>
      <c r="N474" s="47" t="s">
        <v>4166</v>
      </c>
      <c r="O474" s="47">
        <v>3.8743E-2</v>
      </c>
      <c r="P474" s="47">
        <v>0.93121600000000004</v>
      </c>
      <c r="Q474" s="47">
        <v>2</v>
      </c>
    </row>
    <row r="475" spans="6:17" ht="14.15" x14ac:dyDescent="0.35">
      <c r="F475" s="36" t="s">
        <v>4169</v>
      </c>
      <c r="J475" s="41" t="s">
        <v>4170</v>
      </c>
      <c r="K475" s="64">
        <v>4.0211999999999998E-2</v>
      </c>
      <c r="L475" s="47">
        <v>0.94001299999999999</v>
      </c>
      <c r="M475" s="47">
        <v>2</v>
      </c>
      <c r="N475" s="47" t="s">
        <v>4172</v>
      </c>
      <c r="O475" s="47">
        <v>3.8758000000000001E-2</v>
      </c>
      <c r="P475" s="47">
        <v>0.93121600000000004</v>
      </c>
      <c r="Q475" s="47">
        <v>2</v>
      </c>
    </row>
    <row r="476" spans="6:17" ht="14.15" x14ac:dyDescent="0.35">
      <c r="F476" s="36" t="s">
        <v>4178</v>
      </c>
      <c r="J476" s="41" t="s">
        <v>4180</v>
      </c>
      <c r="K476" s="64">
        <v>4.0268999999999999E-2</v>
      </c>
      <c r="L476" s="47">
        <v>0.94001299999999999</v>
      </c>
      <c r="M476" s="47">
        <v>2</v>
      </c>
      <c r="N476" s="47" t="s">
        <v>4183</v>
      </c>
      <c r="O476" s="47">
        <v>3.9019999999999999E-2</v>
      </c>
      <c r="P476" s="47">
        <v>0.93121600000000004</v>
      </c>
      <c r="Q476" s="47">
        <v>2</v>
      </c>
    </row>
    <row r="477" spans="6:17" ht="14.15" x14ac:dyDescent="0.35">
      <c r="F477" s="36" t="s">
        <v>4185</v>
      </c>
      <c r="J477" s="41" t="s">
        <v>1028</v>
      </c>
      <c r="K477" s="64">
        <v>4.0363999999999997E-2</v>
      </c>
      <c r="L477" s="47">
        <v>0.94001299999999999</v>
      </c>
      <c r="M477" s="47">
        <v>2</v>
      </c>
      <c r="N477" s="47" t="s">
        <v>4187</v>
      </c>
      <c r="O477" s="47">
        <v>3.9054999999999999E-2</v>
      </c>
      <c r="P477" s="47">
        <v>0.93121600000000004</v>
      </c>
      <c r="Q477" s="47">
        <v>2</v>
      </c>
    </row>
    <row r="478" spans="6:17" ht="14.15" x14ac:dyDescent="0.35">
      <c r="F478" s="36" t="s">
        <v>4189</v>
      </c>
      <c r="J478" s="41" t="s">
        <v>4192</v>
      </c>
      <c r="K478" s="64">
        <v>4.0365999999999999E-2</v>
      </c>
      <c r="L478" s="47">
        <v>0.94001299999999999</v>
      </c>
      <c r="M478" s="47">
        <v>2</v>
      </c>
      <c r="N478" s="47" t="s">
        <v>4196</v>
      </c>
      <c r="O478" s="47">
        <v>3.9098000000000001E-2</v>
      </c>
      <c r="P478" s="47">
        <v>0.93121600000000004</v>
      </c>
      <c r="Q478" s="47">
        <v>2</v>
      </c>
    </row>
    <row r="479" spans="6:17" ht="14.15" x14ac:dyDescent="0.35">
      <c r="F479" s="36" t="s">
        <v>4199</v>
      </c>
      <c r="J479" s="41" t="s">
        <v>3760</v>
      </c>
      <c r="K479" s="64">
        <v>4.0600999999999998E-2</v>
      </c>
      <c r="L479" s="47">
        <v>0.94001299999999999</v>
      </c>
      <c r="M479" s="47">
        <v>2</v>
      </c>
      <c r="N479" s="47" t="s">
        <v>4203</v>
      </c>
      <c r="O479" s="47">
        <v>3.9252000000000002E-2</v>
      </c>
      <c r="P479" s="47">
        <v>0.93121600000000004</v>
      </c>
      <c r="Q479" s="47">
        <v>2</v>
      </c>
    </row>
    <row r="480" spans="6:17" ht="14.15" x14ac:dyDescent="0.35">
      <c r="F480" s="36" t="s">
        <v>4207</v>
      </c>
      <c r="J480" s="41" t="s">
        <v>4210</v>
      </c>
      <c r="K480" s="64">
        <v>4.0799000000000002E-2</v>
      </c>
      <c r="L480" s="47">
        <v>0.94001299999999999</v>
      </c>
      <c r="M480" s="47">
        <v>2</v>
      </c>
      <c r="N480" s="47" t="s">
        <v>4212</v>
      </c>
      <c r="O480" s="47">
        <v>3.9267000000000003E-2</v>
      </c>
      <c r="P480" s="47">
        <v>0.93121600000000004</v>
      </c>
      <c r="Q480" s="47">
        <v>2</v>
      </c>
    </row>
    <row r="481" spans="6:17" ht="14.15" x14ac:dyDescent="0.35">
      <c r="F481" s="36" t="s">
        <v>4214</v>
      </c>
      <c r="J481" s="41" t="s">
        <v>4216</v>
      </c>
      <c r="K481" s="64">
        <v>4.0821000000000003E-2</v>
      </c>
      <c r="L481" s="47">
        <v>0.94001299999999999</v>
      </c>
      <c r="M481" s="47">
        <v>2</v>
      </c>
      <c r="N481" s="47" t="s">
        <v>1628</v>
      </c>
      <c r="O481" s="47">
        <v>3.9293000000000002E-2</v>
      </c>
      <c r="P481" s="47">
        <v>0.93121600000000004</v>
      </c>
      <c r="Q481" s="47">
        <v>2</v>
      </c>
    </row>
    <row r="482" spans="6:17" ht="14.15" x14ac:dyDescent="0.35">
      <c r="F482" s="36" t="s">
        <v>2182</v>
      </c>
      <c r="J482" s="41" t="s">
        <v>2591</v>
      </c>
      <c r="K482" s="64">
        <v>4.0916000000000001E-2</v>
      </c>
      <c r="L482" s="47">
        <v>0.94001299999999999</v>
      </c>
      <c r="M482" s="47">
        <v>2</v>
      </c>
      <c r="N482" s="47" t="s">
        <v>4223</v>
      </c>
      <c r="O482" s="47">
        <v>3.9313000000000001E-2</v>
      </c>
      <c r="P482" s="47">
        <v>0.93121600000000004</v>
      </c>
      <c r="Q482" s="47">
        <v>2</v>
      </c>
    </row>
    <row r="483" spans="6:17" ht="14.15" x14ac:dyDescent="0.35">
      <c r="F483" s="36" t="s">
        <v>4225</v>
      </c>
      <c r="J483" s="41" t="s">
        <v>3721</v>
      </c>
      <c r="K483" s="64">
        <v>4.0968999999999998E-2</v>
      </c>
      <c r="L483" s="47">
        <v>0.94001299999999999</v>
      </c>
      <c r="M483" s="47">
        <v>2</v>
      </c>
      <c r="N483" s="47" t="s">
        <v>4228</v>
      </c>
      <c r="O483" s="47">
        <v>3.9562E-2</v>
      </c>
      <c r="P483" s="47">
        <v>0.93121600000000004</v>
      </c>
      <c r="Q483" s="47">
        <v>2</v>
      </c>
    </row>
    <row r="484" spans="6:17" ht="14.15" x14ac:dyDescent="0.35">
      <c r="F484" s="36" t="s">
        <v>4230</v>
      </c>
      <c r="J484" s="41" t="s">
        <v>4232</v>
      </c>
      <c r="K484" s="64">
        <v>4.1276E-2</v>
      </c>
      <c r="L484" s="47">
        <v>0.94001299999999999</v>
      </c>
      <c r="M484" s="47">
        <v>2</v>
      </c>
      <c r="N484" s="47" t="s">
        <v>4235</v>
      </c>
      <c r="O484" s="47">
        <v>4.0079999999999998E-2</v>
      </c>
      <c r="P484" s="47">
        <v>0.93121600000000004</v>
      </c>
      <c r="Q484" s="47">
        <v>2</v>
      </c>
    </row>
    <row r="485" spans="6:17" ht="14.15" x14ac:dyDescent="0.35">
      <c r="F485" s="36" t="s">
        <v>4237</v>
      </c>
      <c r="J485" s="41" t="s">
        <v>4238</v>
      </c>
      <c r="K485" s="64">
        <v>4.1298000000000001E-2</v>
      </c>
      <c r="L485" s="47">
        <v>0.94001299999999999</v>
      </c>
      <c r="M485" s="47">
        <v>2</v>
      </c>
      <c r="N485" s="47" t="s">
        <v>3370</v>
      </c>
      <c r="O485" s="47">
        <v>4.0108999999999999E-2</v>
      </c>
      <c r="P485" s="47">
        <v>0.93121600000000004</v>
      </c>
      <c r="Q485" s="47">
        <v>2</v>
      </c>
    </row>
    <row r="486" spans="6:17" ht="14.15" x14ac:dyDescent="0.35">
      <c r="F486" s="36" t="s">
        <v>4241</v>
      </c>
      <c r="J486" s="41" t="s">
        <v>4242</v>
      </c>
      <c r="K486" s="64">
        <v>4.1498E-2</v>
      </c>
      <c r="L486" s="47">
        <v>0.94001299999999999</v>
      </c>
      <c r="M486" s="47">
        <v>2</v>
      </c>
      <c r="N486" s="47" t="s">
        <v>4244</v>
      </c>
      <c r="O486" s="47">
        <v>4.0169000000000003E-2</v>
      </c>
      <c r="P486" s="47">
        <v>0.93121600000000004</v>
      </c>
      <c r="Q486" s="47">
        <v>2</v>
      </c>
    </row>
    <row r="487" spans="6:17" ht="14.15" x14ac:dyDescent="0.35">
      <c r="F487" s="36" t="s">
        <v>4246</v>
      </c>
      <c r="J487" s="41" t="s">
        <v>3323</v>
      </c>
      <c r="K487" s="64">
        <v>4.1619999999999997E-2</v>
      </c>
      <c r="L487" s="47">
        <v>0.94001299999999999</v>
      </c>
      <c r="M487" s="47">
        <v>2</v>
      </c>
      <c r="N487" s="47" t="s">
        <v>4249</v>
      </c>
      <c r="O487" s="47">
        <v>4.0265000000000002E-2</v>
      </c>
      <c r="P487" s="47">
        <v>0.93121600000000004</v>
      </c>
      <c r="Q487" s="47">
        <v>2</v>
      </c>
    </row>
    <row r="488" spans="6:17" ht="14.15" x14ac:dyDescent="0.35">
      <c r="F488" s="36" t="s">
        <v>4251</v>
      </c>
      <c r="J488" s="41" t="s">
        <v>1317</v>
      </c>
      <c r="K488" s="64">
        <v>4.1632000000000002E-2</v>
      </c>
      <c r="L488" s="47">
        <v>0.94001299999999999</v>
      </c>
      <c r="M488" s="47">
        <v>2</v>
      </c>
      <c r="N488" s="47" t="s">
        <v>4254</v>
      </c>
      <c r="O488" s="47">
        <v>4.0319000000000001E-2</v>
      </c>
      <c r="P488" s="47">
        <v>0.93121600000000004</v>
      </c>
      <c r="Q488" s="47">
        <v>2</v>
      </c>
    </row>
    <row r="489" spans="6:17" ht="14.15" x14ac:dyDescent="0.35">
      <c r="F489" s="36" t="s">
        <v>2824</v>
      </c>
      <c r="J489" s="41" t="s">
        <v>841</v>
      </c>
      <c r="K489" s="64">
        <v>4.1654999999999998E-2</v>
      </c>
      <c r="L489" s="47">
        <v>0.94001299999999999</v>
      </c>
      <c r="M489" s="47">
        <v>2</v>
      </c>
      <c r="N489" s="47" t="s">
        <v>1806</v>
      </c>
      <c r="O489" s="47">
        <v>4.0467000000000003E-2</v>
      </c>
      <c r="P489" s="47">
        <v>0.93121600000000004</v>
      </c>
      <c r="Q489" s="47">
        <v>2</v>
      </c>
    </row>
    <row r="490" spans="6:17" ht="14.15" x14ac:dyDescent="0.35">
      <c r="F490" s="36" t="s">
        <v>4263</v>
      </c>
      <c r="J490" s="41" t="s">
        <v>3983</v>
      </c>
      <c r="K490" s="64">
        <v>4.1742000000000001E-2</v>
      </c>
      <c r="L490" s="47">
        <v>0.94001299999999999</v>
      </c>
      <c r="M490" s="47">
        <v>2</v>
      </c>
      <c r="N490" s="47" t="s">
        <v>4266</v>
      </c>
      <c r="O490" s="47">
        <v>4.0509000000000003E-2</v>
      </c>
      <c r="P490" s="47">
        <v>0.93121600000000004</v>
      </c>
      <c r="Q490" s="47">
        <v>2</v>
      </c>
    </row>
    <row r="491" spans="6:17" ht="14.15" x14ac:dyDescent="0.35">
      <c r="F491" s="36" t="s">
        <v>4269</v>
      </c>
      <c r="J491" s="41" t="s">
        <v>3265</v>
      </c>
      <c r="K491" s="64">
        <v>4.1833000000000002E-2</v>
      </c>
      <c r="L491" s="47">
        <v>0.94001299999999999</v>
      </c>
      <c r="M491" s="47">
        <v>2</v>
      </c>
      <c r="N491" s="47" t="s">
        <v>4272</v>
      </c>
      <c r="O491" s="47">
        <v>4.0578999999999997E-2</v>
      </c>
      <c r="P491" s="47">
        <v>0.93121600000000004</v>
      </c>
      <c r="Q491" s="47">
        <v>2</v>
      </c>
    </row>
    <row r="492" spans="6:17" ht="14.15" x14ac:dyDescent="0.35">
      <c r="F492" s="36" t="s">
        <v>2651</v>
      </c>
      <c r="J492" s="41" t="s">
        <v>2258</v>
      </c>
      <c r="K492" s="64">
        <v>4.2091999999999997E-2</v>
      </c>
      <c r="L492" s="47">
        <v>0.94001299999999999</v>
      </c>
      <c r="M492" s="47">
        <v>2</v>
      </c>
      <c r="N492" s="47" t="s">
        <v>4276</v>
      </c>
      <c r="O492" s="47">
        <v>4.1065999999999998E-2</v>
      </c>
      <c r="P492" s="47">
        <v>0.93121600000000004</v>
      </c>
      <c r="Q492" s="47">
        <v>2</v>
      </c>
    </row>
    <row r="493" spans="6:17" ht="14.15" x14ac:dyDescent="0.35">
      <c r="F493" s="36" t="s">
        <v>1173</v>
      </c>
      <c r="J493" s="41" t="s">
        <v>4280</v>
      </c>
      <c r="K493" s="64">
        <v>4.2236000000000003E-2</v>
      </c>
      <c r="L493" s="47">
        <v>0.94001299999999999</v>
      </c>
      <c r="M493" s="47">
        <v>2</v>
      </c>
      <c r="N493" s="47" t="s">
        <v>4205</v>
      </c>
      <c r="O493" s="47">
        <v>4.1110000000000001E-2</v>
      </c>
      <c r="P493" s="47">
        <v>0.93121600000000004</v>
      </c>
      <c r="Q493" s="47">
        <v>2</v>
      </c>
    </row>
    <row r="494" spans="6:17" ht="14.15" x14ac:dyDescent="0.35">
      <c r="F494" s="36" t="s">
        <v>4282</v>
      </c>
      <c r="J494" s="41" t="s">
        <v>728</v>
      </c>
      <c r="K494" s="64">
        <v>4.2284000000000002E-2</v>
      </c>
      <c r="L494" s="47">
        <v>0.94001299999999999</v>
      </c>
      <c r="M494" s="47">
        <v>2</v>
      </c>
      <c r="N494" s="47" t="s">
        <v>2063</v>
      </c>
      <c r="O494" s="47">
        <v>4.1140999999999997E-2</v>
      </c>
      <c r="P494" s="47">
        <v>0.93121600000000004</v>
      </c>
      <c r="Q494" s="47">
        <v>2</v>
      </c>
    </row>
    <row r="495" spans="6:17" ht="14.15" x14ac:dyDescent="0.35">
      <c r="F495" s="36" t="s">
        <v>4287</v>
      </c>
      <c r="J495" s="41" t="s">
        <v>2475</v>
      </c>
      <c r="K495" s="64">
        <v>4.2303E-2</v>
      </c>
      <c r="L495" s="47">
        <v>0.94001299999999999</v>
      </c>
      <c r="M495" s="47">
        <v>2</v>
      </c>
      <c r="N495" s="47" t="s">
        <v>597</v>
      </c>
      <c r="O495" s="47">
        <v>4.1155999999999998E-2</v>
      </c>
      <c r="P495" s="47">
        <v>0.93121600000000004</v>
      </c>
      <c r="Q495" s="47">
        <v>2</v>
      </c>
    </row>
    <row r="496" spans="6:17" ht="14.15" x14ac:dyDescent="0.35">
      <c r="F496" s="36" t="s">
        <v>4290</v>
      </c>
      <c r="J496" s="41" t="s">
        <v>4291</v>
      </c>
      <c r="K496" s="64">
        <v>4.2320999999999998E-2</v>
      </c>
      <c r="L496" s="47">
        <v>0.94001299999999999</v>
      </c>
      <c r="M496" s="47">
        <v>2</v>
      </c>
      <c r="N496" s="47" t="s">
        <v>4292</v>
      </c>
      <c r="O496" s="47">
        <v>4.1165E-2</v>
      </c>
      <c r="P496" s="47">
        <v>0.93121600000000004</v>
      </c>
      <c r="Q496" s="47">
        <v>2</v>
      </c>
    </row>
    <row r="497" spans="6:17" ht="14.15" x14ac:dyDescent="0.35">
      <c r="F497" s="36" t="s">
        <v>4293</v>
      </c>
      <c r="J497" s="41" t="s">
        <v>2804</v>
      </c>
      <c r="K497" s="64">
        <v>4.2337E-2</v>
      </c>
      <c r="L497" s="47">
        <v>0.94001299999999999</v>
      </c>
      <c r="M497" s="47">
        <v>2</v>
      </c>
      <c r="N497" s="47" t="s">
        <v>4079</v>
      </c>
      <c r="O497" s="47">
        <v>4.1239999999999999E-2</v>
      </c>
      <c r="P497" s="47">
        <v>0.93121600000000004</v>
      </c>
      <c r="Q497" s="47">
        <v>2</v>
      </c>
    </row>
    <row r="498" spans="6:17" ht="14.15" x14ac:dyDescent="0.35">
      <c r="F498" s="36" t="s">
        <v>4297</v>
      </c>
      <c r="J498" s="41" t="s">
        <v>1861</v>
      </c>
      <c r="K498" s="64">
        <v>4.2409000000000002E-2</v>
      </c>
      <c r="L498" s="47">
        <v>0.94001299999999999</v>
      </c>
      <c r="M498" s="47">
        <v>2</v>
      </c>
      <c r="N498" s="47" t="s">
        <v>3749</v>
      </c>
      <c r="O498" s="47">
        <v>4.1284000000000001E-2</v>
      </c>
      <c r="P498" s="47">
        <v>0.93121600000000004</v>
      </c>
      <c r="Q498" s="47">
        <v>2</v>
      </c>
    </row>
    <row r="499" spans="6:17" ht="14.15" x14ac:dyDescent="0.35">
      <c r="F499" s="36" t="s">
        <v>4302</v>
      </c>
      <c r="J499" s="41" t="s">
        <v>1107</v>
      </c>
      <c r="K499" s="64">
        <v>4.2479000000000003E-2</v>
      </c>
      <c r="L499" s="47">
        <v>0.94001299999999999</v>
      </c>
      <c r="M499" s="47">
        <v>2</v>
      </c>
      <c r="N499" s="47" t="s">
        <v>493</v>
      </c>
      <c r="O499" s="47">
        <v>4.1340000000000002E-2</v>
      </c>
      <c r="P499" s="47">
        <v>0.93121600000000004</v>
      </c>
      <c r="Q499" s="47">
        <v>2</v>
      </c>
    </row>
    <row r="500" spans="6:17" ht="14.15" x14ac:dyDescent="0.35">
      <c r="F500" s="36" t="s">
        <v>422</v>
      </c>
      <c r="J500" s="41" t="s">
        <v>1065</v>
      </c>
      <c r="K500" s="64">
        <v>4.2507000000000003E-2</v>
      </c>
      <c r="L500" s="47">
        <v>0.94001299999999999</v>
      </c>
      <c r="M500" s="47">
        <v>2</v>
      </c>
      <c r="N500" s="47" t="s">
        <v>4309</v>
      </c>
      <c r="O500" s="47">
        <v>4.1354000000000002E-2</v>
      </c>
      <c r="P500" s="47">
        <v>0.93121600000000004</v>
      </c>
      <c r="Q500" s="47">
        <v>2</v>
      </c>
    </row>
    <row r="501" spans="6:17" ht="14.15" x14ac:dyDescent="0.35">
      <c r="F501" s="36" t="s">
        <v>4311</v>
      </c>
      <c r="J501" s="41" t="s">
        <v>3045</v>
      </c>
      <c r="K501" s="64">
        <v>4.2548000000000002E-2</v>
      </c>
      <c r="L501" s="47">
        <v>0.94001299999999999</v>
      </c>
      <c r="M501" s="47">
        <v>2</v>
      </c>
      <c r="N501" s="47" t="s">
        <v>4316</v>
      </c>
      <c r="O501" s="47">
        <v>4.1539E-2</v>
      </c>
      <c r="P501" s="47">
        <v>0.93121600000000004</v>
      </c>
      <c r="Q501" s="47">
        <v>2</v>
      </c>
    </row>
    <row r="502" spans="6:17" ht="14.15" x14ac:dyDescent="0.35">
      <c r="F502" s="36" t="s">
        <v>4319</v>
      </c>
      <c r="J502" s="41" t="s">
        <v>4320</v>
      </c>
      <c r="K502" s="64">
        <v>4.2657E-2</v>
      </c>
      <c r="L502" s="47">
        <v>0.94001299999999999</v>
      </c>
      <c r="M502" s="47">
        <v>2</v>
      </c>
      <c r="N502" s="47" t="s">
        <v>4322</v>
      </c>
      <c r="O502" s="47">
        <v>4.1633000000000003E-2</v>
      </c>
      <c r="P502" s="47">
        <v>0.93121600000000004</v>
      </c>
      <c r="Q502" s="47">
        <v>2</v>
      </c>
    </row>
    <row r="503" spans="6:17" ht="14.15" x14ac:dyDescent="0.35">
      <c r="F503" s="36" t="s">
        <v>4324</v>
      </c>
      <c r="J503" s="41" t="s">
        <v>4326</v>
      </c>
      <c r="K503" s="64">
        <v>4.2671000000000001E-2</v>
      </c>
      <c r="L503" s="47">
        <v>0.94001299999999999</v>
      </c>
      <c r="M503" s="47">
        <v>2</v>
      </c>
      <c r="N503" s="47" t="s">
        <v>4329</v>
      </c>
      <c r="O503" s="47">
        <v>4.1667000000000003E-2</v>
      </c>
      <c r="P503" s="47">
        <v>0.93121600000000004</v>
      </c>
      <c r="Q503" s="47">
        <v>2</v>
      </c>
    </row>
    <row r="504" spans="6:17" ht="14.15" x14ac:dyDescent="0.35">
      <c r="F504" s="36" t="s">
        <v>4332</v>
      </c>
      <c r="J504" s="41" t="s">
        <v>4333</v>
      </c>
      <c r="K504" s="64">
        <v>4.2744999999999998E-2</v>
      </c>
      <c r="L504" s="47">
        <v>0.94001299999999999</v>
      </c>
      <c r="M504" s="47">
        <v>2</v>
      </c>
      <c r="N504" s="47" t="s">
        <v>1271</v>
      </c>
      <c r="O504" s="47">
        <v>4.1846000000000001E-2</v>
      </c>
      <c r="P504" s="47">
        <v>0.93121600000000004</v>
      </c>
      <c r="Q504" s="47">
        <v>2</v>
      </c>
    </row>
    <row r="505" spans="6:17" ht="14.15" x14ac:dyDescent="0.35">
      <c r="F505" s="36" t="s">
        <v>4337</v>
      </c>
      <c r="J505" s="41" t="s">
        <v>4339</v>
      </c>
      <c r="K505" s="64">
        <v>4.2798999999999997E-2</v>
      </c>
      <c r="L505" s="47">
        <v>0.94001299999999999</v>
      </c>
      <c r="M505" s="47">
        <v>2</v>
      </c>
      <c r="N505" s="47" t="s">
        <v>4342</v>
      </c>
      <c r="O505" s="47">
        <v>4.1855999999999997E-2</v>
      </c>
      <c r="P505" s="47">
        <v>0.93121600000000004</v>
      </c>
      <c r="Q505" s="47">
        <v>2</v>
      </c>
    </row>
    <row r="506" spans="6:17" ht="14.15" x14ac:dyDescent="0.35">
      <c r="F506" s="36" t="s">
        <v>4343</v>
      </c>
      <c r="J506" s="41" t="s">
        <v>4345</v>
      </c>
      <c r="K506" s="64">
        <v>4.2848999999999998E-2</v>
      </c>
      <c r="L506" s="47">
        <v>0.94001299999999999</v>
      </c>
      <c r="M506" s="47">
        <v>2</v>
      </c>
      <c r="N506" s="47" t="s">
        <v>4347</v>
      </c>
      <c r="O506" s="47">
        <v>4.1869999999999997E-2</v>
      </c>
      <c r="P506" s="47">
        <v>0.93121600000000004</v>
      </c>
      <c r="Q506" s="47">
        <v>2</v>
      </c>
    </row>
    <row r="507" spans="6:17" ht="14.15" x14ac:dyDescent="0.35">
      <c r="F507" s="36" t="s">
        <v>4351</v>
      </c>
      <c r="J507" s="41" t="s">
        <v>4353</v>
      </c>
      <c r="K507" s="64">
        <v>4.3060000000000001E-2</v>
      </c>
      <c r="L507" s="47">
        <v>0.94001299999999999</v>
      </c>
      <c r="M507" s="47">
        <v>2</v>
      </c>
      <c r="N507" s="47" t="s">
        <v>4355</v>
      </c>
      <c r="O507" s="47">
        <v>4.2000999999999997E-2</v>
      </c>
      <c r="P507" s="47">
        <v>0.93121600000000004</v>
      </c>
      <c r="Q507" s="47">
        <v>2</v>
      </c>
    </row>
    <row r="508" spans="6:17" ht="14.15" x14ac:dyDescent="0.35">
      <c r="F508" s="36" t="s">
        <v>4358</v>
      </c>
      <c r="J508" s="41" t="s">
        <v>2424</v>
      </c>
      <c r="K508" s="64">
        <v>4.3070999999999998E-2</v>
      </c>
      <c r="L508" s="47">
        <v>0.94001299999999999</v>
      </c>
      <c r="M508" s="47">
        <v>2</v>
      </c>
      <c r="N508" s="47" t="s">
        <v>4362</v>
      </c>
      <c r="O508" s="47">
        <v>4.2032E-2</v>
      </c>
      <c r="P508" s="47">
        <v>0.93121600000000004</v>
      </c>
      <c r="Q508" s="47">
        <v>2</v>
      </c>
    </row>
    <row r="509" spans="6:17" ht="14.15" x14ac:dyDescent="0.35">
      <c r="F509" s="36" t="s">
        <v>4021</v>
      </c>
      <c r="J509" s="41" t="s">
        <v>4364</v>
      </c>
      <c r="K509" s="64">
        <v>4.3247000000000001E-2</v>
      </c>
      <c r="L509" s="47">
        <v>0.94001299999999999</v>
      </c>
      <c r="M509" s="47">
        <v>2</v>
      </c>
      <c r="N509" s="47" t="s">
        <v>4366</v>
      </c>
      <c r="O509" s="47">
        <v>4.2160999999999997E-2</v>
      </c>
      <c r="P509" s="47">
        <v>0.93121600000000004</v>
      </c>
      <c r="Q509" s="47">
        <v>2</v>
      </c>
    </row>
    <row r="510" spans="6:17" ht="14.15" x14ac:dyDescent="0.35">
      <c r="F510" s="36" t="s">
        <v>4370</v>
      </c>
      <c r="J510" s="41" t="s">
        <v>3823</v>
      </c>
      <c r="K510" s="64">
        <v>4.3299999999999998E-2</v>
      </c>
      <c r="L510" s="47">
        <v>0.94001299999999999</v>
      </c>
      <c r="M510" s="47">
        <v>2</v>
      </c>
      <c r="N510" s="47" t="s">
        <v>1486</v>
      </c>
      <c r="O510" s="47">
        <v>4.2294999999999999E-2</v>
      </c>
      <c r="P510" s="47">
        <v>0.93121600000000004</v>
      </c>
      <c r="Q510" s="47">
        <v>2</v>
      </c>
    </row>
    <row r="511" spans="6:17" ht="14.15" x14ac:dyDescent="0.35">
      <c r="F511" s="36" t="s">
        <v>4373</v>
      </c>
      <c r="J511" s="41" t="s">
        <v>4374</v>
      </c>
      <c r="K511" s="64">
        <v>4.3331000000000001E-2</v>
      </c>
      <c r="L511" s="47">
        <v>0.94001299999999999</v>
      </c>
      <c r="M511" s="47">
        <v>2</v>
      </c>
      <c r="N511" s="47" t="s">
        <v>4377</v>
      </c>
      <c r="O511" s="47">
        <v>4.2362999999999998E-2</v>
      </c>
      <c r="P511" s="47">
        <v>0.93121600000000004</v>
      </c>
      <c r="Q511" s="47">
        <v>2</v>
      </c>
    </row>
    <row r="512" spans="6:17" ht="14.15" x14ac:dyDescent="0.35">
      <c r="F512" s="36" t="s">
        <v>4378</v>
      </c>
      <c r="J512" s="41" t="s">
        <v>4379</v>
      </c>
      <c r="K512" s="64">
        <v>4.3553000000000001E-2</v>
      </c>
      <c r="L512" s="47">
        <v>0.94001299999999999</v>
      </c>
      <c r="M512" s="47">
        <v>2</v>
      </c>
      <c r="N512" s="47" t="s">
        <v>4383</v>
      </c>
      <c r="O512" s="47">
        <v>4.2421E-2</v>
      </c>
      <c r="P512" s="47">
        <v>0.93121600000000004</v>
      </c>
      <c r="Q512" s="47">
        <v>2</v>
      </c>
    </row>
    <row r="513" spans="6:17" ht="14.15" x14ac:dyDescent="0.35">
      <c r="F513" s="36" t="s">
        <v>4386</v>
      </c>
      <c r="J513" s="41" t="s">
        <v>2896</v>
      </c>
      <c r="K513" s="64">
        <v>4.3624999999999997E-2</v>
      </c>
      <c r="L513" s="47">
        <v>0.94001299999999999</v>
      </c>
      <c r="M513" s="47">
        <v>2</v>
      </c>
      <c r="N513" s="47" t="s">
        <v>4389</v>
      </c>
      <c r="O513" s="47">
        <v>4.2433999999999999E-2</v>
      </c>
      <c r="P513" s="47">
        <v>0.93121600000000004</v>
      </c>
      <c r="Q513" s="47">
        <v>2</v>
      </c>
    </row>
    <row r="514" spans="6:17" ht="14.15" x14ac:dyDescent="0.35">
      <c r="F514" s="36" t="s">
        <v>4391</v>
      </c>
      <c r="J514" s="41" t="s">
        <v>4393</v>
      </c>
      <c r="K514" s="64">
        <v>4.3721999999999997E-2</v>
      </c>
      <c r="L514" s="47">
        <v>0.94001299999999999</v>
      </c>
      <c r="M514" s="47">
        <v>2</v>
      </c>
      <c r="N514" s="47" t="s">
        <v>4395</v>
      </c>
      <c r="O514" s="47">
        <v>4.2575000000000002E-2</v>
      </c>
      <c r="P514" s="47">
        <v>0.93121600000000004</v>
      </c>
      <c r="Q514" s="47">
        <v>2</v>
      </c>
    </row>
    <row r="515" spans="6:17" ht="14.15" x14ac:dyDescent="0.35">
      <c r="F515" s="36" t="s">
        <v>4400</v>
      </c>
      <c r="J515" s="41" t="s">
        <v>4342</v>
      </c>
      <c r="K515" s="64">
        <v>4.3819999999999998E-2</v>
      </c>
      <c r="L515" s="47">
        <v>0.94001299999999999</v>
      </c>
      <c r="M515" s="47">
        <v>2</v>
      </c>
      <c r="N515" s="47" t="s">
        <v>4402</v>
      </c>
      <c r="O515" s="47">
        <v>4.2619999999999998E-2</v>
      </c>
      <c r="P515" s="47">
        <v>0.93121600000000004</v>
      </c>
      <c r="Q515" s="47">
        <v>2</v>
      </c>
    </row>
    <row r="516" spans="6:17" ht="14.15" x14ac:dyDescent="0.35">
      <c r="F516" s="36" t="s">
        <v>4377</v>
      </c>
      <c r="J516" s="41" t="s">
        <v>4406</v>
      </c>
      <c r="K516" s="64">
        <v>4.3903999999999999E-2</v>
      </c>
      <c r="L516" s="47">
        <v>0.94001299999999999</v>
      </c>
      <c r="M516" s="47">
        <v>2</v>
      </c>
      <c r="N516" s="47" t="s">
        <v>937</v>
      </c>
      <c r="O516" s="47">
        <v>4.2841999999999998E-2</v>
      </c>
      <c r="P516" s="47">
        <v>0.93121600000000004</v>
      </c>
      <c r="Q516" s="47">
        <v>2</v>
      </c>
    </row>
    <row r="517" spans="6:17" ht="14.15" x14ac:dyDescent="0.35">
      <c r="F517" s="36" t="s">
        <v>4410</v>
      </c>
      <c r="J517" s="41" t="s">
        <v>4411</v>
      </c>
      <c r="K517" s="64">
        <v>4.3933E-2</v>
      </c>
      <c r="L517" s="47">
        <v>0.94001299999999999</v>
      </c>
      <c r="M517" s="47">
        <v>2</v>
      </c>
      <c r="N517" s="47" t="s">
        <v>4413</v>
      </c>
      <c r="O517" s="47">
        <v>4.2868000000000003E-2</v>
      </c>
      <c r="P517" s="47">
        <v>0.93121600000000004</v>
      </c>
      <c r="Q517" s="47">
        <v>2</v>
      </c>
    </row>
    <row r="518" spans="6:17" ht="14.15" x14ac:dyDescent="0.35">
      <c r="F518" s="36" t="s">
        <v>4416</v>
      </c>
      <c r="J518" s="41" t="s">
        <v>4417</v>
      </c>
      <c r="K518" s="64">
        <v>4.4031000000000001E-2</v>
      </c>
      <c r="L518" s="47">
        <v>0.94001299999999999</v>
      </c>
      <c r="M518" s="47">
        <v>2</v>
      </c>
      <c r="N518" s="47" t="s">
        <v>4141</v>
      </c>
      <c r="O518" s="47">
        <v>4.3099999999999999E-2</v>
      </c>
      <c r="P518" s="47">
        <v>0.93121600000000004</v>
      </c>
      <c r="Q518" s="47">
        <v>2</v>
      </c>
    </row>
    <row r="519" spans="6:17" ht="14.15" x14ac:dyDescent="0.35">
      <c r="F519" s="36" t="s">
        <v>4421</v>
      </c>
      <c r="J519" s="41" t="s">
        <v>3450</v>
      </c>
      <c r="K519" s="64">
        <v>4.4060000000000002E-2</v>
      </c>
      <c r="L519" s="47">
        <v>0.94001299999999999</v>
      </c>
      <c r="M519" s="47">
        <v>2</v>
      </c>
      <c r="N519" s="47" t="s">
        <v>663</v>
      </c>
      <c r="O519" s="47">
        <v>4.3309E-2</v>
      </c>
      <c r="P519" s="47">
        <v>0.93121600000000004</v>
      </c>
      <c r="Q519" s="47">
        <v>2</v>
      </c>
    </row>
    <row r="520" spans="6:17" ht="14.15" x14ac:dyDescent="0.35">
      <c r="F520" s="36" t="s">
        <v>4424</v>
      </c>
      <c r="J520" s="41" t="s">
        <v>4426</v>
      </c>
      <c r="K520" s="64">
        <v>4.4241000000000003E-2</v>
      </c>
      <c r="L520" s="47">
        <v>0.94001299999999999</v>
      </c>
      <c r="M520" s="47">
        <v>2</v>
      </c>
      <c r="N520" s="47" t="s">
        <v>4427</v>
      </c>
      <c r="O520" s="47">
        <v>4.3411999999999999E-2</v>
      </c>
      <c r="P520" s="47">
        <v>0.93121600000000004</v>
      </c>
      <c r="Q520" s="47">
        <v>2</v>
      </c>
    </row>
    <row r="521" spans="6:17" ht="14.15" x14ac:dyDescent="0.35">
      <c r="F521" s="36" t="s">
        <v>4428</v>
      </c>
      <c r="J521" s="41" t="s">
        <v>2269</v>
      </c>
      <c r="K521" s="64">
        <v>4.4395999999999998E-2</v>
      </c>
      <c r="L521" s="47">
        <v>0.94001299999999999</v>
      </c>
      <c r="M521" s="47">
        <v>2</v>
      </c>
      <c r="N521" s="47" t="s">
        <v>1396</v>
      </c>
      <c r="O521" s="47">
        <v>4.3441E-2</v>
      </c>
      <c r="P521" s="47">
        <v>0.93121600000000004</v>
      </c>
      <c r="Q521" s="47">
        <v>2</v>
      </c>
    </row>
    <row r="522" spans="6:17" ht="14.15" x14ac:dyDescent="0.35">
      <c r="F522" s="36" t="s">
        <v>4433</v>
      </c>
      <c r="J522" s="41" t="s">
        <v>2568</v>
      </c>
      <c r="K522" s="64">
        <v>4.4414000000000002E-2</v>
      </c>
      <c r="L522" s="47">
        <v>0.94001299999999999</v>
      </c>
      <c r="M522" s="47">
        <v>2</v>
      </c>
      <c r="N522" s="47" t="s">
        <v>4328</v>
      </c>
      <c r="O522" s="47">
        <v>4.3468E-2</v>
      </c>
      <c r="P522" s="47">
        <v>0.93121600000000004</v>
      </c>
      <c r="Q522" s="47">
        <v>2</v>
      </c>
    </row>
    <row r="523" spans="6:17" ht="14.15" x14ac:dyDescent="0.35">
      <c r="F523" s="36" t="s">
        <v>4435</v>
      </c>
      <c r="J523" s="41" t="s">
        <v>1011</v>
      </c>
      <c r="K523" s="64">
        <v>4.4496000000000001E-2</v>
      </c>
      <c r="L523" s="47">
        <v>0.94001299999999999</v>
      </c>
      <c r="M523" s="47">
        <v>2</v>
      </c>
      <c r="N523" s="47" t="s">
        <v>4436</v>
      </c>
      <c r="O523" s="47">
        <v>4.3624000000000003E-2</v>
      </c>
      <c r="P523" s="47">
        <v>0.93121600000000004</v>
      </c>
      <c r="Q523" s="47">
        <v>2</v>
      </c>
    </row>
    <row r="524" spans="6:17" ht="14.15" x14ac:dyDescent="0.35">
      <c r="F524" s="36" t="s">
        <v>2455</v>
      </c>
      <c r="J524" s="41" t="s">
        <v>4438</v>
      </c>
      <c r="K524" s="64">
        <v>4.4601000000000002E-2</v>
      </c>
      <c r="L524" s="47">
        <v>0.94001299999999999</v>
      </c>
      <c r="M524" s="47">
        <v>2</v>
      </c>
      <c r="N524" s="47" t="s">
        <v>4440</v>
      </c>
      <c r="O524" s="47">
        <v>4.3645000000000003E-2</v>
      </c>
      <c r="P524" s="47">
        <v>0.93121600000000004</v>
      </c>
      <c r="Q524" s="47">
        <v>2</v>
      </c>
    </row>
    <row r="525" spans="6:17" ht="14.15" x14ac:dyDescent="0.35">
      <c r="F525" s="36" t="s">
        <v>4442</v>
      </c>
      <c r="J525" s="41" t="s">
        <v>4444</v>
      </c>
      <c r="K525" s="64">
        <v>4.4752E-2</v>
      </c>
      <c r="L525" s="47">
        <v>0.94001299999999999</v>
      </c>
      <c r="M525" s="47">
        <v>2</v>
      </c>
      <c r="N525" s="47" t="s">
        <v>4447</v>
      </c>
      <c r="O525" s="47">
        <v>4.3709999999999999E-2</v>
      </c>
      <c r="P525" s="47">
        <v>0.93121600000000004</v>
      </c>
      <c r="Q525" s="47">
        <v>2</v>
      </c>
    </row>
    <row r="526" spans="6:17" ht="14.15" x14ac:dyDescent="0.35">
      <c r="F526" s="36" t="s">
        <v>4448</v>
      </c>
      <c r="J526" s="41" t="s">
        <v>4449</v>
      </c>
      <c r="K526" s="64">
        <v>4.4823000000000002E-2</v>
      </c>
      <c r="L526" s="47">
        <v>0.94001299999999999</v>
      </c>
      <c r="M526" s="47">
        <v>2</v>
      </c>
      <c r="N526" s="47" t="s">
        <v>4452</v>
      </c>
      <c r="O526" s="47">
        <v>4.3748000000000002E-2</v>
      </c>
      <c r="P526" s="47">
        <v>0.93121600000000004</v>
      </c>
      <c r="Q526" s="47">
        <v>2</v>
      </c>
    </row>
    <row r="527" spans="6:17" ht="14.15" x14ac:dyDescent="0.35">
      <c r="F527" s="36" t="s">
        <v>4454</v>
      </c>
      <c r="J527" s="41" t="s">
        <v>4362</v>
      </c>
      <c r="K527" s="64">
        <v>4.5065000000000001E-2</v>
      </c>
      <c r="L527" s="47">
        <v>0.94001299999999999</v>
      </c>
      <c r="M527" s="47">
        <v>2</v>
      </c>
      <c r="N527" s="47" t="s">
        <v>4456</v>
      </c>
      <c r="O527" s="47">
        <v>4.3957000000000003E-2</v>
      </c>
      <c r="P527" s="47">
        <v>0.93121600000000004</v>
      </c>
      <c r="Q527" s="47">
        <v>2</v>
      </c>
    </row>
    <row r="528" spans="6:17" ht="14.15" x14ac:dyDescent="0.35">
      <c r="F528" s="36" t="s">
        <v>3599</v>
      </c>
      <c r="J528" s="41" t="s">
        <v>735</v>
      </c>
      <c r="K528" s="64">
        <v>4.5095000000000003E-2</v>
      </c>
      <c r="L528" s="47">
        <v>0.94001299999999999</v>
      </c>
      <c r="M528" s="47">
        <v>2</v>
      </c>
      <c r="N528" s="47" t="s">
        <v>3738</v>
      </c>
      <c r="O528" s="47">
        <v>4.4183E-2</v>
      </c>
      <c r="P528" s="47">
        <v>0.93121600000000004</v>
      </c>
      <c r="Q528" s="47">
        <v>2</v>
      </c>
    </row>
    <row r="529" spans="6:17" ht="14.15" x14ac:dyDescent="0.35">
      <c r="F529" s="36" t="s">
        <v>1172</v>
      </c>
      <c r="J529" s="41" t="s">
        <v>3063</v>
      </c>
      <c r="K529" s="64">
        <v>4.5127E-2</v>
      </c>
      <c r="L529" s="47">
        <v>0.94001299999999999</v>
      </c>
      <c r="M529" s="47">
        <v>2</v>
      </c>
      <c r="N529" s="47" t="s">
        <v>754</v>
      </c>
      <c r="O529" s="47">
        <v>4.4276000000000003E-2</v>
      </c>
      <c r="P529" s="47">
        <v>0.93121600000000004</v>
      </c>
      <c r="Q529" s="47">
        <v>2</v>
      </c>
    </row>
    <row r="530" spans="6:17" ht="14.15" x14ac:dyDescent="0.35">
      <c r="F530" s="36" t="s">
        <v>2269</v>
      </c>
      <c r="J530" s="41" t="s">
        <v>2974</v>
      </c>
      <c r="K530" s="64">
        <v>4.5173999999999999E-2</v>
      </c>
      <c r="L530" s="47">
        <v>0.94001299999999999</v>
      </c>
      <c r="M530" s="47">
        <v>2</v>
      </c>
      <c r="N530" s="47" t="s">
        <v>4465</v>
      </c>
      <c r="O530" s="47">
        <v>4.4304000000000003E-2</v>
      </c>
      <c r="P530" s="47">
        <v>0.93121600000000004</v>
      </c>
      <c r="Q530" s="47">
        <v>2</v>
      </c>
    </row>
    <row r="531" spans="6:17" ht="14.15" x14ac:dyDescent="0.35">
      <c r="F531" s="36" t="s">
        <v>4467</v>
      </c>
      <c r="J531" s="41" t="s">
        <v>4468</v>
      </c>
      <c r="K531" s="64">
        <v>4.5247999999999997E-2</v>
      </c>
      <c r="L531" s="47">
        <v>0.94001299999999999</v>
      </c>
      <c r="M531" s="47">
        <v>2</v>
      </c>
      <c r="N531" s="47" t="s">
        <v>240</v>
      </c>
      <c r="O531" s="47">
        <v>4.4472999999999999E-2</v>
      </c>
      <c r="P531" s="47">
        <v>0.93121600000000004</v>
      </c>
      <c r="Q531" s="47">
        <v>2</v>
      </c>
    </row>
    <row r="532" spans="6:17" ht="14.15" x14ac:dyDescent="0.35">
      <c r="F532" s="36" t="s">
        <v>4473</v>
      </c>
      <c r="J532" s="41" t="s">
        <v>4474</v>
      </c>
      <c r="K532" s="64">
        <v>4.5533999999999998E-2</v>
      </c>
      <c r="L532" s="47">
        <v>0.94001299999999999</v>
      </c>
      <c r="M532" s="47">
        <v>2</v>
      </c>
      <c r="N532" s="47" t="s">
        <v>3404</v>
      </c>
      <c r="O532" s="47">
        <v>4.4485999999999998E-2</v>
      </c>
      <c r="P532" s="47">
        <v>0.93121600000000004</v>
      </c>
      <c r="Q532" s="47">
        <v>2</v>
      </c>
    </row>
    <row r="533" spans="6:17" ht="14.15" x14ac:dyDescent="0.35">
      <c r="F533" s="36" t="s">
        <v>803</v>
      </c>
      <c r="J533" s="41" t="s">
        <v>4478</v>
      </c>
      <c r="K533" s="64">
        <v>4.5606000000000001E-2</v>
      </c>
      <c r="L533" s="47">
        <v>0.94001299999999999</v>
      </c>
      <c r="M533" s="47">
        <v>2</v>
      </c>
      <c r="N533" s="47" t="s">
        <v>4479</v>
      </c>
      <c r="O533" s="47">
        <v>4.4604999999999999E-2</v>
      </c>
      <c r="P533" s="47">
        <v>0.93121600000000004</v>
      </c>
      <c r="Q533" s="47">
        <v>2</v>
      </c>
    </row>
    <row r="534" spans="6:17" ht="14.15" x14ac:dyDescent="0.35">
      <c r="F534" s="36" t="s">
        <v>4482</v>
      </c>
      <c r="J534" s="41" t="s">
        <v>4483</v>
      </c>
      <c r="K534" s="64">
        <v>4.5634000000000001E-2</v>
      </c>
      <c r="L534" s="47">
        <v>0.94001299999999999</v>
      </c>
      <c r="M534" s="47">
        <v>2</v>
      </c>
      <c r="N534" s="47" t="s">
        <v>4487</v>
      </c>
      <c r="O534" s="47">
        <v>4.462E-2</v>
      </c>
      <c r="P534" s="47">
        <v>0.93121600000000004</v>
      </c>
      <c r="Q534" s="47">
        <v>2</v>
      </c>
    </row>
    <row r="535" spans="6:17" ht="14.15" x14ac:dyDescent="0.35">
      <c r="F535" s="36" t="s">
        <v>3404</v>
      </c>
      <c r="J535" s="41" t="s">
        <v>4488</v>
      </c>
      <c r="K535" s="64">
        <v>4.5677000000000002E-2</v>
      </c>
      <c r="L535" s="47">
        <v>0.94001299999999999</v>
      </c>
      <c r="M535" s="47">
        <v>2</v>
      </c>
      <c r="N535" s="47" t="s">
        <v>4492</v>
      </c>
      <c r="O535" s="47">
        <v>4.4821E-2</v>
      </c>
      <c r="P535" s="47">
        <v>0.93121600000000004</v>
      </c>
      <c r="Q535" s="47">
        <v>2</v>
      </c>
    </row>
    <row r="536" spans="6:17" ht="14.15" x14ac:dyDescent="0.35">
      <c r="F536" s="36" t="s">
        <v>4496</v>
      </c>
      <c r="J536" s="41" t="s">
        <v>1207</v>
      </c>
      <c r="K536" s="64">
        <v>4.5871000000000002E-2</v>
      </c>
      <c r="L536" s="47">
        <v>0.94001299999999999</v>
      </c>
      <c r="M536" s="47">
        <v>2</v>
      </c>
      <c r="N536" s="47" t="s">
        <v>4498</v>
      </c>
      <c r="O536" s="47">
        <v>4.4871000000000001E-2</v>
      </c>
      <c r="P536" s="47">
        <v>0.93121600000000004</v>
      </c>
      <c r="Q536" s="47">
        <v>2</v>
      </c>
    </row>
    <row r="537" spans="6:17" ht="14.15" x14ac:dyDescent="0.35">
      <c r="F537" s="36" t="s">
        <v>2507</v>
      </c>
      <c r="J537" s="41" t="s">
        <v>2757</v>
      </c>
      <c r="K537" s="64">
        <v>4.5884000000000001E-2</v>
      </c>
      <c r="L537" s="47">
        <v>0.94001299999999999</v>
      </c>
      <c r="M537" s="47">
        <v>2</v>
      </c>
      <c r="N537" s="47" t="s">
        <v>4504</v>
      </c>
      <c r="O537" s="47">
        <v>4.4889999999999999E-2</v>
      </c>
      <c r="P537" s="47">
        <v>0.93121600000000004</v>
      </c>
      <c r="Q537" s="47">
        <v>2</v>
      </c>
    </row>
    <row r="538" spans="6:17" ht="14.15" x14ac:dyDescent="0.35">
      <c r="F538" s="36" t="s">
        <v>4505</v>
      </c>
      <c r="J538" s="41" t="s">
        <v>4506</v>
      </c>
      <c r="K538" s="64">
        <v>4.6004999999999997E-2</v>
      </c>
      <c r="L538" s="47">
        <v>0.94001299999999999</v>
      </c>
      <c r="M538" s="47">
        <v>2</v>
      </c>
      <c r="N538" s="47" t="s">
        <v>4507</v>
      </c>
      <c r="O538" s="47">
        <v>4.4902999999999998E-2</v>
      </c>
      <c r="P538" s="47">
        <v>0.93121600000000004</v>
      </c>
      <c r="Q538" s="47">
        <v>2</v>
      </c>
    </row>
    <row r="539" spans="6:17" ht="14.15" x14ac:dyDescent="0.35">
      <c r="F539" s="36" t="s">
        <v>3456</v>
      </c>
      <c r="J539" s="41" t="s">
        <v>4508</v>
      </c>
      <c r="K539" s="64">
        <v>4.6108000000000003E-2</v>
      </c>
      <c r="L539" s="47">
        <v>0.94001299999999999</v>
      </c>
      <c r="M539" s="47">
        <v>2</v>
      </c>
      <c r="N539" s="47" t="s">
        <v>1006</v>
      </c>
      <c r="O539" s="47">
        <v>4.4970999999999997E-2</v>
      </c>
      <c r="P539" s="47">
        <v>0.93121600000000004</v>
      </c>
      <c r="Q539" s="47">
        <v>2</v>
      </c>
    </row>
    <row r="540" spans="6:17" ht="14.15" x14ac:dyDescent="0.35">
      <c r="F540" s="36" t="s">
        <v>4514</v>
      </c>
      <c r="J540" s="41" t="s">
        <v>4365</v>
      </c>
      <c r="K540" s="64">
        <v>4.6148000000000002E-2</v>
      </c>
      <c r="L540" s="47">
        <v>0.94001299999999999</v>
      </c>
      <c r="M540" s="47">
        <v>2</v>
      </c>
      <c r="N540" s="47" t="s">
        <v>2408</v>
      </c>
      <c r="O540" s="47">
        <v>4.5096999999999998E-2</v>
      </c>
      <c r="P540" s="47">
        <v>0.93121600000000004</v>
      </c>
      <c r="Q540" s="47">
        <v>2</v>
      </c>
    </row>
    <row r="541" spans="6:17" ht="14.15" x14ac:dyDescent="0.35">
      <c r="F541" s="36" t="s">
        <v>4516</v>
      </c>
      <c r="J541" s="41" t="s">
        <v>4517</v>
      </c>
      <c r="K541" s="64">
        <v>4.6162000000000002E-2</v>
      </c>
      <c r="L541" s="47">
        <v>0.94001299999999999</v>
      </c>
      <c r="M541" s="47">
        <v>2</v>
      </c>
      <c r="N541" s="47" t="s">
        <v>4519</v>
      </c>
      <c r="O541" s="47">
        <v>4.5113E-2</v>
      </c>
      <c r="P541" s="47">
        <v>0.93121600000000004</v>
      </c>
      <c r="Q541" s="47">
        <v>2</v>
      </c>
    </row>
    <row r="542" spans="6:17" ht="14.15" x14ac:dyDescent="0.35">
      <c r="F542" s="36" t="s">
        <v>2791</v>
      </c>
      <c r="J542" s="41" t="s">
        <v>4523</v>
      </c>
      <c r="K542" s="64">
        <v>4.6174E-2</v>
      </c>
      <c r="L542" s="47">
        <v>0.94001299999999999</v>
      </c>
      <c r="M542" s="47">
        <v>2</v>
      </c>
      <c r="N542" s="47" t="s">
        <v>4524</v>
      </c>
      <c r="O542" s="47">
        <v>4.5192999999999997E-2</v>
      </c>
      <c r="P542" s="47">
        <v>0.93121600000000004</v>
      </c>
      <c r="Q542" s="47">
        <v>2</v>
      </c>
    </row>
    <row r="543" spans="6:17" ht="14.15" x14ac:dyDescent="0.35">
      <c r="F543" s="36" t="s">
        <v>4030</v>
      </c>
      <c r="J543" s="41" t="s">
        <v>2559</v>
      </c>
      <c r="K543" s="64">
        <v>4.6378999999999997E-2</v>
      </c>
      <c r="L543" s="47">
        <v>0.94001299999999999</v>
      </c>
      <c r="M543" s="47">
        <v>2</v>
      </c>
      <c r="N543" s="47" t="s">
        <v>464</v>
      </c>
      <c r="O543" s="47">
        <v>4.53E-2</v>
      </c>
      <c r="P543" s="47">
        <v>0.93121600000000004</v>
      </c>
      <c r="Q543" s="47">
        <v>2</v>
      </c>
    </row>
    <row r="544" spans="6:17" ht="14.15" x14ac:dyDescent="0.35">
      <c r="F544" s="36" t="s">
        <v>4530</v>
      </c>
      <c r="J544" s="41" t="s">
        <v>4531</v>
      </c>
      <c r="K544" s="64">
        <v>4.6507E-2</v>
      </c>
      <c r="L544" s="47">
        <v>0.94001299999999999</v>
      </c>
      <c r="M544" s="47">
        <v>2</v>
      </c>
      <c r="N544" s="47" t="s">
        <v>4533</v>
      </c>
      <c r="O544" s="47">
        <v>4.5548999999999999E-2</v>
      </c>
      <c r="P544" s="47">
        <v>0.93121600000000004</v>
      </c>
      <c r="Q544" s="47">
        <v>2</v>
      </c>
    </row>
    <row r="545" spans="6:17" ht="14.15" x14ac:dyDescent="0.35">
      <c r="F545" s="36" t="s">
        <v>4535</v>
      </c>
      <c r="J545" s="41" t="s">
        <v>2886</v>
      </c>
      <c r="K545" s="64">
        <v>4.6543000000000001E-2</v>
      </c>
      <c r="L545" s="47">
        <v>0.94001299999999999</v>
      </c>
      <c r="M545" s="47">
        <v>2</v>
      </c>
      <c r="N545" s="47" t="s">
        <v>4537</v>
      </c>
      <c r="O545" s="47">
        <v>4.5576999999999999E-2</v>
      </c>
      <c r="P545" s="47">
        <v>0.93121600000000004</v>
      </c>
      <c r="Q545" s="47">
        <v>2</v>
      </c>
    </row>
    <row r="546" spans="6:17" ht="14.15" x14ac:dyDescent="0.35">
      <c r="F546" s="36" t="s">
        <v>3438</v>
      </c>
      <c r="J546" s="41" t="s">
        <v>4541</v>
      </c>
      <c r="K546" s="64">
        <v>4.6769999999999999E-2</v>
      </c>
      <c r="L546" s="47">
        <v>0.94001299999999999</v>
      </c>
      <c r="M546" s="47">
        <v>2</v>
      </c>
      <c r="N546" s="47" t="s">
        <v>4543</v>
      </c>
      <c r="O546" s="47">
        <v>4.5620000000000001E-2</v>
      </c>
      <c r="P546" s="47">
        <v>0.93121600000000004</v>
      </c>
      <c r="Q546" s="47">
        <v>2</v>
      </c>
    </row>
    <row r="547" spans="6:17" ht="14.15" x14ac:dyDescent="0.35">
      <c r="F547" s="36" t="s">
        <v>4544</v>
      </c>
      <c r="J547" s="41" t="s">
        <v>4546</v>
      </c>
      <c r="K547" s="64">
        <v>4.6802000000000003E-2</v>
      </c>
      <c r="L547" s="47">
        <v>0.94001299999999999</v>
      </c>
      <c r="M547" s="47">
        <v>2</v>
      </c>
      <c r="N547" s="47" t="s">
        <v>4548</v>
      </c>
      <c r="O547" s="47">
        <v>4.5696000000000001E-2</v>
      </c>
      <c r="P547" s="47">
        <v>0.93121600000000004</v>
      </c>
      <c r="Q547" s="47">
        <v>2</v>
      </c>
    </row>
    <row r="548" spans="6:17" ht="14.15" x14ac:dyDescent="0.35">
      <c r="F548" s="36" t="s">
        <v>4551</v>
      </c>
      <c r="J548" s="41" t="s">
        <v>4552</v>
      </c>
      <c r="K548" s="64">
        <v>4.6854E-2</v>
      </c>
      <c r="L548" s="47">
        <v>0.94001299999999999</v>
      </c>
      <c r="M548" s="47">
        <v>2</v>
      </c>
      <c r="N548" s="47" t="s">
        <v>4554</v>
      </c>
      <c r="O548" s="47">
        <v>4.5770999999999999E-2</v>
      </c>
      <c r="P548" s="47">
        <v>0.93121600000000004</v>
      </c>
      <c r="Q548" s="47">
        <v>2</v>
      </c>
    </row>
    <row r="549" spans="6:17" ht="14.15" x14ac:dyDescent="0.35">
      <c r="F549" s="36" t="s">
        <v>4556</v>
      </c>
      <c r="J549" s="41" t="s">
        <v>2078</v>
      </c>
      <c r="K549" s="64">
        <v>4.6889E-2</v>
      </c>
      <c r="L549" s="47">
        <v>0.94001299999999999</v>
      </c>
      <c r="M549" s="47">
        <v>2</v>
      </c>
      <c r="N549" s="47" t="s">
        <v>2464</v>
      </c>
      <c r="O549" s="47">
        <v>4.5846999999999999E-2</v>
      </c>
      <c r="P549" s="47">
        <v>0.93121600000000004</v>
      </c>
      <c r="Q549" s="47">
        <v>2</v>
      </c>
    </row>
    <row r="550" spans="6:17" ht="14.15" x14ac:dyDescent="0.35">
      <c r="F550" s="36" t="s">
        <v>4561</v>
      </c>
      <c r="J550" s="41" t="s">
        <v>2648</v>
      </c>
      <c r="K550" s="64">
        <v>4.6901999999999999E-2</v>
      </c>
      <c r="L550" s="47">
        <v>0.94001299999999999</v>
      </c>
      <c r="M550" s="47">
        <v>2</v>
      </c>
      <c r="N550" s="47" t="s">
        <v>4564</v>
      </c>
      <c r="O550" s="47">
        <v>4.5955000000000003E-2</v>
      </c>
      <c r="P550" s="47">
        <v>0.93121600000000004</v>
      </c>
      <c r="Q550" s="47">
        <v>2</v>
      </c>
    </row>
    <row r="551" spans="6:17" ht="14.15" x14ac:dyDescent="0.35">
      <c r="F551" s="36" t="s">
        <v>4565</v>
      </c>
      <c r="J551" s="41" t="s">
        <v>4568</v>
      </c>
      <c r="K551" s="64">
        <v>4.7072000000000003E-2</v>
      </c>
      <c r="L551" s="47">
        <v>0.94001299999999999</v>
      </c>
      <c r="M551" s="47">
        <v>2</v>
      </c>
      <c r="N551" s="47" t="s">
        <v>4571</v>
      </c>
      <c r="O551" s="47">
        <v>4.5969000000000003E-2</v>
      </c>
      <c r="P551" s="47">
        <v>0.93121600000000004</v>
      </c>
      <c r="Q551" s="47">
        <v>2</v>
      </c>
    </row>
    <row r="552" spans="6:17" ht="14.15" x14ac:dyDescent="0.35">
      <c r="F552" s="36" t="s">
        <v>4490</v>
      </c>
      <c r="J552" s="41" t="s">
        <v>4246</v>
      </c>
      <c r="K552" s="64">
        <v>4.7128000000000003E-2</v>
      </c>
      <c r="L552" s="47">
        <v>0.94001299999999999</v>
      </c>
      <c r="M552" s="47">
        <v>2</v>
      </c>
      <c r="N552" s="47" t="s">
        <v>4573</v>
      </c>
      <c r="O552" s="47">
        <v>4.5985999999999999E-2</v>
      </c>
      <c r="P552" s="47">
        <v>0.93121600000000004</v>
      </c>
      <c r="Q552" s="47">
        <v>2</v>
      </c>
    </row>
    <row r="553" spans="6:17" ht="14.15" x14ac:dyDescent="0.35">
      <c r="F553" s="36" t="s">
        <v>4574</v>
      </c>
      <c r="J553" s="41" t="s">
        <v>1314</v>
      </c>
      <c r="K553" s="64">
        <v>4.7141000000000002E-2</v>
      </c>
      <c r="L553" s="47">
        <v>0.94001299999999999</v>
      </c>
      <c r="M553" s="47">
        <v>2</v>
      </c>
      <c r="N553" s="47" t="s">
        <v>1216</v>
      </c>
      <c r="O553" s="47">
        <v>4.5999999999999999E-2</v>
      </c>
      <c r="P553" s="47">
        <v>0.93121600000000004</v>
      </c>
      <c r="Q553" s="47">
        <v>2</v>
      </c>
    </row>
    <row r="554" spans="6:17" ht="14.15" x14ac:dyDescent="0.35">
      <c r="F554" s="36" t="s">
        <v>4011</v>
      </c>
      <c r="J554" s="41" t="s">
        <v>2533</v>
      </c>
      <c r="K554" s="64">
        <v>4.7171999999999999E-2</v>
      </c>
      <c r="L554" s="47">
        <v>0.94001299999999999</v>
      </c>
      <c r="M554" s="47">
        <v>2</v>
      </c>
      <c r="N554" s="47" t="s">
        <v>4583</v>
      </c>
      <c r="O554" s="47">
        <v>4.6216E-2</v>
      </c>
      <c r="P554" s="47">
        <v>0.93121600000000004</v>
      </c>
      <c r="Q554" s="47">
        <v>2</v>
      </c>
    </row>
    <row r="555" spans="6:17" ht="14.15" x14ac:dyDescent="0.35">
      <c r="F555" s="36" t="s">
        <v>4585</v>
      </c>
      <c r="J555" s="41" t="s">
        <v>1534</v>
      </c>
      <c r="K555" s="64">
        <v>4.7569E-2</v>
      </c>
      <c r="L555" s="47">
        <v>0.94001299999999999</v>
      </c>
      <c r="M555" s="47">
        <v>2</v>
      </c>
      <c r="N555" s="47" t="s">
        <v>2856</v>
      </c>
      <c r="O555" s="47">
        <v>4.6232000000000002E-2</v>
      </c>
      <c r="P555" s="47">
        <v>0.93121600000000004</v>
      </c>
      <c r="Q555" s="47">
        <v>2</v>
      </c>
    </row>
    <row r="556" spans="6:17" ht="14.15" x14ac:dyDescent="0.35">
      <c r="F556" s="36" t="s">
        <v>4589</v>
      </c>
      <c r="J556" s="41" t="s">
        <v>2650</v>
      </c>
      <c r="K556" s="64">
        <v>4.7613000000000003E-2</v>
      </c>
      <c r="L556" s="47">
        <v>0.94001299999999999</v>
      </c>
      <c r="M556" s="47">
        <v>2</v>
      </c>
      <c r="N556" s="47" t="s">
        <v>4592</v>
      </c>
      <c r="O556" s="47">
        <v>4.6257E-2</v>
      </c>
      <c r="P556" s="47">
        <v>0.93121600000000004</v>
      </c>
      <c r="Q556" s="47">
        <v>2</v>
      </c>
    </row>
    <row r="557" spans="6:17" ht="14.15" x14ac:dyDescent="0.35">
      <c r="F557" s="36" t="s">
        <v>1483</v>
      </c>
      <c r="J557" s="41" t="s">
        <v>4596</v>
      </c>
      <c r="K557" s="64">
        <v>4.7683000000000003E-2</v>
      </c>
      <c r="L557" s="47">
        <v>0.94001299999999999</v>
      </c>
      <c r="M557" s="47">
        <v>2</v>
      </c>
      <c r="N557" s="47" t="s">
        <v>1980</v>
      </c>
      <c r="O557" s="47">
        <v>4.6337999999999997E-2</v>
      </c>
      <c r="P557" s="47">
        <v>0.93121600000000004</v>
      </c>
      <c r="Q557" s="47">
        <v>2</v>
      </c>
    </row>
    <row r="558" spans="6:17" ht="14.15" x14ac:dyDescent="0.35">
      <c r="F558" s="36" t="s">
        <v>4599</v>
      </c>
      <c r="J558" s="41" t="s">
        <v>212</v>
      </c>
      <c r="K558" s="64">
        <v>4.7697000000000003E-2</v>
      </c>
      <c r="L558" s="47">
        <v>0.94001299999999999</v>
      </c>
      <c r="M558" s="47">
        <v>2</v>
      </c>
      <c r="N558" s="47" t="s">
        <v>4600</v>
      </c>
      <c r="O558" s="47">
        <v>4.6490999999999998E-2</v>
      </c>
      <c r="P558" s="47">
        <v>0.93121600000000004</v>
      </c>
      <c r="Q558" s="47">
        <v>2</v>
      </c>
    </row>
    <row r="559" spans="6:17" ht="14.15" x14ac:dyDescent="0.35">
      <c r="F559" s="36" t="s">
        <v>4602</v>
      </c>
      <c r="J559" s="41" t="s">
        <v>3285</v>
      </c>
      <c r="K559" s="64">
        <v>4.7835000000000003E-2</v>
      </c>
      <c r="L559" s="47">
        <v>0.94001299999999999</v>
      </c>
      <c r="M559" s="47">
        <v>2</v>
      </c>
      <c r="N559" s="47" t="s">
        <v>4606</v>
      </c>
      <c r="O559" s="47">
        <v>4.6518999999999998E-2</v>
      </c>
      <c r="P559" s="47">
        <v>0.93121600000000004</v>
      </c>
      <c r="Q559" s="47">
        <v>2</v>
      </c>
    </row>
    <row r="560" spans="6:17" ht="14.15" x14ac:dyDescent="0.35">
      <c r="F560" s="36" t="s">
        <v>4607</v>
      </c>
      <c r="J560" s="41" t="s">
        <v>2852</v>
      </c>
      <c r="K560" s="64">
        <v>4.7981000000000003E-2</v>
      </c>
      <c r="L560" s="47">
        <v>0.94001299999999999</v>
      </c>
      <c r="M560" s="47">
        <v>2</v>
      </c>
      <c r="N560" s="47" t="s">
        <v>4610</v>
      </c>
      <c r="O560" s="47">
        <v>4.6691999999999997E-2</v>
      </c>
      <c r="P560" s="47">
        <v>0.93121600000000004</v>
      </c>
      <c r="Q560" s="47">
        <v>2</v>
      </c>
    </row>
    <row r="561" spans="6:17" ht="14.15" x14ac:dyDescent="0.35">
      <c r="F561" s="36" t="s">
        <v>1943</v>
      </c>
      <c r="J561" s="41" t="s">
        <v>1280</v>
      </c>
      <c r="K561" s="64">
        <v>4.8024999999999998E-2</v>
      </c>
      <c r="L561" s="47">
        <v>0.94001299999999999</v>
      </c>
      <c r="M561" s="47">
        <v>2</v>
      </c>
      <c r="N561" s="47" t="s">
        <v>4280</v>
      </c>
      <c r="O561" s="47">
        <v>4.6794000000000002E-2</v>
      </c>
      <c r="P561" s="47">
        <v>0.93121600000000004</v>
      </c>
      <c r="Q561" s="47">
        <v>2</v>
      </c>
    </row>
    <row r="562" spans="6:17" ht="14.15" x14ac:dyDescent="0.35">
      <c r="F562" s="36" t="s">
        <v>4622</v>
      </c>
      <c r="J562" s="41" t="s">
        <v>4625</v>
      </c>
      <c r="K562" s="64">
        <v>4.8162999999999997E-2</v>
      </c>
      <c r="L562" s="47">
        <v>0.94001299999999999</v>
      </c>
      <c r="M562" s="47">
        <v>2</v>
      </c>
      <c r="N562" s="47" t="s">
        <v>4627</v>
      </c>
      <c r="O562" s="47">
        <v>4.6954999999999997E-2</v>
      </c>
      <c r="P562" s="47">
        <v>0.93121600000000004</v>
      </c>
      <c r="Q562" s="47">
        <v>2</v>
      </c>
    </row>
    <row r="563" spans="6:17" ht="14.15" x14ac:dyDescent="0.35">
      <c r="F563" s="36" t="s">
        <v>4628</v>
      </c>
      <c r="J563" s="41" t="s">
        <v>4629</v>
      </c>
      <c r="K563" s="64">
        <v>4.8175000000000003E-2</v>
      </c>
      <c r="L563" s="47">
        <v>0.94001299999999999</v>
      </c>
      <c r="M563" s="47">
        <v>2</v>
      </c>
      <c r="N563" s="47" t="s">
        <v>4630</v>
      </c>
      <c r="O563" s="47">
        <v>4.6982999999999997E-2</v>
      </c>
      <c r="P563" s="47">
        <v>0.93121600000000004</v>
      </c>
      <c r="Q563" s="47">
        <v>2</v>
      </c>
    </row>
    <row r="564" spans="6:17" ht="14.15" x14ac:dyDescent="0.35">
      <c r="F564" s="36" t="s">
        <v>4633</v>
      </c>
      <c r="J564" s="41" t="s">
        <v>4635</v>
      </c>
      <c r="K564" s="64">
        <v>4.8193E-2</v>
      </c>
      <c r="L564" s="47">
        <v>0.94001299999999999</v>
      </c>
      <c r="M564" s="47">
        <v>2</v>
      </c>
      <c r="N564" s="47" t="s">
        <v>4637</v>
      </c>
      <c r="O564" s="47">
        <v>4.7132E-2</v>
      </c>
      <c r="P564" s="47">
        <v>0.93121600000000004</v>
      </c>
      <c r="Q564" s="47">
        <v>2</v>
      </c>
    </row>
    <row r="565" spans="6:17" ht="14.15" x14ac:dyDescent="0.35">
      <c r="F565" s="36" t="s">
        <v>1941</v>
      </c>
      <c r="J565" s="41" t="s">
        <v>4641</v>
      </c>
      <c r="K565" s="64">
        <v>4.8235E-2</v>
      </c>
      <c r="L565" s="47">
        <v>0.94001299999999999</v>
      </c>
      <c r="M565" s="47">
        <v>2</v>
      </c>
      <c r="N565" s="47" t="s">
        <v>4645</v>
      </c>
      <c r="O565" s="47">
        <v>4.7516000000000003E-2</v>
      </c>
      <c r="P565" s="47">
        <v>0.93121600000000004</v>
      </c>
      <c r="Q565" s="47">
        <v>2</v>
      </c>
    </row>
    <row r="566" spans="6:17" ht="14.15" x14ac:dyDescent="0.35">
      <c r="F566" s="36" t="s">
        <v>4646</v>
      </c>
      <c r="J566" s="41" t="s">
        <v>597</v>
      </c>
      <c r="K566" s="64">
        <v>4.8558999999999998E-2</v>
      </c>
      <c r="L566" s="47">
        <v>0.94001299999999999</v>
      </c>
      <c r="M566" s="47">
        <v>2</v>
      </c>
      <c r="N566" s="47" t="s">
        <v>4647</v>
      </c>
      <c r="O566" s="47">
        <v>4.7871999999999998E-2</v>
      </c>
      <c r="P566" s="47">
        <v>0.93121600000000004</v>
      </c>
      <c r="Q566" s="47">
        <v>2</v>
      </c>
    </row>
    <row r="567" spans="6:17" ht="14.15" x14ac:dyDescent="0.35">
      <c r="F567" s="36" t="s">
        <v>4651</v>
      </c>
      <c r="J567" s="41" t="s">
        <v>2231</v>
      </c>
      <c r="K567" s="64">
        <v>4.8578000000000003E-2</v>
      </c>
      <c r="L567" s="47">
        <v>0.94001299999999999</v>
      </c>
      <c r="M567" s="47">
        <v>2</v>
      </c>
      <c r="N567" s="47" t="s">
        <v>4654</v>
      </c>
      <c r="O567" s="47">
        <v>4.7913999999999998E-2</v>
      </c>
      <c r="P567" s="47">
        <v>0.93121600000000004</v>
      </c>
      <c r="Q567" s="47">
        <v>2</v>
      </c>
    </row>
    <row r="568" spans="6:17" ht="14.15" x14ac:dyDescent="0.35">
      <c r="F568" s="36" t="s">
        <v>2590</v>
      </c>
      <c r="J568" s="41" t="s">
        <v>4656</v>
      </c>
      <c r="K568" s="64">
        <v>4.8591000000000002E-2</v>
      </c>
      <c r="L568" s="47">
        <v>0.94001299999999999</v>
      </c>
      <c r="M568" s="47">
        <v>2</v>
      </c>
      <c r="N568" s="47" t="s">
        <v>4660</v>
      </c>
      <c r="O568" s="47">
        <v>4.8115999999999999E-2</v>
      </c>
      <c r="P568" s="47">
        <v>0.93121600000000004</v>
      </c>
      <c r="Q568" s="47">
        <v>2</v>
      </c>
    </row>
    <row r="569" spans="6:17" ht="14.15" x14ac:dyDescent="0.35">
      <c r="F569" s="36" t="s">
        <v>4662</v>
      </c>
      <c r="J569" s="41" t="s">
        <v>4663</v>
      </c>
      <c r="K569" s="64">
        <v>4.861E-2</v>
      </c>
      <c r="L569" s="47">
        <v>0.94001299999999999</v>
      </c>
      <c r="M569" s="47">
        <v>2</v>
      </c>
      <c r="N569" s="47" t="s">
        <v>4664</v>
      </c>
      <c r="O569" s="47">
        <v>4.8133000000000002E-2</v>
      </c>
      <c r="P569" s="47">
        <v>0.93121600000000004</v>
      </c>
      <c r="Q569" s="47">
        <v>2</v>
      </c>
    </row>
    <row r="570" spans="6:17" ht="14.15" x14ac:dyDescent="0.35">
      <c r="F570" s="36" t="s">
        <v>4665</v>
      </c>
      <c r="J570" s="41" t="s">
        <v>4452</v>
      </c>
      <c r="K570" s="64">
        <v>4.8625000000000002E-2</v>
      </c>
      <c r="L570" s="47">
        <v>0.94001299999999999</v>
      </c>
      <c r="M570" s="47">
        <v>2</v>
      </c>
      <c r="N570" s="47" t="s">
        <v>4669</v>
      </c>
      <c r="O570" s="47">
        <v>4.8143999999999999E-2</v>
      </c>
      <c r="P570" s="47">
        <v>0.93121600000000004</v>
      </c>
      <c r="Q570" s="47">
        <v>2</v>
      </c>
    </row>
    <row r="571" spans="6:17" ht="14.15" x14ac:dyDescent="0.35">
      <c r="F571" s="36" t="s">
        <v>4671</v>
      </c>
      <c r="J571" s="41" t="s">
        <v>4672</v>
      </c>
      <c r="K571" s="64">
        <v>4.8786000000000003E-2</v>
      </c>
      <c r="L571" s="47">
        <v>0.94001299999999999</v>
      </c>
      <c r="M571" s="47">
        <v>2</v>
      </c>
      <c r="N571" s="47" t="s">
        <v>4676</v>
      </c>
      <c r="O571" s="47">
        <v>4.8245000000000003E-2</v>
      </c>
      <c r="P571" s="47">
        <v>0.93121600000000004</v>
      </c>
      <c r="Q571" s="47">
        <v>2</v>
      </c>
    </row>
    <row r="572" spans="6:17" ht="14.15" x14ac:dyDescent="0.35">
      <c r="F572" s="36" t="s">
        <v>4679</v>
      </c>
      <c r="J572" s="41" t="s">
        <v>4680</v>
      </c>
      <c r="K572" s="64">
        <v>4.8890999999999997E-2</v>
      </c>
      <c r="L572" s="47">
        <v>0.94001299999999999</v>
      </c>
      <c r="M572" s="47">
        <v>2</v>
      </c>
      <c r="N572" s="47" t="s">
        <v>4682</v>
      </c>
      <c r="O572" s="47">
        <v>4.8307999999999997E-2</v>
      </c>
      <c r="P572" s="47">
        <v>0.93121600000000004</v>
      </c>
      <c r="Q572" s="47">
        <v>2</v>
      </c>
    </row>
    <row r="573" spans="6:17" ht="14.15" x14ac:dyDescent="0.35">
      <c r="F573" s="36" t="s">
        <v>1968</v>
      </c>
      <c r="J573" s="41" t="s">
        <v>3934</v>
      </c>
      <c r="K573" s="64">
        <v>4.8932000000000003E-2</v>
      </c>
      <c r="L573" s="47">
        <v>0.94001299999999999</v>
      </c>
      <c r="M573" s="47">
        <v>2</v>
      </c>
      <c r="N573" s="47" t="s">
        <v>4686</v>
      </c>
      <c r="O573" s="47">
        <v>4.8347000000000001E-2</v>
      </c>
      <c r="P573" s="47">
        <v>0.93121600000000004</v>
      </c>
      <c r="Q573" s="47">
        <v>2</v>
      </c>
    </row>
    <row r="574" spans="6:17" ht="14.15" x14ac:dyDescent="0.35">
      <c r="F574" s="36" t="s">
        <v>4687</v>
      </c>
      <c r="J574" s="41" t="s">
        <v>4688</v>
      </c>
      <c r="K574" s="64">
        <v>4.8957000000000001E-2</v>
      </c>
      <c r="L574" s="47">
        <v>0.94001299999999999</v>
      </c>
      <c r="M574" s="47">
        <v>2</v>
      </c>
      <c r="N574" s="47" t="s">
        <v>4689</v>
      </c>
      <c r="O574" s="47">
        <v>4.8411999999999997E-2</v>
      </c>
      <c r="P574" s="47">
        <v>0.93121600000000004</v>
      </c>
      <c r="Q574" s="47">
        <v>2</v>
      </c>
    </row>
    <row r="575" spans="6:17" ht="14.15" x14ac:dyDescent="0.35">
      <c r="F575" s="36" t="s">
        <v>4691</v>
      </c>
      <c r="J575" s="41" t="s">
        <v>4693</v>
      </c>
      <c r="K575" s="64">
        <v>4.9132000000000002E-2</v>
      </c>
      <c r="L575" s="47">
        <v>0.94001299999999999</v>
      </c>
      <c r="M575" s="47">
        <v>2</v>
      </c>
      <c r="N575" s="47" t="s">
        <v>4696</v>
      </c>
      <c r="O575" s="47">
        <v>4.8446999999999997E-2</v>
      </c>
      <c r="P575" s="47">
        <v>0.93121600000000004</v>
      </c>
      <c r="Q575" s="47">
        <v>2</v>
      </c>
    </row>
    <row r="576" spans="6:17" ht="14.15" x14ac:dyDescent="0.35">
      <c r="F576" s="36" t="s">
        <v>4699</v>
      </c>
      <c r="J576" s="41" t="s">
        <v>4700</v>
      </c>
      <c r="K576" s="64">
        <v>4.9173000000000001E-2</v>
      </c>
      <c r="L576" s="47">
        <v>0.94001299999999999</v>
      </c>
      <c r="M576" s="47">
        <v>2</v>
      </c>
      <c r="N576" s="47" t="s">
        <v>3509</v>
      </c>
      <c r="O576" s="47">
        <v>4.8495000000000003E-2</v>
      </c>
      <c r="P576" s="47">
        <v>0.93121600000000004</v>
      </c>
      <c r="Q576" s="47">
        <v>2</v>
      </c>
    </row>
    <row r="577" spans="6:17" ht="14.15" x14ac:dyDescent="0.35">
      <c r="F577" s="36" t="s">
        <v>4702</v>
      </c>
      <c r="J577" s="41" t="s">
        <v>4703</v>
      </c>
      <c r="K577" s="64">
        <v>4.9253999999999999E-2</v>
      </c>
      <c r="L577" s="47">
        <v>0.94001299999999999</v>
      </c>
      <c r="M577" s="47">
        <v>2</v>
      </c>
      <c r="N577" s="47" t="s">
        <v>4705</v>
      </c>
      <c r="O577" s="47">
        <v>4.8536000000000003E-2</v>
      </c>
      <c r="P577" s="47">
        <v>0.93121600000000004</v>
      </c>
      <c r="Q577" s="47">
        <v>2</v>
      </c>
    </row>
    <row r="578" spans="6:17" ht="14.15" x14ac:dyDescent="0.35">
      <c r="F578" s="36" t="s">
        <v>4706</v>
      </c>
      <c r="J578" s="41" t="s">
        <v>4707</v>
      </c>
      <c r="K578" s="64">
        <v>4.9361000000000002E-2</v>
      </c>
      <c r="L578" s="47">
        <v>0.94001299999999999</v>
      </c>
      <c r="M578" s="47">
        <v>2</v>
      </c>
      <c r="N578" s="47" t="s">
        <v>4709</v>
      </c>
      <c r="O578" s="47">
        <v>4.8550999999999997E-2</v>
      </c>
      <c r="P578" s="47">
        <v>0.93121600000000004</v>
      </c>
      <c r="Q578" s="47">
        <v>2</v>
      </c>
    </row>
    <row r="579" spans="6:17" ht="14.15" x14ac:dyDescent="0.35">
      <c r="F579" s="36" t="s">
        <v>1187</v>
      </c>
      <c r="J579" s="41" t="s">
        <v>4712</v>
      </c>
      <c r="K579" s="64">
        <v>4.9375000000000002E-2</v>
      </c>
      <c r="L579" s="47">
        <v>0.94001299999999999</v>
      </c>
      <c r="M579" s="47">
        <v>2</v>
      </c>
      <c r="N579" s="47" t="s">
        <v>4713</v>
      </c>
      <c r="O579" s="47">
        <v>4.8564000000000003E-2</v>
      </c>
      <c r="P579" s="47">
        <v>0.93121600000000004</v>
      </c>
      <c r="Q579" s="47">
        <v>2</v>
      </c>
    </row>
    <row r="580" spans="6:17" ht="14.15" x14ac:dyDescent="0.35">
      <c r="F580" s="36" t="s">
        <v>4715</v>
      </c>
      <c r="J580" s="41" t="s">
        <v>3634</v>
      </c>
      <c r="K580" s="64">
        <v>4.9451000000000002E-2</v>
      </c>
      <c r="L580" s="47">
        <v>0.94001299999999999</v>
      </c>
      <c r="M580" s="47">
        <v>2</v>
      </c>
      <c r="N580" s="47" t="s">
        <v>4716</v>
      </c>
      <c r="O580" s="47">
        <v>4.8587999999999999E-2</v>
      </c>
      <c r="P580" s="47">
        <v>0.93121600000000004</v>
      </c>
      <c r="Q580" s="47">
        <v>2</v>
      </c>
    </row>
    <row r="581" spans="6:17" ht="14.15" x14ac:dyDescent="0.35">
      <c r="F581" s="36" t="s">
        <v>4718</v>
      </c>
      <c r="J581" s="41" t="s">
        <v>4719</v>
      </c>
      <c r="K581" s="64">
        <v>4.9563000000000003E-2</v>
      </c>
      <c r="L581" s="47">
        <v>0.94001299999999999</v>
      </c>
      <c r="M581" s="47">
        <v>2</v>
      </c>
      <c r="N581" s="47" t="s">
        <v>3478</v>
      </c>
      <c r="O581" s="47">
        <v>4.8619000000000002E-2</v>
      </c>
      <c r="P581" s="47">
        <v>0.93121600000000004</v>
      </c>
      <c r="Q581" s="47">
        <v>2</v>
      </c>
    </row>
    <row r="582" spans="6:17" ht="14.15" x14ac:dyDescent="0.35">
      <c r="F582" s="36" t="s">
        <v>3353</v>
      </c>
      <c r="J582" s="41" t="s">
        <v>4726</v>
      </c>
      <c r="K582" s="64">
        <v>4.9838E-2</v>
      </c>
      <c r="L582" s="47">
        <v>0.94001299999999999</v>
      </c>
      <c r="M582" s="47">
        <v>2</v>
      </c>
      <c r="N582" s="47" t="s">
        <v>4727</v>
      </c>
      <c r="O582" s="47">
        <v>4.8635999999999999E-2</v>
      </c>
      <c r="P582" s="47">
        <v>0.93121600000000004</v>
      </c>
      <c r="Q582" s="47">
        <v>2</v>
      </c>
    </row>
    <row r="583" spans="6:17" ht="14.15" x14ac:dyDescent="0.35">
      <c r="F583" s="36" t="s">
        <v>4087</v>
      </c>
      <c r="J583" s="41" t="s">
        <v>3992</v>
      </c>
      <c r="K583" s="64">
        <v>4.9931999999999997E-2</v>
      </c>
      <c r="L583" s="47">
        <v>0.94001299999999999</v>
      </c>
      <c r="M583" s="47">
        <v>2</v>
      </c>
      <c r="N583" s="47" t="s">
        <v>4731</v>
      </c>
      <c r="O583" s="47">
        <v>4.8703999999999997E-2</v>
      </c>
      <c r="P583" s="47">
        <v>0.93121600000000004</v>
      </c>
      <c r="Q583" s="47">
        <v>2</v>
      </c>
    </row>
    <row r="584" spans="6:17" ht="14.15" x14ac:dyDescent="0.35">
      <c r="F584" s="36" t="s">
        <v>4733</v>
      </c>
      <c r="J584" s="41" t="s">
        <v>4734</v>
      </c>
      <c r="K584" s="64">
        <v>5.0092999999999999E-2</v>
      </c>
      <c r="L584" s="47">
        <v>0.94001299999999999</v>
      </c>
      <c r="M584" s="47">
        <v>2</v>
      </c>
      <c r="N584" s="47" t="s">
        <v>4737</v>
      </c>
      <c r="O584" s="47">
        <v>4.8839E-2</v>
      </c>
      <c r="P584" s="47">
        <v>0.93121600000000004</v>
      </c>
      <c r="Q584" s="47">
        <v>2</v>
      </c>
    </row>
    <row r="585" spans="6:17" ht="14.15" x14ac:dyDescent="0.35">
      <c r="F585" s="36" t="s">
        <v>3953</v>
      </c>
      <c r="J585" s="41" t="s">
        <v>4738</v>
      </c>
      <c r="K585" s="64">
        <v>5.0110000000000002E-2</v>
      </c>
      <c r="L585" s="47">
        <v>0.94001299999999999</v>
      </c>
      <c r="M585" s="47">
        <v>2</v>
      </c>
      <c r="N585" s="47" t="s">
        <v>4013</v>
      </c>
      <c r="O585" s="47">
        <v>4.8937000000000001E-2</v>
      </c>
      <c r="P585" s="47">
        <v>0.93121600000000004</v>
      </c>
      <c r="Q585" s="47">
        <v>2</v>
      </c>
    </row>
    <row r="586" spans="6:17" ht="14.15" x14ac:dyDescent="0.35">
      <c r="F586" s="36" t="s">
        <v>4742</v>
      </c>
      <c r="J586" s="41" t="s">
        <v>4743</v>
      </c>
      <c r="K586" s="64">
        <v>5.0157E-2</v>
      </c>
      <c r="L586" s="47">
        <v>0.94001299999999999</v>
      </c>
      <c r="M586" s="47">
        <v>2</v>
      </c>
      <c r="N586" s="47" t="s">
        <v>4030</v>
      </c>
      <c r="O586" s="47">
        <v>4.9089000000000001E-2</v>
      </c>
      <c r="P586" s="47">
        <v>0.93121600000000004</v>
      </c>
      <c r="Q586" s="47">
        <v>2</v>
      </c>
    </row>
    <row r="587" spans="6:17" ht="14.15" x14ac:dyDescent="0.35">
      <c r="F587" s="36" t="s">
        <v>4745</v>
      </c>
      <c r="J587" s="41" t="s">
        <v>4746</v>
      </c>
      <c r="K587" s="64">
        <v>5.0185E-2</v>
      </c>
      <c r="L587" s="47">
        <v>0.94001299999999999</v>
      </c>
      <c r="M587" s="47">
        <v>2</v>
      </c>
      <c r="N587" s="47" t="s">
        <v>3248</v>
      </c>
      <c r="O587" s="47">
        <v>4.9105999999999997E-2</v>
      </c>
      <c r="P587" s="47">
        <v>0.93121600000000004</v>
      </c>
      <c r="Q587" s="47">
        <v>2</v>
      </c>
    </row>
    <row r="588" spans="6:17" ht="14.15" x14ac:dyDescent="0.35">
      <c r="F588" s="36" t="s">
        <v>4748</v>
      </c>
      <c r="J588" s="41" t="s">
        <v>4750</v>
      </c>
      <c r="K588" s="64">
        <v>5.0223999999999998E-2</v>
      </c>
      <c r="L588" s="47">
        <v>0.94001299999999999</v>
      </c>
      <c r="M588" s="47">
        <v>2</v>
      </c>
      <c r="N588" s="47" t="s">
        <v>4751</v>
      </c>
      <c r="O588" s="47">
        <v>4.9163999999999999E-2</v>
      </c>
      <c r="P588" s="47">
        <v>0.93121600000000004</v>
      </c>
      <c r="Q588" s="47">
        <v>2</v>
      </c>
    </row>
    <row r="589" spans="6:17" ht="14.15" x14ac:dyDescent="0.35">
      <c r="F589" s="36" t="s">
        <v>4753</v>
      </c>
      <c r="J589" s="41" t="s">
        <v>4754</v>
      </c>
      <c r="K589" s="64">
        <v>5.0319000000000003E-2</v>
      </c>
      <c r="L589" s="47">
        <v>0.94001299999999999</v>
      </c>
      <c r="M589" s="47">
        <v>2</v>
      </c>
      <c r="N589" s="47" t="s">
        <v>4757</v>
      </c>
      <c r="O589" s="47">
        <v>4.9369000000000003E-2</v>
      </c>
      <c r="P589" s="47">
        <v>0.93121600000000004</v>
      </c>
      <c r="Q589" s="47">
        <v>2</v>
      </c>
    </row>
    <row r="590" spans="6:17" ht="14.15" x14ac:dyDescent="0.35">
      <c r="F590" s="36" t="s">
        <v>4761</v>
      </c>
      <c r="J590" s="41" t="s">
        <v>4762</v>
      </c>
      <c r="K590" s="64">
        <v>5.0386E-2</v>
      </c>
      <c r="L590" s="47">
        <v>0.94001299999999999</v>
      </c>
      <c r="M590" s="47">
        <v>2</v>
      </c>
      <c r="N590" s="47" t="s">
        <v>1867</v>
      </c>
      <c r="O590" s="47">
        <v>4.9451000000000002E-2</v>
      </c>
      <c r="P590" s="47">
        <v>0.93121600000000004</v>
      </c>
      <c r="Q590" s="47">
        <v>2</v>
      </c>
    </row>
    <row r="591" spans="6:17" ht="14.15" x14ac:dyDescent="0.35">
      <c r="F591" s="36" t="s">
        <v>4767</v>
      </c>
      <c r="J591" s="41" t="s">
        <v>4768</v>
      </c>
      <c r="K591" s="64">
        <v>5.0462E-2</v>
      </c>
      <c r="L591" s="47">
        <v>0.94001299999999999</v>
      </c>
      <c r="M591" s="47">
        <v>2</v>
      </c>
      <c r="N591" s="47" t="s">
        <v>2906</v>
      </c>
      <c r="O591" s="47">
        <v>4.9737000000000003E-2</v>
      </c>
      <c r="P591" s="47">
        <v>0.93121600000000004</v>
      </c>
      <c r="Q591" s="47">
        <v>2</v>
      </c>
    </row>
    <row r="592" spans="6:17" ht="14.15" x14ac:dyDescent="0.35">
      <c r="F592" s="36" t="s">
        <v>4771</v>
      </c>
      <c r="J592" s="41" t="s">
        <v>2621</v>
      </c>
      <c r="K592" s="64">
        <v>5.0484000000000001E-2</v>
      </c>
      <c r="L592" s="47">
        <v>0.94001299999999999</v>
      </c>
      <c r="M592" s="47">
        <v>2</v>
      </c>
      <c r="N592" s="47" t="s">
        <v>4774</v>
      </c>
      <c r="O592" s="47">
        <v>4.9776000000000001E-2</v>
      </c>
      <c r="P592" s="47">
        <v>0.93121600000000004</v>
      </c>
      <c r="Q592" s="47">
        <v>2</v>
      </c>
    </row>
    <row r="593" spans="6:17" ht="14.15" x14ac:dyDescent="0.35">
      <c r="F593" s="36" t="s">
        <v>1630</v>
      </c>
      <c r="J593" s="41" t="s">
        <v>4777</v>
      </c>
      <c r="K593" s="64">
        <v>5.0529999999999999E-2</v>
      </c>
      <c r="L593" s="47">
        <v>0.94001299999999999</v>
      </c>
      <c r="M593" s="47">
        <v>2</v>
      </c>
      <c r="N593" s="47" t="s">
        <v>247</v>
      </c>
      <c r="O593" s="47">
        <v>4.9907E-2</v>
      </c>
      <c r="P593" s="47">
        <v>0.93121600000000004</v>
      </c>
      <c r="Q593" s="47">
        <v>2</v>
      </c>
    </row>
    <row r="594" spans="6:17" ht="14.15" x14ac:dyDescent="0.35">
      <c r="F594" s="36" t="s">
        <v>4781</v>
      </c>
      <c r="J594" s="41" t="s">
        <v>537</v>
      </c>
      <c r="K594" s="64">
        <v>5.0597999999999997E-2</v>
      </c>
      <c r="L594" s="47">
        <v>0.94001299999999999</v>
      </c>
      <c r="M594" s="47">
        <v>2</v>
      </c>
      <c r="N594" s="47" t="s">
        <v>685</v>
      </c>
      <c r="O594" s="47">
        <v>5.0097000000000003E-2</v>
      </c>
      <c r="P594" s="47">
        <v>0.93121600000000004</v>
      </c>
      <c r="Q594" s="47">
        <v>2</v>
      </c>
    </row>
    <row r="595" spans="6:17" ht="14.15" x14ac:dyDescent="0.35">
      <c r="F595" s="36" t="s">
        <v>4787</v>
      </c>
      <c r="J595" s="41" t="s">
        <v>4788</v>
      </c>
      <c r="K595" s="64">
        <v>5.0720000000000001E-2</v>
      </c>
      <c r="L595" s="47">
        <v>0.94001299999999999</v>
      </c>
      <c r="M595" s="47">
        <v>2</v>
      </c>
      <c r="N595" s="47" t="s">
        <v>4790</v>
      </c>
      <c r="O595" s="47">
        <v>5.0141999999999999E-2</v>
      </c>
      <c r="P595" s="47">
        <v>0.93121600000000004</v>
      </c>
      <c r="Q595" s="47">
        <v>2</v>
      </c>
    </row>
    <row r="596" spans="6:17" ht="14.15" x14ac:dyDescent="0.35">
      <c r="F596" s="36" t="s">
        <v>4792</v>
      </c>
      <c r="J596" s="41" t="s">
        <v>797</v>
      </c>
      <c r="K596" s="64">
        <v>5.0749000000000002E-2</v>
      </c>
      <c r="L596" s="47">
        <v>0.94001299999999999</v>
      </c>
      <c r="M596" s="47">
        <v>2</v>
      </c>
      <c r="N596" s="47" t="s">
        <v>4797</v>
      </c>
      <c r="O596" s="47">
        <v>5.0180000000000002E-2</v>
      </c>
      <c r="P596" s="47">
        <v>0.93121600000000004</v>
      </c>
      <c r="Q596" s="47">
        <v>2</v>
      </c>
    </row>
    <row r="597" spans="6:17" ht="14.15" x14ac:dyDescent="0.35">
      <c r="F597" s="36" t="s">
        <v>4798</v>
      </c>
      <c r="J597" s="41" t="s">
        <v>4799</v>
      </c>
      <c r="K597" s="64">
        <v>5.0893000000000001E-2</v>
      </c>
      <c r="L597" s="47">
        <v>0.94001299999999999</v>
      </c>
      <c r="M597" s="47">
        <v>2</v>
      </c>
      <c r="N597" s="47" t="s">
        <v>4803</v>
      </c>
      <c r="O597" s="47">
        <v>5.0199000000000001E-2</v>
      </c>
      <c r="P597" s="47">
        <v>0.93121600000000004</v>
      </c>
      <c r="Q597" s="47">
        <v>2</v>
      </c>
    </row>
    <row r="598" spans="6:17" ht="14.15" x14ac:dyDescent="0.35">
      <c r="F598" s="36" t="s">
        <v>4806</v>
      </c>
      <c r="J598" s="41" t="s">
        <v>2372</v>
      </c>
      <c r="K598" s="64">
        <v>5.0942000000000001E-2</v>
      </c>
      <c r="L598" s="47">
        <v>0.94001299999999999</v>
      </c>
      <c r="M598" s="47">
        <v>2</v>
      </c>
      <c r="N598" s="47" t="s">
        <v>4808</v>
      </c>
      <c r="O598" s="47">
        <v>5.0213000000000001E-2</v>
      </c>
      <c r="P598" s="47">
        <v>0.93121600000000004</v>
      </c>
      <c r="Q598" s="47">
        <v>2</v>
      </c>
    </row>
    <row r="599" spans="6:17" ht="14.15" x14ac:dyDescent="0.35">
      <c r="F599" s="36" t="s">
        <v>4810</v>
      </c>
      <c r="J599" s="41" t="s">
        <v>973</v>
      </c>
      <c r="K599" s="64">
        <v>5.0956000000000001E-2</v>
      </c>
      <c r="L599" s="47">
        <v>0.94001299999999999</v>
      </c>
      <c r="M599" s="47">
        <v>2</v>
      </c>
      <c r="N599" s="47" t="s">
        <v>4813</v>
      </c>
      <c r="O599" s="47">
        <v>5.0223999999999998E-2</v>
      </c>
      <c r="P599" s="47">
        <v>0.93121600000000004</v>
      </c>
      <c r="Q599" s="47">
        <v>2</v>
      </c>
    </row>
    <row r="600" spans="6:17" ht="14.15" x14ac:dyDescent="0.35">
      <c r="F600" s="36" t="s">
        <v>4145</v>
      </c>
      <c r="J600" s="41" t="s">
        <v>4817</v>
      </c>
      <c r="K600" s="64">
        <v>5.1116000000000002E-2</v>
      </c>
      <c r="L600" s="47">
        <v>0.94001299999999999</v>
      </c>
      <c r="M600" s="47">
        <v>2</v>
      </c>
      <c r="N600" s="47" t="s">
        <v>4820</v>
      </c>
      <c r="O600" s="47">
        <v>5.0354999999999997E-2</v>
      </c>
      <c r="P600" s="47">
        <v>0.93121600000000004</v>
      </c>
      <c r="Q600" s="47">
        <v>2</v>
      </c>
    </row>
    <row r="601" spans="6:17" ht="14.15" x14ac:dyDescent="0.35">
      <c r="F601" s="36" t="s">
        <v>4822</v>
      </c>
      <c r="J601" s="41" t="s">
        <v>4757</v>
      </c>
      <c r="K601" s="64">
        <v>5.1138999999999997E-2</v>
      </c>
      <c r="L601" s="47">
        <v>0.94001299999999999</v>
      </c>
      <c r="M601" s="47">
        <v>2</v>
      </c>
      <c r="N601" s="47" t="s">
        <v>4823</v>
      </c>
      <c r="O601" s="47">
        <v>5.0441E-2</v>
      </c>
      <c r="P601" s="47">
        <v>0.93121600000000004</v>
      </c>
      <c r="Q601" s="47">
        <v>2</v>
      </c>
    </row>
    <row r="602" spans="6:17" ht="14.15" x14ac:dyDescent="0.35">
      <c r="F602" s="36" t="s">
        <v>2667</v>
      </c>
      <c r="J602" s="41" t="s">
        <v>713</v>
      </c>
      <c r="K602" s="64">
        <v>5.1286999999999999E-2</v>
      </c>
      <c r="L602" s="47">
        <v>0.94001299999999999</v>
      </c>
      <c r="M602" s="47">
        <v>2</v>
      </c>
      <c r="N602" s="47" t="s">
        <v>3383</v>
      </c>
      <c r="O602" s="47">
        <v>5.0457000000000002E-2</v>
      </c>
      <c r="P602" s="47">
        <v>0.93121600000000004</v>
      </c>
      <c r="Q602" s="47">
        <v>2</v>
      </c>
    </row>
    <row r="603" spans="6:17" ht="14.15" x14ac:dyDescent="0.35">
      <c r="F603" s="36" t="s">
        <v>2076</v>
      </c>
      <c r="J603" s="41" t="s">
        <v>4830</v>
      </c>
      <c r="K603" s="64">
        <v>5.1302E-2</v>
      </c>
      <c r="L603" s="47">
        <v>0.94001299999999999</v>
      </c>
      <c r="M603" s="47">
        <v>2</v>
      </c>
      <c r="N603" s="47" t="s">
        <v>4835</v>
      </c>
      <c r="O603" s="47">
        <v>5.0531E-2</v>
      </c>
      <c r="P603" s="47">
        <v>0.93121600000000004</v>
      </c>
      <c r="Q603" s="47">
        <v>2</v>
      </c>
    </row>
    <row r="604" spans="6:17" ht="14.15" x14ac:dyDescent="0.35">
      <c r="F604" s="36" t="s">
        <v>4836</v>
      </c>
      <c r="J604" s="41" t="s">
        <v>4837</v>
      </c>
      <c r="K604" s="64">
        <v>5.1354999999999998E-2</v>
      </c>
      <c r="L604" s="47">
        <v>0.94001299999999999</v>
      </c>
      <c r="M604" s="47">
        <v>2</v>
      </c>
      <c r="N604" s="47" t="s">
        <v>4839</v>
      </c>
      <c r="O604" s="47">
        <v>5.0589000000000002E-2</v>
      </c>
      <c r="P604" s="47">
        <v>0.93121600000000004</v>
      </c>
      <c r="Q604" s="47">
        <v>2</v>
      </c>
    </row>
    <row r="605" spans="6:17" ht="14.15" x14ac:dyDescent="0.35">
      <c r="F605" s="36" t="s">
        <v>4841</v>
      </c>
      <c r="J605" s="41" t="s">
        <v>947</v>
      </c>
      <c r="K605" s="64">
        <v>5.1408000000000002E-2</v>
      </c>
      <c r="L605" s="47">
        <v>0.94001299999999999</v>
      </c>
      <c r="M605" s="47">
        <v>2</v>
      </c>
      <c r="N605" s="47" t="s">
        <v>4846</v>
      </c>
      <c r="O605" s="47">
        <v>5.0618999999999997E-2</v>
      </c>
      <c r="P605" s="47">
        <v>0.93121600000000004</v>
      </c>
      <c r="Q605" s="47">
        <v>2</v>
      </c>
    </row>
    <row r="606" spans="6:17" ht="14.15" x14ac:dyDescent="0.35">
      <c r="F606" s="36" t="s">
        <v>3059</v>
      </c>
      <c r="J606" s="41" t="s">
        <v>2698</v>
      </c>
      <c r="K606" s="64">
        <v>5.142E-2</v>
      </c>
      <c r="L606" s="47">
        <v>0.94001299999999999</v>
      </c>
      <c r="M606" s="47">
        <v>2</v>
      </c>
      <c r="N606" s="47" t="s">
        <v>456</v>
      </c>
      <c r="O606" s="47">
        <v>5.0671000000000001E-2</v>
      </c>
      <c r="P606" s="47">
        <v>0.93121600000000004</v>
      </c>
      <c r="Q606" s="47">
        <v>2</v>
      </c>
    </row>
    <row r="607" spans="6:17" ht="14.15" x14ac:dyDescent="0.35">
      <c r="F607" s="36" t="s">
        <v>4848</v>
      </c>
      <c r="J607" s="41" t="s">
        <v>4402</v>
      </c>
      <c r="K607" s="64">
        <v>5.1515999999999999E-2</v>
      </c>
      <c r="L607" s="47">
        <v>0.94001299999999999</v>
      </c>
      <c r="M607" s="47">
        <v>2</v>
      </c>
      <c r="N607" s="47" t="s">
        <v>4851</v>
      </c>
      <c r="O607" s="47">
        <v>5.0727000000000001E-2</v>
      </c>
      <c r="P607" s="47">
        <v>0.93121600000000004</v>
      </c>
      <c r="Q607" s="47">
        <v>2</v>
      </c>
    </row>
    <row r="608" spans="6:17" ht="14.15" x14ac:dyDescent="0.35">
      <c r="F608" s="36" t="s">
        <v>4855</v>
      </c>
      <c r="J608" s="41" t="s">
        <v>1345</v>
      </c>
      <c r="K608" s="64">
        <v>5.1795000000000001E-2</v>
      </c>
      <c r="L608" s="47">
        <v>0.94001299999999999</v>
      </c>
      <c r="M608" s="47">
        <v>2</v>
      </c>
      <c r="N608" s="47" t="s">
        <v>4857</v>
      </c>
      <c r="O608" s="47">
        <v>5.0918999999999999E-2</v>
      </c>
      <c r="P608" s="47">
        <v>0.93121600000000004</v>
      </c>
      <c r="Q608" s="47">
        <v>2</v>
      </c>
    </row>
    <row r="609" spans="6:17" ht="14.15" x14ac:dyDescent="0.35">
      <c r="F609" s="36" t="s">
        <v>4860</v>
      </c>
      <c r="J609" s="41" t="s">
        <v>4861</v>
      </c>
      <c r="K609" s="64">
        <v>5.2017000000000001E-2</v>
      </c>
      <c r="L609" s="47">
        <v>0.94001299999999999</v>
      </c>
      <c r="M609" s="47">
        <v>2</v>
      </c>
      <c r="N609" s="47" t="s">
        <v>307</v>
      </c>
      <c r="O609" s="47">
        <v>5.0946999999999999E-2</v>
      </c>
      <c r="P609" s="47">
        <v>0.93121600000000004</v>
      </c>
      <c r="Q609" s="47">
        <v>2</v>
      </c>
    </row>
    <row r="610" spans="6:17" ht="14.15" x14ac:dyDescent="0.35">
      <c r="F610" s="36" t="s">
        <v>4863</v>
      </c>
      <c r="J610" s="41" t="s">
        <v>4076</v>
      </c>
      <c r="K610" s="64">
        <v>5.2162E-2</v>
      </c>
      <c r="L610" s="47">
        <v>0.94001299999999999</v>
      </c>
      <c r="M610" s="47">
        <v>2</v>
      </c>
      <c r="N610" s="47" t="s">
        <v>1004</v>
      </c>
      <c r="O610" s="47">
        <v>5.1070999999999998E-2</v>
      </c>
      <c r="P610" s="47">
        <v>0.93121600000000004</v>
      </c>
      <c r="Q610" s="47">
        <v>2</v>
      </c>
    </row>
    <row r="611" spans="6:17" ht="14.15" x14ac:dyDescent="0.35">
      <c r="F611" s="36" t="s">
        <v>4867</v>
      </c>
      <c r="J611" s="41" t="s">
        <v>1649</v>
      </c>
      <c r="K611" s="64">
        <v>5.2301E-2</v>
      </c>
      <c r="L611" s="47">
        <v>0.94001299999999999</v>
      </c>
      <c r="M611" s="47">
        <v>2</v>
      </c>
      <c r="N611" s="47" t="s">
        <v>4870</v>
      </c>
      <c r="O611" s="47">
        <v>5.1109000000000002E-2</v>
      </c>
      <c r="P611" s="47">
        <v>0.93121600000000004</v>
      </c>
      <c r="Q611" s="47">
        <v>2</v>
      </c>
    </row>
    <row r="612" spans="6:17" ht="14.15" x14ac:dyDescent="0.35">
      <c r="F612" s="36" t="s">
        <v>4871</v>
      </c>
      <c r="J612" s="41" t="s">
        <v>4872</v>
      </c>
      <c r="K612" s="64">
        <v>5.2419E-2</v>
      </c>
      <c r="L612" s="47">
        <v>0.94001299999999999</v>
      </c>
      <c r="M612" s="47">
        <v>2</v>
      </c>
      <c r="N612" s="47" t="s">
        <v>4086</v>
      </c>
      <c r="O612" s="47">
        <v>5.1159999999999997E-2</v>
      </c>
      <c r="P612" s="47">
        <v>0.93121600000000004</v>
      </c>
      <c r="Q612" s="47">
        <v>2</v>
      </c>
    </row>
    <row r="613" spans="6:17" ht="14.15" x14ac:dyDescent="0.35">
      <c r="F613" s="36" t="s">
        <v>4875</v>
      </c>
      <c r="J613" s="41" t="s">
        <v>4876</v>
      </c>
      <c r="K613" s="64">
        <v>5.2486999999999999E-2</v>
      </c>
      <c r="L613" s="47">
        <v>0.94001299999999999</v>
      </c>
      <c r="M613" s="47">
        <v>2</v>
      </c>
      <c r="N613" s="47" t="s">
        <v>4880</v>
      </c>
      <c r="O613" s="47">
        <v>5.1306999999999998E-2</v>
      </c>
      <c r="P613" s="47">
        <v>0.93121600000000004</v>
      </c>
      <c r="Q613" s="47">
        <v>2</v>
      </c>
    </row>
    <row r="614" spans="6:17" ht="14.15" x14ac:dyDescent="0.35">
      <c r="F614" s="36" t="s">
        <v>4882</v>
      </c>
      <c r="J614" s="41" t="s">
        <v>979</v>
      </c>
      <c r="K614" s="64">
        <v>5.2729999999999999E-2</v>
      </c>
      <c r="L614" s="47">
        <v>0.94001299999999999</v>
      </c>
      <c r="M614" s="47">
        <v>2</v>
      </c>
      <c r="N614" s="47" t="s">
        <v>1351</v>
      </c>
      <c r="O614" s="47">
        <v>5.1368999999999998E-2</v>
      </c>
      <c r="P614" s="47">
        <v>0.93121600000000004</v>
      </c>
      <c r="Q614" s="47">
        <v>2</v>
      </c>
    </row>
    <row r="615" spans="6:17" ht="14.15" x14ac:dyDescent="0.35">
      <c r="F615" s="36" t="s">
        <v>4888</v>
      </c>
      <c r="J615" s="41" t="s">
        <v>4890</v>
      </c>
      <c r="K615" s="64">
        <v>5.2777999999999999E-2</v>
      </c>
      <c r="L615" s="47">
        <v>0.94001299999999999</v>
      </c>
      <c r="M615" s="47">
        <v>2</v>
      </c>
      <c r="N615" s="47" t="s">
        <v>4892</v>
      </c>
      <c r="O615" s="47">
        <v>5.1417999999999998E-2</v>
      </c>
      <c r="P615" s="47">
        <v>0.93121600000000004</v>
      </c>
      <c r="Q615" s="47">
        <v>2</v>
      </c>
    </row>
    <row r="616" spans="6:17" ht="14.15" x14ac:dyDescent="0.35">
      <c r="F616" s="36" t="s">
        <v>4355</v>
      </c>
      <c r="J616" s="41" t="s">
        <v>3910</v>
      </c>
      <c r="K616" s="64">
        <v>5.3143000000000003E-2</v>
      </c>
      <c r="L616" s="47">
        <v>0.94001299999999999</v>
      </c>
      <c r="M616" s="47">
        <v>2</v>
      </c>
      <c r="N616" s="47" t="s">
        <v>4897</v>
      </c>
      <c r="O616" s="47">
        <v>5.1447E-2</v>
      </c>
      <c r="P616" s="47">
        <v>0.93121600000000004</v>
      </c>
      <c r="Q616" s="47">
        <v>2</v>
      </c>
    </row>
    <row r="617" spans="6:17" ht="14.15" x14ac:dyDescent="0.35">
      <c r="F617" s="36" t="s">
        <v>4898</v>
      </c>
      <c r="J617" s="41" t="s">
        <v>2849</v>
      </c>
      <c r="K617" s="64">
        <v>5.3164999999999997E-2</v>
      </c>
      <c r="L617" s="47">
        <v>0.94001299999999999</v>
      </c>
      <c r="M617" s="47">
        <v>2</v>
      </c>
      <c r="N617" s="47" t="s">
        <v>4901</v>
      </c>
      <c r="O617" s="47">
        <v>5.1492000000000003E-2</v>
      </c>
      <c r="P617" s="47">
        <v>0.93121600000000004</v>
      </c>
      <c r="Q617" s="47">
        <v>2</v>
      </c>
    </row>
    <row r="618" spans="6:17" ht="14.15" x14ac:dyDescent="0.35">
      <c r="F618" s="36" t="s">
        <v>4903</v>
      </c>
      <c r="J618" s="41" t="s">
        <v>746</v>
      </c>
      <c r="K618" s="64">
        <v>5.3203E-2</v>
      </c>
      <c r="L618" s="47">
        <v>0.94001299999999999</v>
      </c>
      <c r="M618" s="47">
        <v>2</v>
      </c>
      <c r="N618" s="47" t="s">
        <v>4906</v>
      </c>
      <c r="O618" s="47">
        <v>5.1503E-2</v>
      </c>
      <c r="P618" s="47">
        <v>0.93121600000000004</v>
      </c>
      <c r="Q618" s="47">
        <v>2</v>
      </c>
    </row>
    <row r="619" spans="6:17" ht="14.15" x14ac:dyDescent="0.35">
      <c r="F619" s="36" t="s">
        <v>4909</v>
      </c>
      <c r="J619" s="41" t="s">
        <v>4910</v>
      </c>
      <c r="K619" s="64">
        <v>5.3293E-2</v>
      </c>
      <c r="L619" s="47">
        <v>0.94001299999999999</v>
      </c>
      <c r="M619" s="47">
        <v>2</v>
      </c>
      <c r="N619" s="47" t="s">
        <v>1019</v>
      </c>
      <c r="O619" s="47">
        <v>5.1519000000000002E-2</v>
      </c>
      <c r="P619" s="47">
        <v>0.93121600000000004</v>
      </c>
      <c r="Q619" s="47">
        <v>2</v>
      </c>
    </row>
    <row r="620" spans="6:17" ht="14.15" x14ac:dyDescent="0.35">
      <c r="F620" s="36" t="s">
        <v>2831</v>
      </c>
      <c r="J620" s="41" t="s">
        <v>4917</v>
      </c>
      <c r="K620" s="64">
        <v>5.3342000000000001E-2</v>
      </c>
      <c r="L620" s="47">
        <v>0.94001299999999999</v>
      </c>
      <c r="M620" s="47">
        <v>2</v>
      </c>
      <c r="N620" s="47" t="s">
        <v>4918</v>
      </c>
      <c r="O620" s="47">
        <v>5.1546000000000002E-2</v>
      </c>
      <c r="P620" s="47">
        <v>0.93121600000000004</v>
      </c>
      <c r="Q620" s="47">
        <v>2</v>
      </c>
    </row>
    <row r="621" spans="6:17" ht="14.15" x14ac:dyDescent="0.35">
      <c r="F621" s="36" t="s">
        <v>4919</v>
      </c>
      <c r="J621" s="41" t="s">
        <v>1826</v>
      </c>
      <c r="K621" s="64">
        <v>5.3379999999999997E-2</v>
      </c>
      <c r="L621" s="47">
        <v>0.94001299999999999</v>
      </c>
      <c r="M621" s="47">
        <v>2</v>
      </c>
      <c r="N621" s="47" t="s">
        <v>4924</v>
      </c>
      <c r="O621" s="47">
        <v>5.1628E-2</v>
      </c>
      <c r="P621" s="47">
        <v>0.93121600000000004</v>
      </c>
      <c r="Q621" s="47">
        <v>2</v>
      </c>
    </row>
    <row r="622" spans="6:17" ht="14.15" x14ac:dyDescent="0.35">
      <c r="F622" s="36" t="s">
        <v>2087</v>
      </c>
      <c r="J622" s="41" t="s">
        <v>4926</v>
      </c>
      <c r="K622" s="64">
        <v>5.3395999999999999E-2</v>
      </c>
      <c r="L622" s="47">
        <v>0.94001299999999999</v>
      </c>
      <c r="M622" s="47">
        <v>2</v>
      </c>
      <c r="N622" s="47" t="s">
        <v>4928</v>
      </c>
      <c r="O622" s="47">
        <v>5.1693000000000003E-2</v>
      </c>
      <c r="P622" s="47">
        <v>0.93121600000000004</v>
      </c>
      <c r="Q622" s="47">
        <v>2</v>
      </c>
    </row>
    <row r="623" spans="6:17" ht="14.15" x14ac:dyDescent="0.35">
      <c r="F623" s="36" t="s">
        <v>2200</v>
      </c>
      <c r="J623" s="41" t="s">
        <v>4930</v>
      </c>
      <c r="K623" s="64">
        <v>5.3426000000000001E-2</v>
      </c>
      <c r="L623" s="47">
        <v>0.94001299999999999</v>
      </c>
      <c r="M623" s="47">
        <v>2</v>
      </c>
      <c r="N623" s="47" t="s">
        <v>4932</v>
      </c>
      <c r="O623" s="47">
        <v>5.1866000000000002E-2</v>
      </c>
      <c r="P623" s="47">
        <v>0.93121600000000004</v>
      </c>
      <c r="Q623" s="47">
        <v>2</v>
      </c>
    </row>
    <row r="624" spans="6:17" ht="14.15" x14ac:dyDescent="0.35">
      <c r="F624" s="36" t="s">
        <v>4935</v>
      </c>
      <c r="J624" s="41" t="s">
        <v>4944</v>
      </c>
      <c r="K624" s="64">
        <v>5.3727999999999998E-2</v>
      </c>
      <c r="L624" s="47">
        <v>0.94001299999999999</v>
      </c>
      <c r="M624" s="47">
        <v>2</v>
      </c>
      <c r="N624" s="47" t="s">
        <v>4945</v>
      </c>
      <c r="O624" s="47">
        <v>5.2179000000000003E-2</v>
      </c>
      <c r="P624" s="47">
        <v>0.93121600000000004</v>
      </c>
      <c r="Q624" s="47">
        <v>2</v>
      </c>
    </row>
    <row r="625" spans="6:17" ht="14.15" x14ac:dyDescent="0.35">
      <c r="F625" s="36" t="s">
        <v>2923</v>
      </c>
      <c r="J625" s="41" t="s">
        <v>4948</v>
      </c>
      <c r="K625" s="64">
        <v>5.3862E-2</v>
      </c>
      <c r="L625" s="47">
        <v>0.94001299999999999</v>
      </c>
      <c r="M625" s="47">
        <v>2</v>
      </c>
      <c r="N625" s="47" t="s">
        <v>412</v>
      </c>
      <c r="O625" s="47">
        <v>5.2247000000000002E-2</v>
      </c>
      <c r="P625" s="47">
        <v>0.93121600000000004</v>
      </c>
      <c r="Q625" s="47">
        <v>2</v>
      </c>
    </row>
    <row r="626" spans="6:17" ht="14.15" x14ac:dyDescent="0.35">
      <c r="F626" s="36" t="s">
        <v>4950</v>
      </c>
      <c r="J626" s="41" t="s">
        <v>1710</v>
      </c>
      <c r="K626" s="64">
        <v>5.3990999999999997E-2</v>
      </c>
      <c r="L626" s="47">
        <v>0.94001299999999999</v>
      </c>
      <c r="M626" s="47">
        <v>2</v>
      </c>
      <c r="N626" s="47" t="s">
        <v>715</v>
      </c>
      <c r="O626" s="47">
        <v>5.2294E-2</v>
      </c>
      <c r="P626" s="47">
        <v>0.93121600000000004</v>
      </c>
      <c r="Q626" s="47">
        <v>2</v>
      </c>
    </row>
    <row r="627" spans="6:17" ht="14.15" x14ac:dyDescent="0.35">
      <c r="F627" s="36" t="s">
        <v>4953</v>
      </c>
      <c r="J627" s="41" t="s">
        <v>4954</v>
      </c>
      <c r="K627" s="64">
        <v>5.4108000000000003E-2</v>
      </c>
      <c r="L627" s="47">
        <v>0.94001299999999999</v>
      </c>
      <c r="M627" s="47">
        <v>2</v>
      </c>
      <c r="N627" s="47" t="s">
        <v>4957</v>
      </c>
      <c r="O627" s="47">
        <v>5.2475000000000001E-2</v>
      </c>
      <c r="P627" s="47">
        <v>0.93121600000000004</v>
      </c>
      <c r="Q627" s="47">
        <v>2</v>
      </c>
    </row>
    <row r="628" spans="6:17" ht="14.15" x14ac:dyDescent="0.35">
      <c r="F628" s="36" t="s">
        <v>1593</v>
      </c>
      <c r="J628" s="41" t="s">
        <v>4960</v>
      </c>
      <c r="K628" s="64">
        <v>5.4192999999999998E-2</v>
      </c>
      <c r="L628" s="47">
        <v>0.94001299999999999</v>
      </c>
      <c r="M628" s="47">
        <v>2</v>
      </c>
      <c r="N628" s="47" t="s">
        <v>4962</v>
      </c>
      <c r="O628" s="47">
        <v>5.2628000000000001E-2</v>
      </c>
      <c r="P628" s="47">
        <v>0.93121600000000004</v>
      </c>
      <c r="Q628" s="47">
        <v>2</v>
      </c>
    </row>
    <row r="629" spans="6:17" ht="14.15" x14ac:dyDescent="0.35">
      <c r="F629" s="36" t="s">
        <v>3066</v>
      </c>
      <c r="J629" s="41" t="s">
        <v>4966</v>
      </c>
      <c r="K629" s="64">
        <v>5.4307000000000001E-2</v>
      </c>
      <c r="L629" s="47">
        <v>0.94001299999999999</v>
      </c>
      <c r="M629" s="47">
        <v>2</v>
      </c>
      <c r="N629" s="47" t="s">
        <v>4967</v>
      </c>
      <c r="O629" s="47">
        <v>5.2659999999999998E-2</v>
      </c>
      <c r="P629" s="47">
        <v>0.93121600000000004</v>
      </c>
      <c r="Q629" s="47">
        <v>2</v>
      </c>
    </row>
    <row r="630" spans="6:17" ht="14.15" x14ac:dyDescent="0.35">
      <c r="F630" s="36" t="s">
        <v>4970</v>
      </c>
      <c r="J630" s="41" t="s">
        <v>1072</v>
      </c>
      <c r="K630" s="64">
        <v>5.4439000000000001E-2</v>
      </c>
      <c r="L630" s="47">
        <v>0.94001299999999999</v>
      </c>
      <c r="M630" s="47">
        <v>2</v>
      </c>
      <c r="N630" s="47" t="s">
        <v>4973</v>
      </c>
      <c r="O630" s="47">
        <v>5.2706999999999997E-2</v>
      </c>
      <c r="P630" s="47">
        <v>0.93121600000000004</v>
      </c>
      <c r="Q630" s="47">
        <v>2</v>
      </c>
    </row>
    <row r="631" spans="6:17" ht="14.15" x14ac:dyDescent="0.35">
      <c r="F631" s="36" t="s">
        <v>2496</v>
      </c>
      <c r="J631" s="41" t="s">
        <v>3181</v>
      </c>
      <c r="K631" s="64">
        <v>5.4477999999999999E-2</v>
      </c>
      <c r="L631" s="47">
        <v>0.94001299999999999</v>
      </c>
      <c r="M631" s="47">
        <v>2</v>
      </c>
      <c r="N631" s="47" t="s">
        <v>4977</v>
      </c>
      <c r="O631" s="47">
        <v>5.2738E-2</v>
      </c>
      <c r="P631" s="47">
        <v>0.93121600000000004</v>
      </c>
      <c r="Q631" s="47">
        <v>2</v>
      </c>
    </row>
    <row r="632" spans="6:17" ht="14.15" x14ac:dyDescent="0.35">
      <c r="F632" s="36" t="s">
        <v>4980</v>
      </c>
      <c r="N632" s="47" t="s">
        <v>4981</v>
      </c>
      <c r="O632" s="47">
        <v>5.2788000000000002E-2</v>
      </c>
      <c r="P632" s="47">
        <v>0.93121600000000004</v>
      </c>
      <c r="Q632" s="47">
        <v>2</v>
      </c>
    </row>
    <row r="633" spans="6:17" ht="14.15" x14ac:dyDescent="0.35">
      <c r="F633" s="36" t="s">
        <v>1970</v>
      </c>
      <c r="N633" s="47" t="s">
        <v>2880</v>
      </c>
      <c r="O633" s="47">
        <v>5.2880000000000003E-2</v>
      </c>
      <c r="P633" s="47">
        <v>0.93121600000000004</v>
      </c>
      <c r="Q633" s="47">
        <v>2</v>
      </c>
    </row>
    <row r="634" spans="6:17" ht="14.15" x14ac:dyDescent="0.35">
      <c r="F634" s="36" t="s">
        <v>4985</v>
      </c>
      <c r="N634" s="47" t="s">
        <v>4944</v>
      </c>
      <c r="O634" s="47">
        <v>5.2965999999999999E-2</v>
      </c>
      <c r="P634" s="47">
        <v>0.93121600000000004</v>
      </c>
      <c r="Q634" s="47">
        <v>2</v>
      </c>
    </row>
    <row r="635" spans="6:17" ht="14.15" x14ac:dyDescent="0.35">
      <c r="F635" s="36" t="s">
        <v>4987</v>
      </c>
      <c r="N635" s="47" t="s">
        <v>4989</v>
      </c>
      <c r="O635" s="47">
        <v>5.2990000000000002E-2</v>
      </c>
      <c r="P635" s="47">
        <v>0.93121600000000004</v>
      </c>
      <c r="Q635" s="47">
        <v>2</v>
      </c>
    </row>
    <row r="636" spans="6:17" ht="14.15" x14ac:dyDescent="0.35">
      <c r="F636" s="36" t="s">
        <v>4991</v>
      </c>
      <c r="N636" s="47" t="s">
        <v>168</v>
      </c>
      <c r="O636" s="47">
        <v>5.3147E-2</v>
      </c>
      <c r="P636" s="47">
        <v>0.93121600000000004</v>
      </c>
      <c r="Q636" s="47">
        <v>2</v>
      </c>
    </row>
    <row r="637" spans="6:17" ht="14.15" x14ac:dyDescent="0.35">
      <c r="F637" s="36" t="s">
        <v>1086</v>
      </c>
      <c r="N637" s="47" t="s">
        <v>4994</v>
      </c>
      <c r="O637" s="47">
        <v>5.3303999999999997E-2</v>
      </c>
      <c r="P637" s="47">
        <v>0.93121600000000004</v>
      </c>
      <c r="Q637" s="47">
        <v>2</v>
      </c>
    </row>
    <row r="638" spans="6:17" ht="14.15" x14ac:dyDescent="0.35">
      <c r="F638" s="36" t="s">
        <v>4997</v>
      </c>
      <c r="N638" s="47" t="s">
        <v>832</v>
      </c>
      <c r="O638" s="47">
        <v>5.3504999999999997E-2</v>
      </c>
      <c r="P638" s="47">
        <v>0.93121600000000004</v>
      </c>
      <c r="Q638" s="47">
        <v>2</v>
      </c>
    </row>
    <row r="639" spans="6:17" ht="14.15" x14ac:dyDescent="0.35">
      <c r="F639" s="36" t="s">
        <v>1568</v>
      </c>
      <c r="N639" s="47" t="s">
        <v>1066</v>
      </c>
      <c r="O639" s="47">
        <v>5.3683000000000002E-2</v>
      </c>
      <c r="P639" s="47">
        <v>0.93121600000000004</v>
      </c>
      <c r="Q639" s="47">
        <v>2</v>
      </c>
    </row>
    <row r="640" spans="6:17" ht="14.15" x14ac:dyDescent="0.35">
      <c r="F640" s="36" t="s">
        <v>5000</v>
      </c>
      <c r="N640" s="47" t="s">
        <v>5002</v>
      </c>
      <c r="O640" s="47">
        <v>5.3782000000000003E-2</v>
      </c>
      <c r="P640" s="47">
        <v>0.93121600000000004</v>
      </c>
      <c r="Q640" s="47">
        <v>2</v>
      </c>
    </row>
    <row r="641" spans="6:17" ht="14.15" x14ac:dyDescent="0.35">
      <c r="F641" s="36" t="s">
        <v>5009</v>
      </c>
      <c r="N641" s="47" t="s">
        <v>5011</v>
      </c>
      <c r="O641" s="47">
        <v>5.3855E-2</v>
      </c>
      <c r="P641" s="47">
        <v>0.93121600000000004</v>
      </c>
      <c r="Q641" s="47">
        <v>2</v>
      </c>
    </row>
    <row r="642" spans="6:17" ht="14.15" x14ac:dyDescent="0.35">
      <c r="F642" s="36" t="s">
        <v>5013</v>
      </c>
      <c r="N642" s="47" t="s">
        <v>5015</v>
      </c>
      <c r="O642" s="47">
        <v>5.3976000000000003E-2</v>
      </c>
      <c r="P642" s="47">
        <v>0.93121600000000004</v>
      </c>
      <c r="Q642" s="47">
        <v>2</v>
      </c>
    </row>
    <row r="643" spans="6:17" ht="14.15" x14ac:dyDescent="0.35">
      <c r="F643" s="36" t="s">
        <v>5017</v>
      </c>
      <c r="N643" s="47" t="s">
        <v>5020</v>
      </c>
      <c r="O643" s="47">
        <v>5.4297999999999999E-2</v>
      </c>
      <c r="P643" s="47">
        <v>0.93121600000000004</v>
      </c>
      <c r="Q643" s="47">
        <v>2</v>
      </c>
    </row>
    <row r="644" spans="6:17" ht="14.15" x14ac:dyDescent="0.35">
      <c r="F644" s="36" t="s">
        <v>2589</v>
      </c>
      <c r="N644" s="47" t="s">
        <v>5022</v>
      </c>
      <c r="O644" s="47">
        <v>5.4318999999999999E-2</v>
      </c>
      <c r="P644" s="47">
        <v>0.93121600000000004</v>
      </c>
      <c r="Q644" s="47">
        <v>2</v>
      </c>
    </row>
    <row r="645" spans="6:17" ht="14.15" x14ac:dyDescent="0.35">
      <c r="F645" s="36" t="s">
        <v>5026</v>
      </c>
      <c r="N645" s="47" t="s">
        <v>5028</v>
      </c>
      <c r="O645" s="47">
        <v>5.4378999999999997E-2</v>
      </c>
      <c r="P645" s="47">
        <v>0.93121600000000004</v>
      </c>
      <c r="Q645" s="47">
        <v>2</v>
      </c>
    </row>
    <row r="646" spans="6:17" ht="14.15" x14ac:dyDescent="0.35">
      <c r="F646" s="36" t="s">
        <v>5031</v>
      </c>
      <c r="N646" s="47" t="s">
        <v>5032</v>
      </c>
      <c r="O646" s="47">
        <v>5.4396E-2</v>
      </c>
      <c r="P646" s="47">
        <v>0.93121600000000004</v>
      </c>
      <c r="Q646" s="47">
        <v>2</v>
      </c>
    </row>
    <row r="647" spans="6:17" ht="14.15" x14ac:dyDescent="0.35">
      <c r="F647" s="36" t="s">
        <v>5034</v>
      </c>
      <c r="N647" s="47" t="s">
        <v>5036</v>
      </c>
      <c r="O647" s="47">
        <v>5.4412000000000002E-2</v>
      </c>
      <c r="P647" s="47">
        <v>0.93121600000000004</v>
      </c>
      <c r="Q647" s="47">
        <v>2</v>
      </c>
    </row>
    <row r="648" spans="6:17" ht="14.15" x14ac:dyDescent="0.35">
      <c r="F648" s="36" t="s">
        <v>5037</v>
      </c>
      <c r="N648" s="47" t="s">
        <v>5039</v>
      </c>
      <c r="O648" s="47">
        <v>5.4658999999999999E-2</v>
      </c>
      <c r="P648" s="47">
        <v>0.93121600000000004</v>
      </c>
      <c r="Q648" s="47">
        <v>2</v>
      </c>
    </row>
    <row r="649" spans="6:17" ht="14.15" x14ac:dyDescent="0.35">
      <c r="F649" s="36" t="s">
        <v>5040</v>
      </c>
      <c r="N649" s="47" t="s">
        <v>2840</v>
      </c>
      <c r="O649" s="47">
        <v>5.4723000000000001E-2</v>
      </c>
      <c r="P649" s="47">
        <v>0.93121600000000004</v>
      </c>
      <c r="Q649" s="47">
        <v>2</v>
      </c>
    </row>
    <row r="650" spans="6:17" ht="14.15" x14ac:dyDescent="0.35">
      <c r="F650" s="36" t="s">
        <v>5044</v>
      </c>
      <c r="N650" s="47" t="s">
        <v>5045</v>
      </c>
      <c r="O650" s="47">
        <v>5.4838999999999999E-2</v>
      </c>
      <c r="P650" s="47">
        <v>0.93121600000000004</v>
      </c>
      <c r="Q650" s="47">
        <v>2</v>
      </c>
    </row>
    <row r="651" spans="6:17" ht="14.15" x14ac:dyDescent="0.35">
      <c r="F651" s="36" t="s">
        <v>5046</v>
      </c>
      <c r="N651" s="47" t="s">
        <v>1134</v>
      </c>
      <c r="O651" s="47">
        <v>5.491E-2</v>
      </c>
      <c r="P651" s="47">
        <v>0.93121600000000004</v>
      </c>
      <c r="Q651" s="47">
        <v>2</v>
      </c>
    </row>
    <row r="652" spans="6:17" ht="14.15" x14ac:dyDescent="0.35">
      <c r="F652" s="36" t="s">
        <v>5048</v>
      </c>
      <c r="N652" s="47" t="s">
        <v>5050</v>
      </c>
      <c r="O652" s="47">
        <v>5.4933999999999997E-2</v>
      </c>
      <c r="P652" s="47">
        <v>0.93121600000000004</v>
      </c>
      <c r="Q652" s="47">
        <v>2</v>
      </c>
    </row>
    <row r="653" spans="6:17" ht="14.15" x14ac:dyDescent="0.35">
      <c r="F653" s="36" t="s">
        <v>5051</v>
      </c>
      <c r="K653" s="47"/>
      <c r="L653" s="47"/>
    </row>
    <row r="654" spans="6:17" ht="14.15" x14ac:dyDescent="0.35">
      <c r="F654" s="36" t="s">
        <v>5053</v>
      </c>
      <c r="K654" s="47"/>
      <c r="L654" s="47"/>
    </row>
    <row r="655" spans="6:17" ht="14.15" x14ac:dyDescent="0.35">
      <c r="F655" s="36" t="s">
        <v>4541</v>
      </c>
      <c r="K655" s="47"/>
      <c r="L655" s="47"/>
    </row>
    <row r="656" spans="6:17" ht="14.15" x14ac:dyDescent="0.35">
      <c r="F656" s="36" t="s">
        <v>5055</v>
      </c>
      <c r="K656" s="47"/>
      <c r="L656" s="47"/>
    </row>
    <row r="657" spans="6:12" ht="14.15" x14ac:dyDescent="0.35">
      <c r="F657" s="36" t="s">
        <v>5059</v>
      </c>
      <c r="K657" s="47"/>
      <c r="L657" s="47"/>
    </row>
    <row r="658" spans="6:12" ht="14.15" x14ac:dyDescent="0.35">
      <c r="F658" s="36" t="s">
        <v>5060</v>
      </c>
      <c r="K658" s="47"/>
      <c r="L658" s="47"/>
    </row>
    <row r="659" spans="6:12" ht="14.15" x14ac:dyDescent="0.35">
      <c r="F659" s="36" t="s">
        <v>4339</v>
      </c>
      <c r="K659" s="47"/>
      <c r="L659" s="47"/>
    </row>
    <row r="660" spans="6:12" ht="14.15" x14ac:dyDescent="0.35">
      <c r="F660" s="36" t="s">
        <v>3878</v>
      </c>
      <c r="K660" s="47"/>
      <c r="L660" s="47"/>
    </row>
    <row r="661" spans="6:12" ht="14.15" x14ac:dyDescent="0.35">
      <c r="F661" s="36" t="s">
        <v>5062</v>
      </c>
      <c r="K661" s="47"/>
      <c r="L661" s="47"/>
    </row>
    <row r="662" spans="6:12" ht="14.15" x14ac:dyDescent="0.35">
      <c r="F662" s="36" t="s">
        <v>5064</v>
      </c>
      <c r="K662" s="47"/>
      <c r="L662" s="47"/>
    </row>
    <row r="663" spans="6:12" ht="14.15" x14ac:dyDescent="0.35">
      <c r="F663" s="36" t="s">
        <v>2195</v>
      </c>
      <c r="K663" s="47"/>
      <c r="L663" s="47"/>
    </row>
    <row r="664" spans="6:12" ht="14.15" x14ac:dyDescent="0.35">
      <c r="F664" s="36" t="s">
        <v>5020</v>
      </c>
      <c r="K664" s="47"/>
      <c r="L664" s="47"/>
    </row>
    <row r="665" spans="6:12" ht="14.15" x14ac:dyDescent="0.35">
      <c r="F665" s="36" t="s">
        <v>4121</v>
      </c>
      <c r="K665" s="47"/>
      <c r="L665" s="47"/>
    </row>
    <row r="666" spans="6:12" ht="14.15" x14ac:dyDescent="0.35">
      <c r="F666" s="36" t="s">
        <v>5074</v>
      </c>
      <c r="K666" s="47"/>
      <c r="L666" s="47"/>
    </row>
    <row r="667" spans="6:12" ht="14.15" x14ac:dyDescent="0.35">
      <c r="F667" s="36" t="s">
        <v>2899</v>
      </c>
      <c r="K667" s="47"/>
      <c r="L667" s="47"/>
    </row>
    <row r="668" spans="6:12" ht="14.15" x14ac:dyDescent="0.35">
      <c r="F668" s="36" t="s">
        <v>5028</v>
      </c>
      <c r="K668" s="47"/>
      <c r="L668" s="47"/>
    </row>
    <row r="669" spans="6:12" ht="14.15" x14ac:dyDescent="0.35">
      <c r="F669" s="36" t="s">
        <v>5078</v>
      </c>
      <c r="K669" s="47"/>
      <c r="L669" s="47"/>
    </row>
    <row r="670" spans="6:12" ht="14.15" x14ac:dyDescent="0.35">
      <c r="F670" s="36" t="s">
        <v>5080</v>
      </c>
      <c r="K670" s="47"/>
      <c r="L670" s="47"/>
    </row>
    <row r="671" spans="6:12" ht="14.15" x14ac:dyDescent="0.35">
      <c r="F671" s="36" t="s">
        <v>5081</v>
      </c>
      <c r="K671" s="47"/>
      <c r="L671" s="47"/>
    </row>
    <row r="672" spans="6:12" ht="14.15" x14ac:dyDescent="0.35">
      <c r="F672" s="36" t="s">
        <v>5082</v>
      </c>
      <c r="K672" s="47"/>
      <c r="L672" s="47"/>
    </row>
    <row r="673" spans="6:12" ht="14.15" x14ac:dyDescent="0.35">
      <c r="F673" s="36" t="s">
        <v>5084</v>
      </c>
      <c r="K673" s="47"/>
      <c r="L673" s="47"/>
    </row>
    <row r="674" spans="6:12" ht="14.15" x14ac:dyDescent="0.35">
      <c r="F674" s="36" t="s">
        <v>5086</v>
      </c>
      <c r="K674" s="47"/>
      <c r="L674" s="47"/>
    </row>
    <row r="675" spans="6:12" ht="14.15" x14ac:dyDescent="0.35">
      <c r="F675" s="36" t="s">
        <v>5088</v>
      </c>
      <c r="K675" s="47"/>
      <c r="L675" s="47"/>
    </row>
    <row r="676" spans="6:12" ht="14.15" x14ac:dyDescent="0.35">
      <c r="F676" s="36" t="s">
        <v>3081</v>
      </c>
      <c r="K676" s="47"/>
      <c r="L676" s="47"/>
    </row>
    <row r="677" spans="6:12" ht="14.15" x14ac:dyDescent="0.35">
      <c r="F677" s="36" t="s">
        <v>5091</v>
      </c>
      <c r="K677" s="47"/>
      <c r="L677" s="47"/>
    </row>
    <row r="678" spans="6:12" ht="14.15" x14ac:dyDescent="0.35">
      <c r="F678" s="36" t="s">
        <v>5092</v>
      </c>
      <c r="K678" s="47"/>
      <c r="L678" s="47"/>
    </row>
    <row r="679" spans="6:12" ht="14.15" x14ac:dyDescent="0.35">
      <c r="F679" s="36" t="s">
        <v>5094</v>
      </c>
      <c r="K679" s="47"/>
      <c r="L679" s="47"/>
    </row>
    <row r="680" spans="6:12" ht="14.15" x14ac:dyDescent="0.35">
      <c r="F680" s="36" t="s">
        <v>2891</v>
      </c>
      <c r="K680" s="47"/>
      <c r="L680" s="47"/>
    </row>
    <row r="681" spans="6:12" ht="14.15" x14ac:dyDescent="0.35">
      <c r="F681" s="36" t="s">
        <v>5097</v>
      </c>
      <c r="K681" s="47"/>
      <c r="L681" s="47"/>
    </row>
    <row r="682" spans="6:12" ht="14.15" x14ac:dyDescent="0.35">
      <c r="F682" s="36" t="s">
        <v>5099</v>
      </c>
      <c r="K682" s="47"/>
      <c r="L682" s="47"/>
    </row>
    <row r="683" spans="6:12" ht="14.15" x14ac:dyDescent="0.35">
      <c r="F683" s="36" t="s">
        <v>5100</v>
      </c>
      <c r="K683" s="47"/>
      <c r="L683" s="47"/>
    </row>
    <row r="684" spans="6:12" ht="14.15" x14ac:dyDescent="0.35">
      <c r="F684" s="36" t="s">
        <v>5101</v>
      </c>
      <c r="K684" s="47"/>
      <c r="L684" s="47"/>
    </row>
    <row r="685" spans="6:12" ht="14.15" x14ac:dyDescent="0.35">
      <c r="F685" s="36" t="s">
        <v>5103</v>
      </c>
      <c r="K685" s="47"/>
      <c r="L685" s="47"/>
    </row>
    <row r="686" spans="6:12" ht="14.15" x14ac:dyDescent="0.35">
      <c r="F686" s="36" t="s">
        <v>5104</v>
      </c>
      <c r="K686" s="47"/>
      <c r="L686" s="47"/>
    </row>
    <row r="687" spans="6:12" ht="14.15" x14ac:dyDescent="0.35">
      <c r="F687" s="36" t="s">
        <v>5106</v>
      </c>
      <c r="K687" s="47"/>
      <c r="L687" s="47"/>
    </row>
    <row r="688" spans="6:12" ht="14.15" x14ac:dyDescent="0.35">
      <c r="F688" s="36" t="s">
        <v>5107</v>
      </c>
      <c r="K688" s="47"/>
      <c r="L688" s="47"/>
    </row>
    <row r="689" spans="6:12" ht="14.15" x14ac:dyDescent="0.35">
      <c r="F689" s="36" t="s">
        <v>5109</v>
      </c>
      <c r="K689" s="47"/>
      <c r="L689" s="47"/>
    </row>
    <row r="690" spans="6:12" ht="14.15" x14ac:dyDescent="0.35">
      <c r="F690" s="36" t="s">
        <v>5111</v>
      </c>
      <c r="K690" s="47"/>
      <c r="L690" s="47"/>
    </row>
    <row r="691" spans="6:12" ht="14.15" x14ac:dyDescent="0.35">
      <c r="F691" s="36" t="s">
        <v>5112</v>
      </c>
      <c r="K691" s="47"/>
      <c r="L691" s="47"/>
    </row>
    <row r="692" spans="6:12" ht="14.15" x14ac:dyDescent="0.35">
      <c r="F692" s="36" t="s">
        <v>3576</v>
      </c>
      <c r="K692" s="47"/>
      <c r="L692" s="47"/>
    </row>
    <row r="693" spans="6:12" ht="14.15" x14ac:dyDescent="0.35">
      <c r="F693" s="36" t="s">
        <v>4244</v>
      </c>
      <c r="K693" s="47"/>
      <c r="L693" s="47"/>
    </row>
    <row r="694" spans="6:12" ht="14.15" x14ac:dyDescent="0.35">
      <c r="F694" s="36" t="s">
        <v>5119</v>
      </c>
      <c r="K694" s="47"/>
      <c r="L694" s="47"/>
    </row>
    <row r="695" spans="6:12" ht="14.15" x14ac:dyDescent="0.35">
      <c r="F695" s="36" t="s">
        <v>5121</v>
      </c>
      <c r="K695" s="47"/>
      <c r="L695" s="47"/>
    </row>
    <row r="696" spans="6:12" ht="14.15" x14ac:dyDescent="0.35">
      <c r="F696" s="36" t="s">
        <v>841</v>
      </c>
      <c r="K696" s="47"/>
      <c r="L696" s="47"/>
    </row>
    <row r="697" spans="6:12" ht="14.15" x14ac:dyDescent="0.35">
      <c r="F697" s="36" t="s">
        <v>5122</v>
      </c>
      <c r="K697" s="47"/>
      <c r="L697" s="47"/>
    </row>
    <row r="698" spans="6:12" ht="14.15" x14ac:dyDescent="0.35">
      <c r="F698" s="36" t="s">
        <v>5124</v>
      </c>
      <c r="K698" s="47"/>
      <c r="L698" s="47"/>
    </row>
    <row r="699" spans="6:12" ht="14.15" x14ac:dyDescent="0.35">
      <c r="F699" s="36" t="s">
        <v>5126</v>
      </c>
      <c r="K699" s="47"/>
      <c r="L699" s="47"/>
    </row>
    <row r="700" spans="6:12" ht="14.15" x14ac:dyDescent="0.35">
      <c r="F700" s="36" t="s">
        <v>5128</v>
      </c>
      <c r="K700" s="47"/>
      <c r="L700" s="47"/>
    </row>
    <row r="701" spans="6:12" ht="14.15" x14ac:dyDescent="0.35">
      <c r="F701" s="36" t="s">
        <v>5130</v>
      </c>
      <c r="K701" s="47"/>
      <c r="L701" s="47"/>
    </row>
    <row r="702" spans="6:12" ht="14.15" x14ac:dyDescent="0.35">
      <c r="F702" s="36" t="s">
        <v>5133</v>
      </c>
      <c r="K702" s="47"/>
      <c r="L702" s="47"/>
    </row>
    <row r="703" spans="6:12" ht="14.15" x14ac:dyDescent="0.35">
      <c r="F703" s="36" t="s">
        <v>5134</v>
      </c>
      <c r="K703" s="47"/>
      <c r="L703" s="47"/>
    </row>
    <row r="704" spans="6:12" ht="14.15" x14ac:dyDescent="0.35">
      <c r="F704" s="36" t="s">
        <v>5135</v>
      </c>
      <c r="K704" s="47"/>
      <c r="L704" s="47"/>
    </row>
    <row r="705" spans="6:12" ht="14.15" x14ac:dyDescent="0.35">
      <c r="F705" s="36" t="s">
        <v>5136</v>
      </c>
      <c r="K705" s="47"/>
      <c r="L705" s="47"/>
    </row>
    <row r="706" spans="6:12" ht="14.15" x14ac:dyDescent="0.35">
      <c r="F706" s="36" t="s">
        <v>5138</v>
      </c>
      <c r="K706" s="47"/>
      <c r="L706" s="47"/>
    </row>
    <row r="707" spans="6:12" ht="14.15" x14ac:dyDescent="0.35">
      <c r="F707" s="36" t="s">
        <v>5140</v>
      </c>
      <c r="K707" s="47"/>
      <c r="L707" s="47"/>
    </row>
    <row r="708" spans="6:12" ht="14.15" x14ac:dyDescent="0.35">
      <c r="F708" s="36" t="s">
        <v>5142</v>
      </c>
      <c r="K708" s="47"/>
      <c r="L708" s="47"/>
    </row>
    <row r="709" spans="6:12" ht="14.15" x14ac:dyDescent="0.35">
      <c r="F709" s="36" t="s">
        <v>5145</v>
      </c>
      <c r="K709" s="47"/>
      <c r="L709" s="47"/>
    </row>
    <row r="710" spans="6:12" ht="14.15" x14ac:dyDescent="0.35">
      <c r="F710" s="36" t="s">
        <v>5147</v>
      </c>
      <c r="K710" s="47"/>
      <c r="L710" s="47"/>
    </row>
    <row r="711" spans="6:12" ht="14.15" x14ac:dyDescent="0.35">
      <c r="F711" s="36" t="s">
        <v>5149</v>
      </c>
      <c r="K711" s="47"/>
      <c r="L711" s="47"/>
    </row>
    <row r="712" spans="6:12" ht="14.15" x14ac:dyDescent="0.35">
      <c r="F712" s="36" t="s">
        <v>5151</v>
      </c>
      <c r="K712" s="47"/>
      <c r="L712" s="47"/>
    </row>
    <row r="713" spans="6:12" ht="14.15" x14ac:dyDescent="0.35">
      <c r="F713" s="36" t="s">
        <v>4498</v>
      </c>
      <c r="K713" s="47"/>
      <c r="L713" s="47"/>
    </row>
    <row r="714" spans="6:12" ht="14.15" x14ac:dyDescent="0.35">
      <c r="F714" s="36" t="s">
        <v>5155</v>
      </c>
      <c r="K714" s="47"/>
      <c r="L714" s="47"/>
    </row>
    <row r="715" spans="6:12" ht="14.15" x14ac:dyDescent="0.35">
      <c r="F715" s="36" t="s">
        <v>5156</v>
      </c>
      <c r="K715" s="47"/>
      <c r="L715" s="47"/>
    </row>
    <row r="716" spans="6:12" ht="14.15" x14ac:dyDescent="0.35">
      <c r="F716" s="36" t="s">
        <v>660</v>
      </c>
      <c r="K716" s="47"/>
      <c r="L716" s="47"/>
    </row>
    <row r="717" spans="6:12" ht="14.15" x14ac:dyDescent="0.35">
      <c r="F717" s="36" t="s">
        <v>5162</v>
      </c>
      <c r="K717" s="47"/>
      <c r="L717" s="47"/>
    </row>
    <row r="718" spans="6:12" ht="14.15" x14ac:dyDescent="0.35">
      <c r="F718" s="36" t="s">
        <v>5164</v>
      </c>
      <c r="K718" s="47"/>
      <c r="L718" s="47"/>
    </row>
    <row r="719" spans="6:12" ht="14.15" x14ac:dyDescent="0.35">
      <c r="F719" s="36" t="s">
        <v>5167</v>
      </c>
      <c r="K719" s="47"/>
      <c r="L719" s="47"/>
    </row>
    <row r="720" spans="6:12" ht="14.15" x14ac:dyDescent="0.35">
      <c r="F720" s="36" t="s">
        <v>5168</v>
      </c>
      <c r="K720" s="47"/>
      <c r="L720" s="47"/>
    </row>
    <row r="721" spans="6:12" ht="14.15" x14ac:dyDescent="0.35">
      <c r="F721" s="36" t="s">
        <v>5170</v>
      </c>
      <c r="K721" s="47"/>
      <c r="L721" s="47"/>
    </row>
    <row r="722" spans="6:12" ht="14.15" x14ac:dyDescent="0.35">
      <c r="F722" s="36" t="s">
        <v>5171</v>
      </c>
      <c r="K722" s="47"/>
      <c r="L722" s="47"/>
    </row>
    <row r="723" spans="6:12" ht="14.15" x14ac:dyDescent="0.35">
      <c r="F723" s="36" t="s">
        <v>1257</v>
      </c>
      <c r="K723" s="47"/>
      <c r="L723" s="47"/>
    </row>
    <row r="724" spans="6:12" ht="14.15" x14ac:dyDescent="0.35">
      <c r="F724" s="36" t="s">
        <v>5173</v>
      </c>
      <c r="K724" s="47"/>
      <c r="L724" s="47"/>
    </row>
    <row r="725" spans="6:12" ht="14.15" x14ac:dyDescent="0.35">
      <c r="F725" s="36" t="s">
        <v>5176</v>
      </c>
      <c r="K725" s="47"/>
      <c r="L725" s="47"/>
    </row>
    <row r="726" spans="6:12" ht="14.15" x14ac:dyDescent="0.35">
      <c r="F726" s="36" t="s">
        <v>3667</v>
      </c>
      <c r="K726" s="47"/>
      <c r="L726" s="47"/>
    </row>
    <row r="727" spans="6:12" ht="14.15" x14ac:dyDescent="0.35">
      <c r="F727" s="36" t="s">
        <v>5178</v>
      </c>
      <c r="K727" s="47"/>
      <c r="L727" s="47"/>
    </row>
    <row r="728" spans="6:12" ht="14.15" x14ac:dyDescent="0.35">
      <c r="F728" s="36" t="s">
        <v>5180</v>
      </c>
      <c r="K728" s="47"/>
      <c r="L728" s="47"/>
    </row>
    <row r="729" spans="6:12" ht="14.15" x14ac:dyDescent="0.35">
      <c r="F729" s="36" t="s">
        <v>545</v>
      </c>
      <c r="K729" s="47"/>
      <c r="L729" s="47"/>
    </row>
    <row r="730" spans="6:12" ht="14.15" x14ac:dyDescent="0.35">
      <c r="F730" s="36" t="s">
        <v>5183</v>
      </c>
      <c r="K730" s="47"/>
      <c r="L730" s="47"/>
    </row>
    <row r="731" spans="6:12" ht="14.15" x14ac:dyDescent="0.35">
      <c r="F731" s="36" t="s">
        <v>3287</v>
      </c>
      <c r="K731" s="47"/>
      <c r="L731" s="47"/>
    </row>
    <row r="732" spans="6:12" ht="14.15" x14ac:dyDescent="0.35">
      <c r="F732" s="36" t="s">
        <v>4552</v>
      </c>
      <c r="K732" s="47"/>
      <c r="L732" s="47"/>
    </row>
    <row r="733" spans="6:12" ht="14.15" x14ac:dyDescent="0.35">
      <c r="F733" s="36" t="s">
        <v>5187</v>
      </c>
      <c r="K733" s="47"/>
      <c r="L733" s="47"/>
    </row>
    <row r="734" spans="6:12" ht="14.15" x14ac:dyDescent="0.35">
      <c r="F734" s="36" t="s">
        <v>5188</v>
      </c>
      <c r="K734" s="47"/>
      <c r="L734" s="47"/>
    </row>
    <row r="735" spans="6:12" ht="14.15" x14ac:dyDescent="0.35">
      <c r="F735" s="36" t="s">
        <v>5190</v>
      </c>
      <c r="K735" s="47"/>
      <c r="L735" s="47"/>
    </row>
    <row r="736" spans="6:12" ht="14.15" x14ac:dyDescent="0.35">
      <c r="F736" s="36" t="s">
        <v>5191</v>
      </c>
      <c r="K736" s="47"/>
      <c r="L736" s="47"/>
    </row>
    <row r="737" spans="6:12" ht="14.15" x14ac:dyDescent="0.35">
      <c r="F737" s="36" t="s">
        <v>5192</v>
      </c>
      <c r="K737" s="47"/>
      <c r="L737" s="47"/>
    </row>
    <row r="738" spans="6:12" ht="14.15" x14ac:dyDescent="0.35">
      <c r="F738" s="36" t="s">
        <v>2698</v>
      </c>
      <c r="K738" s="47"/>
      <c r="L738" s="47"/>
    </row>
    <row r="739" spans="6:12" ht="14.15" x14ac:dyDescent="0.35">
      <c r="F739" s="36" t="s">
        <v>1652</v>
      </c>
      <c r="K739" s="47"/>
      <c r="L739" s="47"/>
    </row>
    <row r="740" spans="6:12" ht="14.15" x14ac:dyDescent="0.35">
      <c r="F740" s="36" t="s">
        <v>2892</v>
      </c>
      <c r="K740" s="47"/>
      <c r="L740" s="47"/>
    </row>
    <row r="741" spans="6:12" ht="14.15" x14ac:dyDescent="0.35">
      <c r="F741" s="36" t="s">
        <v>5206</v>
      </c>
      <c r="K741" s="47"/>
      <c r="L741" s="47"/>
    </row>
    <row r="742" spans="6:12" ht="14.15" x14ac:dyDescent="0.35">
      <c r="F742" s="36" t="s">
        <v>5207</v>
      </c>
      <c r="K742" s="47"/>
      <c r="L742" s="47"/>
    </row>
    <row r="743" spans="6:12" ht="14.15" x14ac:dyDescent="0.35">
      <c r="F743" s="36" t="s">
        <v>5208</v>
      </c>
      <c r="K743" s="47"/>
      <c r="L743" s="47"/>
    </row>
    <row r="744" spans="6:12" ht="14.15" x14ac:dyDescent="0.35">
      <c r="F744" s="36" t="s">
        <v>5209</v>
      </c>
      <c r="K744" s="47"/>
      <c r="L744" s="47"/>
    </row>
    <row r="745" spans="6:12" ht="14.15" x14ac:dyDescent="0.35">
      <c r="F745" s="36" t="s">
        <v>5213</v>
      </c>
      <c r="K745" s="47"/>
      <c r="L745" s="47"/>
    </row>
    <row r="746" spans="6:12" ht="14.15" x14ac:dyDescent="0.35">
      <c r="F746" s="36" t="s">
        <v>5214</v>
      </c>
      <c r="K746" s="47"/>
      <c r="L746" s="47"/>
    </row>
    <row r="747" spans="6:12" ht="14.15" x14ac:dyDescent="0.35">
      <c r="F747" s="36" t="s">
        <v>5216</v>
      </c>
      <c r="K747" s="47"/>
      <c r="L747" s="47"/>
    </row>
    <row r="748" spans="6:12" ht="14.15" x14ac:dyDescent="0.35">
      <c r="F748" s="36" t="s">
        <v>5219</v>
      </c>
      <c r="K748" s="47"/>
      <c r="L748" s="47"/>
    </row>
    <row r="749" spans="6:12" ht="14.15" x14ac:dyDescent="0.35">
      <c r="F749" s="36" t="s">
        <v>5220</v>
      </c>
      <c r="K749" s="47"/>
      <c r="L749" s="47"/>
    </row>
    <row r="750" spans="6:12" ht="14.15" x14ac:dyDescent="0.35">
      <c r="F750" s="36" t="s">
        <v>5221</v>
      </c>
      <c r="K750" s="47"/>
      <c r="L750" s="47"/>
    </row>
    <row r="751" spans="6:12" ht="14.15" x14ac:dyDescent="0.35">
      <c r="F751" s="36" t="s">
        <v>5223</v>
      </c>
      <c r="K751" s="47"/>
      <c r="L751" s="47"/>
    </row>
    <row r="752" spans="6:12" ht="14.15" x14ac:dyDescent="0.35">
      <c r="F752" s="36" t="s">
        <v>2675</v>
      </c>
      <c r="K752" s="47"/>
      <c r="L752" s="47"/>
    </row>
    <row r="753" spans="6:12" ht="14.15" x14ac:dyDescent="0.35">
      <c r="F753" s="36" t="s">
        <v>2760</v>
      </c>
      <c r="K753" s="47"/>
      <c r="L753" s="47"/>
    </row>
    <row r="754" spans="6:12" ht="14.15" x14ac:dyDescent="0.35">
      <c r="F754" s="36" t="s">
        <v>5225</v>
      </c>
      <c r="K754" s="47"/>
      <c r="L754" s="47"/>
    </row>
    <row r="755" spans="6:12" ht="14.15" x14ac:dyDescent="0.35">
      <c r="F755" s="36" t="s">
        <v>5227</v>
      </c>
      <c r="K755" s="47"/>
      <c r="L755" s="47"/>
    </row>
    <row r="756" spans="6:12" ht="14.15" x14ac:dyDescent="0.35">
      <c r="F756" s="36" t="s">
        <v>5228</v>
      </c>
      <c r="K756" s="47"/>
      <c r="L756" s="47"/>
    </row>
    <row r="757" spans="6:12" ht="14.15" x14ac:dyDescent="0.35">
      <c r="F757" s="36" t="s">
        <v>5229</v>
      </c>
      <c r="K757" s="47"/>
      <c r="L757" s="47"/>
    </row>
    <row r="758" spans="6:12" ht="14.15" x14ac:dyDescent="0.35">
      <c r="F758" s="36" t="s">
        <v>3904</v>
      </c>
      <c r="K758" s="47"/>
      <c r="L758" s="47"/>
    </row>
    <row r="759" spans="6:12" ht="14.15" x14ac:dyDescent="0.35">
      <c r="F759" s="36" t="s">
        <v>2220</v>
      </c>
      <c r="K759" s="47"/>
      <c r="L759" s="47"/>
    </row>
    <row r="760" spans="6:12" ht="14.15" x14ac:dyDescent="0.35">
      <c r="F760" s="36" t="s">
        <v>1079</v>
      </c>
      <c r="K760" s="47"/>
      <c r="L760" s="47"/>
    </row>
    <row r="761" spans="6:12" ht="14.15" x14ac:dyDescent="0.35">
      <c r="F761" s="36" t="s">
        <v>5233</v>
      </c>
      <c r="K761" s="47"/>
      <c r="L761" s="47"/>
    </row>
    <row r="762" spans="6:12" ht="14.15" x14ac:dyDescent="0.35">
      <c r="F762" s="36" t="s">
        <v>5234</v>
      </c>
      <c r="K762" s="47"/>
      <c r="L762" s="47"/>
    </row>
    <row r="763" spans="6:12" ht="14.15" x14ac:dyDescent="0.35">
      <c r="F763" s="36" t="s">
        <v>5235</v>
      </c>
      <c r="K763" s="47"/>
      <c r="L763" s="47"/>
    </row>
    <row r="764" spans="6:12" ht="14.15" x14ac:dyDescent="0.35">
      <c r="F764" s="36" t="s">
        <v>5236</v>
      </c>
      <c r="K764" s="47"/>
      <c r="L764" s="47"/>
    </row>
    <row r="765" spans="6:12" ht="14.15" x14ac:dyDescent="0.35">
      <c r="F765" s="36" t="s">
        <v>5237</v>
      </c>
      <c r="K765" s="47"/>
      <c r="L765" s="47"/>
    </row>
    <row r="766" spans="6:12" ht="14.15" x14ac:dyDescent="0.35">
      <c r="F766" s="36" t="s">
        <v>5238</v>
      </c>
      <c r="K766" s="47"/>
      <c r="L766" s="47"/>
    </row>
    <row r="767" spans="6:12" ht="14.15" x14ac:dyDescent="0.35">
      <c r="F767" s="36" t="s">
        <v>5239</v>
      </c>
      <c r="K767" s="47"/>
      <c r="L767" s="47"/>
    </row>
    <row r="768" spans="6:12" ht="14.15" x14ac:dyDescent="0.35">
      <c r="F768" s="36" t="s">
        <v>5241</v>
      </c>
      <c r="K768" s="47"/>
      <c r="L768" s="47"/>
    </row>
    <row r="769" spans="6:12" ht="14.15" x14ac:dyDescent="0.35">
      <c r="F769" s="36" t="s">
        <v>5243</v>
      </c>
      <c r="K769" s="47"/>
      <c r="L769" s="47"/>
    </row>
    <row r="770" spans="6:12" ht="14.15" x14ac:dyDescent="0.35">
      <c r="F770" s="36" t="s">
        <v>3035</v>
      </c>
      <c r="K770" s="47"/>
      <c r="L770" s="47"/>
    </row>
    <row r="771" spans="6:12" ht="14.15" x14ac:dyDescent="0.35">
      <c r="F771" s="36" t="s">
        <v>680</v>
      </c>
      <c r="K771" s="47"/>
      <c r="L771" s="47"/>
    </row>
    <row r="772" spans="6:12" ht="14.15" x14ac:dyDescent="0.35">
      <c r="F772" s="36" t="s">
        <v>5245</v>
      </c>
      <c r="K772" s="47"/>
      <c r="L772" s="47"/>
    </row>
    <row r="773" spans="6:12" ht="14.15" x14ac:dyDescent="0.35">
      <c r="F773" s="36" t="s">
        <v>5246</v>
      </c>
      <c r="K773" s="47"/>
      <c r="L773" s="47"/>
    </row>
    <row r="774" spans="6:12" ht="14.15" x14ac:dyDescent="0.35">
      <c r="F774" s="36" t="s">
        <v>4540</v>
      </c>
      <c r="K774" s="47"/>
      <c r="L774" s="47"/>
    </row>
    <row r="775" spans="6:12" ht="14.15" x14ac:dyDescent="0.35">
      <c r="F775" s="36" t="s">
        <v>5247</v>
      </c>
      <c r="K775" s="47"/>
      <c r="L775" s="47"/>
    </row>
    <row r="776" spans="6:12" ht="14.15" x14ac:dyDescent="0.35">
      <c r="F776" s="36" t="s">
        <v>3313</v>
      </c>
      <c r="K776" s="47"/>
      <c r="L776" s="47"/>
    </row>
    <row r="777" spans="6:12" ht="14.15" x14ac:dyDescent="0.35">
      <c r="F777" s="36" t="s">
        <v>5257</v>
      </c>
      <c r="K777" s="47"/>
      <c r="L777" s="47"/>
    </row>
    <row r="778" spans="6:12" ht="14.15" x14ac:dyDescent="0.35">
      <c r="F778" s="36" t="s">
        <v>5260</v>
      </c>
      <c r="K778" s="47"/>
      <c r="L778" s="47"/>
    </row>
    <row r="779" spans="6:12" ht="14.15" x14ac:dyDescent="0.35">
      <c r="F779" s="36" t="s">
        <v>5261</v>
      </c>
      <c r="K779" s="47"/>
      <c r="L779" s="47"/>
    </row>
    <row r="780" spans="6:12" ht="14.15" x14ac:dyDescent="0.35">
      <c r="F780" s="36" t="s">
        <v>5262</v>
      </c>
      <c r="K780" s="47"/>
      <c r="L780" s="47"/>
    </row>
    <row r="781" spans="6:12" ht="14.15" x14ac:dyDescent="0.35">
      <c r="F781" s="36" t="s">
        <v>5264</v>
      </c>
      <c r="K781" s="47"/>
      <c r="L781" s="47"/>
    </row>
    <row r="782" spans="6:12" ht="14.15" x14ac:dyDescent="0.35">
      <c r="F782" s="36" t="s">
        <v>5265</v>
      </c>
      <c r="K782" s="47"/>
      <c r="L782" s="47"/>
    </row>
    <row r="783" spans="6:12" ht="14.15" x14ac:dyDescent="0.35">
      <c r="F783" s="36" t="s">
        <v>5267</v>
      </c>
      <c r="K783" s="47"/>
      <c r="L783" s="47"/>
    </row>
    <row r="784" spans="6:12" ht="14.15" x14ac:dyDescent="0.35">
      <c r="F784" s="36" t="s">
        <v>5269</v>
      </c>
      <c r="K784" s="47"/>
      <c r="L784" s="47"/>
    </row>
    <row r="785" spans="6:12" ht="14.15" x14ac:dyDescent="0.35">
      <c r="F785" s="36" t="s">
        <v>5270</v>
      </c>
      <c r="K785" s="47"/>
      <c r="L785" s="47"/>
    </row>
    <row r="786" spans="6:12" ht="14.15" x14ac:dyDescent="0.35">
      <c r="F786" s="36" t="s">
        <v>5271</v>
      </c>
      <c r="K786" s="47"/>
      <c r="L786" s="47"/>
    </row>
    <row r="787" spans="6:12" ht="14.15" x14ac:dyDescent="0.35">
      <c r="F787" s="36" t="s">
        <v>5272</v>
      </c>
      <c r="K787" s="47"/>
      <c r="L787" s="47"/>
    </row>
    <row r="788" spans="6:12" ht="14.15" x14ac:dyDescent="0.35">
      <c r="F788" s="36" t="s">
        <v>5274</v>
      </c>
      <c r="K788" s="47"/>
      <c r="L788" s="47"/>
    </row>
    <row r="789" spans="6:12" ht="14.15" x14ac:dyDescent="0.35">
      <c r="F789" s="36" t="s">
        <v>3841</v>
      </c>
      <c r="K789" s="47"/>
      <c r="L789" s="47"/>
    </row>
    <row r="790" spans="6:12" ht="14.15" x14ac:dyDescent="0.35">
      <c r="F790" s="36" t="s">
        <v>5275</v>
      </c>
      <c r="K790" s="47"/>
      <c r="L790" s="47"/>
    </row>
    <row r="791" spans="6:12" ht="14.15" x14ac:dyDescent="0.35">
      <c r="F791" s="36" t="s">
        <v>4026</v>
      </c>
      <c r="K791" s="47"/>
      <c r="L791" s="47"/>
    </row>
    <row r="792" spans="6:12" ht="14.15" x14ac:dyDescent="0.35">
      <c r="F792" s="36" t="s">
        <v>5276</v>
      </c>
      <c r="K792" s="47"/>
      <c r="L792" s="47"/>
    </row>
    <row r="793" spans="6:12" ht="14.15" x14ac:dyDescent="0.35">
      <c r="F793" s="36" t="s">
        <v>5277</v>
      </c>
      <c r="K793" s="47"/>
      <c r="L793" s="47"/>
    </row>
    <row r="794" spans="6:12" ht="14.15" x14ac:dyDescent="0.35">
      <c r="F794" s="36" t="s">
        <v>5278</v>
      </c>
      <c r="K794" s="47"/>
      <c r="L794" s="47"/>
    </row>
    <row r="795" spans="6:12" ht="14.15" x14ac:dyDescent="0.35">
      <c r="F795" s="36" t="s">
        <v>5279</v>
      </c>
      <c r="K795" s="47"/>
      <c r="L795" s="47"/>
    </row>
    <row r="796" spans="6:12" ht="14.15" x14ac:dyDescent="0.35">
      <c r="F796" s="36" t="s">
        <v>4492</v>
      </c>
      <c r="K796" s="47"/>
      <c r="L796" s="47"/>
    </row>
    <row r="797" spans="6:12" ht="14.15" x14ac:dyDescent="0.35">
      <c r="F797" s="36" t="s">
        <v>3641</v>
      </c>
      <c r="K797" s="47"/>
      <c r="L797" s="47"/>
    </row>
    <row r="798" spans="6:12" ht="14.15" x14ac:dyDescent="0.35">
      <c r="F798" s="36" t="s">
        <v>4099</v>
      </c>
      <c r="K798" s="47"/>
      <c r="L798" s="47"/>
    </row>
    <row r="799" spans="6:12" ht="14.15" x14ac:dyDescent="0.35">
      <c r="F799" s="36" t="s">
        <v>5284</v>
      </c>
      <c r="K799" s="47"/>
      <c r="L799" s="47"/>
    </row>
    <row r="800" spans="6:12" ht="14.15" x14ac:dyDescent="0.35">
      <c r="F800" s="36" t="s">
        <v>5285</v>
      </c>
      <c r="K800" s="47"/>
      <c r="L800" s="47"/>
    </row>
    <row r="801" spans="6:12" ht="14.15" x14ac:dyDescent="0.35">
      <c r="F801" s="36" t="s">
        <v>3525</v>
      </c>
      <c r="K801" s="47"/>
      <c r="L801" s="47"/>
    </row>
    <row r="802" spans="6:12" ht="14.15" x14ac:dyDescent="0.35">
      <c r="F802" s="36" t="s">
        <v>1792</v>
      </c>
      <c r="K802" s="47"/>
      <c r="L802" s="47"/>
    </row>
    <row r="803" spans="6:12" ht="14.15" x14ac:dyDescent="0.35">
      <c r="F803" s="36" t="s">
        <v>4872</v>
      </c>
      <c r="K803" s="47"/>
      <c r="L803" s="47"/>
    </row>
    <row r="804" spans="6:12" ht="14.15" x14ac:dyDescent="0.35">
      <c r="F804" s="36" t="s">
        <v>5289</v>
      </c>
      <c r="K804" s="47"/>
      <c r="L804" s="47"/>
    </row>
    <row r="805" spans="6:12" ht="14.15" x14ac:dyDescent="0.35">
      <c r="F805" s="36" t="s">
        <v>5292</v>
      </c>
      <c r="K805" s="47"/>
      <c r="L805" s="47"/>
    </row>
    <row r="806" spans="6:12" ht="14.15" x14ac:dyDescent="0.35">
      <c r="F806" s="36" t="s">
        <v>5293</v>
      </c>
      <c r="K806" s="47"/>
      <c r="L806" s="47"/>
    </row>
    <row r="807" spans="6:12" ht="14.15" x14ac:dyDescent="0.35">
      <c r="F807" s="36" t="s">
        <v>5294</v>
      </c>
      <c r="K807" s="47"/>
      <c r="L807" s="47"/>
    </row>
    <row r="808" spans="6:12" ht="14.15" x14ac:dyDescent="0.35">
      <c r="F808" s="36" t="s">
        <v>5297</v>
      </c>
      <c r="K808" s="47"/>
      <c r="L808" s="47"/>
    </row>
    <row r="809" spans="6:12" ht="14.15" x14ac:dyDescent="0.35">
      <c r="F809" s="36" t="s">
        <v>2809</v>
      </c>
      <c r="K809" s="47"/>
      <c r="L809" s="47"/>
    </row>
    <row r="810" spans="6:12" ht="14.15" x14ac:dyDescent="0.35">
      <c r="F810" s="36" t="s">
        <v>5299</v>
      </c>
      <c r="K810" s="47"/>
      <c r="L810" s="47"/>
    </row>
    <row r="811" spans="6:12" ht="14.15" x14ac:dyDescent="0.35">
      <c r="F811" s="36" t="s">
        <v>5300</v>
      </c>
      <c r="K811" s="47"/>
      <c r="L811" s="47"/>
    </row>
    <row r="812" spans="6:12" ht="14.15" x14ac:dyDescent="0.35">
      <c r="F812" s="36" t="s">
        <v>5301</v>
      </c>
      <c r="K812" s="47"/>
      <c r="L812" s="47"/>
    </row>
    <row r="813" spans="6:12" ht="14.15" x14ac:dyDescent="0.35">
      <c r="F813" s="36" t="s">
        <v>5302</v>
      </c>
      <c r="K813" s="47"/>
      <c r="L813" s="47"/>
    </row>
    <row r="814" spans="6:12" ht="14.15" x14ac:dyDescent="0.35">
      <c r="F814" s="36" t="s">
        <v>5304</v>
      </c>
      <c r="K814" s="47"/>
      <c r="L814" s="47"/>
    </row>
    <row r="815" spans="6:12" ht="14.15" x14ac:dyDescent="0.35">
      <c r="F815" s="36" t="s">
        <v>5305</v>
      </c>
      <c r="K815" s="47"/>
      <c r="L815" s="47"/>
    </row>
    <row r="816" spans="6:12" ht="14.15" x14ac:dyDescent="0.35">
      <c r="F816" s="36" t="s">
        <v>5306</v>
      </c>
      <c r="K816" s="47"/>
      <c r="L816" s="47"/>
    </row>
    <row r="817" spans="6:12" ht="14.15" x14ac:dyDescent="0.35">
      <c r="F817" s="36" t="s">
        <v>5307</v>
      </c>
      <c r="K817" s="47"/>
      <c r="L817" s="47"/>
    </row>
    <row r="818" spans="6:12" ht="14.15" x14ac:dyDescent="0.35">
      <c r="F818" s="36" t="s">
        <v>5309</v>
      </c>
      <c r="K818" s="47"/>
      <c r="L818" s="47"/>
    </row>
    <row r="819" spans="6:12" ht="14.15" x14ac:dyDescent="0.35">
      <c r="F819" s="36" t="s">
        <v>5310</v>
      </c>
      <c r="K819" s="47"/>
      <c r="L819" s="47"/>
    </row>
    <row r="820" spans="6:12" ht="14.15" x14ac:dyDescent="0.35">
      <c r="F820" s="36" t="s">
        <v>5312</v>
      </c>
      <c r="K820" s="47"/>
      <c r="L820" s="47"/>
    </row>
    <row r="821" spans="6:12" ht="14.15" x14ac:dyDescent="0.35">
      <c r="F821" s="36" t="s">
        <v>5313</v>
      </c>
      <c r="K821" s="47"/>
      <c r="L821" s="47"/>
    </row>
    <row r="822" spans="6:12" ht="14.15" x14ac:dyDescent="0.35">
      <c r="F822" s="36" t="s">
        <v>5314</v>
      </c>
      <c r="K822" s="47"/>
      <c r="L822" s="47"/>
    </row>
    <row r="823" spans="6:12" ht="14.15" x14ac:dyDescent="0.35">
      <c r="F823" s="36" t="s">
        <v>3621</v>
      </c>
      <c r="K823" s="47"/>
      <c r="L823" s="47"/>
    </row>
    <row r="824" spans="6:12" ht="14.15" x14ac:dyDescent="0.35">
      <c r="F824" s="36" t="s">
        <v>3946</v>
      </c>
      <c r="K824" s="47"/>
      <c r="L824" s="47"/>
    </row>
    <row r="825" spans="6:12" ht="14.15" x14ac:dyDescent="0.35">
      <c r="F825" s="36" t="s">
        <v>1845</v>
      </c>
      <c r="K825" s="47"/>
      <c r="L825" s="47"/>
    </row>
    <row r="826" spans="6:12" ht="14.15" x14ac:dyDescent="0.35">
      <c r="F826" s="36" t="s">
        <v>5317</v>
      </c>
      <c r="K826" s="47"/>
      <c r="L826" s="47"/>
    </row>
    <row r="827" spans="6:12" ht="14.15" x14ac:dyDescent="0.35">
      <c r="F827" s="36" t="s">
        <v>5319</v>
      </c>
      <c r="K827" s="47"/>
      <c r="L827" s="47"/>
    </row>
    <row r="828" spans="6:12" ht="14.15" x14ac:dyDescent="0.35">
      <c r="F828" s="36" t="s">
        <v>5320</v>
      </c>
      <c r="K828" s="47"/>
      <c r="L828" s="47"/>
    </row>
    <row r="829" spans="6:12" ht="14.15" x14ac:dyDescent="0.35">
      <c r="F829" s="36" t="s">
        <v>5321</v>
      </c>
      <c r="K829" s="47"/>
      <c r="L829" s="47"/>
    </row>
    <row r="830" spans="6:12" ht="14.15" x14ac:dyDescent="0.35">
      <c r="F830" s="36" t="s">
        <v>5323</v>
      </c>
      <c r="K830" s="47"/>
      <c r="L830" s="47"/>
    </row>
    <row r="831" spans="6:12" ht="14.15" x14ac:dyDescent="0.35">
      <c r="F831" s="36" t="s">
        <v>5324</v>
      </c>
      <c r="K831" s="47"/>
      <c r="L831" s="47"/>
    </row>
    <row r="832" spans="6:12" ht="14.15" x14ac:dyDescent="0.35">
      <c r="F832" s="36" t="s">
        <v>5325</v>
      </c>
      <c r="K832" s="47"/>
      <c r="L832" s="47"/>
    </row>
    <row r="833" spans="6:12" ht="14.15" x14ac:dyDescent="0.35">
      <c r="F833" s="36" t="s">
        <v>5326</v>
      </c>
      <c r="K833" s="47"/>
      <c r="L833" s="47"/>
    </row>
    <row r="834" spans="6:12" ht="14.15" x14ac:dyDescent="0.35">
      <c r="F834" s="36" t="s">
        <v>5327</v>
      </c>
      <c r="K834" s="47"/>
      <c r="L834" s="47"/>
    </row>
    <row r="835" spans="6:12" ht="14.15" x14ac:dyDescent="0.35">
      <c r="F835" s="36" t="s">
        <v>3269</v>
      </c>
      <c r="K835" s="47"/>
      <c r="L835" s="47"/>
    </row>
    <row r="836" spans="6:12" ht="14.15" x14ac:dyDescent="0.35">
      <c r="F836" s="36" t="s">
        <v>5331</v>
      </c>
      <c r="K836" s="47"/>
      <c r="L836" s="47"/>
    </row>
    <row r="837" spans="6:12" ht="14.15" x14ac:dyDescent="0.35">
      <c r="F837" s="36" t="s">
        <v>4212</v>
      </c>
      <c r="K837" s="47"/>
      <c r="L837" s="47"/>
    </row>
    <row r="838" spans="6:12" ht="14.15" x14ac:dyDescent="0.35">
      <c r="F838" s="36" t="s">
        <v>5333</v>
      </c>
      <c r="K838" s="47"/>
      <c r="L838" s="47"/>
    </row>
    <row r="839" spans="6:12" ht="14.15" x14ac:dyDescent="0.35">
      <c r="F839" s="36" t="s">
        <v>5335</v>
      </c>
      <c r="K839" s="47"/>
      <c r="L839" s="47"/>
    </row>
    <row r="840" spans="6:12" ht="14.15" x14ac:dyDescent="0.35">
      <c r="F840" s="36" t="s">
        <v>2481</v>
      </c>
      <c r="K840" s="47"/>
      <c r="L840" s="47"/>
    </row>
    <row r="841" spans="6:12" ht="14.15" x14ac:dyDescent="0.35">
      <c r="F841" s="36" t="s">
        <v>5337</v>
      </c>
      <c r="K841" s="47"/>
      <c r="L841" s="47"/>
    </row>
    <row r="842" spans="6:12" ht="14.15" x14ac:dyDescent="0.35">
      <c r="F842" s="36" t="s">
        <v>5340</v>
      </c>
      <c r="K842" s="47"/>
      <c r="L842" s="47"/>
    </row>
    <row r="843" spans="6:12" ht="14.15" x14ac:dyDescent="0.35">
      <c r="F843" s="36" t="s">
        <v>1466</v>
      </c>
      <c r="K843" s="47"/>
      <c r="L843" s="47"/>
    </row>
    <row r="844" spans="6:12" ht="14.15" x14ac:dyDescent="0.35">
      <c r="F844" s="36" t="s">
        <v>5341</v>
      </c>
      <c r="K844" s="47"/>
      <c r="L844" s="47"/>
    </row>
    <row r="845" spans="6:12" ht="14.15" x14ac:dyDescent="0.35">
      <c r="F845" s="36" t="s">
        <v>5342</v>
      </c>
      <c r="K845" s="47"/>
      <c r="L845" s="47"/>
    </row>
    <row r="846" spans="6:12" ht="14.15" x14ac:dyDescent="0.35">
      <c r="F846" s="36" t="s">
        <v>373</v>
      </c>
      <c r="K846" s="47"/>
      <c r="L846" s="47"/>
    </row>
    <row r="847" spans="6:12" ht="14.15" x14ac:dyDescent="0.35">
      <c r="F847" s="36" t="s">
        <v>5344</v>
      </c>
      <c r="K847" s="47"/>
      <c r="L847" s="47"/>
    </row>
    <row r="848" spans="6:12" ht="14.15" x14ac:dyDescent="0.35">
      <c r="F848" s="36" t="s">
        <v>802</v>
      </c>
      <c r="K848" s="47"/>
      <c r="L848" s="47"/>
    </row>
    <row r="849" spans="6:12" ht="14.15" x14ac:dyDescent="0.35">
      <c r="F849" s="36" t="s">
        <v>5347</v>
      </c>
      <c r="K849" s="47"/>
      <c r="L849" s="47"/>
    </row>
    <row r="850" spans="6:12" ht="14.15" x14ac:dyDescent="0.35">
      <c r="F850" s="36" t="s">
        <v>1892</v>
      </c>
      <c r="K850" s="47"/>
      <c r="L850" s="47"/>
    </row>
    <row r="851" spans="6:12" ht="14.15" x14ac:dyDescent="0.35">
      <c r="F851" s="36" t="s">
        <v>5350</v>
      </c>
      <c r="K851" s="47"/>
      <c r="L851" s="47"/>
    </row>
    <row r="852" spans="6:12" ht="14.15" x14ac:dyDescent="0.35">
      <c r="F852" s="36" t="s">
        <v>5351</v>
      </c>
      <c r="K852" s="47"/>
      <c r="L852" s="47"/>
    </row>
    <row r="853" spans="6:12" ht="14.15" x14ac:dyDescent="0.35">
      <c r="F853" s="36" t="s">
        <v>5352</v>
      </c>
      <c r="K853" s="47"/>
      <c r="L853" s="47"/>
    </row>
    <row r="854" spans="6:12" ht="14.15" x14ac:dyDescent="0.35">
      <c r="F854" s="36" t="s">
        <v>5353</v>
      </c>
      <c r="K854" s="47"/>
      <c r="L854" s="47"/>
    </row>
    <row r="855" spans="6:12" ht="14.15" x14ac:dyDescent="0.35">
      <c r="F855" s="36" t="s">
        <v>2751</v>
      </c>
      <c r="K855" s="47"/>
      <c r="L855" s="47"/>
    </row>
    <row r="856" spans="6:12" ht="14.15" x14ac:dyDescent="0.35">
      <c r="F856" s="36" t="s">
        <v>655</v>
      </c>
      <c r="K856" s="47"/>
      <c r="L856" s="47"/>
    </row>
    <row r="857" spans="6:12" ht="14.15" x14ac:dyDescent="0.35">
      <c r="F857" s="36" t="s">
        <v>5355</v>
      </c>
      <c r="K857" s="47"/>
      <c r="L857" s="47"/>
    </row>
    <row r="858" spans="6:12" ht="14.15" x14ac:dyDescent="0.35">
      <c r="F858" s="36" t="s">
        <v>5356</v>
      </c>
      <c r="K858" s="47"/>
      <c r="L858" s="47"/>
    </row>
    <row r="859" spans="6:12" ht="14.15" x14ac:dyDescent="0.35">
      <c r="F859" s="36" t="s">
        <v>5357</v>
      </c>
      <c r="K859" s="47"/>
      <c r="L859" s="47"/>
    </row>
    <row r="860" spans="6:12" ht="14.15" x14ac:dyDescent="0.35">
      <c r="F860" s="36" t="s">
        <v>5359</v>
      </c>
      <c r="K860" s="47"/>
      <c r="L860" s="47"/>
    </row>
    <row r="861" spans="6:12" ht="14.15" x14ac:dyDescent="0.35">
      <c r="F861" s="36" t="s">
        <v>5360</v>
      </c>
      <c r="K861" s="47"/>
      <c r="L861" s="47"/>
    </row>
    <row r="862" spans="6:12" ht="14.15" x14ac:dyDescent="0.35">
      <c r="F862" s="36" t="s">
        <v>5361</v>
      </c>
      <c r="K862" s="47"/>
      <c r="L862" s="47"/>
    </row>
    <row r="863" spans="6:12" ht="14.15" x14ac:dyDescent="0.35">
      <c r="F863" s="36" t="s">
        <v>5362</v>
      </c>
      <c r="K863" s="47"/>
      <c r="L863" s="47"/>
    </row>
    <row r="864" spans="6:12" ht="14.15" x14ac:dyDescent="0.35">
      <c r="F864" s="36" t="s">
        <v>5364</v>
      </c>
      <c r="K864" s="47"/>
      <c r="L864" s="47"/>
    </row>
    <row r="865" spans="6:12" ht="14.15" x14ac:dyDescent="0.35">
      <c r="F865" s="36" t="s">
        <v>5365</v>
      </c>
      <c r="K865" s="47"/>
      <c r="L865" s="47"/>
    </row>
    <row r="866" spans="6:12" ht="14.15" x14ac:dyDescent="0.35">
      <c r="F866" s="36" t="s">
        <v>5366</v>
      </c>
      <c r="K866" s="47"/>
      <c r="L866" s="47"/>
    </row>
    <row r="867" spans="6:12" ht="14.15" x14ac:dyDescent="0.35">
      <c r="F867" s="36" t="s">
        <v>5367</v>
      </c>
      <c r="K867" s="47"/>
      <c r="L867" s="47"/>
    </row>
    <row r="868" spans="6:12" ht="14.15" x14ac:dyDescent="0.35">
      <c r="F868" s="36" t="s">
        <v>860</v>
      </c>
      <c r="K868" s="47"/>
      <c r="L868" s="47"/>
    </row>
    <row r="869" spans="6:12" ht="14.15" x14ac:dyDescent="0.35">
      <c r="F869" s="36" t="s">
        <v>5369</v>
      </c>
      <c r="K869" s="47"/>
      <c r="L869" s="47"/>
    </row>
    <row r="870" spans="6:12" ht="14.15" x14ac:dyDescent="0.35">
      <c r="F870" s="36" t="s">
        <v>5370</v>
      </c>
      <c r="K870" s="47"/>
      <c r="L870" s="47"/>
    </row>
    <row r="871" spans="6:12" ht="14.15" x14ac:dyDescent="0.35">
      <c r="F871" s="36" t="s">
        <v>5372</v>
      </c>
      <c r="K871" s="47"/>
      <c r="L871" s="47"/>
    </row>
    <row r="872" spans="6:12" ht="14.15" x14ac:dyDescent="0.35">
      <c r="F872" s="36" t="s">
        <v>5373</v>
      </c>
      <c r="K872" s="47"/>
      <c r="L872" s="47"/>
    </row>
    <row r="873" spans="6:12" ht="14.15" x14ac:dyDescent="0.35">
      <c r="F873" s="36" t="s">
        <v>5375</v>
      </c>
      <c r="K873" s="47"/>
      <c r="L873" s="47"/>
    </row>
    <row r="874" spans="6:12" ht="14.15" x14ac:dyDescent="0.35">
      <c r="F874" s="36" t="s">
        <v>5377</v>
      </c>
      <c r="K874" s="47"/>
      <c r="L874" s="47"/>
    </row>
    <row r="875" spans="6:12" ht="14.15" x14ac:dyDescent="0.35">
      <c r="F875" s="36" t="s">
        <v>5379</v>
      </c>
      <c r="K875" s="47"/>
      <c r="L875" s="47"/>
    </row>
    <row r="876" spans="6:12" ht="14.15" x14ac:dyDescent="0.35">
      <c r="F876" s="36" t="s">
        <v>5380</v>
      </c>
      <c r="K876" s="47"/>
      <c r="L876" s="47"/>
    </row>
    <row r="877" spans="6:12" ht="14.15" x14ac:dyDescent="0.35">
      <c r="F877" s="36" t="s">
        <v>5381</v>
      </c>
      <c r="K877" s="47"/>
      <c r="L877" s="47"/>
    </row>
    <row r="878" spans="6:12" ht="14.15" x14ac:dyDescent="0.35">
      <c r="F878" s="36" t="s">
        <v>5385</v>
      </c>
      <c r="K878" s="47"/>
      <c r="L878" s="47"/>
    </row>
    <row r="879" spans="6:12" ht="14.15" x14ac:dyDescent="0.35">
      <c r="F879" s="36" t="s">
        <v>5387</v>
      </c>
      <c r="K879" s="47"/>
      <c r="L879" s="47"/>
    </row>
    <row r="880" spans="6:12" ht="14.15" x14ac:dyDescent="0.35">
      <c r="F880" s="36" t="s">
        <v>5388</v>
      </c>
      <c r="K880" s="47"/>
      <c r="L880" s="47"/>
    </row>
    <row r="881" spans="6:12" ht="14.15" x14ac:dyDescent="0.35">
      <c r="F881" s="36" t="s">
        <v>5390</v>
      </c>
      <c r="K881" s="47"/>
      <c r="L881" s="47"/>
    </row>
    <row r="882" spans="6:12" ht="14.15" x14ac:dyDescent="0.35">
      <c r="F882" s="36" t="s">
        <v>324</v>
      </c>
      <c r="K882" s="47"/>
      <c r="L882" s="47"/>
    </row>
    <row r="883" spans="6:12" ht="14.15" x14ac:dyDescent="0.35">
      <c r="F883" s="36" t="s">
        <v>3400</v>
      </c>
      <c r="K883" s="47"/>
      <c r="L883" s="47"/>
    </row>
    <row r="884" spans="6:12" ht="14.15" x14ac:dyDescent="0.35">
      <c r="F884" s="36" t="s">
        <v>5392</v>
      </c>
      <c r="K884" s="47"/>
      <c r="L884" s="47"/>
    </row>
    <row r="885" spans="6:12" ht="14.15" x14ac:dyDescent="0.35">
      <c r="F885" s="36" t="s">
        <v>5393</v>
      </c>
      <c r="K885" s="47"/>
      <c r="L885" s="47"/>
    </row>
    <row r="886" spans="6:12" ht="14.15" x14ac:dyDescent="0.35">
      <c r="F886" s="36" t="s">
        <v>3089</v>
      </c>
      <c r="K886" s="47"/>
      <c r="L886" s="47"/>
    </row>
    <row r="887" spans="6:12" ht="14.15" x14ac:dyDescent="0.35">
      <c r="F887" s="36" t="s">
        <v>5396</v>
      </c>
      <c r="K887" s="47"/>
      <c r="L887" s="47"/>
    </row>
    <row r="888" spans="6:12" ht="14.15" x14ac:dyDescent="0.35">
      <c r="F888" s="36" t="s">
        <v>5397</v>
      </c>
      <c r="K888" s="47"/>
      <c r="L888" s="47"/>
    </row>
    <row r="889" spans="6:12" ht="14.15" x14ac:dyDescent="0.35">
      <c r="F889" s="36" t="s">
        <v>1528</v>
      </c>
      <c r="K889" s="47"/>
      <c r="L889" s="47"/>
    </row>
    <row r="890" spans="6:12" ht="14.15" x14ac:dyDescent="0.35">
      <c r="F890" s="36" t="s">
        <v>341</v>
      </c>
      <c r="K890" s="47"/>
      <c r="L890" s="47"/>
    </row>
    <row r="891" spans="6:12" ht="14.15" x14ac:dyDescent="0.35">
      <c r="F891" s="36" t="s">
        <v>4641</v>
      </c>
      <c r="K891" s="47"/>
      <c r="L891" s="47"/>
    </row>
    <row r="892" spans="6:12" ht="14.15" x14ac:dyDescent="0.35">
      <c r="F892" s="36" t="s">
        <v>5398</v>
      </c>
      <c r="K892" s="47"/>
      <c r="L892" s="47"/>
    </row>
    <row r="893" spans="6:12" ht="14.15" x14ac:dyDescent="0.35">
      <c r="F893" s="36" t="s">
        <v>517</v>
      </c>
      <c r="K893" s="47"/>
      <c r="L893" s="47"/>
    </row>
    <row r="894" spans="6:12" ht="14.15" x14ac:dyDescent="0.35">
      <c r="F894" s="36" t="s">
        <v>5400</v>
      </c>
      <c r="K894" s="47"/>
      <c r="L894" s="47"/>
    </row>
    <row r="895" spans="6:12" ht="14.15" x14ac:dyDescent="0.35">
      <c r="F895" s="36" t="s">
        <v>2386</v>
      </c>
      <c r="K895" s="47"/>
      <c r="L895" s="47"/>
    </row>
    <row r="896" spans="6:12" ht="14.15" x14ac:dyDescent="0.35">
      <c r="F896" s="36" t="s">
        <v>2579</v>
      </c>
      <c r="K896" s="47"/>
      <c r="L896" s="47"/>
    </row>
    <row r="897" spans="6:12" ht="14.15" x14ac:dyDescent="0.35">
      <c r="F897" s="36" t="s">
        <v>5404</v>
      </c>
      <c r="K897" s="47"/>
      <c r="L897" s="47"/>
    </row>
    <row r="898" spans="6:12" ht="14.15" x14ac:dyDescent="0.35">
      <c r="F898" s="36" t="s">
        <v>5407</v>
      </c>
      <c r="K898" s="47"/>
      <c r="L898" s="47"/>
    </row>
    <row r="899" spans="6:12" ht="14.15" x14ac:dyDescent="0.35">
      <c r="F899" s="36" t="s">
        <v>5408</v>
      </c>
      <c r="K899" s="47"/>
      <c r="L899" s="47"/>
    </row>
    <row r="900" spans="6:12" ht="14.15" x14ac:dyDescent="0.35">
      <c r="F900" s="36" t="s">
        <v>5409</v>
      </c>
      <c r="K900" s="47"/>
      <c r="L900" s="47"/>
    </row>
    <row r="901" spans="6:12" ht="14.15" x14ac:dyDescent="0.35">
      <c r="F901" s="36" t="s">
        <v>5410</v>
      </c>
      <c r="K901" s="47"/>
      <c r="L901" s="47"/>
    </row>
    <row r="902" spans="6:12" ht="14.15" x14ac:dyDescent="0.35">
      <c r="F902" s="36" t="s">
        <v>5411</v>
      </c>
      <c r="K902" s="47"/>
      <c r="L902" s="47"/>
    </row>
    <row r="903" spans="6:12" ht="14.15" x14ac:dyDescent="0.35">
      <c r="F903" s="36" t="s">
        <v>5413</v>
      </c>
      <c r="K903" s="47"/>
      <c r="L903" s="47"/>
    </row>
    <row r="904" spans="6:12" ht="14.15" x14ac:dyDescent="0.35">
      <c r="F904" s="36" t="s">
        <v>5415</v>
      </c>
      <c r="K904" s="47"/>
      <c r="L904" s="47"/>
    </row>
    <row r="905" spans="6:12" ht="14.15" x14ac:dyDescent="0.35">
      <c r="F905" s="36" t="s">
        <v>5416</v>
      </c>
      <c r="K905" s="47"/>
      <c r="L905" s="47"/>
    </row>
    <row r="906" spans="6:12" ht="14.15" x14ac:dyDescent="0.35">
      <c r="F906" s="36" t="s">
        <v>5418</v>
      </c>
      <c r="K906" s="47"/>
      <c r="L906" s="47"/>
    </row>
    <row r="907" spans="6:12" ht="14.15" x14ac:dyDescent="0.35">
      <c r="F907" s="36" t="s">
        <v>5419</v>
      </c>
      <c r="K907" s="47"/>
      <c r="L907" s="47"/>
    </row>
    <row r="908" spans="6:12" ht="14.15" x14ac:dyDescent="0.35">
      <c r="F908" s="36" t="s">
        <v>5420</v>
      </c>
      <c r="K908" s="47"/>
      <c r="L908" s="47"/>
    </row>
    <row r="909" spans="6:12" ht="14.15" x14ac:dyDescent="0.35">
      <c r="F909" s="36" t="s">
        <v>5421</v>
      </c>
      <c r="K909" s="47"/>
      <c r="L909" s="47"/>
    </row>
    <row r="910" spans="6:12" ht="14.15" x14ac:dyDescent="0.35">
      <c r="F910" s="36" t="s">
        <v>5422</v>
      </c>
      <c r="K910" s="47"/>
      <c r="L910" s="47"/>
    </row>
    <row r="911" spans="6:12" ht="14.15" x14ac:dyDescent="0.35">
      <c r="F911" s="36" t="s">
        <v>5424</v>
      </c>
      <c r="K911" s="47"/>
      <c r="L911" s="47"/>
    </row>
    <row r="912" spans="6:12" ht="14.15" x14ac:dyDescent="0.35">
      <c r="F912" s="36" t="s">
        <v>5427</v>
      </c>
      <c r="K912" s="47"/>
      <c r="L912" s="47"/>
    </row>
    <row r="913" spans="6:12" ht="14.15" x14ac:dyDescent="0.35">
      <c r="F913" s="36" t="s">
        <v>5428</v>
      </c>
      <c r="K913" s="47"/>
      <c r="L913" s="47"/>
    </row>
    <row r="914" spans="6:12" ht="14.15" x14ac:dyDescent="0.35">
      <c r="F914" s="36" t="s">
        <v>4227</v>
      </c>
      <c r="K914" s="47"/>
      <c r="L914" s="47"/>
    </row>
    <row r="915" spans="6:12" ht="14.15" x14ac:dyDescent="0.35">
      <c r="F915" s="36" t="s">
        <v>5429</v>
      </c>
      <c r="K915" s="47"/>
      <c r="L915" s="47"/>
    </row>
    <row r="916" spans="6:12" ht="14.15" x14ac:dyDescent="0.35">
      <c r="F916" s="36" t="s">
        <v>334</v>
      </c>
      <c r="K916" s="47"/>
      <c r="L916" s="47"/>
    </row>
    <row r="917" spans="6:12" ht="14.15" x14ac:dyDescent="0.35">
      <c r="F917" s="36" t="s">
        <v>5431</v>
      </c>
      <c r="K917" s="47"/>
      <c r="L917" s="47"/>
    </row>
    <row r="918" spans="6:12" ht="14.15" x14ac:dyDescent="0.35">
      <c r="F918" s="36" t="s">
        <v>5432</v>
      </c>
      <c r="K918" s="47"/>
      <c r="L918" s="47"/>
    </row>
    <row r="919" spans="6:12" ht="14.15" x14ac:dyDescent="0.35">
      <c r="F919" s="36" t="s">
        <v>5433</v>
      </c>
      <c r="K919" s="47"/>
      <c r="L919" s="47"/>
    </row>
    <row r="920" spans="6:12" ht="14.15" x14ac:dyDescent="0.35">
      <c r="F920" s="36" t="s">
        <v>493</v>
      </c>
      <c r="K920" s="47"/>
      <c r="L920" s="47"/>
    </row>
    <row r="921" spans="6:12" ht="14.15" x14ac:dyDescent="0.35">
      <c r="F921" s="36" t="s">
        <v>5434</v>
      </c>
      <c r="K921" s="47"/>
      <c r="L921" s="47"/>
    </row>
    <row r="922" spans="6:12" ht="14.15" x14ac:dyDescent="0.35">
      <c r="F922" s="36" t="s">
        <v>1611</v>
      </c>
      <c r="K922" s="47"/>
      <c r="L922" s="47"/>
    </row>
    <row r="923" spans="6:12" ht="14.15" x14ac:dyDescent="0.35">
      <c r="F923" s="36" t="s">
        <v>5436</v>
      </c>
      <c r="K923" s="47"/>
      <c r="L923" s="47"/>
    </row>
    <row r="924" spans="6:12" ht="14.15" x14ac:dyDescent="0.35">
      <c r="F924" s="36" t="s">
        <v>5437</v>
      </c>
      <c r="K924" s="47"/>
      <c r="L924" s="47"/>
    </row>
    <row r="925" spans="6:12" ht="14.15" x14ac:dyDescent="0.35">
      <c r="F925" s="36" t="s">
        <v>5438</v>
      </c>
      <c r="K925" s="47"/>
      <c r="L925" s="47"/>
    </row>
    <row r="926" spans="6:12" ht="14.15" x14ac:dyDescent="0.35">
      <c r="F926" s="36" t="s">
        <v>5439</v>
      </c>
      <c r="K926" s="47"/>
      <c r="L926" s="47"/>
    </row>
    <row r="927" spans="6:12" ht="14.15" x14ac:dyDescent="0.35">
      <c r="F927" s="36" t="s">
        <v>1046</v>
      </c>
      <c r="K927" s="47"/>
      <c r="L927" s="47"/>
    </row>
    <row r="928" spans="6:12" ht="14.15" x14ac:dyDescent="0.35">
      <c r="F928" s="36" t="s">
        <v>5441</v>
      </c>
      <c r="K928" s="47"/>
      <c r="L928" s="47"/>
    </row>
    <row r="929" spans="6:12" ht="14.15" x14ac:dyDescent="0.35">
      <c r="F929" s="36" t="s">
        <v>5442</v>
      </c>
      <c r="K929" s="47"/>
      <c r="L929" s="47"/>
    </row>
    <row r="930" spans="6:12" ht="14.15" x14ac:dyDescent="0.35">
      <c r="F930" s="36" t="s">
        <v>5443</v>
      </c>
      <c r="K930" s="47"/>
      <c r="L930" s="47"/>
    </row>
    <row r="931" spans="6:12" ht="14.15" x14ac:dyDescent="0.35">
      <c r="F931" s="36" t="s">
        <v>5444</v>
      </c>
      <c r="K931" s="47"/>
      <c r="L931" s="47"/>
    </row>
    <row r="932" spans="6:12" ht="14.15" x14ac:dyDescent="0.35">
      <c r="F932" s="36" t="s">
        <v>5445</v>
      </c>
      <c r="K932" s="47"/>
      <c r="L932" s="47"/>
    </row>
    <row r="933" spans="6:12" ht="14.15" x14ac:dyDescent="0.35">
      <c r="F933" s="36" t="s">
        <v>5446</v>
      </c>
      <c r="K933" s="47"/>
      <c r="L933" s="47"/>
    </row>
    <row r="934" spans="6:12" ht="14.15" x14ac:dyDescent="0.35">
      <c r="F934" s="36" t="s">
        <v>5448</v>
      </c>
      <c r="K934" s="47"/>
      <c r="L934" s="47"/>
    </row>
    <row r="935" spans="6:12" ht="14.15" x14ac:dyDescent="0.35">
      <c r="F935" s="36" t="s">
        <v>5449</v>
      </c>
      <c r="K935" s="47"/>
      <c r="L935" s="47"/>
    </row>
    <row r="936" spans="6:12" ht="14.15" x14ac:dyDescent="0.35">
      <c r="F936" s="36" t="s">
        <v>5450</v>
      </c>
      <c r="K936" s="47"/>
      <c r="L936" s="47"/>
    </row>
    <row r="937" spans="6:12" ht="14.15" x14ac:dyDescent="0.35">
      <c r="F937" s="36" t="s">
        <v>5451</v>
      </c>
      <c r="K937" s="47"/>
      <c r="L937" s="47"/>
    </row>
    <row r="938" spans="6:12" ht="14.15" x14ac:dyDescent="0.35">
      <c r="F938" s="36" t="s">
        <v>5452</v>
      </c>
      <c r="K938" s="47"/>
      <c r="L938" s="47"/>
    </row>
    <row r="939" spans="6:12" ht="14.15" x14ac:dyDescent="0.35">
      <c r="F939" s="36" t="s">
        <v>5453</v>
      </c>
      <c r="K939" s="47"/>
      <c r="L939" s="47"/>
    </row>
    <row r="940" spans="6:12" ht="14.15" x14ac:dyDescent="0.35">
      <c r="F940" s="36" t="s">
        <v>5454</v>
      </c>
      <c r="K940" s="47"/>
      <c r="L940" s="47"/>
    </row>
    <row r="941" spans="6:12" ht="14.15" x14ac:dyDescent="0.35">
      <c r="F941" s="36" t="s">
        <v>5455</v>
      </c>
      <c r="K941" s="47"/>
      <c r="L941" s="47"/>
    </row>
    <row r="942" spans="6:12" ht="14.15" x14ac:dyDescent="0.35">
      <c r="F942" s="36" t="s">
        <v>5456</v>
      </c>
      <c r="K942" s="47"/>
      <c r="L942" s="47"/>
    </row>
    <row r="943" spans="6:12" ht="14.15" x14ac:dyDescent="0.35">
      <c r="F943" s="36" t="s">
        <v>2353</v>
      </c>
      <c r="K943" s="47"/>
      <c r="L943" s="47"/>
    </row>
    <row r="944" spans="6:12" ht="14.15" x14ac:dyDescent="0.35">
      <c r="F944" s="36" t="s">
        <v>3565</v>
      </c>
      <c r="K944" s="47"/>
      <c r="L944" s="47"/>
    </row>
    <row r="945" spans="6:12" ht="14.15" x14ac:dyDescent="0.35">
      <c r="F945" s="36" t="s">
        <v>5457</v>
      </c>
      <c r="K945" s="47"/>
      <c r="L945" s="47"/>
    </row>
    <row r="946" spans="6:12" ht="14.15" x14ac:dyDescent="0.35">
      <c r="F946" s="36" t="s">
        <v>5459</v>
      </c>
      <c r="K946" s="47"/>
      <c r="L946" s="47"/>
    </row>
    <row r="947" spans="6:12" ht="14.15" x14ac:dyDescent="0.35">
      <c r="F947" s="36" t="s">
        <v>1632</v>
      </c>
      <c r="K947" s="47"/>
      <c r="L947" s="47"/>
    </row>
    <row r="948" spans="6:12" ht="14.15" x14ac:dyDescent="0.35">
      <c r="F948" s="36" t="s">
        <v>5461</v>
      </c>
      <c r="K948" s="47"/>
      <c r="L948" s="47"/>
    </row>
    <row r="949" spans="6:12" ht="14.15" x14ac:dyDescent="0.35">
      <c r="F949" s="36" t="s">
        <v>4261</v>
      </c>
      <c r="K949" s="47"/>
      <c r="L949" s="47"/>
    </row>
    <row r="950" spans="6:12" ht="14.15" x14ac:dyDescent="0.35">
      <c r="F950" s="36" t="s">
        <v>5462</v>
      </c>
      <c r="K950" s="47"/>
      <c r="L950" s="47"/>
    </row>
    <row r="951" spans="6:12" ht="14.15" x14ac:dyDescent="0.35">
      <c r="F951" s="36" t="s">
        <v>5464</v>
      </c>
      <c r="K951" s="47"/>
      <c r="L951" s="47"/>
    </row>
    <row r="952" spans="6:12" ht="14.15" x14ac:dyDescent="0.35">
      <c r="F952" s="36" t="s">
        <v>5465</v>
      </c>
      <c r="K952" s="47"/>
      <c r="L952" s="47"/>
    </row>
    <row r="953" spans="6:12" ht="14.15" x14ac:dyDescent="0.35">
      <c r="F953" s="36" t="s">
        <v>5466</v>
      </c>
      <c r="K953" s="47"/>
      <c r="L953" s="47"/>
    </row>
    <row r="954" spans="6:12" ht="14.15" x14ac:dyDescent="0.35">
      <c r="F954" s="36" t="s">
        <v>5467</v>
      </c>
      <c r="K954" s="47"/>
      <c r="L954" s="47"/>
    </row>
    <row r="955" spans="6:12" ht="14.15" x14ac:dyDescent="0.35">
      <c r="F955" s="36" t="s">
        <v>5469</v>
      </c>
      <c r="K955" s="47"/>
      <c r="L955" s="47"/>
    </row>
    <row r="956" spans="6:12" ht="14.15" x14ac:dyDescent="0.35">
      <c r="F956" s="36" t="s">
        <v>3170</v>
      </c>
      <c r="K956" s="47"/>
      <c r="L956" s="47"/>
    </row>
    <row r="957" spans="6:12" ht="14.15" x14ac:dyDescent="0.35">
      <c r="F957" s="36" t="s">
        <v>5470</v>
      </c>
      <c r="K957" s="47"/>
      <c r="L957" s="47"/>
    </row>
    <row r="958" spans="6:12" ht="14.15" x14ac:dyDescent="0.35">
      <c r="F958" s="36" t="s">
        <v>5473</v>
      </c>
      <c r="K958" s="47"/>
      <c r="L958" s="47"/>
    </row>
    <row r="959" spans="6:12" ht="14.15" x14ac:dyDescent="0.35">
      <c r="F959" s="36" t="s">
        <v>5474</v>
      </c>
      <c r="K959" s="47"/>
      <c r="L959" s="47"/>
    </row>
    <row r="960" spans="6:12" ht="14.15" x14ac:dyDescent="0.35">
      <c r="F960" s="36" t="s">
        <v>5475</v>
      </c>
      <c r="K960" s="47"/>
      <c r="L960" s="47"/>
    </row>
    <row r="961" spans="6:12" ht="14.15" x14ac:dyDescent="0.35">
      <c r="F961" s="36" t="s">
        <v>5478</v>
      </c>
      <c r="K961" s="47"/>
      <c r="L961" s="47"/>
    </row>
    <row r="962" spans="6:12" ht="14.15" x14ac:dyDescent="0.35">
      <c r="F962" s="36" t="s">
        <v>2618</v>
      </c>
      <c r="K962" s="47"/>
      <c r="L962" s="47"/>
    </row>
    <row r="963" spans="6:12" ht="14.15" x14ac:dyDescent="0.35">
      <c r="F963" s="36" t="s">
        <v>5479</v>
      </c>
      <c r="K963" s="47"/>
      <c r="L963" s="47"/>
    </row>
    <row r="964" spans="6:12" ht="14.15" x14ac:dyDescent="0.35">
      <c r="F964" s="36" t="s">
        <v>1484</v>
      </c>
      <c r="K964" s="47"/>
      <c r="L964" s="47"/>
    </row>
    <row r="965" spans="6:12" ht="14.15" x14ac:dyDescent="0.35">
      <c r="F965" s="36" t="s">
        <v>3067</v>
      </c>
      <c r="K965" s="47"/>
      <c r="L965" s="47"/>
    </row>
    <row r="966" spans="6:12" ht="14.15" x14ac:dyDescent="0.35">
      <c r="F966" s="36" t="s">
        <v>5480</v>
      </c>
      <c r="K966" s="47"/>
      <c r="L966" s="47"/>
    </row>
    <row r="967" spans="6:12" ht="14.15" x14ac:dyDescent="0.35">
      <c r="F967" s="36" t="s">
        <v>5482</v>
      </c>
      <c r="K967" s="47"/>
      <c r="L967" s="47"/>
    </row>
    <row r="968" spans="6:12" ht="14.15" x14ac:dyDescent="0.35">
      <c r="F968" s="36" t="s">
        <v>5483</v>
      </c>
      <c r="K968" s="47"/>
      <c r="L968" s="47"/>
    </row>
    <row r="969" spans="6:12" ht="14.15" x14ac:dyDescent="0.35">
      <c r="F969" s="36" t="s">
        <v>5485</v>
      </c>
      <c r="K969" s="47"/>
      <c r="L969" s="47"/>
    </row>
    <row r="970" spans="6:12" ht="14.15" x14ac:dyDescent="0.35">
      <c r="F970" s="36" t="s">
        <v>5486</v>
      </c>
      <c r="K970" s="47"/>
      <c r="L970" s="47"/>
    </row>
    <row r="971" spans="6:12" ht="14.15" x14ac:dyDescent="0.35">
      <c r="F971" s="36" t="s">
        <v>5487</v>
      </c>
      <c r="K971" s="47"/>
      <c r="L971" s="47"/>
    </row>
    <row r="972" spans="6:12" ht="14.15" x14ac:dyDescent="0.35">
      <c r="F972" s="36" t="s">
        <v>4362</v>
      </c>
      <c r="K972" s="47"/>
      <c r="L972" s="47"/>
    </row>
    <row r="973" spans="6:12" ht="14.15" x14ac:dyDescent="0.35">
      <c r="F973" s="36" t="s">
        <v>4637</v>
      </c>
      <c r="K973" s="47"/>
      <c r="L973" s="47"/>
    </row>
    <row r="974" spans="6:12" ht="14.15" x14ac:dyDescent="0.35">
      <c r="F974" s="36" t="s">
        <v>5489</v>
      </c>
      <c r="K974" s="47"/>
      <c r="L974" s="47"/>
    </row>
    <row r="975" spans="6:12" ht="14.15" x14ac:dyDescent="0.35">
      <c r="F975" s="36" t="s">
        <v>5490</v>
      </c>
      <c r="K975" s="47"/>
      <c r="L975" s="47"/>
    </row>
    <row r="976" spans="6:12" ht="14.15" x14ac:dyDescent="0.35">
      <c r="F976" s="36" t="s">
        <v>4786</v>
      </c>
      <c r="K976" s="47"/>
      <c r="L976" s="47"/>
    </row>
    <row r="977" spans="6:12" ht="14.15" x14ac:dyDescent="0.35">
      <c r="F977" s="36" t="s">
        <v>5492</v>
      </c>
      <c r="K977" s="47"/>
      <c r="L977" s="47"/>
    </row>
    <row r="978" spans="6:12" ht="14.15" x14ac:dyDescent="0.35">
      <c r="F978" s="36" t="s">
        <v>3717</v>
      </c>
      <c r="K978" s="47"/>
      <c r="L978" s="47"/>
    </row>
    <row r="979" spans="6:12" ht="14.15" x14ac:dyDescent="0.35">
      <c r="F979" s="36" t="s">
        <v>5493</v>
      </c>
      <c r="K979" s="47"/>
      <c r="L979" s="47"/>
    </row>
    <row r="980" spans="6:12" ht="14.15" x14ac:dyDescent="0.35">
      <c r="F980" s="36" t="s">
        <v>5494</v>
      </c>
      <c r="K980" s="47"/>
      <c r="L980" s="47"/>
    </row>
    <row r="981" spans="6:12" ht="14.15" x14ac:dyDescent="0.35">
      <c r="F981" s="36" t="s">
        <v>2003</v>
      </c>
      <c r="K981" s="47"/>
      <c r="L981" s="47"/>
    </row>
    <row r="982" spans="6:12" ht="14.15" x14ac:dyDescent="0.35">
      <c r="F982" s="36" t="s">
        <v>5496</v>
      </c>
      <c r="K982" s="47"/>
      <c r="L982" s="47"/>
    </row>
    <row r="983" spans="6:12" ht="14.15" x14ac:dyDescent="0.35">
      <c r="F983" s="36" t="s">
        <v>5497</v>
      </c>
      <c r="K983" s="47"/>
      <c r="L983" s="47"/>
    </row>
    <row r="984" spans="6:12" ht="14.15" x14ac:dyDescent="0.35">
      <c r="F984" s="36" t="s">
        <v>927</v>
      </c>
      <c r="K984" s="47"/>
      <c r="L984" s="47"/>
    </row>
    <row r="985" spans="6:12" ht="14.15" x14ac:dyDescent="0.35">
      <c r="F985" s="36" t="s">
        <v>5498</v>
      </c>
      <c r="K985" s="47"/>
      <c r="L985" s="47"/>
    </row>
    <row r="986" spans="6:12" ht="14.15" x14ac:dyDescent="0.35">
      <c r="F986" s="36" t="s">
        <v>5499</v>
      </c>
      <c r="K986" s="47"/>
      <c r="L986" s="47"/>
    </row>
    <row r="987" spans="6:12" ht="14.15" x14ac:dyDescent="0.35">
      <c r="F987" s="36" t="s">
        <v>5502</v>
      </c>
      <c r="K987" s="47"/>
      <c r="L987" s="47"/>
    </row>
    <row r="988" spans="6:12" ht="14.15" x14ac:dyDescent="0.35">
      <c r="F988" s="36" t="s">
        <v>2156</v>
      </c>
      <c r="K988" s="47"/>
      <c r="L988" s="47"/>
    </row>
    <row r="989" spans="6:12" ht="14.15" x14ac:dyDescent="0.35">
      <c r="F989" s="36" t="s">
        <v>5503</v>
      </c>
      <c r="K989" s="47"/>
      <c r="L989" s="47"/>
    </row>
    <row r="990" spans="6:12" ht="14.15" x14ac:dyDescent="0.35">
      <c r="F990" s="36" t="s">
        <v>5504</v>
      </c>
      <c r="K990" s="47"/>
      <c r="L990" s="47"/>
    </row>
    <row r="991" spans="6:12" ht="14.15" x14ac:dyDescent="0.35">
      <c r="F991" s="36" t="s">
        <v>346</v>
      </c>
      <c r="K991" s="47"/>
      <c r="L991" s="47"/>
    </row>
    <row r="992" spans="6:12" ht="14.15" x14ac:dyDescent="0.35">
      <c r="F992" s="36" t="s">
        <v>5506</v>
      </c>
      <c r="K992" s="47"/>
      <c r="L992" s="47"/>
    </row>
    <row r="993" spans="6:12" ht="14.15" x14ac:dyDescent="0.35">
      <c r="F993" s="36" t="s">
        <v>5507</v>
      </c>
      <c r="K993" s="47"/>
      <c r="L993" s="47"/>
    </row>
    <row r="994" spans="6:12" ht="14.15" x14ac:dyDescent="0.35">
      <c r="F994" s="36" t="s">
        <v>1337</v>
      </c>
      <c r="K994" s="47"/>
      <c r="L994" s="47"/>
    </row>
    <row r="995" spans="6:12" ht="14.15" x14ac:dyDescent="0.35">
      <c r="F995" s="36" t="s">
        <v>4524</v>
      </c>
      <c r="K995" s="47"/>
      <c r="L995" s="47"/>
    </row>
    <row r="996" spans="6:12" ht="14.15" x14ac:dyDescent="0.35">
      <c r="F996" s="36" t="s">
        <v>441</v>
      </c>
      <c r="K996" s="47"/>
      <c r="L996" s="47"/>
    </row>
    <row r="997" spans="6:12" ht="14.15" x14ac:dyDescent="0.35">
      <c r="F997" s="36" t="s">
        <v>5509</v>
      </c>
      <c r="K997" s="47"/>
      <c r="L997" s="47"/>
    </row>
    <row r="998" spans="6:12" ht="14.15" x14ac:dyDescent="0.35">
      <c r="F998" s="36" t="s">
        <v>5510</v>
      </c>
      <c r="K998" s="47"/>
      <c r="L998" s="47"/>
    </row>
    <row r="999" spans="6:12" ht="14.15" x14ac:dyDescent="0.35">
      <c r="F999" s="36" t="s">
        <v>5511</v>
      </c>
      <c r="K999" s="47"/>
      <c r="L999" s="47"/>
    </row>
    <row r="1000" spans="6:12" ht="14.15" x14ac:dyDescent="0.35">
      <c r="F1000" s="36" t="s">
        <v>5512</v>
      </c>
      <c r="K1000" s="47"/>
      <c r="L1000" s="47"/>
    </row>
    <row r="1001" spans="6:12" ht="14.15" x14ac:dyDescent="0.35">
      <c r="F1001" s="36" t="s">
        <v>5514</v>
      </c>
      <c r="K1001" s="47"/>
      <c r="L1001" s="47"/>
    </row>
    <row r="1002" spans="6:12" ht="14.15" x14ac:dyDescent="0.35">
      <c r="F1002" s="36" t="s">
        <v>2533</v>
      </c>
      <c r="K1002" s="47"/>
      <c r="L1002" s="47"/>
    </row>
    <row r="1003" spans="6:12" ht="14.15" x14ac:dyDescent="0.35">
      <c r="F1003" s="36" t="s">
        <v>5518</v>
      </c>
      <c r="K1003" s="47"/>
      <c r="L1003" s="47"/>
    </row>
    <row r="1004" spans="6:12" ht="14.15" x14ac:dyDescent="0.35">
      <c r="F1004" s="36" t="s">
        <v>5519</v>
      </c>
      <c r="K1004" s="47"/>
      <c r="L1004" s="47"/>
    </row>
    <row r="1005" spans="6:12" ht="14.15" x14ac:dyDescent="0.35">
      <c r="F1005" s="36" t="s">
        <v>5520</v>
      </c>
      <c r="K1005" s="47"/>
      <c r="L1005" s="47"/>
    </row>
    <row r="1006" spans="6:12" ht="14.15" x14ac:dyDescent="0.35">
      <c r="F1006" s="36" t="s">
        <v>5522</v>
      </c>
      <c r="K1006" s="47"/>
      <c r="L1006" s="47"/>
    </row>
    <row r="1007" spans="6:12" ht="14.15" x14ac:dyDescent="0.35">
      <c r="F1007" s="36" t="s">
        <v>5523</v>
      </c>
      <c r="K1007" s="47"/>
      <c r="L1007" s="47"/>
    </row>
    <row r="1008" spans="6:12" ht="14.15" x14ac:dyDescent="0.35">
      <c r="F1008" s="36" t="s">
        <v>5524</v>
      </c>
      <c r="K1008" s="47"/>
      <c r="L1008" s="47"/>
    </row>
    <row r="1009" spans="6:12" ht="14.15" x14ac:dyDescent="0.35">
      <c r="F1009" s="36" t="s">
        <v>5525</v>
      </c>
      <c r="K1009" s="47"/>
      <c r="L1009" s="47"/>
    </row>
    <row r="1010" spans="6:12" ht="14.15" x14ac:dyDescent="0.35">
      <c r="F1010" s="36" t="s">
        <v>5528</v>
      </c>
      <c r="K1010" s="47"/>
      <c r="L1010" s="47"/>
    </row>
    <row r="1011" spans="6:12" ht="14.15" x14ac:dyDescent="0.35">
      <c r="F1011" s="36" t="s">
        <v>4754</v>
      </c>
      <c r="K1011" s="47"/>
      <c r="L1011" s="47"/>
    </row>
    <row r="1012" spans="6:12" ht="14.15" x14ac:dyDescent="0.35">
      <c r="F1012" s="36" t="s">
        <v>5531</v>
      </c>
      <c r="K1012" s="47"/>
      <c r="L1012" s="47"/>
    </row>
    <row r="1013" spans="6:12" ht="14.15" x14ac:dyDescent="0.35">
      <c r="F1013" s="36" t="s">
        <v>5532</v>
      </c>
      <c r="K1013" s="47"/>
      <c r="L1013" s="47"/>
    </row>
    <row r="1014" spans="6:12" ht="14.15" x14ac:dyDescent="0.35">
      <c r="F1014" s="36" t="s">
        <v>5534</v>
      </c>
      <c r="K1014" s="47"/>
      <c r="L1014" s="47"/>
    </row>
    <row r="1015" spans="6:12" ht="14.15" x14ac:dyDescent="0.35">
      <c r="F1015" s="36" t="s">
        <v>5535</v>
      </c>
      <c r="K1015" s="47"/>
      <c r="L1015" s="47"/>
    </row>
    <row r="1016" spans="6:12" ht="14.15" x14ac:dyDescent="0.35">
      <c r="F1016" s="36" t="s">
        <v>5536</v>
      </c>
      <c r="K1016" s="47"/>
      <c r="L1016" s="47"/>
    </row>
    <row r="1017" spans="6:12" ht="14.15" x14ac:dyDescent="0.35">
      <c r="F1017" s="36" t="s">
        <v>5537</v>
      </c>
      <c r="K1017" s="47"/>
      <c r="L1017" s="47"/>
    </row>
    <row r="1018" spans="6:12" ht="14.15" x14ac:dyDescent="0.35">
      <c r="F1018" s="36" t="s">
        <v>5538</v>
      </c>
      <c r="K1018" s="47"/>
      <c r="L1018" s="47"/>
    </row>
    <row r="1019" spans="6:12" ht="14.15" x14ac:dyDescent="0.35">
      <c r="F1019" s="36" t="s">
        <v>1623</v>
      </c>
      <c r="K1019" s="47"/>
      <c r="L1019" s="47"/>
    </row>
    <row r="1020" spans="6:12" ht="14.15" x14ac:dyDescent="0.35">
      <c r="F1020" s="36" t="s">
        <v>5541</v>
      </c>
      <c r="K1020" s="47"/>
      <c r="L1020" s="47"/>
    </row>
    <row r="1021" spans="6:12" ht="14.15" x14ac:dyDescent="0.35">
      <c r="F1021" s="36" t="s">
        <v>401</v>
      </c>
      <c r="K1021" s="47"/>
      <c r="L1021" s="47"/>
    </row>
    <row r="1022" spans="6:12" ht="14.15" x14ac:dyDescent="0.35">
      <c r="F1022" s="36" t="s">
        <v>779</v>
      </c>
      <c r="K1022" s="47"/>
      <c r="L1022" s="47"/>
    </row>
    <row r="1023" spans="6:12" ht="14.15" x14ac:dyDescent="0.35">
      <c r="F1023" s="36" t="s">
        <v>5545</v>
      </c>
      <c r="K1023" s="47"/>
      <c r="L1023" s="47"/>
    </row>
    <row r="1024" spans="6:12" ht="14.15" x14ac:dyDescent="0.35">
      <c r="F1024" s="36" t="s">
        <v>2231</v>
      </c>
      <c r="K1024" s="47"/>
      <c r="L1024" s="47"/>
    </row>
    <row r="1025" spans="6:12" ht="14.15" x14ac:dyDescent="0.35">
      <c r="F1025" s="36" t="s">
        <v>5550</v>
      </c>
      <c r="K1025" s="47"/>
      <c r="L1025" s="47"/>
    </row>
    <row r="1026" spans="6:12" ht="14.15" x14ac:dyDescent="0.35">
      <c r="F1026" s="36" t="s">
        <v>5551</v>
      </c>
      <c r="K1026" s="47"/>
      <c r="L1026" s="47"/>
    </row>
    <row r="1027" spans="6:12" ht="14.15" x14ac:dyDescent="0.35">
      <c r="F1027" s="36" t="s">
        <v>3775</v>
      </c>
      <c r="K1027" s="47"/>
      <c r="L1027" s="47"/>
    </row>
    <row r="1028" spans="6:12" ht="14.15" x14ac:dyDescent="0.35">
      <c r="F1028" s="36" t="s">
        <v>1343</v>
      </c>
      <c r="K1028" s="47"/>
      <c r="L1028" s="47"/>
    </row>
    <row r="1029" spans="6:12" ht="14.15" x14ac:dyDescent="0.35">
      <c r="F1029" s="36" t="s">
        <v>5553</v>
      </c>
      <c r="K1029" s="47"/>
      <c r="L1029" s="47"/>
    </row>
    <row r="1030" spans="6:12" ht="14.15" x14ac:dyDescent="0.35">
      <c r="F1030" s="36" t="s">
        <v>5554</v>
      </c>
      <c r="K1030" s="47"/>
      <c r="L1030" s="47"/>
    </row>
    <row r="1031" spans="6:12" ht="14.15" x14ac:dyDescent="0.35">
      <c r="F1031" s="36" t="s">
        <v>5555</v>
      </c>
      <c r="K1031" s="47"/>
      <c r="L1031" s="47"/>
    </row>
    <row r="1032" spans="6:12" ht="14.15" x14ac:dyDescent="0.35">
      <c r="F1032" s="36" t="s">
        <v>5556</v>
      </c>
      <c r="K1032" s="47"/>
      <c r="L1032" s="47"/>
    </row>
    <row r="1033" spans="6:12" ht="14.15" x14ac:dyDescent="0.35">
      <c r="F1033" s="36" t="s">
        <v>5557</v>
      </c>
      <c r="K1033" s="47"/>
      <c r="L1033" s="47"/>
    </row>
    <row r="1034" spans="6:12" ht="14.15" x14ac:dyDescent="0.35">
      <c r="F1034" s="36" t="s">
        <v>5559</v>
      </c>
      <c r="K1034" s="47"/>
      <c r="L1034" s="47"/>
    </row>
    <row r="1035" spans="6:12" ht="14.15" x14ac:dyDescent="0.35">
      <c r="F1035" s="36" t="s">
        <v>5560</v>
      </c>
      <c r="K1035" s="47"/>
      <c r="L1035" s="47"/>
    </row>
    <row r="1036" spans="6:12" ht="14.15" x14ac:dyDescent="0.35">
      <c r="F1036" s="36" t="s">
        <v>5563</v>
      </c>
      <c r="K1036" s="47"/>
      <c r="L1036" s="47"/>
    </row>
    <row r="1037" spans="6:12" ht="14.15" x14ac:dyDescent="0.35">
      <c r="F1037" s="36" t="s">
        <v>5564</v>
      </c>
      <c r="K1037" s="47"/>
      <c r="L1037" s="47"/>
    </row>
    <row r="1038" spans="6:12" ht="14.15" x14ac:dyDescent="0.35">
      <c r="F1038" s="36" t="s">
        <v>5565</v>
      </c>
      <c r="K1038" s="47"/>
      <c r="L1038" s="47"/>
    </row>
    <row r="1039" spans="6:12" ht="14.15" x14ac:dyDescent="0.35">
      <c r="F1039" s="36" t="s">
        <v>5566</v>
      </c>
      <c r="K1039" s="47"/>
      <c r="L1039" s="47"/>
    </row>
    <row r="1040" spans="6:12" ht="14.15" x14ac:dyDescent="0.35">
      <c r="F1040" s="36" t="s">
        <v>2082</v>
      </c>
      <c r="K1040" s="47"/>
      <c r="L1040" s="47"/>
    </row>
    <row r="1041" spans="6:12" ht="14.15" x14ac:dyDescent="0.35">
      <c r="F1041" s="36" t="s">
        <v>5569</v>
      </c>
      <c r="K1041" s="47"/>
      <c r="L1041" s="47"/>
    </row>
    <row r="1042" spans="6:12" ht="14.15" x14ac:dyDescent="0.35">
      <c r="F1042" s="36" t="s">
        <v>2133</v>
      </c>
      <c r="K1042" s="47"/>
      <c r="L1042" s="47"/>
    </row>
    <row r="1043" spans="6:12" ht="14.15" x14ac:dyDescent="0.35">
      <c r="F1043" s="36" t="s">
        <v>5571</v>
      </c>
      <c r="K1043" s="47"/>
      <c r="L1043" s="47"/>
    </row>
    <row r="1044" spans="6:12" ht="14.15" x14ac:dyDescent="0.35">
      <c r="F1044" s="36" t="s">
        <v>5572</v>
      </c>
      <c r="K1044" s="47"/>
      <c r="L1044" s="47"/>
    </row>
    <row r="1045" spans="6:12" ht="14.15" x14ac:dyDescent="0.35">
      <c r="F1045" s="36" t="s">
        <v>2278</v>
      </c>
      <c r="K1045" s="47"/>
      <c r="L1045" s="47"/>
    </row>
    <row r="1046" spans="6:12" ht="14.15" x14ac:dyDescent="0.35">
      <c r="F1046" s="36" t="s">
        <v>5573</v>
      </c>
      <c r="K1046" s="47"/>
      <c r="L1046" s="47"/>
    </row>
    <row r="1047" spans="6:12" ht="14.15" x14ac:dyDescent="0.35">
      <c r="F1047" s="36" t="s">
        <v>5576</v>
      </c>
      <c r="K1047" s="47"/>
      <c r="L1047" s="47"/>
    </row>
    <row r="1048" spans="6:12" ht="14.15" x14ac:dyDescent="0.35">
      <c r="F1048" s="36" t="s">
        <v>5578</v>
      </c>
      <c r="K1048" s="47"/>
      <c r="L1048" s="47"/>
    </row>
    <row r="1049" spans="6:12" ht="14.15" x14ac:dyDescent="0.35">
      <c r="F1049" s="36" t="s">
        <v>5579</v>
      </c>
      <c r="K1049" s="47"/>
      <c r="L1049" s="47"/>
    </row>
    <row r="1050" spans="6:12" ht="14.15" x14ac:dyDescent="0.35">
      <c r="F1050" s="36" t="s">
        <v>5580</v>
      </c>
      <c r="K1050" s="47"/>
      <c r="L1050" s="47"/>
    </row>
    <row r="1051" spans="6:12" ht="14.15" x14ac:dyDescent="0.35">
      <c r="F1051" s="36" t="s">
        <v>5581</v>
      </c>
      <c r="K1051" s="47"/>
      <c r="L1051" s="47"/>
    </row>
    <row r="1052" spans="6:12" ht="14.15" x14ac:dyDescent="0.35">
      <c r="F1052" s="36" t="s">
        <v>5584</v>
      </c>
      <c r="K1052" s="47"/>
      <c r="L1052" s="47"/>
    </row>
    <row r="1053" spans="6:12" ht="14.15" x14ac:dyDescent="0.35">
      <c r="F1053" s="36" t="s">
        <v>5585</v>
      </c>
      <c r="K1053" s="47"/>
      <c r="L1053" s="47"/>
    </row>
    <row r="1054" spans="6:12" ht="14.15" x14ac:dyDescent="0.35">
      <c r="F1054" s="36" t="s">
        <v>364</v>
      </c>
      <c r="K1054" s="47"/>
      <c r="L1054" s="47"/>
    </row>
    <row r="1055" spans="6:12" ht="14.15" x14ac:dyDescent="0.35">
      <c r="F1055" s="36" t="s">
        <v>5586</v>
      </c>
      <c r="K1055" s="47"/>
      <c r="L1055" s="47"/>
    </row>
    <row r="1056" spans="6:12" ht="14.15" x14ac:dyDescent="0.35">
      <c r="F1056" s="36" t="s">
        <v>5588</v>
      </c>
      <c r="K1056" s="47"/>
      <c r="L1056" s="47"/>
    </row>
    <row r="1057" spans="6:12" ht="14.15" x14ac:dyDescent="0.35">
      <c r="F1057" s="36" t="s">
        <v>4266</v>
      </c>
      <c r="K1057" s="47"/>
      <c r="L1057" s="47"/>
    </row>
    <row r="1058" spans="6:12" ht="14.15" x14ac:dyDescent="0.35">
      <c r="F1058" s="36" t="s">
        <v>5589</v>
      </c>
      <c r="K1058" s="47"/>
      <c r="L1058" s="47"/>
    </row>
    <row r="1059" spans="6:12" ht="14.15" x14ac:dyDescent="0.35">
      <c r="F1059" s="36" t="s">
        <v>5591</v>
      </c>
      <c r="K1059" s="47"/>
      <c r="L1059" s="47"/>
    </row>
    <row r="1060" spans="6:12" ht="14.15" x14ac:dyDescent="0.35">
      <c r="F1060" s="36" t="s">
        <v>5592</v>
      </c>
      <c r="K1060" s="47"/>
      <c r="L1060" s="47"/>
    </row>
    <row r="1061" spans="6:12" ht="14.15" x14ac:dyDescent="0.35">
      <c r="F1061" s="36" t="s">
        <v>3831</v>
      </c>
      <c r="K1061" s="47"/>
      <c r="L1061" s="47"/>
    </row>
    <row r="1062" spans="6:12" ht="14.15" x14ac:dyDescent="0.35">
      <c r="F1062" s="36" t="s">
        <v>5595</v>
      </c>
      <c r="K1062" s="47"/>
      <c r="L1062" s="47"/>
    </row>
    <row r="1063" spans="6:12" ht="14.15" x14ac:dyDescent="0.35">
      <c r="F1063" s="36" t="s">
        <v>5596</v>
      </c>
      <c r="K1063" s="47"/>
      <c r="L1063" s="47"/>
    </row>
    <row r="1064" spans="6:12" ht="14.15" x14ac:dyDescent="0.35">
      <c r="F1064" s="36" t="s">
        <v>5597</v>
      </c>
      <c r="K1064" s="47"/>
      <c r="L1064" s="47"/>
    </row>
    <row r="1065" spans="6:12" ht="14.15" x14ac:dyDescent="0.35">
      <c r="F1065" s="36" t="s">
        <v>5598</v>
      </c>
      <c r="K1065" s="47"/>
      <c r="L1065" s="47"/>
    </row>
    <row r="1066" spans="6:12" ht="14.15" x14ac:dyDescent="0.35">
      <c r="F1066" s="36" t="s">
        <v>663</v>
      </c>
      <c r="K1066" s="47"/>
      <c r="L1066" s="47"/>
    </row>
    <row r="1067" spans="6:12" ht="14.15" x14ac:dyDescent="0.35">
      <c r="F1067" s="36" t="s">
        <v>5601</v>
      </c>
      <c r="K1067" s="47"/>
      <c r="L1067" s="47"/>
    </row>
    <row r="1068" spans="6:12" ht="14.15" x14ac:dyDescent="0.35">
      <c r="F1068" s="36" t="s">
        <v>418</v>
      </c>
      <c r="K1068" s="47"/>
      <c r="L1068" s="47"/>
    </row>
    <row r="1069" spans="6:12" ht="14.15" x14ac:dyDescent="0.35">
      <c r="F1069" s="36" t="s">
        <v>2932</v>
      </c>
      <c r="K1069" s="47"/>
      <c r="L1069" s="47"/>
    </row>
    <row r="1070" spans="6:12" ht="14.15" x14ac:dyDescent="0.35">
      <c r="F1070" s="36" t="s">
        <v>5602</v>
      </c>
      <c r="K1070" s="47"/>
      <c r="L1070" s="47"/>
    </row>
    <row r="1071" spans="6:12" ht="14.15" x14ac:dyDescent="0.35">
      <c r="F1071" s="36" t="s">
        <v>4254</v>
      </c>
      <c r="K1071" s="47"/>
      <c r="L1071" s="47"/>
    </row>
    <row r="1072" spans="6:12" ht="14.15" x14ac:dyDescent="0.35">
      <c r="F1072" s="36" t="s">
        <v>1149</v>
      </c>
      <c r="K1072" s="47"/>
      <c r="L1072" s="47"/>
    </row>
    <row r="1073" spans="6:12" ht="14.15" x14ac:dyDescent="0.35">
      <c r="F1073" s="36" t="s">
        <v>1717</v>
      </c>
      <c r="K1073" s="47"/>
      <c r="L1073" s="47"/>
    </row>
    <row r="1074" spans="6:12" ht="14.15" x14ac:dyDescent="0.35">
      <c r="F1074" s="36" t="s">
        <v>5605</v>
      </c>
      <c r="K1074" s="47"/>
      <c r="L1074" s="47"/>
    </row>
    <row r="1075" spans="6:12" ht="14.15" x14ac:dyDescent="0.35">
      <c r="F1075" s="36" t="s">
        <v>5607</v>
      </c>
      <c r="K1075" s="47"/>
      <c r="L1075" s="47"/>
    </row>
    <row r="1076" spans="6:12" ht="14.15" x14ac:dyDescent="0.35">
      <c r="F1076" s="36" t="s">
        <v>5608</v>
      </c>
      <c r="K1076" s="47"/>
      <c r="L1076" s="47"/>
    </row>
    <row r="1077" spans="6:12" ht="14.15" x14ac:dyDescent="0.35">
      <c r="F1077" s="36" t="s">
        <v>5609</v>
      </c>
      <c r="K1077" s="47"/>
      <c r="L1077" s="47"/>
    </row>
    <row r="1078" spans="6:12" ht="14.15" x14ac:dyDescent="0.35">
      <c r="F1078" s="36" t="s">
        <v>5612</v>
      </c>
      <c r="K1078" s="47"/>
      <c r="L1078" s="47"/>
    </row>
    <row r="1079" spans="6:12" ht="14.15" x14ac:dyDescent="0.35">
      <c r="F1079" s="36" t="s">
        <v>5613</v>
      </c>
      <c r="K1079" s="47"/>
      <c r="L1079" s="47"/>
    </row>
    <row r="1080" spans="6:12" ht="14.15" x14ac:dyDescent="0.35">
      <c r="F1080" s="36" t="s">
        <v>5615</v>
      </c>
      <c r="K1080" s="47"/>
      <c r="L1080" s="47"/>
    </row>
    <row r="1081" spans="6:12" ht="14.15" x14ac:dyDescent="0.35">
      <c r="F1081" s="36" t="s">
        <v>4916</v>
      </c>
      <c r="K1081" s="47"/>
      <c r="L1081" s="47"/>
    </row>
    <row r="1082" spans="6:12" ht="14.15" x14ac:dyDescent="0.35">
      <c r="F1082" s="36" t="s">
        <v>5616</v>
      </c>
      <c r="K1082" s="47"/>
      <c r="L1082" s="47"/>
    </row>
    <row r="1083" spans="6:12" ht="14.15" x14ac:dyDescent="0.35">
      <c r="F1083" s="36" t="s">
        <v>5617</v>
      </c>
      <c r="K1083" s="47"/>
      <c r="L1083" s="47"/>
    </row>
    <row r="1084" spans="6:12" ht="14.15" x14ac:dyDescent="0.35">
      <c r="F1084" s="36" t="s">
        <v>5618</v>
      </c>
      <c r="K1084" s="47"/>
      <c r="L1084" s="47"/>
    </row>
    <row r="1085" spans="6:12" ht="14.15" x14ac:dyDescent="0.35">
      <c r="F1085" s="36" t="s">
        <v>5619</v>
      </c>
      <c r="K1085" s="47"/>
      <c r="L1085" s="47"/>
    </row>
    <row r="1086" spans="6:12" ht="14.15" x14ac:dyDescent="0.35">
      <c r="F1086" s="36" t="s">
        <v>5621</v>
      </c>
      <c r="K1086" s="47"/>
      <c r="L1086" s="47"/>
    </row>
    <row r="1087" spans="6:12" ht="14.15" x14ac:dyDescent="0.35">
      <c r="F1087" s="36" t="s">
        <v>5624</v>
      </c>
      <c r="K1087" s="47"/>
      <c r="L1087" s="47"/>
    </row>
    <row r="1088" spans="6:12" ht="14.15" x14ac:dyDescent="0.35">
      <c r="F1088" s="36" t="s">
        <v>4205</v>
      </c>
      <c r="K1088" s="47"/>
      <c r="L1088" s="47"/>
    </row>
    <row r="1089" spans="6:12" ht="14.15" x14ac:dyDescent="0.35">
      <c r="F1089" s="36" t="s">
        <v>5627</v>
      </c>
      <c r="K1089" s="47"/>
      <c r="L1089" s="47"/>
    </row>
    <row r="1090" spans="6:12" ht="14.15" x14ac:dyDescent="0.35">
      <c r="F1090" s="36" t="s">
        <v>5628</v>
      </c>
      <c r="K1090" s="47"/>
      <c r="L1090" s="47"/>
    </row>
    <row r="1091" spans="6:12" ht="14.15" x14ac:dyDescent="0.35">
      <c r="F1091" s="36" t="s">
        <v>4474</v>
      </c>
      <c r="K1091" s="47"/>
      <c r="L1091" s="47"/>
    </row>
    <row r="1092" spans="6:12" ht="14.15" x14ac:dyDescent="0.35">
      <c r="F1092" s="36" t="s">
        <v>5629</v>
      </c>
      <c r="K1092" s="47"/>
      <c r="L1092" s="47"/>
    </row>
    <row r="1093" spans="6:12" ht="14.15" x14ac:dyDescent="0.35">
      <c r="F1093" s="36" t="s">
        <v>5630</v>
      </c>
      <c r="K1093" s="47"/>
      <c r="L1093" s="47"/>
    </row>
    <row r="1094" spans="6:12" ht="14.15" x14ac:dyDescent="0.35">
      <c r="F1094" s="36" t="s">
        <v>5631</v>
      </c>
      <c r="K1094" s="47"/>
      <c r="L1094" s="47"/>
    </row>
    <row r="1095" spans="6:12" ht="14.15" x14ac:dyDescent="0.35">
      <c r="F1095" s="36" t="s">
        <v>2855</v>
      </c>
      <c r="K1095" s="47"/>
      <c r="L1095" s="47"/>
    </row>
    <row r="1096" spans="6:12" ht="14.15" x14ac:dyDescent="0.35">
      <c r="F1096" s="36" t="s">
        <v>5634</v>
      </c>
      <c r="K1096" s="47"/>
      <c r="L1096" s="47"/>
    </row>
    <row r="1097" spans="6:12" ht="14.15" x14ac:dyDescent="0.35">
      <c r="F1097" s="36" t="s">
        <v>5635</v>
      </c>
      <c r="K1097" s="47"/>
      <c r="L1097" s="47"/>
    </row>
    <row r="1098" spans="6:12" ht="14.15" x14ac:dyDescent="0.35">
      <c r="F1098" s="36" t="s">
        <v>5636</v>
      </c>
      <c r="K1098" s="47"/>
      <c r="L1098" s="47"/>
    </row>
    <row r="1099" spans="6:12" ht="14.15" x14ac:dyDescent="0.35">
      <c r="F1099" s="36" t="s">
        <v>5637</v>
      </c>
      <c r="K1099" s="47"/>
      <c r="L1099" s="47"/>
    </row>
    <row r="1100" spans="6:12" ht="14.15" x14ac:dyDescent="0.35">
      <c r="F1100" s="36" t="s">
        <v>4818</v>
      </c>
      <c r="K1100" s="47"/>
      <c r="L1100" s="47"/>
    </row>
    <row r="1101" spans="6:12" ht="14.15" x14ac:dyDescent="0.35">
      <c r="F1101" s="36" t="s">
        <v>5638</v>
      </c>
      <c r="K1101" s="47"/>
      <c r="L1101" s="47"/>
    </row>
    <row r="1102" spans="6:12" ht="14.15" x14ac:dyDescent="0.35">
      <c r="F1102" s="36" t="s">
        <v>5640</v>
      </c>
      <c r="K1102" s="47"/>
      <c r="L1102" s="47"/>
    </row>
    <row r="1103" spans="6:12" ht="14.15" x14ac:dyDescent="0.35">
      <c r="F1103" s="36" t="s">
        <v>5642</v>
      </c>
      <c r="K1103" s="47"/>
      <c r="L1103" s="47"/>
    </row>
    <row r="1104" spans="6:12" ht="14.15" x14ac:dyDescent="0.35">
      <c r="F1104" s="36" t="s">
        <v>5643</v>
      </c>
      <c r="K1104" s="47"/>
      <c r="L1104" s="47"/>
    </row>
    <row r="1105" spans="6:12" ht="14.15" x14ac:dyDescent="0.35">
      <c r="F1105" s="36" t="s">
        <v>345</v>
      </c>
      <c r="K1105" s="47"/>
      <c r="L1105" s="47"/>
    </row>
    <row r="1106" spans="6:12" ht="14.15" x14ac:dyDescent="0.35">
      <c r="F1106" s="36" t="s">
        <v>4696</v>
      </c>
      <c r="K1106" s="47"/>
      <c r="L1106" s="47"/>
    </row>
    <row r="1107" spans="6:12" ht="14.15" x14ac:dyDescent="0.35">
      <c r="F1107" s="36" t="s">
        <v>606</v>
      </c>
      <c r="K1107" s="47"/>
      <c r="L1107" s="47"/>
    </row>
    <row r="1108" spans="6:12" ht="14.15" x14ac:dyDescent="0.35">
      <c r="F1108" s="36" t="s">
        <v>5646</v>
      </c>
      <c r="K1108" s="47"/>
      <c r="L1108" s="47"/>
    </row>
    <row r="1109" spans="6:12" ht="14.15" x14ac:dyDescent="0.35">
      <c r="F1109" s="36" t="s">
        <v>5648</v>
      </c>
      <c r="K1109" s="47"/>
      <c r="L1109" s="47"/>
    </row>
    <row r="1110" spans="6:12" ht="14.15" x14ac:dyDescent="0.35">
      <c r="F1110" s="36" t="s">
        <v>5650</v>
      </c>
      <c r="K1110" s="47"/>
      <c r="L1110" s="47"/>
    </row>
    <row r="1111" spans="6:12" ht="14.15" x14ac:dyDescent="0.35">
      <c r="F1111" s="36" t="s">
        <v>5651</v>
      </c>
      <c r="K1111" s="47"/>
      <c r="L1111" s="47"/>
    </row>
    <row r="1112" spans="6:12" ht="14.15" x14ac:dyDescent="0.35">
      <c r="F1112" s="36" t="s">
        <v>5652</v>
      </c>
      <c r="K1112" s="47"/>
      <c r="L1112" s="47"/>
    </row>
    <row r="1113" spans="6:12" ht="14.15" x14ac:dyDescent="0.35">
      <c r="F1113" s="36" t="s">
        <v>5654</v>
      </c>
      <c r="K1113" s="47"/>
      <c r="L1113" s="47"/>
    </row>
    <row r="1114" spans="6:12" ht="14.15" x14ac:dyDescent="0.35">
      <c r="F1114" s="36" t="s">
        <v>5655</v>
      </c>
      <c r="K1114" s="47"/>
      <c r="L1114" s="47"/>
    </row>
    <row r="1115" spans="6:12" ht="14.15" x14ac:dyDescent="0.35">
      <c r="F1115" s="36" t="s">
        <v>4053</v>
      </c>
      <c r="K1115" s="47"/>
      <c r="L1115" s="47"/>
    </row>
    <row r="1116" spans="6:12" ht="14.15" x14ac:dyDescent="0.35">
      <c r="F1116" s="36" t="s">
        <v>4564</v>
      </c>
      <c r="K1116" s="47"/>
      <c r="L1116" s="47"/>
    </row>
    <row r="1117" spans="6:12" ht="14.15" x14ac:dyDescent="0.35">
      <c r="F1117" s="36" t="s">
        <v>5657</v>
      </c>
      <c r="K1117" s="47"/>
      <c r="L1117" s="47"/>
    </row>
    <row r="1118" spans="6:12" ht="14.15" x14ac:dyDescent="0.35">
      <c r="F1118" s="36" t="s">
        <v>446</v>
      </c>
      <c r="K1118" s="47"/>
      <c r="L1118" s="47"/>
    </row>
    <row r="1119" spans="6:12" ht="14.15" x14ac:dyDescent="0.35">
      <c r="F1119" s="36" t="s">
        <v>5658</v>
      </c>
      <c r="K1119" s="47"/>
      <c r="L1119" s="47"/>
    </row>
    <row r="1120" spans="6:12" ht="14.15" x14ac:dyDescent="0.35">
      <c r="F1120" s="36" t="s">
        <v>2864</v>
      </c>
      <c r="K1120" s="47"/>
      <c r="L1120" s="47"/>
    </row>
    <row r="1121" spans="6:12" ht="14.15" x14ac:dyDescent="0.35">
      <c r="F1121" s="36" t="s">
        <v>921</v>
      </c>
      <c r="K1121" s="47"/>
      <c r="L1121" s="47"/>
    </row>
    <row r="1122" spans="6:12" ht="14.15" x14ac:dyDescent="0.35">
      <c r="F1122" s="36" t="s">
        <v>5659</v>
      </c>
      <c r="K1122" s="47"/>
      <c r="L1122" s="47"/>
    </row>
    <row r="1123" spans="6:12" ht="14.15" x14ac:dyDescent="0.35">
      <c r="F1123" s="36" t="s">
        <v>4731</v>
      </c>
      <c r="K1123" s="47"/>
      <c r="L1123" s="47"/>
    </row>
    <row r="1124" spans="6:12" ht="14.15" x14ac:dyDescent="0.35">
      <c r="F1124" s="36" t="s">
        <v>5660</v>
      </c>
      <c r="K1124" s="47"/>
      <c r="L1124" s="47"/>
    </row>
    <row r="1125" spans="6:12" ht="14.15" x14ac:dyDescent="0.35">
      <c r="F1125" s="36" t="s">
        <v>5661</v>
      </c>
      <c r="K1125" s="47"/>
      <c r="L1125" s="47"/>
    </row>
    <row r="1126" spans="6:12" ht="14.15" x14ac:dyDescent="0.35">
      <c r="F1126" s="36" t="s">
        <v>5662</v>
      </c>
      <c r="K1126" s="47"/>
      <c r="L1126" s="47"/>
    </row>
    <row r="1127" spans="6:12" ht="14.15" x14ac:dyDescent="0.35">
      <c r="F1127" s="36" t="s">
        <v>5663</v>
      </c>
      <c r="K1127" s="47"/>
      <c r="L1127" s="47"/>
    </row>
    <row r="1128" spans="6:12" ht="14.15" x14ac:dyDescent="0.35">
      <c r="F1128" s="36" t="s">
        <v>5664</v>
      </c>
      <c r="K1128" s="47"/>
      <c r="L1128" s="47"/>
    </row>
    <row r="1129" spans="6:12" ht="14.15" x14ac:dyDescent="0.35">
      <c r="F1129" s="36" t="s">
        <v>5665</v>
      </c>
      <c r="K1129" s="47"/>
      <c r="L1129" s="47"/>
    </row>
    <row r="1130" spans="6:12" ht="14.15" x14ac:dyDescent="0.35">
      <c r="F1130" s="36" t="s">
        <v>5667</v>
      </c>
      <c r="K1130" s="47"/>
      <c r="L1130" s="47"/>
    </row>
    <row r="1131" spans="6:12" ht="14.15" x14ac:dyDescent="0.35">
      <c r="F1131" s="36" t="s">
        <v>5668</v>
      </c>
      <c r="K1131" s="47"/>
      <c r="L1131" s="47"/>
    </row>
    <row r="1132" spans="6:12" ht="14.15" x14ac:dyDescent="0.35">
      <c r="F1132" s="36" t="s">
        <v>5669</v>
      </c>
      <c r="K1132" s="47"/>
      <c r="L1132" s="47"/>
    </row>
    <row r="1133" spans="6:12" ht="14.15" x14ac:dyDescent="0.35">
      <c r="F1133" s="36" t="s">
        <v>5671</v>
      </c>
      <c r="K1133" s="47"/>
      <c r="L1133" s="47"/>
    </row>
    <row r="1134" spans="6:12" ht="14.15" x14ac:dyDescent="0.35">
      <c r="F1134" s="36" t="s">
        <v>5672</v>
      </c>
      <c r="K1134" s="47"/>
      <c r="L1134" s="47"/>
    </row>
    <row r="1135" spans="6:12" ht="14.15" x14ac:dyDescent="0.35">
      <c r="F1135" s="36" t="s">
        <v>5673</v>
      </c>
      <c r="K1135" s="47"/>
      <c r="L1135" s="47"/>
    </row>
    <row r="1136" spans="6:12" ht="14.15" x14ac:dyDescent="0.35">
      <c r="F1136" s="36" t="s">
        <v>3665</v>
      </c>
      <c r="K1136" s="47"/>
      <c r="L1136" s="47"/>
    </row>
    <row r="1137" spans="6:12" ht="14.15" x14ac:dyDescent="0.35">
      <c r="F1137" s="36" t="s">
        <v>5674</v>
      </c>
      <c r="K1137" s="47"/>
      <c r="L1137" s="47"/>
    </row>
    <row r="1138" spans="6:12" ht="14.15" x14ac:dyDescent="0.35">
      <c r="F1138" s="36" t="s">
        <v>5675</v>
      </c>
      <c r="K1138" s="47"/>
      <c r="L1138" s="47"/>
    </row>
    <row r="1139" spans="6:12" ht="14.15" x14ac:dyDescent="0.35">
      <c r="F1139" s="36" t="s">
        <v>5676</v>
      </c>
      <c r="K1139" s="47"/>
      <c r="L1139" s="47"/>
    </row>
    <row r="1140" spans="6:12" ht="14.15" x14ac:dyDescent="0.35">
      <c r="F1140" s="36" t="s">
        <v>3432</v>
      </c>
      <c r="K1140" s="47"/>
      <c r="L1140" s="47"/>
    </row>
    <row r="1141" spans="6:12" ht="14.15" x14ac:dyDescent="0.35">
      <c r="F1141" s="36" t="s">
        <v>2462</v>
      </c>
      <c r="K1141" s="47"/>
      <c r="L1141" s="47"/>
    </row>
    <row r="1142" spans="6:12" ht="14.15" x14ac:dyDescent="0.35">
      <c r="F1142" s="36" t="s">
        <v>5677</v>
      </c>
      <c r="K1142" s="47"/>
      <c r="L1142" s="47"/>
    </row>
    <row r="1143" spans="6:12" ht="14.15" x14ac:dyDescent="0.35">
      <c r="F1143" s="36" t="s">
        <v>5678</v>
      </c>
      <c r="K1143" s="47"/>
      <c r="L1143" s="47"/>
    </row>
    <row r="1144" spans="6:12" ht="14.15" x14ac:dyDescent="0.35">
      <c r="F1144" s="36" t="s">
        <v>5680</v>
      </c>
      <c r="K1144" s="47"/>
      <c r="L1144" s="47"/>
    </row>
    <row r="1145" spans="6:12" ht="14.15" x14ac:dyDescent="0.35">
      <c r="F1145" s="36" t="s">
        <v>5681</v>
      </c>
      <c r="K1145" s="47"/>
      <c r="L1145" s="47"/>
    </row>
    <row r="1146" spans="6:12" ht="14.15" x14ac:dyDescent="0.35">
      <c r="F1146" s="36" t="s">
        <v>854</v>
      </c>
      <c r="K1146" s="47"/>
      <c r="L1146" s="47"/>
    </row>
    <row r="1147" spans="6:12" ht="14.15" x14ac:dyDescent="0.35">
      <c r="F1147" s="36" t="s">
        <v>5682</v>
      </c>
      <c r="K1147" s="47"/>
      <c r="L1147" s="47"/>
    </row>
    <row r="1148" spans="6:12" ht="14.15" x14ac:dyDescent="0.35">
      <c r="F1148" s="36" t="s">
        <v>5683</v>
      </c>
      <c r="K1148" s="47"/>
      <c r="L1148" s="47"/>
    </row>
    <row r="1149" spans="6:12" ht="14.15" x14ac:dyDescent="0.35">
      <c r="F1149" s="36" t="s">
        <v>5684</v>
      </c>
      <c r="K1149" s="47"/>
      <c r="L1149" s="47"/>
    </row>
    <row r="1150" spans="6:12" ht="14.15" x14ac:dyDescent="0.35">
      <c r="F1150" s="36" t="s">
        <v>5685</v>
      </c>
      <c r="K1150" s="47"/>
      <c r="L1150" s="47"/>
    </row>
    <row r="1151" spans="6:12" ht="14.15" x14ac:dyDescent="0.35">
      <c r="F1151" s="36" t="s">
        <v>5687</v>
      </c>
      <c r="K1151" s="47"/>
      <c r="L1151" s="47"/>
    </row>
    <row r="1152" spans="6:12" ht="14.15" x14ac:dyDescent="0.35">
      <c r="F1152" s="36" t="s">
        <v>5688</v>
      </c>
      <c r="K1152" s="47"/>
      <c r="L1152" s="47"/>
    </row>
    <row r="1153" spans="6:12" ht="14.15" x14ac:dyDescent="0.35">
      <c r="F1153" s="36" t="s">
        <v>2446</v>
      </c>
      <c r="K1153" s="47"/>
      <c r="L1153" s="47"/>
    </row>
    <row r="1154" spans="6:12" ht="14.15" x14ac:dyDescent="0.35">
      <c r="F1154" s="36" t="s">
        <v>5690</v>
      </c>
      <c r="K1154" s="47"/>
      <c r="L1154" s="47"/>
    </row>
    <row r="1155" spans="6:12" ht="14.15" x14ac:dyDescent="0.35">
      <c r="F1155" s="36" t="s">
        <v>5691</v>
      </c>
      <c r="K1155" s="47"/>
      <c r="L1155" s="47"/>
    </row>
    <row r="1156" spans="6:12" ht="14.15" x14ac:dyDescent="0.35">
      <c r="F1156" s="36" t="s">
        <v>5692</v>
      </c>
      <c r="K1156" s="47"/>
      <c r="L1156" s="47"/>
    </row>
    <row r="1157" spans="6:12" ht="14.15" x14ac:dyDescent="0.35">
      <c r="F1157" s="36" t="s">
        <v>1327</v>
      </c>
      <c r="K1157" s="47"/>
      <c r="L1157" s="47"/>
    </row>
    <row r="1158" spans="6:12" ht="14.15" x14ac:dyDescent="0.35">
      <c r="F1158" s="36" t="s">
        <v>3012</v>
      </c>
      <c r="K1158" s="47"/>
      <c r="L1158" s="47"/>
    </row>
    <row r="1159" spans="6:12" ht="14.15" x14ac:dyDescent="0.35">
      <c r="F1159" s="36" t="s">
        <v>5693</v>
      </c>
      <c r="K1159" s="47"/>
      <c r="L1159" s="47"/>
    </row>
    <row r="1160" spans="6:12" ht="14.15" x14ac:dyDescent="0.35">
      <c r="F1160" s="36" t="s">
        <v>5694</v>
      </c>
      <c r="K1160" s="47"/>
      <c r="L1160" s="47"/>
    </row>
    <row r="1161" spans="6:12" ht="14.15" x14ac:dyDescent="0.35">
      <c r="F1161" s="36" t="s">
        <v>5695</v>
      </c>
      <c r="K1161" s="47"/>
      <c r="L1161" s="47"/>
    </row>
    <row r="1162" spans="6:12" ht="14.15" x14ac:dyDescent="0.35">
      <c r="F1162" s="36" t="s">
        <v>5696</v>
      </c>
      <c r="K1162" s="47"/>
      <c r="L1162" s="47"/>
    </row>
    <row r="1163" spans="6:12" ht="14.15" x14ac:dyDescent="0.35">
      <c r="F1163" s="36" t="s">
        <v>5699</v>
      </c>
      <c r="K1163" s="47"/>
      <c r="L1163" s="47"/>
    </row>
    <row r="1164" spans="6:12" ht="14.15" x14ac:dyDescent="0.35">
      <c r="F1164" s="36" t="s">
        <v>4272</v>
      </c>
      <c r="K1164" s="47"/>
      <c r="L1164" s="47"/>
    </row>
    <row r="1165" spans="6:12" ht="14.15" x14ac:dyDescent="0.35">
      <c r="F1165" s="36" t="s">
        <v>700</v>
      </c>
      <c r="K1165" s="47"/>
      <c r="L1165" s="47"/>
    </row>
    <row r="1166" spans="6:12" ht="14.15" x14ac:dyDescent="0.35">
      <c r="F1166" s="36" t="s">
        <v>4170</v>
      </c>
      <c r="K1166" s="47"/>
      <c r="L1166" s="47"/>
    </row>
    <row r="1167" spans="6:12" ht="14.15" x14ac:dyDescent="0.35">
      <c r="F1167" s="36" t="s">
        <v>5700</v>
      </c>
      <c r="K1167" s="47"/>
      <c r="L1167" s="47"/>
    </row>
    <row r="1168" spans="6:12" ht="14.15" x14ac:dyDescent="0.35">
      <c r="F1168" s="36" t="s">
        <v>5701</v>
      </c>
      <c r="K1168" s="47"/>
      <c r="L1168" s="47"/>
    </row>
    <row r="1169" spans="6:12" ht="14.15" x14ac:dyDescent="0.35">
      <c r="F1169" s="36" t="s">
        <v>5702</v>
      </c>
      <c r="K1169" s="47"/>
      <c r="L1169" s="47"/>
    </row>
    <row r="1170" spans="6:12" ht="14.15" x14ac:dyDescent="0.35">
      <c r="F1170" s="36" t="s">
        <v>706</v>
      </c>
      <c r="K1170" s="47"/>
      <c r="L1170" s="47"/>
    </row>
    <row r="1171" spans="6:12" ht="14.15" x14ac:dyDescent="0.35">
      <c r="F1171" s="36" t="s">
        <v>5704</v>
      </c>
      <c r="K1171" s="47"/>
      <c r="L1171" s="47"/>
    </row>
    <row r="1172" spans="6:12" ht="14.15" x14ac:dyDescent="0.35">
      <c r="F1172" s="36" t="s">
        <v>5706</v>
      </c>
      <c r="K1172" s="47"/>
      <c r="L1172" s="47"/>
    </row>
    <row r="1173" spans="6:12" ht="14.15" x14ac:dyDescent="0.35">
      <c r="F1173" s="36" t="s">
        <v>952</v>
      </c>
      <c r="K1173" s="47"/>
      <c r="L1173" s="47"/>
    </row>
    <row r="1174" spans="6:12" ht="14.15" x14ac:dyDescent="0.35">
      <c r="F1174" s="36" t="s">
        <v>5707</v>
      </c>
      <c r="K1174" s="47"/>
      <c r="L1174" s="47"/>
    </row>
    <row r="1175" spans="6:12" ht="14.15" x14ac:dyDescent="0.35">
      <c r="F1175" s="36" t="s">
        <v>5710</v>
      </c>
      <c r="K1175" s="47"/>
      <c r="L1175" s="47"/>
    </row>
    <row r="1176" spans="6:12" ht="14.15" x14ac:dyDescent="0.35">
      <c r="F1176" s="36" t="s">
        <v>1490</v>
      </c>
      <c r="K1176" s="47"/>
      <c r="L1176" s="47"/>
    </row>
    <row r="1177" spans="6:12" ht="14.15" x14ac:dyDescent="0.35">
      <c r="F1177" s="36" t="s">
        <v>5713</v>
      </c>
      <c r="K1177" s="47"/>
      <c r="L1177" s="47"/>
    </row>
    <row r="1178" spans="6:12" ht="14.15" x14ac:dyDescent="0.35">
      <c r="F1178" s="36" t="s">
        <v>4444</v>
      </c>
      <c r="K1178" s="47"/>
      <c r="L1178" s="47"/>
    </row>
    <row r="1179" spans="6:12" ht="14.15" x14ac:dyDescent="0.35">
      <c r="F1179" s="36" t="s">
        <v>5715</v>
      </c>
      <c r="K1179" s="47"/>
      <c r="L1179" s="47"/>
    </row>
    <row r="1180" spans="6:12" ht="14.15" x14ac:dyDescent="0.35">
      <c r="F1180" s="36" t="s">
        <v>1191</v>
      </c>
      <c r="K1180" s="47"/>
      <c r="L1180" s="47"/>
    </row>
    <row r="1181" spans="6:12" ht="14.15" x14ac:dyDescent="0.35">
      <c r="F1181" s="36" t="s">
        <v>5716</v>
      </c>
      <c r="K1181" s="47"/>
      <c r="L1181" s="47"/>
    </row>
    <row r="1182" spans="6:12" ht="14.15" x14ac:dyDescent="0.35">
      <c r="F1182" s="36" t="s">
        <v>5717</v>
      </c>
      <c r="K1182" s="47"/>
      <c r="L1182" s="47"/>
    </row>
    <row r="1183" spans="6:12" ht="14.15" x14ac:dyDescent="0.35">
      <c r="F1183" s="36" t="s">
        <v>2092</v>
      </c>
      <c r="K1183" s="47"/>
      <c r="L1183" s="47"/>
    </row>
    <row r="1184" spans="6:12" ht="14.15" x14ac:dyDescent="0.35">
      <c r="F1184" s="36" t="s">
        <v>5718</v>
      </c>
      <c r="K1184" s="47"/>
      <c r="L1184" s="47"/>
    </row>
    <row r="1185" spans="6:12" ht="14.15" x14ac:dyDescent="0.35">
      <c r="F1185" s="36" t="s">
        <v>4658</v>
      </c>
      <c r="K1185" s="47"/>
      <c r="L1185" s="47"/>
    </row>
    <row r="1186" spans="6:12" ht="14.15" x14ac:dyDescent="0.35">
      <c r="F1186" s="36" t="s">
        <v>5721</v>
      </c>
      <c r="K1186" s="47"/>
      <c r="L1186" s="47"/>
    </row>
    <row r="1187" spans="6:12" ht="14.15" x14ac:dyDescent="0.35">
      <c r="F1187" s="36" t="s">
        <v>5723</v>
      </c>
      <c r="K1187" s="47"/>
      <c r="L1187" s="47"/>
    </row>
    <row r="1188" spans="6:12" ht="14.15" x14ac:dyDescent="0.35">
      <c r="F1188" s="36" t="s">
        <v>5724</v>
      </c>
      <c r="K1188" s="47"/>
      <c r="L1188" s="47"/>
    </row>
    <row r="1189" spans="6:12" ht="14.15" x14ac:dyDescent="0.35">
      <c r="F1189" s="36" t="s">
        <v>5726</v>
      </c>
      <c r="K1189" s="47"/>
      <c r="L1189" s="47"/>
    </row>
    <row r="1190" spans="6:12" ht="14.15" x14ac:dyDescent="0.35">
      <c r="F1190" s="36" t="s">
        <v>5727</v>
      </c>
      <c r="K1190" s="47"/>
      <c r="L1190" s="47"/>
    </row>
    <row r="1191" spans="6:12" ht="14.15" x14ac:dyDescent="0.35">
      <c r="F1191" s="36" t="s">
        <v>5728</v>
      </c>
      <c r="K1191" s="47"/>
      <c r="L1191" s="47"/>
    </row>
    <row r="1192" spans="6:12" ht="14.15" x14ac:dyDescent="0.35">
      <c r="F1192" s="36" t="s">
        <v>5729</v>
      </c>
      <c r="K1192" s="47"/>
      <c r="L1192" s="47"/>
    </row>
    <row r="1193" spans="6:12" ht="14.15" x14ac:dyDescent="0.35">
      <c r="F1193" s="36" t="s">
        <v>5730</v>
      </c>
      <c r="K1193" s="47"/>
      <c r="L1193" s="47"/>
    </row>
    <row r="1194" spans="6:12" ht="14.15" x14ac:dyDescent="0.35">
      <c r="F1194" s="36" t="s">
        <v>5732</v>
      </c>
      <c r="K1194" s="47"/>
      <c r="L1194" s="47"/>
    </row>
    <row r="1195" spans="6:12" ht="14.15" x14ac:dyDescent="0.35">
      <c r="F1195" s="36" t="s">
        <v>5733</v>
      </c>
      <c r="K1195" s="47"/>
      <c r="L1195" s="47"/>
    </row>
    <row r="1196" spans="6:12" ht="14.15" x14ac:dyDescent="0.35">
      <c r="F1196" s="36" t="s">
        <v>5734</v>
      </c>
      <c r="K1196" s="47"/>
      <c r="L1196" s="47"/>
    </row>
    <row r="1197" spans="6:12" ht="14.15" x14ac:dyDescent="0.35">
      <c r="F1197" s="36" t="s">
        <v>3041</v>
      </c>
      <c r="K1197" s="47"/>
      <c r="L1197" s="47"/>
    </row>
    <row r="1198" spans="6:12" ht="14.15" x14ac:dyDescent="0.35">
      <c r="F1198" s="36" t="s">
        <v>5735</v>
      </c>
      <c r="K1198" s="47"/>
      <c r="L1198" s="47"/>
    </row>
    <row r="1199" spans="6:12" ht="14.15" x14ac:dyDescent="0.35">
      <c r="F1199" s="36" t="s">
        <v>5736</v>
      </c>
      <c r="K1199" s="47"/>
      <c r="L1199" s="47"/>
    </row>
    <row r="1200" spans="6:12" ht="14.15" x14ac:dyDescent="0.35">
      <c r="F1200" s="36" t="s">
        <v>5737</v>
      </c>
      <c r="K1200" s="47"/>
      <c r="L1200" s="47"/>
    </row>
    <row r="1201" spans="6:12" ht="14.15" x14ac:dyDescent="0.35">
      <c r="F1201" s="36" t="s">
        <v>5738</v>
      </c>
      <c r="K1201" s="47"/>
      <c r="L1201" s="47"/>
    </row>
    <row r="1202" spans="6:12" ht="14.15" x14ac:dyDescent="0.35">
      <c r="F1202" s="36" t="s">
        <v>5739</v>
      </c>
      <c r="K1202" s="47"/>
      <c r="L1202" s="47"/>
    </row>
    <row r="1203" spans="6:12" ht="14.15" x14ac:dyDescent="0.35">
      <c r="F1203" s="36" t="s">
        <v>5740</v>
      </c>
      <c r="K1203" s="47"/>
      <c r="L1203" s="47"/>
    </row>
    <row r="1204" spans="6:12" ht="14.15" x14ac:dyDescent="0.35">
      <c r="F1204" s="36" t="s">
        <v>5741</v>
      </c>
      <c r="K1204" s="47"/>
      <c r="L1204" s="47"/>
    </row>
    <row r="1205" spans="6:12" ht="14.15" x14ac:dyDescent="0.35">
      <c r="F1205" s="36" t="s">
        <v>5743</v>
      </c>
      <c r="K1205" s="47"/>
      <c r="L1205" s="47"/>
    </row>
    <row r="1206" spans="6:12" ht="14.15" x14ac:dyDescent="0.35">
      <c r="F1206" s="36" t="s">
        <v>5744</v>
      </c>
      <c r="K1206" s="47"/>
      <c r="L1206" s="47"/>
    </row>
    <row r="1207" spans="6:12" ht="14.15" x14ac:dyDescent="0.35">
      <c r="F1207" s="36" t="s">
        <v>3076</v>
      </c>
      <c r="K1207" s="47"/>
      <c r="L1207" s="47"/>
    </row>
    <row r="1208" spans="6:12" ht="14.15" x14ac:dyDescent="0.35">
      <c r="F1208" s="36" t="s">
        <v>5745</v>
      </c>
      <c r="K1208" s="47"/>
      <c r="L1208" s="47"/>
    </row>
    <row r="1209" spans="6:12" ht="14.15" x14ac:dyDescent="0.35">
      <c r="F1209" s="36" t="s">
        <v>5746</v>
      </c>
      <c r="K1209" s="47"/>
      <c r="L1209" s="47"/>
    </row>
    <row r="1210" spans="6:12" ht="14.15" x14ac:dyDescent="0.35">
      <c r="F1210" s="36" t="s">
        <v>5748</v>
      </c>
      <c r="K1210" s="47"/>
      <c r="L1210" s="47"/>
    </row>
    <row r="1211" spans="6:12" ht="14.15" x14ac:dyDescent="0.35">
      <c r="F1211" s="36" t="s">
        <v>5750</v>
      </c>
      <c r="K1211" s="47"/>
      <c r="L1211" s="47"/>
    </row>
    <row r="1212" spans="6:12" ht="14.15" x14ac:dyDescent="0.35">
      <c r="F1212" s="36" t="s">
        <v>3156</v>
      </c>
      <c r="K1212" s="47"/>
      <c r="L1212" s="47"/>
    </row>
    <row r="1213" spans="6:12" ht="14.15" x14ac:dyDescent="0.35">
      <c r="F1213" s="36" t="s">
        <v>5751</v>
      </c>
      <c r="K1213" s="47"/>
      <c r="L1213" s="47"/>
    </row>
    <row r="1214" spans="6:12" ht="14.15" x14ac:dyDescent="0.35">
      <c r="F1214" s="36" t="s">
        <v>5752</v>
      </c>
      <c r="K1214" s="47"/>
      <c r="L1214" s="47"/>
    </row>
    <row r="1215" spans="6:12" ht="14.15" x14ac:dyDescent="0.35">
      <c r="F1215" s="36" t="s">
        <v>5753</v>
      </c>
      <c r="K1215" s="47"/>
      <c r="L1215" s="47"/>
    </row>
    <row r="1216" spans="6:12" ht="14.15" x14ac:dyDescent="0.35">
      <c r="F1216" s="36" t="s">
        <v>5754</v>
      </c>
      <c r="K1216" s="47"/>
      <c r="L1216" s="47"/>
    </row>
    <row r="1217" spans="6:12" ht="14.15" x14ac:dyDescent="0.35">
      <c r="F1217" s="36" t="s">
        <v>5755</v>
      </c>
      <c r="K1217" s="47"/>
      <c r="L1217" s="47"/>
    </row>
    <row r="1218" spans="6:12" ht="14.15" x14ac:dyDescent="0.35">
      <c r="F1218" s="36" t="s">
        <v>4322</v>
      </c>
      <c r="K1218" s="47"/>
      <c r="L1218" s="47"/>
    </row>
    <row r="1219" spans="6:12" ht="14.15" x14ac:dyDescent="0.35">
      <c r="F1219" s="36" t="s">
        <v>5756</v>
      </c>
      <c r="K1219" s="47"/>
      <c r="L1219" s="47"/>
    </row>
    <row r="1220" spans="6:12" ht="14.15" x14ac:dyDescent="0.35">
      <c r="F1220" s="36" t="s">
        <v>1915</v>
      </c>
      <c r="K1220" s="47"/>
      <c r="L1220" s="47"/>
    </row>
    <row r="1221" spans="6:12" ht="14.15" x14ac:dyDescent="0.35">
      <c r="F1221" s="36" t="s">
        <v>5757</v>
      </c>
      <c r="K1221" s="47"/>
      <c r="L1221" s="47"/>
    </row>
    <row r="1222" spans="6:12" ht="14.15" x14ac:dyDescent="0.35">
      <c r="F1222" s="36" t="s">
        <v>5758</v>
      </c>
      <c r="K1222" s="47"/>
      <c r="L1222" s="47"/>
    </row>
    <row r="1223" spans="6:12" ht="14.15" x14ac:dyDescent="0.35">
      <c r="F1223" s="36" t="s">
        <v>5759</v>
      </c>
      <c r="K1223" s="47"/>
      <c r="L1223" s="47"/>
    </row>
    <row r="1224" spans="6:12" ht="14.15" x14ac:dyDescent="0.35">
      <c r="F1224" s="36" t="s">
        <v>1577</v>
      </c>
      <c r="K1224" s="47"/>
      <c r="L1224" s="47"/>
    </row>
    <row r="1225" spans="6:12" ht="14.15" x14ac:dyDescent="0.35">
      <c r="F1225" s="36" t="s">
        <v>5760</v>
      </c>
      <c r="K1225" s="47"/>
      <c r="L1225" s="47"/>
    </row>
    <row r="1226" spans="6:12" ht="14.15" x14ac:dyDescent="0.35">
      <c r="F1226" s="36" t="s">
        <v>4717</v>
      </c>
      <c r="K1226" s="47"/>
      <c r="L1226" s="47"/>
    </row>
    <row r="1227" spans="6:12" ht="14.15" x14ac:dyDescent="0.35">
      <c r="F1227" s="36" t="s">
        <v>5762</v>
      </c>
      <c r="K1227" s="47"/>
      <c r="L1227" s="47"/>
    </row>
    <row r="1228" spans="6:12" ht="14.15" x14ac:dyDescent="0.35">
      <c r="F1228" s="36" t="s">
        <v>5763</v>
      </c>
      <c r="K1228" s="47"/>
      <c r="L1228" s="47"/>
    </row>
    <row r="1229" spans="6:12" ht="14.15" x14ac:dyDescent="0.35">
      <c r="F1229" s="36" t="s">
        <v>5764</v>
      </c>
      <c r="K1229" s="47"/>
      <c r="L1229" s="47"/>
    </row>
    <row r="1230" spans="6:12" ht="14.15" x14ac:dyDescent="0.35">
      <c r="F1230" s="36" t="s">
        <v>5765</v>
      </c>
      <c r="K1230" s="47"/>
      <c r="L1230" s="47"/>
    </row>
    <row r="1231" spans="6:12" ht="14.15" x14ac:dyDescent="0.35">
      <c r="F1231" s="36" t="s">
        <v>5767</v>
      </c>
      <c r="K1231" s="77"/>
      <c r="L1231" s="77"/>
    </row>
    <row r="1232" spans="6:12" ht="14.15" x14ac:dyDescent="0.35">
      <c r="F1232" s="36" t="s">
        <v>5773</v>
      </c>
      <c r="K1232" s="47"/>
      <c r="L1232" s="47"/>
    </row>
    <row r="1233" spans="6:12" ht="14.15" x14ac:dyDescent="0.35">
      <c r="F1233" s="36" t="s">
        <v>5774</v>
      </c>
      <c r="K1233" s="47"/>
      <c r="L1233" s="47"/>
    </row>
    <row r="1234" spans="6:12" ht="14.15" x14ac:dyDescent="0.35">
      <c r="F1234" s="36" t="s">
        <v>1160</v>
      </c>
      <c r="K1234" s="47"/>
      <c r="L1234" s="47"/>
    </row>
    <row r="1235" spans="6:12" ht="14.15" x14ac:dyDescent="0.35">
      <c r="F1235" s="36" t="s">
        <v>5776</v>
      </c>
      <c r="K1235" s="47"/>
      <c r="L1235" s="47"/>
    </row>
    <row r="1236" spans="6:12" ht="14.15" x14ac:dyDescent="0.35">
      <c r="F1236" s="36" t="s">
        <v>1932</v>
      </c>
      <c r="K1236" s="47"/>
      <c r="L1236" s="47"/>
    </row>
    <row r="1237" spans="6:12" ht="14.15" x14ac:dyDescent="0.35">
      <c r="F1237" s="36" t="s">
        <v>5777</v>
      </c>
      <c r="K1237" s="47"/>
      <c r="L1237" s="47"/>
    </row>
    <row r="1238" spans="6:12" ht="14.15" x14ac:dyDescent="0.35">
      <c r="F1238" s="36" t="s">
        <v>5778</v>
      </c>
      <c r="K1238" s="47"/>
      <c r="L1238" s="47"/>
    </row>
    <row r="1239" spans="6:12" ht="14.15" x14ac:dyDescent="0.35">
      <c r="F1239" s="36" t="s">
        <v>5779</v>
      </c>
      <c r="K1239" s="47"/>
      <c r="L1239" s="47"/>
    </row>
    <row r="1240" spans="6:12" ht="14.15" x14ac:dyDescent="0.35">
      <c r="F1240" s="36" t="s">
        <v>5781</v>
      </c>
      <c r="K1240" s="47"/>
      <c r="L1240" s="47"/>
    </row>
    <row r="1241" spans="6:12" ht="14.15" x14ac:dyDescent="0.35">
      <c r="F1241" s="36" t="s">
        <v>4483</v>
      </c>
      <c r="K1241" s="47"/>
      <c r="L1241" s="47"/>
    </row>
    <row r="1242" spans="6:12" ht="14.15" x14ac:dyDescent="0.35">
      <c r="F1242" s="36" t="s">
        <v>5782</v>
      </c>
      <c r="K1242" s="47"/>
      <c r="L1242" s="47"/>
    </row>
    <row r="1243" spans="6:12" ht="14.15" x14ac:dyDescent="0.35">
      <c r="F1243" s="36" t="s">
        <v>5070</v>
      </c>
      <c r="K1243" s="47"/>
      <c r="L1243" s="47"/>
    </row>
    <row r="1244" spans="6:12" ht="14.15" x14ac:dyDescent="0.35">
      <c r="F1244" s="36" t="s">
        <v>5784</v>
      </c>
      <c r="K1244" s="47"/>
      <c r="L1244" s="47"/>
    </row>
    <row r="1245" spans="6:12" ht="14.15" x14ac:dyDescent="0.35">
      <c r="F1245" s="36" t="s">
        <v>5785</v>
      </c>
      <c r="K1245" s="47"/>
      <c r="L1245" s="47"/>
    </row>
    <row r="1246" spans="6:12" ht="14.15" x14ac:dyDescent="0.35">
      <c r="F1246" s="36" t="s">
        <v>5787</v>
      </c>
      <c r="K1246" s="47"/>
      <c r="L1246" s="47"/>
    </row>
    <row r="1247" spans="6:12" ht="14.15" x14ac:dyDescent="0.35">
      <c r="F1247" s="36" t="s">
        <v>5788</v>
      </c>
      <c r="K1247" s="47"/>
      <c r="L1247" s="47"/>
    </row>
    <row r="1248" spans="6:12" ht="14.15" x14ac:dyDescent="0.35">
      <c r="F1248" s="36" t="s">
        <v>5789</v>
      </c>
      <c r="K1248" s="47"/>
      <c r="L1248" s="47"/>
    </row>
    <row r="1249" spans="6:12" ht="14.15" x14ac:dyDescent="0.35">
      <c r="F1249" s="36" t="s">
        <v>5791</v>
      </c>
      <c r="K1249" s="47"/>
      <c r="L1249" s="47"/>
    </row>
    <row r="1250" spans="6:12" ht="14.15" x14ac:dyDescent="0.35">
      <c r="F1250" s="36" t="s">
        <v>2986</v>
      </c>
      <c r="K1250" s="47"/>
      <c r="L1250" s="47"/>
    </row>
    <row r="1251" spans="6:12" ht="14.15" x14ac:dyDescent="0.35">
      <c r="F1251" s="36" t="s">
        <v>5793</v>
      </c>
      <c r="K1251" s="47"/>
      <c r="L1251" s="47"/>
    </row>
    <row r="1252" spans="6:12" ht="14.15" x14ac:dyDescent="0.35">
      <c r="F1252" s="36" t="s">
        <v>5794</v>
      </c>
      <c r="K1252" s="47"/>
      <c r="L1252" s="47"/>
    </row>
    <row r="1253" spans="6:12" ht="14.15" x14ac:dyDescent="0.35">
      <c r="F1253" s="36" t="s">
        <v>5795</v>
      </c>
      <c r="K1253" s="47"/>
      <c r="L1253" s="47"/>
    </row>
    <row r="1254" spans="6:12" ht="14.15" x14ac:dyDescent="0.35">
      <c r="F1254" s="36" t="s">
        <v>5796</v>
      </c>
      <c r="K1254" s="47"/>
      <c r="L1254" s="47"/>
    </row>
    <row r="1255" spans="6:12" ht="14.15" x14ac:dyDescent="0.35">
      <c r="F1255" s="36" t="s">
        <v>5797</v>
      </c>
      <c r="K1255" s="47"/>
      <c r="L1255" s="47"/>
    </row>
    <row r="1256" spans="6:12" ht="14.15" x14ac:dyDescent="0.35">
      <c r="F1256" s="36" t="s">
        <v>5798</v>
      </c>
      <c r="K1256" s="47"/>
      <c r="L1256" s="47"/>
    </row>
    <row r="1257" spans="6:12" ht="14.15" x14ac:dyDescent="0.35">
      <c r="F1257" s="36" t="s">
        <v>5801</v>
      </c>
      <c r="K1257" s="47"/>
      <c r="L1257" s="47"/>
    </row>
    <row r="1258" spans="6:12" ht="14.15" x14ac:dyDescent="0.35">
      <c r="F1258" s="76">
        <v>1</v>
      </c>
      <c r="K1258" s="47"/>
      <c r="L1258" s="47"/>
    </row>
    <row r="1259" spans="6:12" ht="14.15" x14ac:dyDescent="0.35">
      <c r="F1259" s="36" t="s">
        <v>701</v>
      </c>
      <c r="K1259" s="47"/>
      <c r="L1259" s="47"/>
    </row>
    <row r="1260" spans="6:12" ht="14.15" x14ac:dyDescent="0.35">
      <c r="F1260" s="36" t="s">
        <v>722</v>
      </c>
      <c r="K1260" s="47"/>
      <c r="L1260" s="47"/>
    </row>
    <row r="1261" spans="6:12" ht="14.15" x14ac:dyDescent="0.35">
      <c r="F1261" s="36" t="s">
        <v>5802</v>
      </c>
      <c r="K1261" s="47"/>
      <c r="L1261" s="47"/>
    </row>
    <row r="1262" spans="6:12" ht="14.15" x14ac:dyDescent="0.35">
      <c r="F1262" s="36" t="s">
        <v>2258</v>
      </c>
      <c r="K1262" s="47"/>
      <c r="L1262" s="47"/>
    </row>
    <row r="1263" spans="6:12" ht="14.15" x14ac:dyDescent="0.35">
      <c r="F1263" s="36" t="s">
        <v>5804</v>
      </c>
      <c r="K1263" s="47"/>
      <c r="L1263" s="47"/>
    </row>
    <row r="1264" spans="6:12" ht="14.15" x14ac:dyDescent="0.35">
      <c r="F1264" s="36" t="s">
        <v>1108</v>
      </c>
      <c r="K1264" s="47"/>
      <c r="L1264" s="47"/>
    </row>
    <row r="1265" spans="6:12" ht="14.15" x14ac:dyDescent="0.35">
      <c r="F1265" s="36" t="s">
        <v>809</v>
      </c>
      <c r="K1265" s="47"/>
      <c r="L1265" s="47"/>
    </row>
    <row r="1266" spans="6:12" ht="14.15" x14ac:dyDescent="0.35">
      <c r="F1266" s="36" t="s">
        <v>243</v>
      </c>
      <c r="K1266" s="47"/>
      <c r="L1266" s="47"/>
    </row>
    <row r="1267" spans="6:12" ht="14.15" x14ac:dyDescent="0.35">
      <c r="F1267" s="36" t="s">
        <v>5806</v>
      </c>
      <c r="K1267" s="47"/>
      <c r="L1267" s="47"/>
    </row>
    <row r="1268" spans="6:12" ht="14.15" x14ac:dyDescent="0.35">
      <c r="F1268" s="36" t="s">
        <v>3992</v>
      </c>
      <c r="K1268" s="47"/>
      <c r="L1268" s="47"/>
    </row>
    <row r="1269" spans="6:12" ht="14.15" x14ac:dyDescent="0.35">
      <c r="F1269" s="36" t="s">
        <v>5808</v>
      </c>
      <c r="K1269" s="47"/>
      <c r="L1269" s="47"/>
    </row>
    <row r="1270" spans="6:12" ht="14.15" x14ac:dyDescent="0.35">
      <c r="F1270" s="36" t="s">
        <v>2906</v>
      </c>
      <c r="K1270" s="47"/>
      <c r="L1270" s="47"/>
    </row>
    <row r="1271" spans="6:12" ht="14.15" x14ac:dyDescent="0.35">
      <c r="F1271" s="36" t="s">
        <v>3777</v>
      </c>
      <c r="K1271" s="47"/>
      <c r="L1271" s="47"/>
    </row>
    <row r="1272" spans="6:12" ht="14.15" x14ac:dyDescent="0.35">
      <c r="F1272" s="36" t="s">
        <v>5811</v>
      </c>
      <c r="K1272" s="47"/>
      <c r="L1272" s="47"/>
    </row>
    <row r="1273" spans="6:12" ht="14.15" x14ac:dyDescent="0.35">
      <c r="F1273" s="36" t="s">
        <v>690</v>
      </c>
      <c r="K1273" s="47"/>
      <c r="L1273" s="47"/>
    </row>
    <row r="1274" spans="6:12" ht="14.15" x14ac:dyDescent="0.35">
      <c r="F1274" s="36" t="s">
        <v>5813</v>
      </c>
      <c r="K1274" s="47"/>
      <c r="L1274" s="47"/>
    </row>
    <row r="1275" spans="6:12" ht="14.15" x14ac:dyDescent="0.35">
      <c r="F1275" s="36" t="s">
        <v>5815</v>
      </c>
      <c r="K1275" s="47"/>
      <c r="L1275" s="47"/>
    </row>
    <row r="1276" spans="6:12" ht="14.15" x14ac:dyDescent="0.35">
      <c r="F1276" s="36" t="s">
        <v>5816</v>
      </c>
      <c r="K1276" s="47"/>
      <c r="L1276" s="47"/>
    </row>
    <row r="1277" spans="6:12" ht="14.15" x14ac:dyDescent="0.35">
      <c r="F1277" s="36" t="s">
        <v>2764</v>
      </c>
      <c r="K1277" s="47"/>
      <c r="L1277" s="47"/>
    </row>
    <row r="1278" spans="6:12" ht="14.15" x14ac:dyDescent="0.35">
      <c r="F1278" s="36" t="s">
        <v>5818</v>
      </c>
      <c r="K1278" s="47"/>
      <c r="L1278" s="47"/>
    </row>
    <row r="1279" spans="6:12" ht="14.15" x14ac:dyDescent="0.35">
      <c r="F1279" s="36" t="s">
        <v>5819</v>
      </c>
      <c r="K1279" s="47"/>
      <c r="L1279" s="47"/>
    </row>
    <row r="1280" spans="6:12" ht="14.15" x14ac:dyDescent="0.35">
      <c r="F1280" s="36" t="s">
        <v>5822</v>
      </c>
      <c r="K1280" s="47"/>
      <c r="L1280" s="47"/>
    </row>
    <row r="1281" spans="6:12" ht="14.15" x14ac:dyDescent="0.35">
      <c r="F1281" s="36" t="s">
        <v>5823</v>
      </c>
      <c r="K1281" s="47"/>
      <c r="L1281" s="47"/>
    </row>
    <row r="1282" spans="6:12" ht="14.15" x14ac:dyDescent="0.35">
      <c r="F1282" s="36" t="s">
        <v>5824</v>
      </c>
      <c r="K1282" s="47"/>
      <c r="L1282" s="47"/>
    </row>
    <row r="1283" spans="6:12" ht="14.15" x14ac:dyDescent="0.35">
      <c r="F1283" s="36" t="s">
        <v>442</v>
      </c>
      <c r="K1283" s="47"/>
      <c r="L1283" s="47"/>
    </row>
    <row r="1284" spans="6:12" ht="14.15" x14ac:dyDescent="0.35">
      <c r="F1284" s="36" t="s">
        <v>5826</v>
      </c>
      <c r="K1284" s="47"/>
      <c r="L1284" s="47"/>
    </row>
    <row r="1285" spans="6:12" ht="14.15" x14ac:dyDescent="0.35">
      <c r="F1285" s="36" t="s">
        <v>3674</v>
      </c>
      <c r="K1285" s="47"/>
      <c r="L1285" s="47"/>
    </row>
    <row r="1286" spans="6:12" ht="14.15" x14ac:dyDescent="0.35">
      <c r="F1286" s="36" t="s">
        <v>5830</v>
      </c>
      <c r="K1286" s="47"/>
      <c r="L1286" s="47"/>
    </row>
    <row r="1287" spans="6:12" ht="14.15" x14ac:dyDescent="0.35">
      <c r="F1287" s="36" t="s">
        <v>5831</v>
      </c>
      <c r="K1287" s="47"/>
      <c r="L1287" s="47"/>
    </row>
    <row r="1288" spans="6:12" ht="14.15" x14ac:dyDescent="0.35">
      <c r="F1288" s="36" t="s">
        <v>3912</v>
      </c>
      <c r="K1288" s="47"/>
      <c r="L1288" s="47"/>
    </row>
    <row r="1289" spans="6:12" ht="14.15" x14ac:dyDescent="0.35">
      <c r="F1289" s="36" t="s">
        <v>3321</v>
      </c>
      <c r="K1289" s="47"/>
      <c r="L1289" s="47"/>
    </row>
    <row r="1290" spans="6:12" ht="14.15" x14ac:dyDescent="0.35">
      <c r="F1290" s="36" t="s">
        <v>5833</v>
      </c>
      <c r="K1290" s="47"/>
      <c r="L1290" s="47"/>
    </row>
    <row r="1291" spans="6:12" ht="14.15" x14ac:dyDescent="0.35">
      <c r="F1291" s="36" t="s">
        <v>1201</v>
      </c>
      <c r="K1291" s="47"/>
      <c r="L1291" s="47"/>
    </row>
    <row r="1292" spans="6:12" ht="14.15" x14ac:dyDescent="0.35">
      <c r="F1292" s="36" t="s">
        <v>5835</v>
      </c>
      <c r="K1292" s="47"/>
      <c r="L1292" s="47"/>
    </row>
    <row r="1293" spans="6:12" ht="14.15" x14ac:dyDescent="0.35">
      <c r="F1293" s="36" t="s">
        <v>5836</v>
      </c>
      <c r="K1293" s="47"/>
      <c r="L1293" s="47"/>
    </row>
    <row r="1294" spans="6:12" ht="14.15" x14ac:dyDescent="0.35">
      <c r="F1294" s="36" t="s">
        <v>5837</v>
      </c>
      <c r="K1294" s="47"/>
      <c r="L1294" s="47"/>
    </row>
    <row r="1295" spans="6:12" ht="14.15" x14ac:dyDescent="0.35">
      <c r="F1295" s="36" t="s">
        <v>5838</v>
      </c>
      <c r="K1295" s="47"/>
      <c r="L1295" s="47"/>
    </row>
    <row r="1296" spans="6:12" ht="14.15" x14ac:dyDescent="0.35">
      <c r="F1296" s="36" t="s">
        <v>5839</v>
      </c>
      <c r="K1296" s="47"/>
      <c r="L1296" s="47"/>
    </row>
    <row r="1297" spans="6:12" ht="14.15" x14ac:dyDescent="0.35">
      <c r="F1297" s="36" t="s">
        <v>5841</v>
      </c>
      <c r="K1297" s="47"/>
      <c r="L1297" s="47"/>
    </row>
    <row r="1298" spans="6:12" ht="14.15" x14ac:dyDescent="0.35">
      <c r="F1298" s="36" t="s">
        <v>1691</v>
      </c>
      <c r="K1298" s="47"/>
      <c r="L1298" s="47"/>
    </row>
    <row r="1299" spans="6:12" ht="14.15" x14ac:dyDescent="0.35">
      <c r="F1299" s="36" t="s">
        <v>5842</v>
      </c>
      <c r="K1299" s="47"/>
      <c r="L1299" s="47"/>
    </row>
    <row r="1300" spans="6:12" ht="14.15" x14ac:dyDescent="0.35">
      <c r="F1300" s="36" t="s">
        <v>5843</v>
      </c>
      <c r="K1300" s="47"/>
      <c r="L1300" s="47"/>
    </row>
    <row r="1301" spans="6:12" ht="14.15" x14ac:dyDescent="0.35">
      <c r="F1301" s="36" t="s">
        <v>5844</v>
      </c>
      <c r="K1301" s="47"/>
      <c r="L1301" s="47"/>
    </row>
    <row r="1302" spans="6:12" ht="14.15" x14ac:dyDescent="0.35">
      <c r="F1302" s="36" t="s">
        <v>5845</v>
      </c>
      <c r="K1302" s="47"/>
      <c r="L1302" s="47"/>
    </row>
    <row r="1303" spans="6:12" ht="14.15" x14ac:dyDescent="0.35">
      <c r="F1303" s="36" t="s">
        <v>5847</v>
      </c>
      <c r="K1303" s="47"/>
      <c r="L1303" s="47"/>
    </row>
    <row r="1304" spans="6:12" ht="14.15" x14ac:dyDescent="0.35">
      <c r="F1304" s="36" t="s">
        <v>5848</v>
      </c>
      <c r="K1304" s="47"/>
      <c r="L1304" s="47"/>
    </row>
    <row r="1305" spans="6:12" ht="14.15" x14ac:dyDescent="0.35">
      <c r="F1305" s="36" t="s">
        <v>5850</v>
      </c>
      <c r="K1305" s="47"/>
      <c r="L1305" s="47"/>
    </row>
    <row r="1306" spans="6:12" ht="14.15" x14ac:dyDescent="0.35">
      <c r="F1306" s="36" t="s">
        <v>5852</v>
      </c>
      <c r="K1306" s="47"/>
      <c r="L1306" s="47"/>
    </row>
    <row r="1307" spans="6:12" ht="14.15" x14ac:dyDescent="0.35">
      <c r="F1307" s="36" t="s">
        <v>5853</v>
      </c>
      <c r="K1307" s="47"/>
      <c r="L1307" s="47"/>
    </row>
    <row r="1308" spans="6:12" ht="14.15" x14ac:dyDescent="0.35">
      <c r="F1308" s="36" t="s">
        <v>5854</v>
      </c>
      <c r="K1308" s="47"/>
      <c r="L1308" s="47"/>
    </row>
    <row r="1309" spans="6:12" ht="14.15" x14ac:dyDescent="0.35">
      <c r="F1309" s="36" t="s">
        <v>5855</v>
      </c>
      <c r="K1309" s="47"/>
      <c r="L1309" s="47"/>
    </row>
    <row r="1310" spans="6:12" ht="14.15" x14ac:dyDescent="0.35">
      <c r="F1310" s="36" t="s">
        <v>5856</v>
      </c>
      <c r="K1310" s="47"/>
      <c r="L1310" s="47"/>
    </row>
    <row r="1311" spans="6:12" ht="14.15" x14ac:dyDescent="0.35">
      <c r="F1311" s="36" t="s">
        <v>5857</v>
      </c>
      <c r="K1311" s="47"/>
      <c r="L1311" s="47"/>
    </row>
    <row r="1312" spans="6:12" ht="14.15" x14ac:dyDescent="0.35">
      <c r="F1312" s="36" t="s">
        <v>538</v>
      </c>
      <c r="K1312" s="47"/>
      <c r="L1312" s="47"/>
    </row>
    <row r="1313" spans="6:12" ht="14.15" x14ac:dyDescent="0.35">
      <c r="F1313" s="36" t="s">
        <v>5858</v>
      </c>
      <c r="K1313" s="47"/>
      <c r="L1313" s="47"/>
    </row>
    <row r="1314" spans="6:12" ht="14.15" x14ac:dyDescent="0.35">
      <c r="F1314" s="36" t="s">
        <v>5860</v>
      </c>
      <c r="K1314" s="47"/>
      <c r="L1314" s="47"/>
    </row>
    <row r="1315" spans="6:12" ht="14.15" x14ac:dyDescent="0.35">
      <c r="F1315" s="36" t="s">
        <v>5861</v>
      </c>
      <c r="K1315" s="47"/>
      <c r="L1315" s="47"/>
    </row>
    <row r="1316" spans="6:12" ht="14.15" x14ac:dyDescent="0.35">
      <c r="F1316" s="36" t="s">
        <v>5863</v>
      </c>
      <c r="K1316" s="47"/>
      <c r="L1316" s="47"/>
    </row>
    <row r="1317" spans="6:12" ht="14.15" x14ac:dyDescent="0.35">
      <c r="F1317" s="36" t="s">
        <v>5864</v>
      </c>
      <c r="K1317" s="47"/>
      <c r="L1317" s="47"/>
    </row>
    <row r="1318" spans="6:12" ht="14.15" x14ac:dyDescent="0.35">
      <c r="F1318" s="36" t="s">
        <v>5865</v>
      </c>
      <c r="K1318" s="47"/>
      <c r="L1318" s="47"/>
    </row>
    <row r="1319" spans="6:12" ht="14.15" x14ac:dyDescent="0.35">
      <c r="F1319" s="36" t="s">
        <v>5866</v>
      </c>
      <c r="K1319" s="47"/>
      <c r="L1319" s="47"/>
    </row>
    <row r="1320" spans="6:12" ht="14.15" x14ac:dyDescent="0.35">
      <c r="F1320" s="36" t="s">
        <v>5867</v>
      </c>
      <c r="K1320" s="47"/>
      <c r="L1320" s="47"/>
    </row>
    <row r="1321" spans="6:12" ht="14.15" x14ac:dyDescent="0.35">
      <c r="F1321" s="36" t="s">
        <v>3924</v>
      </c>
      <c r="K1321" s="47"/>
      <c r="L1321" s="47"/>
    </row>
    <row r="1322" spans="6:12" ht="14.15" x14ac:dyDescent="0.35">
      <c r="F1322" s="36" t="s">
        <v>5868</v>
      </c>
      <c r="K1322" s="47"/>
      <c r="L1322" s="47"/>
    </row>
    <row r="1323" spans="6:12" ht="14.15" x14ac:dyDescent="0.35">
      <c r="F1323" s="36" t="s">
        <v>5870</v>
      </c>
      <c r="K1323" s="47"/>
      <c r="L1323" s="47"/>
    </row>
    <row r="1324" spans="6:12" ht="14.15" x14ac:dyDescent="0.35">
      <c r="F1324" s="36" t="s">
        <v>5871</v>
      </c>
      <c r="K1324" s="47"/>
      <c r="L1324" s="47"/>
    </row>
    <row r="1325" spans="6:12" ht="14.15" x14ac:dyDescent="0.35">
      <c r="F1325" s="36" t="s">
        <v>5872</v>
      </c>
      <c r="K1325" s="47"/>
      <c r="L1325" s="47"/>
    </row>
    <row r="1326" spans="6:12" ht="14.15" x14ac:dyDescent="0.35">
      <c r="F1326" s="36" t="s">
        <v>5874</v>
      </c>
      <c r="K1326" s="47"/>
      <c r="L1326" s="47"/>
    </row>
    <row r="1327" spans="6:12" ht="14.15" x14ac:dyDescent="0.35">
      <c r="F1327" s="36" t="s">
        <v>5875</v>
      </c>
      <c r="K1327" s="47"/>
      <c r="L1327" s="47"/>
    </row>
    <row r="1328" spans="6:12" ht="14.15" x14ac:dyDescent="0.35">
      <c r="F1328" s="36" t="s">
        <v>5876</v>
      </c>
      <c r="K1328" s="47"/>
      <c r="L1328" s="47"/>
    </row>
    <row r="1329" spans="6:12" ht="14.15" x14ac:dyDescent="0.35">
      <c r="F1329" s="36" t="s">
        <v>5877</v>
      </c>
      <c r="K1329" s="47"/>
      <c r="L1329" s="47"/>
    </row>
    <row r="1330" spans="6:12" ht="14.15" x14ac:dyDescent="0.35">
      <c r="F1330" s="36" t="s">
        <v>5878</v>
      </c>
      <c r="K1330" s="47"/>
      <c r="L1330" s="47"/>
    </row>
    <row r="1331" spans="6:12" ht="14.15" x14ac:dyDescent="0.35">
      <c r="F1331" s="36" t="s">
        <v>5879</v>
      </c>
      <c r="K1331" s="47"/>
      <c r="L1331" s="47"/>
    </row>
    <row r="1332" spans="6:12" ht="14.15" x14ac:dyDescent="0.35">
      <c r="F1332" s="36" t="s">
        <v>5880</v>
      </c>
      <c r="K1332" s="47"/>
      <c r="L1332" s="47"/>
    </row>
    <row r="1333" spans="6:12" ht="14.15" x14ac:dyDescent="0.35">
      <c r="F1333" s="36" t="s">
        <v>976</v>
      </c>
      <c r="K1333" s="47"/>
      <c r="L1333" s="47"/>
    </row>
    <row r="1334" spans="6:12" ht="14.15" x14ac:dyDescent="0.35">
      <c r="F1334" s="36" t="s">
        <v>2370</v>
      </c>
      <c r="K1334" s="47"/>
      <c r="L1334" s="47"/>
    </row>
    <row r="1335" spans="6:12" ht="14.15" x14ac:dyDescent="0.35">
      <c r="F1335" s="36" t="s">
        <v>836</v>
      </c>
      <c r="K1335" s="47"/>
      <c r="L1335" s="47"/>
    </row>
    <row r="1336" spans="6:12" ht="14.15" x14ac:dyDescent="0.35">
      <c r="F1336" s="36" t="s">
        <v>5882</v>
      </c>
      <c r="K1336" s="47"/>
      <c r="L1336" s="47"/>
    </row>
    <row r="1337" spans="6:12" ht="14.15" x14ac:dyDescent="0.35">
      <c r="F1337" s="36" t="s">
        <v>5883</v>
      </c>
      <c r="K1337" s="47"/>
      <c r="L1337" s="47"/>
    </row>
    <row r="1338" spans="6:12" ht="14.15" x14ac:dyDescent="0.35">
      <c r="F1338" s="36" t="s">
        <v>5884</v>
      </c>
      <c r="K1338" s="47"/>
      <c r="L1338" s="47"/>
    </row>
    <row r="1339" spans="6:12" ht="14.15" x14ac:dyDescent="0.35">
      <c r="F1339" s="36" t="s">
        <v>5885</v>
      </c>
      <c r="K1339" s="47"/>
      <c r="L1339" s="47"/>
    </row>
    <row r="1340" spans="6:12" ht="14.15" x14ac:dyDescent="0.35">
      <c r="F1340" s="36" t="s">
        <v>5886</v>
      </c>
      <c r="K1340" s="47"/>
      <c r="L1340" s="47"/>
    </row>
    <row r="1341" spans="6:12" ht="14.15" x14ac:dyDescent="0.35">
      <c r="F1341" s="36" t="s">
        <v>806</v>
      </c>
      <c r="K1341" s="47"/>
      <c r="L1341" s="47"/>
    </row>
    <row r="1342" spans="6:12" ht="14.15" x14ac:dyDescent="0.35">
      <c r="F1342" s="36" t="s">
        <v>1339</v>
      </c>
      <c r="K1342" s="47"/>
      <c r="L1342" s="47"/>
    </row>
    <row r="1343" spans="6:12" ht="14.15" x14ac:dyDescent="0.35">
      <c r="F1343" s="36" t="s">
        <v>5888</v>
      </c>
      <c r="K1343" s="47"/>
      <c r="L1343" s="47"/>
    </row>
    <row r="1344" spans="6:12" ht="14.15" x14ac:dyDescent="0.35">
      <c r="F1344" s="36" t="s">
        <v>5890</v>
      </c>
      <c r="K1344" s="47"/>
      <c r="L1344" s="47"/>
    </row>
    <row r="1345" spans="6:12" ht="14.15" x14ac:dyDescent="0.35">
      <c r="F1345" s="36" t="s">
        <v>5892</v>
      </c>
      <c r="K1345" s="47"/>
      <c r="L1345" s="47"/>
    </row>
    <row r="1346" spans="6:12" ht="14.15" x14ac:dyDescent="0.35">
      <c r="F1346" s="36" t="s">
        <v>5893</v>
      </c>
      <c r="K1346" s="47"/>
      <c r="L1346" s="47"/>
    </row>
    <row r="1347" spans="6:12" ht="14.15" x14ac:dyDescent="0.35">
      <c r="F1347" s="36" t="s">
        <v>5896</v>
      </c>
      <c r="K1347" s="47"/>
      <c r="L1347" s="47"/>
    </row>
    <row r="1348" spans="6:12" ht="14.15" x14ac:dyDescent="0.35">
      <c r="F1348" s="36" t="s">
        <v>5897</v>
      </c>
      <c r="K1348" s="47"/>
      <c r="L1348" s="47"/>
    </row>
    <row r="1349" spans="6:12" ht="14.15" x14ac:dyDescent="0.35">
      <c r="F1349" s="36" t="s">
        <v>3268</v>
      </c>
      <c r="K1349" s="47"/>
      <c r="L1349" s="47"/>
    </row>
    <row r="1350" spans="6:12" ht="14.15" x14ac:dyDescent="0.35">
      <c r="F1350" s="36" t="s">
        <v>5901</v>
      </c>
      <c r="K1350" s="47"/>
      <c r="L1350" s="47"/>
    </row>
    <row r="1351" spans="6:12" ht="14.15" x14ac:dyDescent="0.35">
      <c r="F1351" s="36" t="s">
        <v>5902</v>
      </c>
      <c r="K1351" s="47"/>
      <c r="L1351" s="47"/>
    </row>
    <row r="1352" spans="6:12" ht="14.15" x14ac:dyDescent="0.35">
      <c r="F1352" s="36" t="s">
        <v>5903</v>
      </c>
      <c r="K1352" s="47"/>
      <c r="L1352" s="47"/>
    </row>
    <row r="1353" spans="6:12" ht="14.15" x14ac:dyDescent="0.35">
      <c r="F1353" s="36" t="s">
        <v>5907</v>
      </c>
      <c r="K1353" s="47"/>
      <c r="L1353" s="47"/>
    </row>
    <row r="1354" spans="6:12" ht="14.15" x14ac:dyDescent="0.35">
      <c r="F1354" s="36" t="s">
        <v>5909</v>
      </c>
      <c r="K1354" s="47"/>
      <c r="L1354" s="47"/>
    </row>
    <row r="1355" spans="6:12" ht="14.15" x14ac:dyDescent="0.35">
      <c r="F1355" s="36" t="s">
        <v>5910</v>
      </c>
      <c r="K1355" s="47"/>
      <c r="L1355" s="47"/>
    </row>
    <row r="1356" spans="6:12" ht="14.15" x14ac:dyDescent="0.35">
      <c r="F1356" s="36" t="s">
        <v>5911</v>
      </c>
      <c r="K1356" s="47"/>
      <c r="L1356" s="47"/>
    </row>
    <row r="1357" spans="6:12" ht="14.15" x14ac:dyDescent="0.35">
      <c r="F1357" s="36" t="s">
        <v>5912</v>
      </c>
      <c r="K1357" s="47"/>
      <c r="L1357" s="47"/>
    </row>
    <row r="1358" spans="6:12" ht="14.15" x14ac:dyDescent="0.35">
      <c r="F1358" s="36" t="s">
        <v>5913</v>
      </c>
      <c r="K1358" s="47"/>
      <c r="L1358" s="47"/>
    </row>
    <row r="1359" spans="6:12" ht="14.15" x14ac:dyDescent="0.35">
      <c r="F1359" s="36" t="s">
        <v>3396</v>
      </c>
      <c r="K1359" s="47"/>
      <c r="L1359" s="47"/>
    </row>
    <row r="1360" spans="6:12" ht="14.15" x14ac:dyDescent="0.35">
      <c r="F1360" s="36" t="s">
        <v>5914</v>
      </c>
      <c r="K1360" s="47"/>
      <c r="L1360" s="47"/>
    </row>
    <row r="1361" spans="6:12" ht="14.15" x14ac:dyDescent="0.35">
      <c r="F1361" s="36" t="s">
        <v>5915</v>
      </c>
      <c r="K1361" s="47"/>
      <c r="L1361" s="47"/>
    </row>
    <row r="1362" spans="6:12" ht="14.15" x14ac:dyDescent="0.35">
      <c r="F1362" s="36" t="s">
        <v>211</v>
      </c>
      <c r="K1362" s="47"/>
      <c r="L1362" s="47"/>
    </row>
    <row r="1363" spans="6:12" ht="14.15" x14ac:dyDescent="0.35">
      <c r="F1363" s="36" t="s">
        <v>5917</v>
      </c>
      <c r="K1363" s="47"/>
      <c r="L1363" s="47"/>
    </row>
    <row r="1364" spans="6:12" ht="14.15" x14ac:dyDescent="0.35">
      <c r="F1364" s="36" t="s">
        <v>5918</v>
      </c>
      <c r="K1364" s="47"/>
      <c r="L1364" s="47"/>
    </row>
    <row r="1365" spans="6:12" ht="14.15" x14ac:dyDescent="0.35">
      <c r="F1365" s="36" t="s">
        <v>5919</v>
      </c>
      <c r="K1365" s="47"/>
      <c r="L1365" s="47"/>
    </row>
    <row r="1366" spans="6:12" ht="14.15" x14ac:dyDescent="0.35">
      <c r="F1366" s="36" t="s">
        <v>2746</v>
      </c>
      <c r="K1366" s="47"/>
      <c r="L1366" s="47"/>
    </row>
    <row r="1367" spans="6:12" ht="14.15" x14ac:dyDescent="0.35">
      <c r="F1367" s="36" t="s">
        <v>5920</v>
      </c>
      <c r="K1367" s="47"/>
      <c r="L1367" s="47"/>
    </row>
    <row r="1368" spans="6:12" ht="14.15" x14ac:dyDescent="0.35">
      <c r="F1368" s="36" t="s">
        <v>5921</v>
      </c>
      <c r="K1368" s="47"/>
      <c r="L1368" s="47"/>
    </row>
    <row r="1369" spans="6:12" ht="14.15" x14ac:dyDescent="0.35">
      <c r="F1369" s="36" t="s">
        <v>5922</v>
      </c>
      <c r="K1369" s="47"/>
      <c r="L1369" s="47"/>
    </row>
    <row r="1370" spans="6:12" ht="14.15" x14ac:dyDescent="0.35">
      <c r="F1370" s="36" t="s">
        <v>5923</v>
      </c>
      <c r="K1370" s="47"/>
      <c r="L1370" s="47"/>
    </row>
    <row r="1371" spans="6:12" ht="14.15" x14ac:dyDescent="0.35">
      <c r="F1371" s="36" t="s">
        <v>5924</v>
      </c>
      <c r="K1371" s="47"/>
      <c r="L1371" s="47"/>
    </row>
    <row r="1372" spans="6:12" ht="14.15" x14ac:dyDescent="0.35">
      <c r="F1372" s="36" t="s">
        <v>5926</v>
      </c>
      <c r="K1372" s="47"/>
      <c r="L1372" s="47"/>
    </row>
    <row r="1373" spans="6:12" ht="14.15" x14ac:dyDescent="0.35">
      <c r="F1373" s="36" t="s">
        <v>5928</v>
      </c>
      <c r="K1373" s="47"/>
      <c r="L1373" s="47"/>
    </row>
    <row r="1374" spans="6:12" ht="14.15" x14ac:dyDescent="0.35">
      <c r="F1374" s="36" t="s">
        <v>5930</v>
      </c>
      <c r="K1374" s="47"/>
      <c r="L1374" s="47"/>
    </row>
    <row r="1375" spans="6:12" ht="14.15" x14ac:dyDescent="0.35">
      <c r="F1375" s="36" t="s">
        <v>5932</v>
      </c>
      <c r="K1375" s="47"/>
      <c r="L1375" s="47"/>
    </row>
    <row r="1376" spans="6:12" ht="14.15" x14ac:dyDescent="0.35">
      <c r="F1376" s="36" t="s">
        <v>527</v>
      </c>
      <c r="K1376" s="47"/>
      <c r="L1376" s="47"/>
    </row>
    <row r="1377" spans="6:12" ht="14.15" x14ac:dyDescent="0.35">
      <c r="F1377" s="36" t="s">
        <v>5933</v>
      </c>
      <c r="K1377" s="47"/>
      <c r="L1377" s="47"/>
    </row>
    <row r="1378" spans="6:12" ht="14.15" x14ac:dyDescent="0.35">
      <c r="F1378" s="36" t="s">
        <v>5934</v>
      </c>
      <c r="K1378" s="47"/>
      <c r="L1378" s="47"/>
    </row>
    <row r="1379" spans="6:12" ht="14.15" x14ac:dyDescent="0.35">
      <c r="F1379" s="36" t="s">
        <v>5936</v>
      </c>
      <c r="K1379" s="47"/>
      <c r="L1379" s="47"/>
    </row>
    <row r="1380" spans="6:12" ht="14.15" x14ac:dyDescent="0.35">
      <c r="F1380" s="36" t="s">
        <v>2134</v>
      </c>
      <c r="K1380" s="47"/>
      <c r="L1380" s="47"/>
    </row>
    <row r="1381" spans="6:12" ht="14.15" x14ac:dyDescent="0.35">
      <c r="F1381" s="36" t="s">
        <v>5939</v>
      </c>
      <c r="K1381" s="47"/>
      <c r="L1381" s="47"/>
    </row>
    <row r="1382" spans="6:12" ht="14.15" x14ac:dyDescent="0.35">
      <c r="F1382" s="36" t="s">
        <v>2538</v>
      </c>
      <c r="K1382" s="47"/>
      <c r="L1382" s="47"/>
    </row>
    <row r="1383" spans="6:12" ht="14.15" x14ac:dyDescent="0.35">
      <c r="F1383" s="36" t="s">
        <v>937</v>
      </c>
      <c r="K1383" s="47"/>
      <c r="L1383" s="47"/>
    </row>
    <row r="1384" spans="6:12" ht="14.15" x14ac:dyDescent="0.35">
      <c r="F1384" s="36" t="s">
        <v>5941</v>
      </c>
      <c r="K1384" s="47"/>
      <c r="L1384" s="47"/>
    </row>
    <row r="1385" spans="6:12" ht="14.15" x14ac:dyDescent="0.35">
      <c r="F1385" s="36" t="s">
        <v>5942</v>
      </c>
      <c r="K1385" s="47"/>
      <c r="L1385" s="47"/>
    </row>
    <row r="1386" spans="6:12" ht="14.15" x14ac:dyDescent="0.35">
      <c r="F1386" s="36" t="s">
        <v>845</v>
      </c>
      <c r="K1386" s="47"/>
      <c r="L1386" s="47"/>
    </row>
    <row r="1387" spans="6:12" ht="14.15" x14ac:dyDescent="0.35">
      <c r="F1387" s="36" t="s">
        <v>5943</v>
      </c>
      <c r="K1387" s="47"/>
      <c r="L1387" s="47"/>
    </row>
    <row r="1388" spans="6:12" ht="14.15" x14ac:dyDescent="0.35">
      <c r="F1388" s="36" t="s">
        <v>819</v>
      </c>
      <c r="K1388" s="47"/>
      <c r="L1388" s="47"/>
    </row>
    <row r="1389" spans="6:12" ht="14.15" x14ac:dyDescent="0.35">
      <c r="F1389" s="36" t="s">
        <v>5945</v>
      </c>
      <c r="K1389" s="47"/>
      <c r="L1389" s="47"/>
    </row>
    <row r="1390" spans="6:12" ht="14.15" x14ac:dyDescent="0.35">
      <c r="F1390" s="36" t="s">
        <v>5946</v>
      </c>
      <c r="K1390" s="47"/>
      <c r="L1390" s="47"/>
    </row>
    <row r="1391" spans="6:12" ht="14.15" x14ac:dyDescent="0.35">
      <c r="F1391" s="36" t="s">
        <v>5948</v>
      </c>
      <c r="K1391" s="47"/>
      <c r="L1391" s="47"/>
    </row>
    <row r="1392" spans="6:12" ht="14.15" x14ac:dyDescent="0.35">
      <c r="F1392" s="36" t="s">
        <v>2179</v>
      </c>
      <c r="K1392" s="47"/>
      <c r="L1392" s="47"/>
    </row>
    <row r="1393" spans="6:12" ht="14.15" x14ac:dyDescent="0.35">
      <c r="F1393" s="36" t="s">
        <v>5950</v>
      </c>
      <c r="K1393" s="47"/>
      <c r="L1393" s="47"/>
    </row>
    <row r="1394" spans="6:12" ht="14.15" x14ac:dyDescent="0.35">
      <c r="F1394" s="36" t="s">
        <v>2559</v>
      </c>
      <c r="K1394" s="47"/>
      <c r="L1394" s="47"/>
    </row>
    <row r="1395" spans="6:12" ht="14.15" x14ac:dyDescent="0.35">
      <c r="F1395" s="36" t="s">
        <v>5951</v>
      </c>
      <c r="K1395" s="47"/>
      <c r="L1395" s="47"/>
    </row>
    <row r="1396" spans="6:12" ht="14.15" x14ac:dyDescent="0.35">
      <c r="F1396" s="36" t="s">
        <v>5952</v>
      </c>
      <c r="K1396" s="47"/>
      <c r="L1396" s="47"/>
    </row>
    <row r="1397" spans="6:12" ht="14.15" x14ac:dyDescent="0.35">
      <c r="F1397" s="36" t="s">
        <v>5953</v>
      </c>
      <c r="K1397" s="47"/>
      <c r="L1397" s="47"/>
    </row>
    <row r="1398" spans="6:12" ht="14.15" x14ac:dyDescent="0.35">
      <c r="F1398" s="36" t="s">
        <v>5954</v>
      </c>
      <c r="K1398" s="47"/>
      <c r="L1398" s="47"/>
    </row>
    <row r="1399" spans="6:12" ht="14.15" x14ac:dyDescent="0.35">
      <c r="F1399" s="36" t="s">
        <v>5955</v>
      </c>
      <c r="K1399" s="47"/>
      <c r="L1399" s="47"/>
    </row>
    <row r="1400" spans="6:12" ht="14.15" x14ac:dyDescent="0.35">
      <c r="F1400" s="36" t="s">
        <v>5956</v>
      </c>
      <c r="K1400" s="47"/>
      <c r="L1400" s="47"/>
    </row>
    <row r="1401" spans="6:12" ht="14.15" x14ac:dyDescent="0.35">
      <c r="F1401" s="36" t="s">
        <v>3467</v>
      </c>
      <c r="K1401" s="47"/>
      <c r="L1401" s="47"/>
    </row>
    <row r="1402" spans="6:12" ht="14.15" x14ac:dyDescent="0.35">
      <c r="F1402" s="36" t="s">
        <v>5957</v>
      </c>
      <c r="K1402" s="47"/>
      <c r="L1402" s="47"/>
    </row>
    <row r="1403" spans="6:12" ht="14.15" x14ac:dyDescent="0.35">
      <c r="F1403" s="36" t="s">
        <v>5958</v>
      </c>
      <c r="K1403" s="47"/>
      <c r="L1403" s="47"/>
    </row>
    <row r="1404" spans="6:12" ht="14.15" x14ac:dyDescent="0.35">
      <c r="F1404" s="36" t="s">
        <v>5959</v>
      </c>
      <c r="K1404" s="47"/>
      <c r="L1404" s="47"/>
    </row>
    <row r="1405" spans="6:12" ht="14.15" x14ac:dyDescent="0.35">
      <c r="F1405" s="36" t="s">
        <v>2692</v>
      </c>
      <c r="K1405" s="47"/>
      <c r="L1405" s="47"/>
    </row>
    <row r="1406" spans="6:12" ht="14.15" x14ac:dyDescent="0.35">
      <c r="F1406" s="36" t="s">
        <v>1232</v>
      </c>
      <c r="K1406" s="47"/>
      <c r="L1406" s="47"/>
    </row>
    <row r="1407" spans="6:12" ht="14.15" x14ac:dyDescent="0.35">
      <c r="F1407" s="36" t="s">
        <v>5960</v>
      </c>
      <c r="K1407" s="47"/>
      <c r="L1407" s="47"/>
    </row>
    <row r="1408" spans="6:12" ht="14.15" x14ac:dyDescent="0.35">
      <c r="F1408" s="36" t="s">
        <v>2503</v>
      </c>
      <c r="K1408" s="47"/>
      <c r="L1408" s="47"/>
    </row>
    <row r="1409" spans="6:12" ht="14.15" x14ac:dyDescent="0.35">
      <c r="F1409" s="36" t="s">
        <v>1978</v>
      </c>
      <c r="K1409" s="47"/>
      <c r="L1409" s="47"/>
    </row>
    <row r="1410" spans="6:12" ht="14.15" x14ac:dyDescent="0.35">
      <c r="F1410" s="36" t="s">
        <v>2124</v>
      </c>
      <c r="K1410" s="47"/>
      <c r="L1410" s="47"/>
    </row>
    <row r="1411" spans="6:12" ht="14.15" x14ac:dyDescent="0.35">
      <c r="F1411" s="36" t="s">
        <v>5961</v>
      </c>
      <c r="K1411" s="47"/>
      <c r="L1411" s="47"/>
    </row>
    <row r="1412" spans="6:12" ht="14.15" x14ac:dyDescent="0.35">
      <c r="F1412" s="36" t="s">
        <v>449</v>
      </c>
      <c r="K1412" s="47"/>
      <c r="L1412" s="47"/>
    </row>
    <row r="1413" spans="6:12" ht="14.15" x14ac:dyDescent="0.35">
      <c r="F1413" s="36" t="s">
        <v>1386</v>
      </c>
      <c r="K1413" s="47"/>
      <c r="L1413" s="47"/>
    </row>
    <row r="1414" spans="6:12" ht="14.15" x14ac:dyDescent="0.35">
      <c r="F1414" s="36" t="s">
        <v>5963</v>
      </c>
      <c r="K1414" s="47"/>
      <c r="L1414" s="47"/>
    </row>
    <row r="1415" spans="6:12" ht="14.15" x14ac:dyDescent="0.35">
      <c r="F1415" s="36" t="s">
        <v>5964</v>
      </c>
      <c r="K1415" s="47"/>
      <c r="L1415" s="47"/>
    </row>
    <row r="1416" spans="6:12" ht="14.15" x14ac:dyDescent="0.35">
      <c r="F1416" s="36" t="s">
        <v>5965</v>
      </c>
      <c r="K1416" s="47"/>
      <c r="L1416" s="47"/>
    </row>
    <row r="1417" spans="6:12" ht="14.15" x14ac:dyDescent="0.35">
      <c r="F1417" s="36" t="s">
        <v>5966</v>
      </c>
      <c r="K1417" s="47"/>
      <c r="L1417" s="47"/>
    </row>
    <row r="1418" spans="6:12" ht="14.15" x14ac:dyDescent="0.35">
      <c r="F1418" s="36" t="s">
        <v>5083</v>
      </c>
      <c r="K1418" s="47"/>
      <c r="L1418" s="47"/>
    </row>
    <row r="1419" spans="6:12" ht="14.15" x14ac:dyDescent="0.35">
      <c r="F1419" s="36" t="s">
        <v>5967</v>
      </c>
      <c r="K1419" s="47"/>
      <c r="L1419" s="47"/>
    </row>
    <row r="1420" spans="6:12" ht="14.15" x14ac:dyDescent="0.35">
      <c r="F1420" s="36" t="s">
        <v>5969</v>
      </c>
      <c r="K1420" s="47"/>
      <c r="L1420" s="47"/>
    </row>
    <row r="1421" spans="6:12" ht="14.15" x14ac:dyDescent="0.35">
      <c r="F1421" s="36" t="s">
        <v>5970</v>
      </c>
      <c r="K1421" s="47"/>
      <c r="L1421" s="47"/>
    </row>
    <row r="1422" spans="6:12" ht="14.15" x14ac:dyDescent="0.35">
      <c r="F1422" s="36" t="s">
        <v>5971</v>
      </c>
      <c r="K1422" s="47"/>
      <c r="L1422" s="47"/>
    </row>
    <row r="1423" spans="6:12" ht="14.15" x14ac:dyDescent="0.35">
      <c r="F1423" s="36" t="s">
        <v>4803</v>
      </c>
      <c r="K1423" s="47"/>
      <c r="L1423" s="47"/>
    </row>
    <row r="1424" spans="6:12" ht="14.15" x14ac:dyDescent="0.35">
      <c r="F1424" s="36" t="s">
        <v>5972</v>
      </c>
      <c r="K1424" s="47"/>
      <c r="L1424" s="47"/>
    </row>
    <row r="1425" spans="6:12" ht="14.15" x14ac:dyDescent="0.35">
      <c r="F1425" s="36" t="s">
        <v>890</v>
      </c>
      <c r="K1425" s="47"/>
      <c r="L1425" s="47"/>
    </row>
    <row r="1426" spans="6:12" ht="14.15" x14ac:dyDescent="0.35">
      <c r="F1426" s="36" t="s">
        <v>5975</v>
      </c>
      <c r="K1426" s="47"/>
      <c r="L1426" s="47"/>
    </row>
    <row r="1427" spans="6:12" ht="14.15" x14ac:dyDescent="0.35">
      <c r="F1427" s="36" t="s">
        <v>5976</v>
      </c>
      <c r="K1427" s="47"/>
      <c r="L1427" s="47"/>
    </row>
    <row r="1428" spans="6:12" ht="14.15" x14ac:dyDescent="0.35">
      <c r="F1428" s="36" t="s">
        <v>5977</v>
      </c>
      <c r="K1428" s="47"/>
      <c r="L1428" s="47"/>
    </row>
    <row r="1429" spans="6:12" ht="14.15" x14ac:dyDescent="0.35">
      <c r="F1429" s="36" t="s">
        <v>5978</v>
      </c>
      <c r="K1429" s="47"/>
      <c r="L1429" s="47"/>
    </row>
    <row r="1430" spans="6:12" ht="14.15" x14ac:dyDescent="0.35">
      <c r="F1430" s="36" t="s">
        <v>5979</v>
      </c>
      <c r="K1430" s="47"/>
      <c r="L1430" s="47"/>
    </row>
    <row r="1431" spans="6:12" ht="14.15" x14ac:dyDescent="0.35">
      <c r="F1431" s="36" t="s">
        <v>5981</v>
      </c>
      <c r="K1431" s="47"/>
      <c r="L1431" s="47"/>
    </row>
    <row r="1432" spans="6:12" ht="14.15" x14ac:dyDescent="0.35">
      <c r="F1432" s="36" t="s">
        <v>5983</v>
      </c>
      <c r="K1432" s="47"/>
      <c r="L1432" s="47"/>
    </row>
    <row r="1433" spans="6:12" ht="14.15" x14ac:dyDescent="0.35">
      <c r="F1433" s="36" t="s">
        <v>5984</v>
      </c>
      <c r="K1433" s="47"/>
      <c r="L1433" s="47"/>
    </row>
    <row r="1434" spans="6:12" ht="14.15" x14ac:dyDescent="0.35">
      <c r="F1434" s="36" t="s">
        <v>2323</v>
      </c>
      <c r="K1434" s="47"/>
      <c r="L1434" s="47"/>
    </row>
    <row r="1435" spans="6:12" ht="14.15" x14ac:dyDescent="0.35">
      <c r="F1435" s="36" t="s">
        <v>5985</v>
      </c>
      <c r="K1435" s="47"/>
      <c r="L1435" s="47"/>
    </row>
    <row r="1436" spans="6:12" ht="14.15" x14ac:dyDescent="0.35">
      <c r="F1436" s="36" t="s">
        <v>5986</v>
      </c>
      <c r="K1436" s="47"/>
      <c r="L1436" s="47"/>
    </row>
    <row r="1437" spans="6:12" ht="14.15" x14ac:dyDescent="0.35">
      <c r="F1437" s="36" t="s">
        <v>5987</v>
      </c>
      <c r="K1437" s="47"/>
      <c r="L1437" s="47"/>
    </row>
    <row r="1438" spans="6:12" ht="14.15" x14ac:dyDescent="0.35">
      <c r="F1438" s="36" t="s">
        <v>5988</v>
      </c>
      <c r="K1438" s="47"/>
      <c r="L1438" s="47"/>
    </row>
    <row r="1439" spans="6:12" ht="14.15" x14ac:dyDescent="0.35">
      <c r="F1439" s="36" t="s">
        <v>5989</v>
      </c>
      <c r="K1439" s="47"/>
      <c r="L1439" s="47"/>
    </row>
    <row r="1440" spans="6:12" ht="14.15" x14ac:dyDescent="0.35">
      <c r="F1440" s="36" t="s">
        <v>5159</v>
      </c>
      <c r="K1440" s="47"/>
      <c r="L1440" s="47"/>
    </row>
    <row r="1441" spans="6:12" ht="14.15" x14ac:dyDescent="0.35">
      <c r="F1441" s="36" t="s">
        <v>5990</v>
      </c>
      <c r="K1441" s="47"/>
      <c r="L1441" s="47"/>
    </row>
    <row r="1442" spans="6:12" ht="14.15" x14ac:dyDescent="0.35">
      <c r="F1442" s="36" t="s">
        <v>5991</v>
      </c>
      <c r="K1442" s="47"/>
      <c r="L1442" s="47"/>
    </row>
    <row r="1443" spans="6:12" ht="14.15" x14ac:dyDescent="0.35">
      <c r="F1443" s="36" t="s">
        <v>4504</v>
      </c>
      <c r="K1443" s="47"/>
      <c r="L1443" s="47"/>
    </row>
    <row r="1444" spans="6:12" ht="14.15" x14ac:dyDescent="0.35">
      <c r="F1444" s="36" t="s">
        <v>4235</v>
      </c>
      <c r="K1444" s="47"/>
      <c r="L1444" s="47"/>
    </row>
    <row r="1445" spans="6:12" ht="14.15" x14ac:dyDescent="0.35">
      <c r="F1445" s="36" t="s">
        <v>5993</v>
      </c>
      <c r="K1445" s="47"/>
      <c r="L1445" s="47"/>
    </row>
    <row r="1446" spans="6:12" ht="14.15" x14ac:dyDescent="0.35">
      <c r="F1446" s="36" t="s">
        <v>5995</v>
      </c>
      <c r="K1446" s="47"/>
      <c r="L1446" s="47"/>
    </row>
    <row r="1447" spans="6:12" ht="14.15" x14ac:dyDescent="0.35">
      <c r="F1447" s="36" t="s">
        <v>5996</v>
      </c>
      <c r="K1447" s="47"/>
      <c r="L1447" s="47"/>
    </row>
    <row r="1448" spans="6:12" ht="14.15" x14ac:dyDescent="0.35">
      <c r="F1448" s="36" t="s">
        <v>5997</v>
      </c>
      <c r="K1448" s="47"/>
      <c r="L1448" s="47"/>
    </row>
    <row r="1449" spans="6:12" ht="14.15" x14ac:dyDescent="0.35">
      <c r="F1449" s="36" t="s">
        <v>4533</v>
      </c>
      <c r="K1449" s="47"/>
      <c r="L1449" s="47"/>
    </row>
    <row r="1450" spans="6:12" ht="14.15" x14ac:dyDescent="0.35">
      <c r="F1450" s="36" t="s">
        <v>5998</v>
      </c>
      <c r="K1450" s="47"/>
      <c r="L1450" s="47"/>
    </row>
    <row r="1451" spans="6:12" ht="14.15" x14ac:dyDescent="0.35">
      <c r="F1451" s="36" t="s">
        <v>5999</v>
      </c>
      <c r="K1451" s="47"/>
      <c r="L1451" s="47"/>
    </row>
    <row r="1452" spans="6:12" ht="14.15" x14ac:dyDescent="0.35">
      <c r="F1452" s="36" t="s">
        <v>6002</v>
      </c>
      <c r="K1452" s="47"/>
      <c r="L1452" s="47"/>
    </row>
    <row r="1453" spans="6:12" ht="14.15" x14ac:dyDescent="0.35">
      <c r="F1453" s="36" t="s">
        <v>6003</v>
      </c>
      <c r="K1453" s="47"/>
      <c r="L1453" s="47"/>
    </row>
    <row r="1454" spans="6:12" ht="14.15" x14ac:dyDescent="0.35">
      <c r="F1454" s="36" t="s">
        <v>6004</v>
      </c>
      <c r="K1454" s="47"/>
      <c r="L1454" s="47"/>
    </row>
    <row r="1455" spans="6:12" ht="14.15" x14ac:dyDescent="0.35">
      <c r="F1455" s="36" t="s">
        <v>5625</v>
      </c>
      <c r="K1455" s="47"/>
      <c r="L1455" s="47"/>
    </row>
    <row r="1456" spans="6:12" ht="14.15" x14ac:dyDescent="0.35">
      <c r="F1456" s="36" t="s">
        <v>4876</v>
      </c>
      <c r="K1456" s="47"/>
      <c r="L1456" s="47"/>
    </row>
    <row r="1457" spans="6:12" ht="14.15" x14ac:dyDescent="0.35">
      <c r="F1457" s="36" t="s">
        <v>1566</v>
      </c>
      <c r="K1457" s="47"/>
      <c r="L1457" s="47"/>
    </row>
    <row r="1458" spans="6:12" ht="14.15" x14ac:dyDescent="0.35">
      <c r="F1458" s="36" t="s">
        <v>6007</v>
      </c>
      <c r="K1458" s="47"/>
      <c r="L1458" s="47"/>
    </row>
    <row r="1459" spans="6:12" ht="14.15" x14ac:dyDescent="0.35">
      <c r="F1459" s="36" t="s">
        <v>3720</v>
      </c>
      <c r="K1459" s="47"/>
      <c r="L1459" s="47"/>
    </row>
    <row r="1460" spans="6:12" ht="14.15" x14ac:dyDescent="0.35">
      <c r="F1460" s="36" t="s">
        <v>6008</v>
      </c>
      <c r="K1460" s="47"/>
      <c r="L1460" s="47"/>
    </row>
    <row r="1461" spans="6:12" ht="14.15" x14ac:dyDescent="0.35">
      <c r="F1461" s="36" t="s">
        <v>6009</v>
      </c>
      <c r="K1461" s="47"/>
      <c r="L1461" s="47"/>
    </row>
    <row r="1462" spans="6:12" ht="14.15" x14ac:dyDescent="0.35">
      <c r="F1462" s="36" t="s">
        <v>4896</v>
      </c>
      <c r="K1462" s="47"/>
      <c r="L1462" s="47"/>
    </row>
    <row r="1463" spans="6:12" ht="14.15" x14ac:dyDescent="0.35">
      <c r="F1463" s="36" t="s">
        <v>4908</v>
      </c>
      <c r="K1463" s="47"/>
      <c r="L1463" s="47"/>
    </row>
    <row r="1464" spans="6:12" ht="14.15" x14ac:dyDescent="0.35">
      <c r="F1464" s="36" t="s">
        <v>6011</v>
      </c>
      <c r="K1464" s="47"/>
      <c r="L1464" s="47"/>
    </row>
    <row r="1465" spans="6:12" ht="14.15" x14ac:dyDescent="0.35">
      <c r="F1465" s="36" t="s">
        <v>6012</v>
      </c>
      <c r="K1465" s="47"/>
      <c r="L1465" s="47"/>
    </row>
    <row r="1466" spans="6:12" ht="14.15" x14ac:dyDescent="0.35">
      <c r="F1466" s="36" t="s">
        <v>6013</v>
      </c>
      <c r="K1466" s="47"/>
      <c r="L1466" s="47"/>
    </row>
    <row r="1467" spans="6:12" ht="14.15" x14ac:dyDescent="0.35">
      <c r="F1467" s="36" t="s">
        <v>5022</v>
      </c>
      <c r="K1467" s="47"/>
      <c r="L1467" s="47"/>
    </row>
    <row r="1468" spans="6:12" ht="14.15" x14ac:dyDescent="0.35">
      <c r="F1468" s="36" t="s">
        <v>6014</v>
      </c>
      <c r="K1468" s="47"/>
      <c r="L1468" s="47"/>
    </row>
    <row r="1469" spans="6:12" ht="14.15" x14ac:dyDescent="0.35">
      <c r="F1469" s="36" t="s">
        <v>6015</v>
      </c>
      <c r="K1469" s="47"/>
      <c r="L1469" s="47"/>
    </row>
    <row r="1470" spans="6:12" ht="14.15" x14ac:dyDescent="0.35">
      <c r="F1470" s="36" t="s">
        <v>6016</v>
      </c>
      <c r="K1470" s="47"/>
      <c r="L1470" s="47"/>
    </row>
    <row r="1471" spans="6:12" ht="14.15" x14ac:dyDescent="0.35">
      <c r="F1471" s="36" t="s">
        <v>6017</v>
      </c>
      <c r="K1471" s="47"/>
      <c r="L1471" s="47"/>
    </row>
    <row r="1472" spans="6:12" ht="14.15" x14ac:dyDescent="0.35">
      <c r="F1472" s="36" t="s">
        <v>1369</v>
      </c>
      <c r="K1472" s="47"/>
      <c r="L1472" s="47"/>
    </row>
    <row r="1473" spans="6:12" ht="14.15" x14ac:dyDescent="0.35">
      <c r="F1473" s="36" t="s">
        <v>6018</v>
      </c>
      <c r="K1473" s="47"/>
      <c r="L1473" s="47"/>
    </row>
    <row r="1474" spans="6:12" ht="14.15" x14ac:dyDescent="0.35">
      <c r="F1474" s="36" t="s">
        <v>6019</v>
      </c>
      <c r="K1474" s="47"/>
      <c r="L1474" s="47"/>
    </row>
    <row r="1475" spans="6:12" ht="14.15" x14ac:dyDescent="0.35">
      <c r="F1475" s="36" t="s">
        <v>4692</v>
      </c>
      <c r="K1475" s="47"/>
      <c r="L1475" s="47"/>
    </row>
    <row r="1476" spans="6:12" ht="14.15" x14ac:dyDescent="0.35">
      <c r="F1476" s="36" t="s">
        <v>6020</v>
      </c>
      <c r="K1476" s="47"/>
      <c r="L1476" s="47"/>
    </row>
    <row r="1477" spans="6:12" ht="14.15" x14ac:dyDescent="0.35">
      <c r="F1477" s="36" t="s">
        <v>6022</v>
      </c>
      <c r="K1477" s="47"/>
      <c r="L1477" s="47"/>
    </row>
    <row r="1478" spans="6:12" ht="14.15" x14ac:dyDescent="0.35">
      <c r="F1478" s="36" t="s">
        <v>6023</v>
      </c>
      <c r="K1478" s="47"/>
      <c r="L1478" s="47"/>
    </row>
    <row r="1479" spans="6:12" ht="14.15" x14ac:dyDescent="0.35">
      <c r="F1479" s="36" t="s">
        <v>1846</v>
      </c>
      <c r="K1479" s="47"/>
      <c r="L1479" s="47"/>
    </row>
    <row r="1480" spans="6:12" ht="14.15" x14ac:dyDescent="0.35">
      <c r="F1480" s="36" t="s">
        <v>696</v>
      </c>
      <c r="K1480" s="47"/>
      <c r="L1480" s="47"/>
    </row>
    <row r="1481" spans="6:12" ht="14.15" x14ac:dyDescent="0.35">
      <c r="F1481" s="36" t="s">
        <v>6026</v>
      </c>
      <c r="K1481" s="47"/>
      <c r="L1481" s="47"/>
    </row>
    <row r="1482" spans="6:12" ht="14.15" x14ac:dyDescent="0.35">
      <c r="F1482" s="36" t="s">
        <v>6027</v>
      </c>
      <c r="K1482" s="47"/>
      <c r="L1482" s="47"/>
    </row>
    <row r="1483" spans="6:12" ht="14.15" x14ac:dyDescent="0.35">
      <c r="F1483" s="36" t="s">
        <v>6029</v>
      </c>
      <c r="K1483" s="47"/>
      <c r="L1483" s="47"/>
    </row>
    <row r="1484" spans="6:12" ht="14.15" x14ac:dyDescent="0.35">
      <c r="F1484" s="36" t="s">
        <v>6030</v>
      </c>
      <c r="K1484" s="47"/>
      <c r="L1484" s="47"/>
    </row>
    <row r="1485" spans="6:12" ht="14.15" x14ac:dyDescent="0.35">
      <c r="F1485" s="36" t="s">
        <v>6031</v>
      </c>
      <c r="K1485" s="47"/>
      <c r="L1485" s="47"/>
    </row>
    <row r="1486" spans="6:12" ht="14.15" x14ac:dyDescent="0.35">
      <c r="F1486" s="36" t="s">
        <v>1096</v>
      </c>
      <c r="K1486" s="47"/>
      <c r="L1486" s="47"/>
    </row>
    <row r="1487" spans="6:12" ht="14.15" x14ac:dyDescent="0.35">
      <c r="F1487" s="36" t="s">
        <v>6032</v>
      </c>
      <c r="K1487" s="47"/>
      <c r="L1487" s="47"/>
    </row>
    <row r="1488" spans="6:12" ht="14.15" x14ac:dyDescent="0.35">
      <c r="F1488" s="36" t="s">
        <v>678</v>
      </c>
      <c r="K1488" s="47"/>
      <c r="L1488" s="47"/>
    </row>
    <row r="1489" spans="6:12" ht="14.15" x14ac:dyDescent="0.35">
      <c r="F1489" s="36" t="s">
        <v>6033</v>
      </c>
      <c r="K1489" s="47"/>
      <c r="L1489" s="47"/>
    </row>
    <row r="1490" spans="6:12" ht="14.15" x14ac:dyDescent="0.35">
      <c r="F1490" s="36" t="s">
        <v>6034</v>
      </c>
      <c r="K1490" s="47"/>
      <c r="L1490" s="47"/>
    </row>
    <row r="1491" spans="6:12" ht="14.15" x14ac:dyDescent="0.35">
      <c r="F1491" s="36" t="s">
        <v>6035</v>
      </c>
      <c r="K1491" s="47"/>
      <c r="L1491" s="47"/>
    </row>
    <row r="1492" spans="6:12" ht="14.15" x14ac:dyDescent="0.35">
      <c r="F1492" s="36" t="s">
        <v>6036</v>
      </c>
      <c r="K1492" s="47"/>
      <c r="L1492" s="47"/>
    </row>
    <row r="1493" spans="6:12" ht="14.15" x14ac:dyDescent="0.35">
      <c r="F1493" s="36" t="s">
        <v>6037</v>
      </c>
      <c r="K1493" s="47"/>
      <c r="L1493" s="47"/>
    </row>
    <row r="1494" spans="6:12" ht="14.15" x14ac:dyDescent="0.35">
      <c r="F1494" s="36" t="s">
        <v>6038</v>
      </c>
      <c r="K1494" s="47"/>
      <c r="L1494" s="47"/>
    </row>
    <row r="1495" spans="6:12" ht="14.15" x14ac:dyDescent="0.35">
      <c r="F1495" s="36" t="s">
        <v>6039</v>
      </c>
      <c r="K1495" s="47"/>
      <c r="L1495" s="47"/>
    </row>
    <row r="1496" spans="6:12" ht="14.15" x14ac:dyDescent="0.35">
      <c r="F1496" s="36" t="s">
        <v>3714</v>
      </c>
      <c r="K1496" s="47"/>
      <c r="L1496" s="47"/>
    </row>
    <row r="1497" spans="6:12" ht="14.15" x14ac:dyDescent="0.35">
      <c r="F1497" s="36" t="s">
        <v>1195</v>
      </c>
      <c r="K1497" s="47"/>
      <c r="L1497" s="47"/>
    </row>
    <row r="1498" spans="6:12" ht="14.15" x14ac:dyDescent="0.35">
      <c r="F1498" s="36" t="s">
        <v>3966</v>
      </c>
      <c r="K1498" s="47"/>
      <c r="L1498" s="47"/>
    </row>
    <row r="1499" spans="6:12" ht="14.15" x14ac:dyDescent="0.35">
      <c r="F1499" s="36" t="s">
        <v>2952</v>
      </c>
      <c r="K1499" s="47"/>
      <c r="L1499" s="47"/>
    </row>
    <row r="1500" spans="6:12" ht="14.15" x14ac:dyDescent="0.35">
      <c r="F1500" s="36" t="s">
        <v>4890</v>
      </c>
      <c r="K1500" s="47"/>
      <c r="L1500" s="47"/>
    </row>
    <row r="1501" spans="6:12" ht="14.15" x14ac:dyDescent="0.35">
      <c r="F1501" s="36" t="s">
        <v>6042</v>
      </c>
      <c r="K1501" s="47"/>
      <c r="L1501" s="47"/>
    </row>
    <row r="1502" spans="6:12" ht="14.15" x14ac:dyDescent="0.35">
      <c r="F1502" s="36" t="s">
        <v>347</v>
      </c>
      <c r="K1502" s="47"/>
      <c r="L1502" s="47"/>
    </row>
    <row r="1503" spans="6:12" ht="14.15" x14ac:dyDescent="0.35">
      <c r="F1503" s="36" t="s">
        <v>6043</v>
      </c>
      <c r="K1503" s="47"/>
      <c r="L1503" s="47"/>
    </row>
    <row r="1504" spans="6:12" ht="14.15" x14ac:dyDescent="0.35">
      <c r="F1504" s="36" t="s">
        <v>6044</v>
      </c>
      <c r="K1504" s="47"/>
      <c r="L1504" s="47"/>
    </row>
    <row r="1505" spans="6:12" ht="14.15" x14ac:dyDescent="0.35">
      <c r="F1505" s="36" t="s">
        <v>6045</v>
      </c>
      <c r="K1505" s="47"/>
      <c r="L1505" s="47"/>
    </row>
    <row r="1506" spans="6:12" ht="14.15" x14ac:dyDescent="0.35">
      <c r="F1506" s="36" t="s">
        <v>6046</v>
      </c>
      <c r="K1506" s="47"/>
      <c r="L1506" s="47"/>
    </row>
    <row r="1507" spans="6:12" ht="14.15" x14ac:dyDescent="0.35">
      <c r="F1507" s="36" t="s">
        <v>6047</v>
      </c>
      <c r="K1507" s="47"/>
      <c r="L1507" s="47"/>
    </row>
    <row r="1508" spans="6:12" ht="14.15" x14ac:dyDescent="0.35">
      <c r="F1508" s="36" t="s">
        <v>6048</v>
      </c>
      <c r="K1508" s="47"/>
      <c r="L1508" s="47"/>
    </row>
    <row r="1509" spans="6:12" ht="14.15" x14ac:dyDescent="0.35">
      <c r="F1509" s="36" t="s">
        <v>6049</v>
      </c>
      <c r="K1509" s="47"/>
      <c r="L1509" s="47"/>
    </row>
    <row r="1510" spans="6:12" ht="14.15" x14ac:dyDescent="0.35">
      <c r="F1510" s="36" t="s">
        <v>6050</v>
      </c>
      <c r="K1510" s="47"/>
      <c r="L1510" s="47"/>
    </row>
    <row r="1511" spans="6:12" ht="14.15" x14ac:dyDescent="0.35">
      <c r="F1511" s="36" t="s">
        <v>3423</v>
      </c>
      <c r="K1511" s="47"/>
      <c r="L1511" s="47"/>
    </row>
    <row r="1512" spans="6:12" ht="14.15" x14ac:dyDescent="0.35">
      <c r="F1512" s="36" t="s">
        <v>6051</v>
      </c>
      <c r="K1512" s="47"/>
      <c r="L1512" s="47"/>
    </row>
    <row r="1513" spans="6:12" ht="14.15" x14ac:dyDescent="0.35">
      <c r="F1513" s="36" t="s">
        <v>1355</v>
      </c>
      <c r="K1513" s="47"/>
      <c r="L1513" s="47"/>
    </row>
    <row r="1514" spans="6:12" ht="14.15" x14ac:dyDescent="0.35">
      <c r="F1514" s="36" t="s">
        <v>6052</v>
      </c>
      <c r="K1514" s="47"/>
      <c r="L1514" s="47"/>
    </row>
    <row r="1515" spans="6:12" ht="14.15" x14ac:dyDescent="0.35">
      <c r="F1515" s="36" t="s">
        <v>6053</v>
      </c>
      <c r="K1515" s="47"/>
      <c r="L1515" s="47"/>
    </row>
    <row r="1516" spans="6:12" ht="14.15" x14ac:dyDescent="0.35">
      <c r="F1516" s="36" t="s">
        <v>6054</v>
      </c>
      <c r="K1516" s="47"/>
      <c r="L1516" s="47"/>
    </row>
    <row r="1517" spans="6:12" ht="14.15" x14ac:dyDescent="0.35">
      <c r="F1517" s="36" t="s">
        <v>702</v>
      </c>
      <c r="K1517" s="47"/>
      <c r="L1517" s="47"/>
    </row>
    <row r="1518" spans="6:12" ht="14.15" x14ac:dyDescent="0.35">
      <c r="F1518" s="36" t="s">
        <v>6055</v>
      </c>
      <c r="K1518" s="47"/>
      <c r="L1518" s="47"/>
    </row>
    <row r="1519" spans="6:12" ht="14.15" x14ac:dyDescent="0.35">
      <c r="F1519" s="36" t="s">
        <v>6056</v>
      </c>
      <c r="K1519" s="47"/>
      <c r="L1519" s="47"/>
    </row>
    <row r="1520" spans="6:12" ht="14.15" x14ac:dyDescent="0.35">
      <c r="F1520" s="36" t="s">
        <v>6058</v>
      </c>
      <c r="K1520" s="47"/>
      <c r="L1520" s="47"/>
    </row>
    <row r="1521" spans="6:12" ht="14.15" x14ac:dyDescent="0.35">
      <c r="F1521" s="36" t="s">
        <v>6059</v>
      </c>
      <c r="K1521" s="47"/>
      <c r="L1521" s="47"/>
    </row>
    <row r="1522" spans="6:12" ht="14.15" x14ac:dyDescent="0.35">
      <c r="F1522" s="36" t="s">
        <v>6060</v>
      </c>
      <c r="K1522" s="47"/>
      <c r="L1522" s="47"/>
    </row>
    <row r="1523" spans="6:12" ht="14.15" x14ac:dyDescent="0.35">
      <c r="F1523" s="36" t="s">
        <v>6061</v>
      </c>
      <c r="K1523" s="47"/>
      <c r="L1523" s="47"/>
    </row>
    <row r="1524" spans="6:12" ht="14.15" x14ac:dyDescent="0.35">
      <c r="F1524" s="36" t="s">
        <v>4112</v>
      </c>
      <c r="K1524" s="47"/>
      <c r="L1524" s="47"/>
    </row>
    <row r="1525" spans="6:12" ht="14.15" x14ac:dyDescent="0.35">
      <c r="F1525" s="36" t="s">
        <v>6062</v>
      </c>
      <c r="K1525" s="47"/>
      <c r="L1525" s="47"/>
    </row>
    <row r="1526" spans="6:12" ht="14.15" x14ac:dyDescent="0.35">
      <c r="F1526" s="36" t="s">
        <v>3270</v>
      </c>
      <c r="K1526" s="47"/>
      <c r="L1526" s="47"/>
    </row>
    <row r="1527" spans="6:12" ht="14.15" x14ac:dyDescent="0.35">
      <c r="F1527" s="36" t="s">
        <v>6064</v>
      </c>
      <c r="K1527" s="47"/>
      <c r="L1527" s="47"/>
    </row>
    <row r="1528" spans="6:12" ht="14.15" x14ac:dyDescent="0.35">
      <c r="F1528" s="36" t="s">
        <v>6065</v>
      </c>
      <c r="K1528" s="47"/>
      <c r="L1528" s="47"/>
    </row>
    <row r="1529" spans="6:12" ht="14.15" x14ac:dyDescent="0.35">
      <c r="F1529" s="36" t="s">
        <v>6066</v>
      </c>
      <c r="K1529" s="47"/>
      <c r="L1529" s="47"/>
    </row>
    <row r="1530" spans="6:12" ht="14.15" x14ac:dyDescent="0.35">
      <c r="F1530" s="36" t="s">
        <v>6067</v>
      </c>
      <c r="K1530" s="47"/>
      <c r="L1530" s="47"/>
    </row>
    <row r="1531" spans="6:12" ht="14.15" x14ac:dyDescent="0.35">
      <c r="F1531" s="36" t="s">
        <v>6068</v>
      </c>
      <c r="K1531" s="47"/>
      <c r="L1531" s="47"/>
    </row>
    <row r="1532" spans="6:12" ht="14.15" x14ac:dyDescent="0.35">
      <c r="F1532" s="36" t="s">
        <v>6069</v>
      </c>
      <c r="K1532" s="47"/>
      <c r="L1532" s="47"/>
    </row>
    <row r="1533" spans="6:12" ht="14.15" x14ac:dyDescent="0.35">
      <c r="F1533" s="36" t="s">
        <v>6070</v>
      </c>
      <c r="K1533" s="47"/>
      <c r="L1533" s="47"/>
    </row>
    <row r="1534" spans="6:12" ht="14.15" x14ac:dyDescent="0.35">
      <c r="F1534" s="36" t="s">
        <v>6071</v>
      </c>
      <c r="K1534" s="47"/>
      <c r="L1534" s="47"/>
    </row>
    <row r="1535" spans="6:12" ht="14.15" x14ac:dyDescent="0.35">
      <c r="F1535" s="36" t="s">
        <v>6072</v>
      </c>
      <c r="K1535" s="47"/>
      <c r="L1535" s="47"/>
    </row>
    <row r="1536" spans="6:12" ht="14.15" x14ac:dyDescent="0.35">
      <c r="F1536" s="36" t="s">
        <v>6073</v>
      </c>
      <c r="K1536" s="47"/>
      <c r="L1536" s="47"/>
    </row>
    <row r="1537" spans="6:12" ht="14.15" x14ac:dyDescent="0.35">
      <c r="F1537" s="36" t="s">
        <v>6074</v>
      </c>
      <c r="K1537" s="47"/>
      <c r="L1537" s="47"/>
    </row>
    <row r="1538" spans="6:12" ht="14.15" x14ac:dyDescent="0.35">
      <c r="F1538" s="36" t="s">
        <v>6075</v>
      </c>
      <c r="K1538" s="47"/>
      <c r="L1538" s="47"/>
    </row>
    <row r="1539" spans="6:12" ht="14.15" x14ac:dyDescent="0.35">
      <c r="F1539" s="36" t="s">
        <v>6076</v>
      </c>
      <c r="K1539" s="47"/>
      <c r="L1539" s="47"/>
    </row>
    <row r="1540" spans="6:12" ht="14.15" x14ac:dyDescent="0.35">
      <c r="F1540" s="36" t="s">
        <v>2289</v>
      </c>
      <c r="K1540" s="47"/>
      <c r="L1540" s="47"/>
    </row>
    <row r="1541" spans="6:12" ht="14.15" x14ac:dyDescent="0.35">
      <c r="F1541" s="36" t="s">
        <v>4186</v>
      </c>
      <c r="K1541" s="47"/>
      <c r="L1541" s="47"/>
    </row>
    <row r="1542" spans="6:12" ht="14.15" x14ac:dyDescent="0.35">
      <c r="F1542" s="36" t="s">
        <v>4834</v>
      </c>
      <c r="K1542" s="47"/>
      <c r="L1542" s="47"/>
    </row>
    <row r="1543" spans="6:12" ht="14.15" x14ac:dyDescent="0.35">
      <c r="F1543" s="36" t="s">
        <v>6077</v>
      </c>
      <c r="K1543" s="47"/>
      <c r="L1543" s="47"/>
    </row>
    <row r="1544" spans="6:12" ht="14.15" x14ac:dyDescent="0.35">
      <c r="F1544" s="36" t="s">
        <v>6078</v>
      </c>
      <c r="K1544" s="47"/>
      <c r="L1544" s="47"/>
    </row>
    <row r="1545" spans="6:12" ht="14.15" x14ac:dyDescent="0.35">
      <c r="F1545" s="36" t="s">
        <v>6079</v>
      </c>
      <c r="K1545" s="47"/>
      <c r="L1545" s="47"/>
    </row>
    <row r="1546" spans="6:12" ht="14.15" x14ac:dyDescent="0.35">
      <c r="F1546" s="36" t="s">
        <v>4389</v>
      </c>
      <c r="K1546" s="47"/>
      <c r="L1546" s="47"/>
    </row>
    <row r="1547" spans="6:12" ht="14.15" x14ac:dyDescent="0.35">
      <c r="F1547" s="36" t="s">
        <v>6080</v>
      </c>
      <c r="K1547" s="47"/>
      <c r="L1547" s="47"/>
    </row>
    <row r="1548" spans="6:12" ht="14.15" x14ac:dyDescent="0.35">
      <c r="F1548" s="36" t="s">
        <v>4770</v>
      </c>
      <c r="K1548" s="47"/>
      <c r="L1548" s="47"/>
    </row>
    <row r="1549" spans="6:12" ht="14.15" x14ac:dyDescent="0.35">
      <c r="F1549" s="36" t="s">
        <v>6081</v>
      </c>
      <c r="K1549" s="47"/>
      <c r="L1549" s="47"/>
    </row>
    <row r="1550" spans="6:12" ht="14.15" x14ac:dyDescent="0.35">
      <c r="F1550" s="36" t="s">
        <v>6082</v>
      </c>
      <c r="K1550" s="47"/>
      <c r="L1550" s="47"/>
    </row>
    <row r="1551" spans="6:12" ht="14.15" x14ac:dyDescent="0.35">
      <c r="F1551" s="36" t="s">
        <v>6083</v>
      </c>
      <c r="K1551" s="47"/>
      <c r="L1551" s="47"/>
    </row>
    <row r="1552" spans="6:12" ht="14.15" x14ac:dyDescent="0.35">
      <c r="F1552" s="36" t="s">
        <v>6084</v>
      </c>
      <c r="K1552" s="47"/>
      <c r="L1552" s="47"/>
    </row>
    <row r="1553" spans="6:12" ht="14.15" x14ac:dyDescent="0.35">
      <c r="F1553" s="36" t="s">
        <v>1598</v>
      </c>
      <c r="K1553" s="47"/>
      <c r="L1553" s="47"/>
    </row>
    <row r="1554" spans="6:12" ht="14.15" x14ac:dyDescent="0.35">
      <c r="F1554" s="36" t="s">
        <v>6085</v>
      </c>
      <c r="K1554" s="47"/>
      <c r="L1554" s="47"/>
    </row>
    <row r="1555" spans="6:12" ht="14.15" x14ac:dyDescent="0.35">
      <c r="F1555" s="36" t="s">
        <v>6086</v>
      </c>
      <c r="K1555" s="47"/>
      <c r="L1555" s="47"/>
    </row>
    <row r="1556" spans="6:12" ht="14.15" x14ac:dyDescent="0.35">
      <c r="F1556" s="36" t="s">
        <v>6087</v>
      </c>
      <c r="K1556" s="47"/>
      <c r="L1556" s="47"/>
    </row>
    <row r="1557" spans="6:12" ht="14.15" x14ac:dyDescent="0.35">
      <c r="F1557" s="36" t="s">
        <v>6088</v>
      </c>
      <c r="K1557" s="47"/>
      <c r="L1557" s="47"/>
    </row>
    <row r="1558" spans="6:12" ht="14.15" x14ac:dyDescent="0.35">
      <c r="F1558" s="36" t="s">
        <v>6089</v>
      </c>
      <c r="K1558" s="47"/>
      <c r="L1558" s="47"/>
    </row>
    <row r="1559" spans="6:12" ht="14.15" x14ac:dyDescent="0.35">
      <c r="F1559" s="36" t="s">
        <v>6091</v>
      </c>
      <c r="K1559" s="47"/>
      <c r="L1559" s="47"/>
    </row>
    <row r="1560" spans="6:12" ht="14.15" x14ac:dyDescent="0.35">
      <c r="F1560" s="36" t="s">
        <v>6092</v>
      </c>
      <c r="K1560" s="47"/>
      <c r="L1560" s="47"/>
    </row>
    <row r="1561" spans="6:12" ht="14.15" x14ac:dyDescent="0.35">
      <c r="F1561" s="36" t="s">
        <v>6093</v>
      </c>
      <c r="K1561" s="47"/>
      <c r="L1561" s="47"/>
    </row>
    <row r="1562" spans="6:12" ht="14.15" x14ac:dyDescent="0.35">
      <c r="F1562" s="36" t="s">
        <v>789</v>
      </c>
      <c r="K1562" s="47"/>
      <c r="L1562" s="47"/>
    </row>
    <row r="1563" spans="6:12" ht="14.15" x14ac:dyDescent="0.35">
      <c r="F1563" s="36" t="s">
        <v>6095</v>
      </c>
      <c r="K1563" s="47"/>
      <c r="L1563" s="47"/>
    </row>
    <row r="1564" spans="6:12" ht="14.15" x14ac:dyDescent="0.35">
      <c r="F1564" s="36" t="s">
        <v>6096</v>
      </c>
      <c r="K1564" s="47"/>
      <c r="L1564" s="47"/>
    </row>
    <row r="1565" spans="6:12" ht="14.15" x14ac:dyDescent="0.35">
      <c r="F1565" s="36" t="s">
        <v>6098</v>
      </c>
      <c r="K1565" s="47"/>
      <c r="L1565" s="47"/>
    </row>
    <row r="1566" spans="6:12" ht="14.15" x14ac:dyDescent="0.35">
      <c r="F1566" s="36" t="s">
        <v>6100</v>
      </c>
      <c r="K1566" s="47"/>
      <c r="L1566" s="47"/>
    </row>
    <row r="1567" spans="6:12" ht="14.15" x14ac:dyDescent="0.35">
      <c r="F1567" s="36" t="s">
        <v>6101</v>
      </c>
      <c r="K1567" s="47"/>
      <c r="L1567" s="47"/>
    </row>
    <row r="1568" spans="6:12" ht="14.15" x14ac:dyDescent="0.35">
      <c r="F1568" s="36" t="s">
        <v>6103</v>
      </c>
      <c r="K1568" s="47"/>
      <c r="L1568" s="47"/>
    </row>
    <row r="1569" spans="6:12" ht="14.15" x14ac:dyDescent="0.35">
      <c r="F1569" s="36" t="s">
        <v>6104</v>
      </c>
      <c r="K1569" s="47"/>
      <c r="L1569" s="47"/>
    </row>
    <row r="1570" spans="6:12" ht="14.15" x14ac:dyDescent="0.35">
      <c r="F1570" s="36" t="s">
        <v>4729</v>
      </c>
      <c r="K1570" s="47"/>
      <c r="L1570" s="47"/>
    </row>
    <row r="1571" spans="6:12" ht="14.15" x14ac:dyDescent="0.35">
      <c r="F1571" s="36" t="s">
        <v>6105</v>
      </c>
      <c r="K1571" s="47"/>
      <c r="L1571" s="47"/>
    </row>
    <row r="1572" spans="6:12" ht="14.15" x14ac:dyDescent="0.35">
      <c r="F1572" s="36" t="s">
        <v>4022</v>
      </c>
      <c r="K1572" s="47"/>
      <c r="L1572" s="47"/>
    </row>
    <row r="1573" spans="6:12" ht="14.15" x14ac:dyDescent="0.35">
      <c r="F1573" s="36" t="s">
        <v>4944</v>
      </c>
      <c r="K1573" s="47"/>
      <c r="L1573" s="47"/>
    </row>
    <row r="1574" spans="6:12" ht="14.15" x14ac:dyDescent="0.35">
      <c r="F1574" s="36" t="s">
        <v>6107</v>
      </c>
      <c r="K1574" s="47"/>
      <c r="L1574" s="47"/>
    </row>
    <row r="1575" spans="6:12" ht="14.15" x14ac:dyDescent="0.35">
      <c r="F1575" s="36" t="s">
        <v>6108</v>
      </c>
      <c r="K1575" s="47"/>
      <c r="L1575" s="47"/>
    </row>
    <row r="1576" spans="6:12" ht="14.15" x14ac:dyDescent="0.35">
      <c r="F1576" s="36" t="s">
        <v>6109</v>
      </c>
      <c r="K1576" s="47"/>
      <c r="L1576" s="47"/>
    </row>
    <row r="1577" spans="6:12" ht="14.15" x14ac:dyDescent="0.35">
      <c r="F1577" s="36" t="s">
        <v>2682</v>
      </c>
      <c r="K1577" s="47"/>
      <c r="L1577" s="47"/>
    </row>
    <row r="1578" spans="6:12" ht="14.15" x14ac:dyDescent="0.35">
      <c r="F1578" s="36" t="s">
        <v>638</v>
      </c>
      <c r="K1578" s="47"/>
      <c r="L1578" s="47"/>
    </row>
    <row r="1579" spans="6:12" ht="14.15" x14ac:dyDescent="0.35">
      <c r="F1579" s="36" t="s">
        <v>6111</v>
      </c>
      <c r="K1579" s="47"/>
      <c r="L1579" s="47"/>
    </row>
    <row r="1580" spans="6:12" ht="14.15" x14ac:dyDescent="0.35">
      <c r="F1580" s="36" t="s">
        <v>6112</v>
      </c>
      <c r="K1580" s="47"/>
      <c r="L1580" s="47"/>
    </row>
    <row r="1581" spans="6:12" ht="14.15" x14ac:dyDescent="0.35">
      <c r="F1581" s="36" t="s">
        <v>4142</v>
      </c>
      <c r="K1581" s="47"/>
      <c r="L1581" s="47"/>
    </row>
    <row r="1582" spans="6:12" ht="14.15" x14ac:dyDescent="0.35">
      <c r="F1582" s="36" t="s">
        <v>6114</v>
      </c>
      <c r="K1582" s="47"/>
      <c r="L1582" s="47"/>
    </row>
    <row r="1583" spans="6:12" ht="14.15" x14ac:dyDescent="0.35">
      <c r="F1583" s="36" t="s">
        <v>6115</v>
      </c>
      <c r="K1583" s="47"/>
      <c r="L1583" s="47"/>
    </row>
    <row r="1584" spans="6:12" ht="14.15" x14ac:dyDescent="0.35">
      <c r="F1584" s="36" t="s">
        <v>1279</v>
      </c>
      <c r="K1584" s="47"/>
      <c r="L1584" s="47"/>
    </row>
    <row r="1585" spans="6:12" ht="14.15" x14ac:dyDescent="0.35">
      <c r="F1585" s="36" t="s">
        <v>6117</v>
      </c>
      <c r="K1585" s="47"/>
      <c r="L1585" s="47"/>
    </row>
    <row r="1586" spans="6:12" ht="14.15" x14ac:dyDescent="0.35">
      <c r="F1586" s="36" t="s">
        <v>6118</v>
      </c>
      <c r="K1586" s="47"/>
      <c r="L1586" s="47"/>
    </row>
    <row r="1587" spans="6:12" ht="14.15" x14ac:dyDescent="0.35">
      <c r="F1587" s="36" t="s">
        <v>3383</v>
      </c>
      <c r="K1587" s="47"/>
      <c r="L1587" s="47"/>
    </row>
    <row r="1588" spans="6:12" ht="14.15" x14ac:dyDescent="0.35">
      <c r="F1588" s="36" t="s">
        <v>6119</v>
      </c>
      <c r="K1588" s="47"/>
      <c r="L1588" s="47"/>
    </row>
    <row r="1589" spans="6:12" ht="14.15" x14ac:dyDescent="0.35">
      <c r="F1589" s="36" t="s">
        <v>6120</v>
      </c>
      <c r="K1589" s="47"/>
      <c r="L1589" s="47"/>
    </row>
    <row r="1590" spans="6:12" ht="14.15" x14ac:dyDescent="0.35">
      <c r="F1590" s="36" t="s">
        <v>4590</v>
      </c>
      <c r="K1590" s="47"/>
      <c r="L1590" s="47"/>
    </row>
    <row r="1591" spans="6:12" ht="14.15" x14ac:dyDescent="0.35">
      <c r="F1591" s="36" t="s">
        <v>1544</v>
      </c>
      <c r="K1591" s="47"/>
      <c r="L1591" s="47"/>
    </row>
    <row r="1592" spans="6:12" ht="14.15" x14ac:dyDescent="0.35">
      <c r="F1592" s="36" t="s">
        <v>6122</v>
      </c>
      <c r="K1592" s="47"/>
      <c r="L1592" s="47"/>
    </row>
    <row r="1593" spans="6:12" ht="14.15" x14ac:dyDescent="0.35">
      <c r="F1593" s="36" t="s">
        <v>439</v>
      </c>
      <c r="K1593" s="47"/>
      <c r="L1593" s="47"/>
    </row>
    <row r="1594" spans="6:12" ht="14.15" x14ac:dyDescent="0.35">
      <c r="F1594" s="36" t="s">
        <v>4851</v>
      </c>
      <c r="K1594" s="47"/>
      <c r="L1594" s="47"/>
    </row>
    <row r="1595" spans="6:12" ht="14.15" x14ac:dyDescent="0.35">
      <c r="F1595" s="36" t="s">
        <v>4655</v>
      </c>
      <c r="K1595" s="47"/>
      <c r="L1595" s="47"/>
    </row>
    <row r="1596" spans="6:12" ht="14.15" x14ac:dyDescent="0.35">
      <c r="F1596" s="36" t="s">
        <v>3650</v>
      </c>
      <c r="K1596" s="47"/>
      <c r="L1596" s="47"/>
    </row>
    <row r="1597" spans="6:12" ht="14.15" x14ac:dyDescent="0.35">
      <c r="F1597" s="36" t="s">
        <v>6123</v>
      </c>
      <c r="K1597" s="47"/>
      <c r="L1597" s="47"/>
    </row>
    <row r="1598" spans="6:12" ht="14.15" x14ac:dyDescent="0.35">
      <c r="F1598" s="36" t="s">
        <v>6124</v>
      </c>
      <c r="K1598" s="47"/>
      <c r="L1598" s="47"/>
    </row>
    <row r="1599" spans="6:12" ht="14.15" x14ac:dyDescent="0.35">
      <c r="F1599" s="36" t="s">
        <v>6125</v>
      </c>
      <c r="K1599" s="47"/>
      <c r="L1599" s="47"/>
    </row>
    <row r="1600" spans="6:12" ht="14.15" x14ac:dyDescent="0.35">
      <c r="F1600" s="36" t="s">
        <v>6126</v>
      </c>
      <c r="K1600" s="47"/>
      <c r="L1600" s="47"/>
    </row>
    <row r="1601" spans="6:12" ht="14.15" x14ac:dyDescent="0.35">
      <c r="F1601" s="36" t="s">
        <v>6127</v>
      </c>
      <c r="K1601" s="47"/>
      <c r="L1601" s="47"/>
    </row>
    <row r="1602" spans="6:12" ht="14.15" x14ac:dyDescent="0.35">
      <c r="F1602" s="36" t="s">
        <v>6128</v>
      </c>
      <c r="K1602" s="47"/>
      <c r="L1602" s="47"/>
    </row>
    <row r="1603" spans="6:12" ht="14.15" x14ac:dyDescent="0.35">
      <c r="F1603" s="36" t="s">
        <v>2157</v>
      </c>
      <c r="K1603" s="47"/>
      <c r="L1603" s="47"/>
    </row>
    <row r="1604" spans="6:12" ht="14.15" x14ac:dyDescent="0.35">
      <c r="F1604" s="36" t="s">
        <v>6129</v>
      </c>
      <c r="K1604" s="47"/>
      <c r="L1604" s="47"/>
    </row>
    <row r="1605" spans="6:12" ht="14.15" x14ac:dyDescent="0.35">
      <c r="F1605" s="36" t="s">
        <v>6130</v>
      </c>
      <c r="K1605" s="47"/>
      <c r="L1605" s="47"/>
    </row>
    <row r="1606" spans="6:12" ht="14.15" x14ac:dyDescent="0.35">
      <c r="F1606" s="36" t="s">
        <v>6132</v>
      </c>
      <c r="K1606" s="47"/>
      <c r="L1606" s="47"/>
    </row>
    <row r="1607" spans="6:12" ht="14.15" x14ac:dyDescent="0.35">
      <c r="F1607" s="36" t="s">
        <v>6133</v>
      </c>
      <c r="K1607" s="47"/>
      <c r="L1607" s="47"/>
    </row>
    <row r="1608" spans="6:12" ht="14.15" x14ac:dyDescent="0.35">
      <c r="F1608" s="36" t="s">
        <v>6134</v>
      </c>
      <c r="K1608" s="47"/>
      <c r="L1608" s="47"/>
    </row>
    <row r="1609" spans="6:12" ht="14.15" x14ac:dyDescent="0.35">
      <c r="F1609" s="36" t="s">
        <v>6135</v>
      </c>
      <c r="K1609" s="47"/>
      <c r="L1609" s="47"/>
    </row>
    <row r="1610" spans="6:12" ht="14.15" x14ac:dyDescent="0.35">
      <c r="F1610" s="36" t="s">
        <v>6136</v>
      </c>
      <c r="K1610" s="47"/>
      <c r="L1610" s="47"/>
    </row>
    <row r="1611" spans="6:12" ht="14.15" x14ac:dyDescent="0.35">
      <c r="F1611" s="36" t="s">
        <v>6137</v>
      </c>
      <c r="K1611" s="47"/>
      <c r="L1611" s="47"/>
    </row>
    <row r="1612" spans="6:12" ht="14.15" x14ac:dyDescent="0.35">
      <c r="F1612" s="36" t="s">
        <v>6138</v>
      </c>
      <c r="K1612" s="47"/>
      <c r="L1612" s="47"/>
    </row>
    <row r="1613" spans="6:12" ht="14.15" x14ac:dyDescent="0.35">
      <c r="F1613" s="36" t="s">
        <v>4166</v>
      </c>
      <c r="K1613" s="47"/>
      <c r="L1613" s="47"/>
    </row>
    <row r="1614" spans="6:12" ht="14.15" x14ac:dyDescent="0.35">
      <c r="F1614" s="36" t="s">
        <v>6139</v>
      </c>
      <c r="K1614" s="47"/>
      <c r="L1614" s="47"/>
    </row>
    <row r="1615" spans="6:12" ht="14.15" x14ac:dyDescent="0.35">
      <c r="F1615" s="36" t="s">
        <v>6141</v>
      </c>
      <c r="K1615" s="47"/>
      <c r="L1615" s="47"/>
    </row>
    <row r="1616" spans="6:12" ht="14.15" x14ac:dyDescent="0.35">
      <c r="F1616" s="36" t="s">
        <v>6142</v>
      </c>
      <c r="K1616" s="47"/>
      <c r="L1616" s="47"/>
    </row>
    <row r="1617" spans="6:12" ht="14.15" x14ac:dyDescent="0.35">
      <c r="F1617" s="36" t="s">
        <v>6143</v>
      </c>
      <c r="K1617" s="47"/>
      <c r="L1617" s="47"/>
    </row>
    <row r="1618" spans="6:12" ht="14.15" x14ac:dyDescent="0.35">
      <c r="F1618" s="36" t="s">
        <v>6144</v>
      </c>
      <c r="K1618" s="47"/>
      <c r="L1618" s="47"/>
    </row>
    <row r="1619" spans="6:12" ht="14.15" x14ac:dyDescent="0.35">
      <c r="F1619" s="36" t="s">
        <v>6145</v>
      </c>
      <c r="K1619" s="47"/>
      <c r="L1619" s="47"/>
    </row>
    <row r="1620" spans="6:12" ht="14.15" x14ac:dyDescent="0.35">
      <c r="F1620" s="36" t="s">
        <v>6146</v>
      </c>
      <c r="K1620" s="47"/>
      <c r="L1620" s="47"/>
    </row>
    <row r="1621" spans="6:12" ht="14.15" x14ac:dyDescent="0.35">
      <c r="F1621" s="36" t="s">
        <v>3466</v>
      </c>
      <c r="K1621" s="47"/>
      <c r="L1621" s="47"/>
    </row>
    <row r="1622" spans="6:12" ht="14.15" x14ac:dyDescent="0.35">
      <c r="F1622" s="36" t="s">
        <v>3127</v>
      </c>
      <c r="K1622" s="47"/>
      <c r="L1622" s="47"/>
    </row>
    <row r="1623" spans="6:12" ht="14.15" x14ac:dyDescent="0.35">
      <c r="F1623" s="36" t="s">
        <v>239</v>
      </c>
      <c r="K1623" s="47"/>
      <c r="L1623" s="47"/>
    </row>
    <row r="1624" spans="6:12" ht="14.15" x14ac:dyDescent="0.35">
      <c r="F1624" s="36" t="s">
        <v>6147</v>
      </c>
      <c r="K1624" s="47"/>
      <c r="L1624" s="47"/>
    </row>
    <row r="1625" spans="6:12" ht="14.15" x14ac:dyDescent="0.35">
      <c r="F1625" s="36" t="s">
        <v>6148</v>
      </c>
      <c r="K1625" s="47"/>
      <c r="L1625" s="47"/>
    </row>
    <row r="1626" spans="6:12" ht="14.15" x14ac:dyDescent="0.35">
      <c r="F1626" s="36" t="s">
        <v>6149</v>
      </c>
      <c r="K1626" s="47"/>
      <c r="L1626" s="47"/>
    </row>
    <row r="1627" spans="6:12" ht="14.15" x14ac:dyDescent="0.35">
      <c r="F1627" s="36" t="s">
        <v>6150</v>
      </c>
      <c r="K1627" s="47"/>
      <c r="L1627" s="47"/>
    </row>
    <row r="1628" spans="6:12" ht="14.15" x14ac:dyDescent="0.35">
      <c r="F1628" s="36" t="s">
        <v>6151</v>
      </c>
      <c r="K1628" s="47"/>
      <c r="L1628" s="47"/>
    </row>
    <row r="1629" spans="6:12" ht="14.15" x14ac:dyDescent="0.35">
      <c r="F1629" s="36" t="s">
        <v>6152</v>
      </c>
      <c r="K1629" s="47"/>
      <c r="L1629" s="47"/>
    </row>
    <row r="1630" spans="6:12" ht="14.15" x14ac:dyDescent="0.35">
      <c r="F1630" s="36" t="s">
        <v>6154</v>
      </c>
      <c r="K1630" s="47"/>
      <c r="L1630" s="47"/>
    </row>
    <row r="1631" spans="6:12" ht="14.15" x14ac:dyDescent="0.35">
      <c r="F1631" s="36" t="s">
        <v>6155</v>
      </c>
      <c r="K1631" s="47"/>
      <c r="L1631" s="47"/>
    </row>
    <row r="1632" spans="6:12" ht="14.15" x14ac:dyDescent="0.35">
      <c r="F1632" s="36" t="s">
        <v>6156</v>
      </c>
      <c r="K1632" s="47"/>
      <c r="L1632" s="47"/>
    </row>
    <row r="1633" spans="6:12" ht="14.15" x14ac:dyDescent="0.35">
      <c r="F1633" s="36" t="s">
        <v>3354</v>
      </c>
      <c r="K1633" s="47"/>
      <c r="L1633" s="47"/>
    </row>
    <row r="1634" spans="6:12" ht="14.15" x14ac:dyDescent="0.35">
      <c r="F1634" s="36" t="s">
        <v>6157</v>
      </c>
      <c r="K1634" s="47"/>
      <c r="L1634" s="47"/>
    </row>
    <row r="1635" spans="6:12" ht="14.15" x14ac:dyDescent="0.35">
      <c r="F1635" s="36" t="s">
        <v>6158</v>
      </c>
      <c r="K1635" s="47"/>
      <c r="L1635" s="47"/>
    </row>
    <row r="1636" spans="6:12" ht="14.15" x14ac:dyDescent="0.35">
      <c r="F1636" s="36" t="s">
        <v>427</v>
      </c>
      <c r="K1636" s="47"/>
      <c r="L1636" s="47"/>
    </row>
    <row r="1637" spans="6:12" ht="14.15" x14ac:dyDescent="0.35">
      <c r="F1637" s="36" t="s">
        <v>6159</v>
      </c>
      <c r="K1637" s="47"/>
      <c r="L1637" s="47"/>
    </row>
    <row r="1638" spans="6:12" ht="14.15" x14ac:dyDescent="0.35">
      <c r="F1638" s="36" t="s">
        <v>6160</v>
      </c>
      <c r="K1638" s="47"/>
      <c r="L1638" s="47"/>
    </row>
    <row r="1639" spans="6:12" ht="14.15" x14ac:dyDescent="0.35">
      <c r="F1639" s="36" t="s">
        <v>6161</v>
      </c>
      <c r="K1639" s="47"/>
      <c r="L1639" s="47"/>
    </row>
    <row r="1640" spans="6:12" ht="14.15" x14ac:dyDescent="0.35">
      <c r="F1640" s="36" t="s">
        <v>6162</v>
      </c>
      <c r="K1640" s="47"/>
      <c r="L1640" s="47"/>
    </row>
    <row r="1641" spans="6:12" ht="14.15" x14ac:dyDescent="0.35">
      <c r="F1641" s="36" t="s">
        <v>6163</v>
      </c>
      <c r="K1641" s="47"/>
      <c r="L1641" s="47"/>
    </row>
    <row r="1642" spans="6:12" ht="14.15" x14ac:dyDescent="0.35">
      <c r="F1642" s="36" t="s">
        <v>2580</v>
      </c>
      <c r="K1642" s="47"/>
      <c r="L1642" s="47"/>
    </row>
    <row r="1643" spans="6:12" ht="14.15" x14ac:dyDescent="0.35">
      <c r="F1643" s="36" t="s">
        <v>6164</v>
      </c>
      <c r="K1643" s="47"/>
      <c r="L1643" s="47"/>
    </row>
    <row r="1644" spans="6:12" ht="14.15" x14ac:dyDescent="0.35">
      <c r="F1644" s="36" t="s">
        <v>6165</v>
      </c>
      <c r="K1644" s="47"/>
      <c r="L1644" s="47"/>
    </row>
    <row r="1645" spans="6:12" ht="14.15" x14ac:dyDescent="0.35">
      <c r="F1645" s="36" t="s">
        <v>6167</v>
      </c>
      <c r="K1645" s="47"/>
      <c r="L1645" s="47"/>
    </row>
    <row r="1646" spans="6:12" ht="14.15" x14ac:dyDescent="0.35">
      <c r="F1646" s="36" t="s">
        <v>6168</v>
      </c>
      <c r="K1646" s="47"/>
      <c r="L1646" s="47"/>
    </row>
    <row r="1647" spans="6:12" ht="14.15" x14ac:dyDescent="0.35">
      <c r="F1647" s="36" t="s">
        <v>6169</v>
      </c>
      <c r="K1647" s="47"/>
      <c r="L1647" s="47"/>
    </row>
    <row r="1648" spans="6:12" ht="14.15" x14ac:dyDescent="0.35">
      <c r="F1648" s="36" t="s">
        <v>6171</v>
      </c>
      <c r="K1648" s="47"/>
      <c r="L1648" s="47"/>
    </row>
    <row r="1649" spans="6:12" ht="14.15" x14ac:dyDescent="0.35">
      <c r="F1649" s="36" t="s">
        <v>4452</v>
      </c>
      <c r="K1649" s="47"/>
      <c r="L1649" s="47"/>
    </row>
    <row r="1650" spans="6:12" ht="14.15" x14ac:dyDescent="0.35">
      <c r="F1650" s="36" t="s">
        <v>474</v>
      </c>
      <c r="K1650" s="47"/>
      <c r="L1650" s="47"/>
    </row>
    <row r="1651" spans="6:12" ht="14.15" x14ac:dyDescent="0.35">
      <c r="F1651" s="36" t="s">
        <v>6172</v>
      </c>
      <c r="K1651" s="47"/>
      <c r="L1651" s="47"/>
    </row>
    <row r="1652" spans="6:12" ht="14.15" x14ac:dyDescent="0.35">
      <c r="F1652" s="36" t="s">
        <v>6173</v>
      </c>
      <c r="K1652" s="47"/>
      <c r="L1652" s="47"/>
    </row>
    <row r="1653" spans="6:12" ht="14.15" x14ac:dyDescent="0.35">
      <c r="F1653" s="36" t="s">
        <v>3508</v>
      </c>
      <c r="K1653" s="47"/>
      <c r="L1653" s="47"/>
    </row>
    <row r="1654" spans="6:12" ht="14.15" x14ac:dyDescent="0.35">
      <c r="F1654" s="36" t="s">
        <v>6174</v>
      </c>
      <c r="K1654" s="47"/>
      <c r="L1654" s="47"/>
    </row>
    <row r="1655" spans="6:12" ht="14.15" x14ac:dyDescent="0.35">
      <c r="F1655" s="36" t="s">
        <v>6175</v>
      </c>
      <c r="K1655" s="47"/>
      <c r="L1655" s="47"/>
    </row>
    <row r="1656" spans="6:12" ht="14.15" x14ac:dyDescent="0.35">
      <c r="F1656" s="36" t="s">
        <v>6176</v>
      </c>
      <c r="K1656" s="47"/>
      <c r="L1656" s="47"/>
    </row>
    <row r="1657" spans="6:12" ht="14.15" x14ac:dyDescent="0.35">
      <c r="F1657" s="36" t="s">
        <v>6177</v>
      </c>
      <c r="K1657" s="47"/>
      <c r="L1657" s="47"/>
    </row>
    <row r="1658" spans="6:12" ht="14.15" x14ac:dyDescent="0.35">
      <c r="F1658" s="36" t="s">
        <v>6179</v>
      </c>
      <c r="K1658" s="47"/>
      <c r="L1658" s="47"/>
    </row>
    <row r="1659" spans="6:12" ht="14.15" x14ac:dyDescent="0.35">
      <c r="F1659" s="36" t="s">
        <v>6182</v>
      </c>
      <c r="K1659" s="47"/>
      <c r="L1659" s="47"/>
    </row>
    <row r="1660" spans="6:12" ht="14.15" x14ac:dyDescent="0.35">
      <c r="F1660" s="36" t="s">
        <v>6184</v>
      </c>
      <c r="K1660" s="47"/>
      <c r="L1660" s="47"/>
    </row>
    <row r="1661" spans="6:12" ht="14.15" x14ac:dyDescent="0.35">
      <c r="F1661" s="36" t="s">
        <v>6185</v>
      </c>
      <c r="K1661" s="47"/>
      <c r="L1661" s="47"/>
    </row>
    <row r="1662" spans="6:12" ht="14.15" x14ac:dyDescent="0.35">
      <c r="F1662" s="36" t="s">
        <v>6187</v>
      </c>
      <c r="K1662" s="47"/>
      <c r="L1662" s="47"/>
    </row>
    <row r="1663" spans="6:12" ht="14.15" x14ac:dyDescent="0.35">
      <c r="F1663" s="36" t="s">
        <v>6189</v>
      </c>
      <c r="K1663" s="47"/>
      <c r="L1663" s="47"/>
    </row>
    <row r="1664" spans="6:12" ht="14.15" x14ac:dyDescent="0.35">
      <c r="F1664" s="36" t="s">
        <v>1240</v>
      </c>
      <c r="K1664" s="47"/>
      <c r="L1664" s="47"/>
    </row>
    <row r="1665" spans="6:12" ht="14.15" x14ac:dyDescent="0.35">
      <c r="F1665" s="36" t="s">
        <v>1372</v>
      </c>
      <c r="K1665" s="47"/>
      <c r="L1665" s="47"/>
    </row>
    <row r="1666" spans="6:12" ht="14.15" x14ac:dyDescent="0.35">
      <c r="F1666" s="36" t="s">
        <v>4529</v>
      </c>
      <c r="K1666" s="47"/>
      <c r="L1666" s="47"/>
    </row>
    <row r="1667" spans="6:12" ht="14.15" x14ac:dyDescent="0.35">
      <c r="F1667" s="36" t="s">
        <v>6192</v>
      </c>
      <c r="K1667" s="47"/>
      <c r="L1667" s="47"/>
    </row>
    <row r="1668" spans="6:12" ht="14.15" x14ac:dyDescent="0.35">
      <c r="F1668" s="36" t="s">
        <v>6193</v>
      </c>
      <c r="K1668" s="47"/>
      <c r="L1668" s="47"/>
    </row>
    <row r="1669" spans="6:12" ht="14.15" x14ac:dyDescent="0.35">
      <c r="F1669" s="36" t="s">
        <v>6194</v>
      </c>
      <c r="K1669" s="47"/>
      <c r="L1669" s="47"/>
    </row>
    <row r="1670" spans="6:12" ht="14.15" x14ac:dyDescent="0.35">
      <c r="F1670" s="36" t="s">
        <v>238</v>
      </c>
      <c r="K1670" s="47"/>
      <c r="L1670" s="47"/>
    </row>
    <row r="1671" spans="6:12" ht="14.15" x14ac:dyDescent="0.35">
      <c r="F1671" s="36" t="s">
        <v>6195</v>
      </c>
      <c r="K1671" s="47"/>
      <c r="L1671" s="47"/>
    </row>
    <row r="1672" spans="6:12" ht="14.15" x14ac:dyDescent="0.35">
      <c r="F1672" s="36" t="s">
        <v>6196</v>
      </c>
      <c r="K1672" s="47"/>
      <c r="L1672" s="47"/>
    </row>
    <row r="1673" spans="6:12" ht="14.15" x14ac:dyDescent="0.35">
      <c r="F1673" s="36" t="s">
        <v>6197</v>
      </c>
      <c r="K1673" s="47"/>
      <c r="L1673" s="47"/>
    </row>
    <row r="1674" spans="6:12" ht="14.15" x14ac:dyDescent="0.35">
      <c r="F1674" s="36" t="s">
        <v>6198</v>
      </c>
      <c r="K1674" s="47"/>
      <c r="L1674" s="47"/>
    </row>
    <row r="1675" spans="6:12" ht="14.15" x14ac:dyDescent="0.35">
      <c r="F1675" s="36" t="s">
        <v>2277</v>
      </c>
      <c r="K1675" s="47"/>
      <c r="L1675" s="47"/>
    </row>
    <row r="1676" spans="6:12" ht="14.15" x14ac:dyDescent="0.35">
      <c r="F1676" s="36" t="s">
        <v>6200</v>
      </c>
      <c r="K1676" s="47"/>
      <c r="L1676" s="47"/>
    </row>
    <row r="1677" spans="6:12" ht="14.15" x14ac:dyDescent="0.35">
      <c r="F1677" s="36" t="s">
        <v>6201</v>
      </c>
      <c r="K1677" s="47"/>
      <c r="L1677" s="47"/>
    </row>
    <row r="1678" spans="6:12" ht="14.15" x14ac:dyDescent="0.35">
      <c r="F1678" s="36" t="s">
        <v>4038</v>
      </c>
      <c r="K1678" s="47"/>
      <c r="L1678" s="47"/>
    </row>
    <row r="1679" spans="6:12" ht="14.15" x14ac:dyDescent="0.35">
      <c r="F1679" s="36" t="s">
        <v>1524</v>
      </c>
      <c r="K1679" s="47"/>
      <c r="L1679" s="47"/>
    </row>
    <row r="1680" spans="6:12" ht="14.15" x14ac:dyDescent="0.35">
      <c r="F1680" s="36" t="s">
        <v>6204</v>
      </c>
      <c r="K1680" s="47"/>
      <c r="L1680" s="47"/>
    </row>
    <row r="1681" spans="6:12" ht="14.15" x14ac:dyDescent="0.35">
      <c r="F1681" s="36" t="s">
        <v>6205</v>
      </c>
      <c r="K1681" s="47"/>
      <c r="L1681" s="47"/>
    </row>
    <row r="1682" spans="6:12" ht="14.15" x14ac:dyDescent="0.35">
      <c r="F1682" s="36" t="s">
        <v>6206</v>
      </c>
      <c r="K1682" s="47"/>
      <c r="L1682" s="47"/>
    </row>
    <row r="1683" spans="6:12" ht="14.15" x14ac:dyDescent="0.35">
      <c r="F1683" s="36" t="s">
        <v>6207</v>
      </c>
      <c r="K1683" s="47"/>
      <c r="L1683" s="47"/>
    </row>
    <row r="1684" spans="6:12" ht="14.15" x14ac:dyDescent="0.35">
      <c r="F1684" s="36" t="s">
        <v>4232</v>
      </c>
      <c r="K1684" s="47"/>
      <c r="L1684" s="47"/>
    </row>
    <row r="1685" spans="6:12" ht="14.15" x14ac:dyDescent="0.35">
      <c r="F1685" s="36" t="s">
        <v>6208</v>
      </c>
      <c r="K1685" s="47"/>
      <c r="L1685" s="47"/>
    </row>
    <row r="1686" spans="6:12" ht="14.15" x14ac:dyDescent="0.35">
      <c r="F1686" s="36" t="s">
        <v>1409</v>
      </c>
      <c r="K1686" s="47"/>
      <c r="L1686" s="47"/>
    </row>
    <row r="1687" spans="6:12" ht="14.15" x14ac:dyDescent="0.35">
      <c r="F1687" s="36" t="s">
        <v>6209</v>
      </c>
      <c r="K1687" s="47"/>
      <c r="L1687" s="47"/>
    </row>
    <row r="1688" spans="6:12" ht="14.15" x14ac:dyDescent="0.35">
      <c r="F1688" s="36" t="s">
        <v>6210</v>
      </c>
      <c r="K1688" s="47"/>
      <c r="L1688" s="47"/>
    </row>
    <row r="1689" spans="6:12" ht="14.15" x14ac:dyDescent="0.35">
      <c r="F1689" s="36" t="s">
        <v>6211</v>
      </c>
      <c r="K1689" s="47"/>
      <c r="L1689" s="47"/>
    </row>
    <row r="1690" spans="6:12" ht="14.15" x14ac:dyDescent="0.35">
      <c r="F1690" s="36" t="s">
        <v>6212</v>
      </c>
      <c r="K1690" s="47"/>
      <c r="L1690" s="47"/>
    </row>
    <row r="1691" spans="6:12" ht="14.15" x14ac:dyDescent="0.35">
      <c r="F1691" s="36" t="s">
        <v>6213</v>
      </c>
      <c r="K1691" s="47"/>
      <c r="L1691" s="47"/>
    </row>
    <row r="1692" spans="6:12" ht="14.15" x14ac:dyDescent="0.35">
      <c r="F1692" s="36" t="s">
        <v>1463</v>
      </c>
      <c r="K1692" s="47"/>
      <c r="L1692" s="47"/>
    </row>
    <row r="1693" spans="6:12" ht="14.15" x14ac:dyDescent="0.35">
      <c r="F1693" s="36" t="s">
        <v>6216</v>
      </c>
      <c r="K1693" s="47"/>
      <c r="L1693" s="47"/>
    </row>
    <row r="1694" spans="6:12" ht="14.15" x14ac:dyDescent="0.35">
      <c r="F1694" s="36" t="s">
        <v>6217</v>
      </c>
      <c r="K1694" s="47"/>
      <c r="L1694" s="47"/>
    </row>
    <row r="1695" spans="6:12" ht="14.15" x14ac:dyDescent="0.35">
      <c r="F1695" s="36" t="s">
        <v>6218</v>
      </c>
      <c r="K1695" s="47"/>
      <c r="L1695" s="47"/>
    </row>
    <row r="1696" spans="6:12" ht="14.15" x14ac:dyDescent="0.35">
      <c r="F1696" s="36" t="s">
        <v>2110</v>
      </c>
      <c r="K1696" s="47"/>
      <c r="L1696" s="47"/>
    </row>
    <row r="1697" spans="6:12" ht="14.15" x14ac:dyDescent="0.35">
      <c r="F1697" s="36" t="s">
        <v>6219</v>
      </c>
      <c r="K1697" s="47"/>
      <c r="L1697" s="47"/>
    </row>
    <row r="1698" spans="6:12" ht="14.15" x14ac:dyDescent="0.35">
      <c r="F1698" s="36" t="s">
        <v>4918</v>
      </c>
      <c r="K1698" s="47"/>
      <c r="L1698" s="47"/>
    </row>
    <row r="1699" spans="6:12" ht="14.15" x14ac:dyDescent="0.35">
      <c r="F1699" s="36" t="s">
        <v>4874</v>
      </c>
      <c r="K1699" s="47"/>
      <c r="L1699" s="47"/>
    </row>
    <row r="1700" spans="6:12" ht="14.15" x14ac:dyDescent="0.35">
      <c r="F1700" s="36" t="s">
        <v>6220</v>
      </c>
      <c r="K1700" s="47"/>
      <c r="L1700" s="47"/>
    </row>
    <row r="1701" spans="6:12" ht="14.15" x14ac:dyDescent="0.35">
      <c r="F1701" s="36" t="s">
        <v>6221</v>
      </c>
      <c r="K1701" s="47"/>
      <c r="L1701" s="47"/>
    </row>
    <row r="1702" spans="6:12" ht="14.15" x14ac:dyDescent="0.35">
      <c r="F1702" s="36" t="s">
        <v>6222</v>
      </c>
      <c r="K1702" s="47"/>
      <c r="L1702" s="47"/>
    </row>
    <row r="1703" spans="6:12" ht="14.15" x14ac:dyDescent="0.35">
      <c r="F1703" s="36" t="s">
        <v>6223</v>
      </c>
      <c r="K1703" s="47"/>
      <c r="L1703" s="47"/>
    </row>
    <row r="1704" spans="6:12" ht="14.15" x14ac:dyDescent="0.35">
      <c r="F1704" s="36" t="s">
        <v>6224</v>
      </c>
      <c r="K1704" s="47"/>
      <c r="L1704" s="47"/>
    </row>
    <row r="1705" spans="6:12" ht="14.15" x14ac:dyDescent="0.35">
      <c r="F1705" s="36" t="s">
        <v>5066</v>
      </c>
      <c r="K1705" s="47"/>
      <c r="L1705" s="47"/>
    </row>
    <row r="1706" spans="6:12" ht="14.15" x14ac:dyDescent="0.35">
      <c r="F1706" s="36" t="s">
        <v>6226</v>
      </c>
      <c r="K1706" s="47"/>
      <c r="L1706" s="47"/>
    </row>
    <row r="1707" spans="6:12" ht="14.15" x14ac:dyDescent="0.35">
      <c r="F1707" s="36" t="s">
        <v>6227</v>
      </c>
      <c r="K1707" s="47"/>
      <c r="L1707" s="47"/>
    </row>
    <row r="1708" spans="6:12" ht="14.15" x14ac:dyDescent="0.35">
      <c r="F1708" s="36" t="s">
        <v>6228</v>
      </c>
      <c r="K1708" s="47"/>
      <c r="L1708" s="47"/>
    </row>
    <row r="1709" spans="6:12" ht="14.15" x14ac:dyDescent="0.35">
      <c r="F1709" s="36" t="s">
        <v>6229</v>
      </c>
      <c r="K1709" s="47"/>
      <c r="L1709" s="47"/>
    </row>
    <row r="1710" spans="6:12" ht="14.15" x14ac:dyDescent="0.35">
      <c r="F1710" s="36" t="s">
        <v>6230</v>
      </c>
      <c r="K1710" s="47"/>
      <c r="L1710" s="47"/>
    </row>
    <row r="1711" spans="6:12" ht="14.15" x14ac:dyDescent="0.35">
      <c r="F1711" s="36" t="s">
        <v>6232</v>
      </c>
      <c r="K1711" s="47"/>
      <c r="L1711" s="47"/>
    </row>
    <row r="1712" spans="6:12" ht="14.15" x14ac:dyDescent="0.35">
      <c r="F1712" s="36" t="s">
        <v>6233</v>
      </c>
      <c r="K1712" s="47"/>
      <c r="L1712" s="47"/>
    </row>
    <row r="1713" spans="6:12" ht="14.15" x14ac:dyDescent="0.35">
      <c r="F1713" s="36" t="s">
        <v>6234</v>
      </c>
      <c r="K1713" s="47"/>
      <c r="L1713" s="47"/>
    </row>
    <row r="1714" spans="6:12" ht="14.15" x14ac:dyDescent="0.35">
      <c r="F1714" s="36" t="s">
        <v>6235</v>
      </c>
      <c r="K1714" s="47"/>
      <c r="L1714" s="47"/>
    </row>
    <row r="1715" spans="6:12" ht="14.15" x14ac:dyDescent="0.35">
      <c r="F1715" s="36" t="s">
        <v>6236</v>
      </c>
      <c r="K1715" s="47"/>
      <c r="L1715" s="47"/>
    </row>
    <row r="1716" spans="6:12" ht="14.15" x14ac:dyDescent="0.35">
      <c r="F1716" s="36" t="s">
        <v>726</v>
      </c>
      <c r="K1716" s="47"/>
      <c r="L1716" s="47"/>
    </row>
    <row r="1717" spans="6:12" ht="14.15" x14ac:dyDescent="0.35">
      <c r="F1717" s="36" t="s">
        <v>5820</v>
      </c>
      <c r="K1717" s="47"/>
      <c r="L1717" s="47"/>
    </row>
    <row r="1718" spans="6:12" ht="14.15" x14ac:dyDescent="0.35">
      <c r="F1718" s="36" t="s">
        <v>6238</v>
      </c>
      <c r="K1718" s="47"/>
      <c r="L1718" s="47"/>
    </row>
    <row r="1719" spans="6:12" ht="14.15" x14ac:dyDescent="0.35">
      <c r="F1719" s="36" t="s">
        <v>1329</v>
      </c>
      <c r="K1719" s="47"/>
      <c r="L1719" s="47"/>
    </row>
    <row r="1720" spans="6:12" ht="14.15" x14ac:dyDescent="0.35">
      <c r="F1720" s="36" t="s">
        <v>6241</v>
      </c>
      <c r="K1720" s="47"/>
      <c r="L1720" s="47"/>
    </row>
    <row r="1721" spans="6:12" ht="14.15" x14ac:dyDescent="0.35">
      <c r="F1721" s="36" t="s">
        <v>6242</v>
      </c>
      <c r="K1721" s="47"/>
      <c r="L1721" s="47"/>
    </row>
    <row r="1722" spans="6:12" ht="14.15" x14ac:dyDescent="0.35">
      <c r="F1722" s="36" t="s">
        <v>6243</v>
      </c>
      <c r="K1722" s="47"/>
      <c r="L1722" s="47"/>
    </row>
    <row r="1723" spans="6:12" ht="14.15" x14ac:dyDescent="0.35">
      <c r="F1723" s="36" t="s">
        <v>6245</v>
      </c>
      <c r="K1723" s="47"/>
      <c r="L1723" s="47"/>
    </row>
    <row r="1724" spans="6:12" ht="14.15" x14ac:dyDescent="0.35">
      <c r="F1724" s="36" t="s">
        <v>6246</v>
      </c>
      <c r="K1724" s="47"/>
      <c r="L1724" s="47"/>
    </row>
    <row r="1725" spans="6:12" ht="14.15" x14ac:dyDescent="0.35">
      <c r="F1725" s="36" t="s">
        <v>6247</v>
      </c>
      <c r="K1725" s="47"/>
      <c r="L1725" s="47"/>
    </row>
    <row r="1726" spans="6:12" ht="14.15" x14ac:dyDescent="0.35">
      <c r="F1726" s="36" t="s">
        <v>6249</v>
      </c>
      <c r="K1726" s="47"/>
      <c r="L1726" s="47"/>
    </row>
    <row r="1727" spans="6:12" ht="14.15" x14ac:dyDescent="0.35">
      <c r="F1727" s="36" t="s">
        <v>6250</v>
      </c>
      <c r="K1727" s="47"/>
      <c r="L1727" s="47"/>
    </row>
    <row r="1728" spans="6:12" ht="14.15" x14ac:dyDescent="0.35">
      <c r="F1728" s="36" t="s">
        <v>3007</v>
      </c>
      <c r="K1728" s="47"/>
      <c r="L1728" s="47"/>
    </row>
    <row r="1729" spans="6:12" ht="14.15" x14ac:dyDescent="0.35">
      <c r="F1729" s="36" t="s">
        <v>6251</v>
      </c>
      <c r="K1729" s="47"/>
      <c r="L1729" s="47"/>
    </row>
    <row r="1730" spans="6:12" ht="14.15" x14ac:dyDescent="0.35">
      <c r="F1730" s="36" t="s">
        <v>6252</v>
      </c>
      <c r="K1730" s="47"/>
      <c r="L1730" s="47"/>
    </row>
    <row r="1731" spans="6:12" ht="14.15" x14ac:dyDescent="0.35">
      <c r="F1731" s="36" t="s">
        <v>6254</v>
      </c>
      <c r="K1731" s="47"/>
      <c r="L1731" s="47"/>
    </row>
    <row r="1732" spans="6:12" ht="14.15" x14ac:dyDescent="0.35">
      <c r="F1732" s="36" t="s">
        <v>6255</v>
      </c>
      <c r="K1732" s="47"/>
      <c r="L1732" s="47"/>
    </row>
    <row r="1733" spans="6:12" ht="14.15" x14ac:dyDescent="0.35">
      <c r="F1733" s="36" t="s">
        <v>6256</v>
      </c>
      <c r="K1733" s="47"/>
      <c r="L1733" s="47"/>
    </row>
    <row r="1734" spans="6:12" ht="14.15" x14ac:dyDescent="0.35">
      <c r="F1734" s="36" t="s">
        <v>6257</v>
      </c>
      <c r="K1734" s="47"/>
      <c r="L1734" s="47"/>
    </row>
    <row r="1735" spans="6:12" ht="14.15" x14ac:dyDescent="0.35">
      <c r="F1735" s="36" t="s">
        <v>6258</v>
      </c>
      <c r="K1735" s="47"/>
      <c r="L1735" s="47"/>
    </row>
    <row r="1736" spans="6:12" ht="14.15" x14ac:dyDescent="0.35">
      <c r="F1736" s="36" t="s">
        <v>6259</v>
      </c>
      <c r="K1736" s="47"/>
      <c r="L1736" s="47"/>
    </row>
    <row r="1737" spans="6:12" ht="14.15" x14ac:dyDescent="0.35">
      <c r="F1737" s="36" t="s">
        <v>4627</v>
      </c>
      <c r="K1737" s="47"/>
      <c r="L1737" s="47"/>
    </row>
    <row r="1738" spans="6:12" ht="14.15" x14ac:dyDescent="0.35">
      <c r="F1738" s="36" t="s">
        <v>6261</v>
      </c>
      <c r="K1738" s="47"/>
      <c r="L1738" s="47"/>
    </row>
    <row r="1739" spans="6:12" ht="14.15" x14ac:dyDescent="0.35">
      <c r="F1739" s="36" t="s">
        <v>6263</v>
      </c>
      <c r="K1739" s="47"/>
      <c r="L1739" s="47"/>
    </row>
    <row r="1740" spans="6:12" ht="14.15" x14ac:dyDescent="0.35">
      <c r="F1740" s="36" t="s">
        <v>6264</v>
      </c>
      <c r="K1740" s="47"/>
      <c r="L1740" s="47"/>
    </row>
    <row r="1741" spans="6:12" ht="14.15" x14ac:dyDescent="0.35">
      <c r="F1741" s="36" t="s">
        <v>2280</v>
      </c>
      <c r="K1741" s="47"/>
      <c r="L1741" s="47"/>
    </row>
    <row r="1742" spans="6:12" ht="14.15" x14ac:dyDescent="0.35">
      <c r="F1742" s="36" t="s">
        <v>6265</v>
      </c>
      <c r="K1742" s="47"/>
      <c r="L1742" s="47"/>
    </row>
    <row r="1743" spans="6:12" ht="12.45" x14ac:dyDescent="0.3">
      <c r="F1743" s="36" t="s">
        <v>6266</v>
      </c>
    </row>
    <row r="1744" spans="6:12" ht="12.45" x14ac:dyDescent="0.3">
      <c r="F1744" s="36" t="s">
        <v>6267</v>
      </c>
    </row>
    <row r="1745" spans="6:6" ht="12.45" x14ac:dyDescent="0.3">
      <c r="F1745" s="36" t="s">
        <v>2427</v>
      </c>
    </row>
    <row r="1746" spans="6:6" ht="12.45" x14ac:dyDescent="0.3">
      <c r="F1746" s="36" t="s">
        <v>6268</v>
      </c>
    </row>
    <row r="1747" spans="6:6" ht="12.45" x14ac:dyDescent="0.3">
      <c r="F1747" s="36" t="s">
        <v>6269</v>
      </c>
    </row>
    <row r="1748" spans="6:6" ht="12.45" x14ac:dyDescent="0.3">
      <c r="F1748" s="36" t="s">
        <v>6270</v>
      </c>
    </row>
    <row r="1749" spans="6:6" ht="12.45" x14ac:dyDescent="0.3">
      <c r="F1749" s="36" t="s">
        <v>1911</v>
      </c>
    </row>
    <row r="1750" spans="6:6" ht="12.45" x14ac:dyDescent="0.3">
      <c r="F1750" s="36" t="s">
        <v>6272</v>
      </c>
    </row>
    <row r="1751" spans="6:6" ht="12.45" x14ac:dyDescent="0.3">
      <c r="F1751" s="36" t="s">
        <v>6273</v>
      </c>
    </row>
    <row r="1752" spans="6:6" ht="12.45" x14ac:dyDescent="0.3">
      <c r="F1752" s="36" t="s">
        <v>824</v>
      </c>
    </row>
    <row r="1753" spans="6:6" ht="12.45" x14ac:dyDescent="0.3">
      <c r="F1753" s="36" t="s">
        <v>368</v>
      </c>
    </row>
    <row r="1754" spans="6:6" ht="12.45" x14ac:dyDescent="0.3">
      <c r="F1754" s="36" t="s">
        <v>6274</v>
      </c>
    </row>
    <row r="1755" spans="6:6" ht="12.45" x14ac:dyDescent="0.3">
      <c r="F1755" s="36" t="s">
        <v>6275</v>
      </c>
    </row>
    <row r="1756" spans="6:6" ht="12.45" x14ac:dyDescent="0.3">
      <c r="F1756" s="36" t="s">
        <v>6277</v>
      </c>
    </row>
    <row r="1757" spans="6:6" ht="12.45" x14ac:dyDescent="0.3">
      <c r="F1757" s="36" t="s">
        <v>6278</v>
      </c>
    </row>
    <row r="1758" spans="6:6" ht="12.45" x14ac:dyDescent="0.3">
      <c r="F1758" s="36" t="s">
        <v>6279</v>
      </c>
    </row>
    <row r="1759" spans="6:6" ht="12.45" x14ac:dyDescent="0.3">
      <c r="F1759" s="36" t="s">
        <v>6280</v>
      </c>
    </row>
    <row r="1760" spans="6:6" ht="12.45" x14ac:dyDescent="0.3">
      <c r="F1760" s="36" t="s">
        <v>6281</v>
      </c>
    </row>
    <row r="1761" spans="6:6" ht="12.45" x14ac:dyDescent="0.3">
      <c r="F1761" s="36" t="s">
        <v>6282</v>
      </c>
    </row>
    <row r="1762" spans="6:6" ht="12.45" x14ac:dyDescent="0.3">
      <c r="F1762" s="36" t="s">
        <v>6283</v>
      </c>
    </row>
    <row r="1763" spans="6:6" ht="12.45" x14ac:dyDescent="0.3">
      <c r="F1763" s="36" t="s">
        <v>6284</v>
      </c>
    </row>
    <row r="1764" spans="6:6" ht="12.45" x14ac:dyDescent="0.3">
      <c r="F1764" s="36" t="s">
        <v>6286</v>
      </c>
    </row>
    <row r="1765" spans="6:6" ht="12.45" x14ac:dyDescent="0.3">
      <c r="F1765" s="36" t="s">
        <v>1010</v>
      </c>
    </row>
    <row r="1766" spans="6:6" ht="12.45" x14ac:dyDescent="0.3">
      <c r="F1766" s="36" t="s">
        <v>6287</v>
      </c>
    </row>
    <row r="1767" spans="6:6" ht="12.45" x14ac:dyDescent="0.3">
      <c r="F1767" s="36" t="s">
        <v>6288</v>
      </c>
    </row>
    <row r="1768" spans="6:6" ht="12.45" x14ac:dyDescent="0.3">
      <c r="F1768" s="36" t="s">
        <v>6289</v>
      </c>
    </row>
    <row r="1769" spans="6:6" ht="12.45" x14ac:dyDescent="0.3">
      <c r="F1769" s="36" t="s">
        <v>6290</v>
      </c>
    </row>
    <row r="1770" spans="6:6" ht="12.45" x14ac:dyDescent="0.3">
      <c r="F1770" s="36" t="s">
        <v>6291</v>
      </c>
    </row>
    <row r="1771" spans="6:6" ht="12.45" x14ac:dyDescent="0.3">
      <c r="F1771" s="36" t="s">
        <v>6292</v>
      </c>
    </row>
    <row r="1772" spans="6:6" ht="12.45" x14ac:dyDescent="0.3">
      <c r="F1772" s="36" t="s">
        <v>6293</v>
      </c>
    </row>
    <row r="1773" spans="6:6" ht="12.45" x14ac:dyDescent="0.3">
      <c r="F1773" s="36" t="s">
        <v>2187</v>
      </c>
    </row>
    <row r="1774" spans="6:6" ht="12.45" x14ac:dyDescent="0.3">
      <c r="F1774" s="36" t="s">
        <v>6295</v>
      </c>
    </row>
    <row r="1775" spans="6:6" ht="12.45" x14ac:dyDescent="0.3">
      <c r="F1775" s="36" t="s">
        <v>6296</v>
      </c>
    </row>
    <row r="1776" spans="6:6" ht="12.45" x14ac:dyDescent="0.3">
      <c r="F1776" s="36" t="s">
        <v>6297</v>
      </c>
    </row>
    <row r="1777" spans="6:6" ht="12.45" x14ac:dyDescent="0.3">
      <c r="F1777" s="36" t="s">
        <v>6298</v>
      </c>
    </row>
    <row r="1778" spans="6:6" ht="12.45" x14ac:dyDescent="0.3">
      <c r="F1778" s="36" t="s">
        <v>6299</v>
      </c>
    </row>
    <row r="1779" spans="6:6" ht="12.45" x14ac:dyDescent="0.3">
      <c r="F1779" s="36" t="s">
        <v>6300</v>
      </c>
    </row>
    <row r="1780" spans="6:6" ht="12.45" x14ac:dyDescent="0.3">
      <c r="F1780" s="36" t="s">
        <v>6301</v>
      </c>
    </row>
    <row r="1781" spans="6:6" ht="12.45" x14ac:dyDescent="0.3">
      <c r="F1781" s="36" t="s">
        <v>6302</v>
      </c>
    </row>
    <row r="1782" spans="6:6" ht="12.45" x14ac:dyDescent="0.3">
      <c r="F1782" s="36" t="s">
        <v>6303</v>
      </c>
    </row>
    <row r="1783" spans="6:6" ht="12.45" x14ac:dyDescent="0.3">
      <c r="F1783" s="36" t="s">
        <v>1898</v>
      </c>
    </row>
    <row r="1784" spans="6:6" ht="12.45" x14ac:dyDescent="0.3">
      <c r="F1784" s="36" t="s">
        <v>1822</v>
      </c>
    </row>
    <row r="1785" spans="6:6" ht="12.45" x14ac:dyDescent="0.3">
      <c r="F1785" s="36" t="s">
        <v>6305</v>
      </c>
    </row>
    <row r="1786" spans="6:6" ht="12.45" x14ac:dyDescent="0.3">
      <c r="F1786" s="36" t="s">
        <v>6306</v>
      </c>
    </row>
    <row r="1787" spans="6:6" ht="12.45" x14ac:dyDescent="0.3">
      <c r="F1787" s="36" t="s">
        <v>6307</v>
      </c>
    </row>
    <row r="1788" spans="6:6" ht="12.45" x14ac:dyDescent="0.3">
      <c r="F1788" s="36" t="s">
        <v>6308</v>
      </c>
    </row>
    <row r="1789" spans="6:6" ht="12.45" x14ac:dyDescent="0.3">
      <c r="F1789" s="36" t="s">
        <v>6309</v>
      </c>
    </row>
    <row r="1790" spans="6:6" ht="12.45" x14ac:dyDescent="0.3">
      <c r="F1790" s="36" t="s">
        <v>6310</v>
      </c>
    </row>
    <row r="1791" spans="6:6" ht="12.45" x14ac:dyDescent="0.3">
      <c r="F1791" s="36" t="s">
        <v>6311</v>
      </c>
    </row>
    <row r="1792" spans="6:6" ht="12.45" x14ac:dyDescent="0.3">
      <c r="F1792" s="36" t="s">
        <v>6312</v>
      </c>
    </row>
    <row r="1793" spans="6:6" ht="12.45" x14ac:dyDescent="0.3">
      <c r="F1793" s="36" t="s">
        <v>6313</v>
      </c>
    </row>
    <row r="1794" spans="6:6" ht="12.45" x14ac:dyDescent="0.3">
      <c r="F1794" s="36" t="s">
        <v>4537</v>
      </c>
    </row>
    <row r="1795" spans="6:6" ht="12.45" x14ac:dyDescent="0.3">
      <c r="F1795" s="36" t="s">
        <v>6315</v>
      </c>
    </row>
    <row r="1796" spans="6:6" ht="12.45" x14ac:dyDescent="0.3">
      <c r="F1796" s="36" t="s">
        <v>6316</v>
      </c>
    </row>
    <row r="1797" spans="6:6" ht="12.45" x14ac:dyDescent="0.3">
      <c r="F1797" s="36" t="s">
        <v>6317</v>
      </c>
    </row>
    <row r="1798" spans="6:6" ht="12.45" x14ac:dyDescent="0.3">
      <c r="F1798" s="36" t="s">
        <v>4068</v>
      </c>
    </row>
    <row r="1799" spans="6:6" ht="12.45" x14ac:dyDescent="0.3">
      <c r="F1799" s="36" t="s">
        <v>3504</v>
      </c>
    </row>
    <row r="1800" spans="6:6" ht="12.45" x14ac:dyDescent="0.3">
      <c r="F1800" s="36" t="s">
        <v>6318</v>
      </c>
    </row>
    <row r="1801" spans="6:6" ht="12.45" x14ac:dyDescent="0.3">
      <c r="F1801" s="36" t="s">
        <v>6319</v>
      </c>
    </row>
    <row r="1802" spans="6:6" ht="12.45" x14ac:dyDescent="0.3">
      <c r="F1802" s="36" t="s">
        <v>6320</v>
      </c>
    </row>
    <row r="1803" spans="6:6" ht="12.45" x14ac:dyDescent="0.3">
      <c r="F1803" s="36" t="s">
        <v>6322</v>
      </c>
    </row>
    <row r="1804" spans="6:6" ht="12.45" x14ac:dyDescent="0.3">
      <c r="F1804" s="36" t="s">
        <v>6323</v>
      </c>
    </row>
    <row r="1805" spans="6:6" ht="12.45" x14ac:dyDescent="0.3">
      <c r="F1805" s="36" t="s">
        <v>6324</v>
      </c>
    </row>
    <row r="1806" spans="6:6" ht="12.45" x14ac:dyDescent="0.3">
      <c r="F1806" s="36" t="s">
        <v>6325</v>
      </c>
    </row>
    <row r="1807" spans="6:6" ht="12.45" x14ac:dyDescent="0.3">
      <c r="F1807" s="36" t="s">
        <v>4086</v>
      </c>
    </row>
    <row r="1808" spans="6:6" ht="12.45" x14ac:dyDescent="0.3">
      <c r="F1808" s="36" t="s">
        <v>3294</v>
      </c>
    </row>
    <row r="1809" spans="6:6" ht="12.45" x14ac:dyDescent="0.3">
      <c r="F1809" s="36" t="s">
        <v>5021</v>
      </c>
    </row>
    <row r="1810" spans="6:6" ht="12.45" x14ac:dyDescent="0.3">
      <c r="F1810" s="36" t="s">
        <v>4902</v>
      </c>
    </row>
    <row r="1811" spans="6:6" ht="12.45" x14ac:dyDescent="0.3">
      <c r="F1811" s="36" t="s">
        <v>1756</v>
      </c>
    </row>
    <row r="1812" spans="6:6" ht="12.45" x14ac:dyDescent="0.3">
      <c r="F1812" s="36" t="s">
        <v>6327</v>
      </c>
    </row>
    <row r="1813" spans="6:6" ht="12.45" x14ac:dyDescent="0.3">
      <c r="F1813" s="36" t="s">
        <v>6329</v>
      </c>
    </row>
    <row r="1814" spans="6:6" ht="12.45" x14ac:dyDescent="0.3">
      <c r="F1814" s="36" t="s">
        <v>6330</v>
      </c>
    </row>
    <row r="1815" spans="6:6" ht="12.45" x14ac:dyDescent="0.3">
      <c r="F1815" s="36" t="s">
        <v>6331</v>
      </c>
    </row>
    <row r="1816" spans="6:6" ht="12.45" x14ac:dyDescent="0.3">
      <c r="F1816" s="36" t="s">
        <v>1818</v>
      </c>
    </row>
    <row r="1817" spans="6:6" ht="12.45" x14ac:dyDescent="0.3">
      <c r="F1817" s="36" t="s">
        <v>6332</v>
      </c>
    </row>
    <row r="1818" spans="6:6" ht="12.45" x14ac:dyDescent="0.3">
      <c r="F1818" s="36" t="s">
        <v>6333</v>
      </c>
    </row>
    <row r="1819" spans="6:6" ht="12.45" x14ac:dyDescent="0.3">
      <c r="F1819" s="36" t="s">
        <v>6335</v>
      </c>
    </row>
    <row r="1820" spans="6:6" ht="12.45" x14ac:dyDescent="0.3">
      <c r="F1820" s="36" t="s">
        <v>6337</v>
      </c>
    </row>
    <row r="1821" spans="6:6" ht="12.45" x14ac:dyDescent="0.3">
      <c r="F1821" s="36" t="s">
        <v>6338</v>
      </c>
    </row>
    <row r="1822" spans="6:6" ht="12.45" x14ac:dyDescent="0.3">
      <c r="F1822" s="36" t="s">
        <v>6339</v>
      </c>
    </row>
    <row r="1823" spans="6:6" ht="12.45" x14ac:dyDescent="0.3">
      <c r="F1823" s="36" t="s">
        <v>3899</v>
      </c>
    </row>
    <row r="1824" spans="6:6" ht="12.45" x14ac:dyDescent="0.3">
      <c r="F1824" s="36" t="s">
        <v>6340</v>
      </c>
    </row>
    <row r="1825" spans="6:6" ht="12.45" x14ac:dyDescent="0.3">
      <c r="F1825" s="36" t="s">
        <v>1803</v>
      </c>
    </row>
    <row r="1826" spans="6:6" ht="12.45" x14ac:dyDescent="0.3">
      <c r="F1826" s="36" t="s">
        <v>6341</v>
      </c>
    </row>
    <row r="1827" spans="6:6" ht="12.45" x14ac:dyDescent="0.3">
      <c r="F1827" s="36" t="s">
        <v>2980</v>
      </c>
    </row>
    <row r="1828" spans="6:6" ht="12.45" x14ac:dyDescent="0.3">
      <c r="F1828" s="36" t="s">
        <v>6342</v>
      </c>
    </row>
    <row r="1829" spans="6:6" ht="12.45" x14ac:dyDescent="0.3">
      <c r="F1829" s="36" t="s">
        <v>6343</v>
      </c>
    </row>
    <row r="1830" spans="6:6" ht="12.45" x14ac:dyDescent="0.3">
      <c r="F1830" s="36" t="s">
        <v>6344</v>
      </c>
    </row>
    <row r="1831" spans="6:6" ht="12.45" x14ac:dyDescent="0.3">
      <c r="F1831" s="36" t="s">
        <v>1696</v>
      </c>
    </row>
    <row r="1832" spans="6:6" ht="12.45" x14ac:dyDescent="0.3">
      <c r="F1832" s="36" t="s">
        <v>6345</v>
      </c>
    </row>
    <row r="1833" spans="6:6" ht="12.45" x14ac:dyDescent="0.3">
      <c r="F1833" s="36" t="s">
        <v>6346</v>
      </c>
    </row>
    <row r="1834" spans="6:6" ht="12.45" x14ac:dyDescent="0.3">
      <c r="F1834" s="36" t="s">
        <v>6347</v>
      </c>
    </row>
    <row r="1835" spans="6:6" ht="12.45" x14ac:dyDescent="0.3">
      <c r="F1835" s="36" t="s">
        <v>3303</v>
      </c>
    </row>
    <row r="1836" spans="6:6" ht="12.45" x14ac:dyDescent="0.3">
      <c r="F1836" s="36" t="s">
        <v>6348</v>
      </c>
    </row>
    <row r="1837" spans="6:6" ht="12.45" x14ac:dyDescent="0.3">
      <c r="F1837" s="36" t="s">
        <v>6349</v>
      </c>
    </row>
    <row r="1838" spans="6:6" ht="12.45" x14ac:dyDescent="0.3">
      <c r="F1838" s="36" t="s">
        <v>6350</v>
      </c>
    </row>
    <row r="1839" spans="6:6" ht="12.45" x14ac:dyDescent="0.3">
      <c r="F1839" s="36" t="s">
        <v>6351</v>
      </c>
    </row>
    <row r="1840" spans="6:6" ht="12.45" x14ac:dyDescent="0.3">
      <c r="F1840" s="36" t="s">
        <v>6352</v>
      </c>
    </row>
    <row r="1841" spans="6:6" ht="12.45" x14ac:dyDescent="0.3">
      <c r="F1841" s="36" t="s">
        <v>461</v>
      </c>
    </row>
    <row r="1842" spans="6:6" ht="12.45" x14ac:dyDescent="0.3">
      <c r="F1842" s="36" t="s">
        <v>1774</v>
      </c>
    </row>
    <row r="1843" spans="6:6" ht="12.45" x14ac:dyDescent="0.3">
      <c r="F1843" s="36" t="s">
        <v>6353</v>
      </c>
    </row>
    <row r="1844" spans="6:6" ht="12.45" x14ac:dyDescent="0.3">
      <c r="F1844" s="36" t="s">
        <v>6354</v>
      </c>
    </row>
    <row r="1845" spans="6:6" ht="12.45" x14ac:dyDescent="0.3">
      <c r="F1845" s="36" t="s">
        <v>6355</v>
      </c>
    </row>
    <row r="1846" spans="6:6" ht="12.45" x14ac:dyDescent="0.3">
      <c r="F1846" s="36" t="s">
        <v>1331</v>
      </c>
    </row>
    <row r="1847" spans="6:6" ht="12.45" x14ac:dyDescent="0.3">
      <c r="F1847" s="36" t="s">
        <v>6356</v>
      </c>
    </row>
    <row r="1848" spans="6:6" ht="12.45" x14ac:dyDescent="0.3">
      <c r="F1848" s="36" t="s">
        <v>6357</v>
      </c>
    </row>
    <row r="1849" spans="6:6" ht="12.45" x14ac:dyDescent="0.3">
      <c r="F1849" s="36" t="s">
        <v>6360</v>
      </c>
    </row>
    <row r="1850" spans="6:6" ht="12.45" x14ac:dyDescent="0.3">
      <c r="F1850" s="36" t="s">
        <v>6361</v>
      </c>
    </row>
    <row r="1851" spans="6:6" ht="12.45" x14ac:dyDescent="0.3">
      <c r="F1851" s="36" t="s">
        <v>6362</v>
      </c>
    </row>
    <row r="1852" spans="6:6" ht="12.45" x14ac:dyDescent="0.3">
      <c r="F1852" s="36" t="s">
        <v>6363</v>
      </c>
    </row>
    <row r="1853" spans="6:6" ht="12.45" x14ac:dyDescent="0.3">
      <c r="F1853" s="36" t="s">
        <v>6364</v>
      </c>
    </row>
    <row r="1854" spans="6:6" ht="12.45" x14ac:dyDescent="0.3">
      <c r="F1854" s="36" t="s">
        <v>6366</v>
      </c>
    </row>
    <row r="1855" spans="6:6" ht="12.45" x14ac:dyDescent="0.3">
      <c r="F1855" s="36" t="s">
        <v>6367</v>
      </c>
    </row>
    <row r="1856" spans="6:6" ht="12.45" x14ac:dyDescent="0.3">
      <c r="F1856" s="36" t="s">
        <v>6369</v>
      </c>
    </row>
    <row r="1857" spans="6:6" ht="12.45" x14ac:dyDescent="0.3">
      <c r="F1857" s="36" t="s">
        <v>6370</v>
      </c>
    </row>
    <row r="1858" spans="6:6" ht="12.45" x14ac:dyDescent="0.3">
      <c r="F1858" s="36" t="s">
        <v>6371</v>
      </c>
    </row>
    <row r="1859" spans="6:6" ht="12.45" x14ac:dyDescent="0.3">
      <c r="F1859" s="36" t="s">
        <v>2177</v>
      </c>
    </row>
    <row r="1860" spans="6:6" ht="12.45" x14ac:dyDescent="0.3">
      <c r="F1860" s="36" t="s">
        <v>6372</v>
      </c>
    </row>
    <row r="1861" spans="6:6" ht="12.45" x14ac:dyDescent="0.3">
      <c r="F1861" s="36" t="s">
        <v>6373</v>
      </c>
    </row>
    <row r="1862" spans="6:6" ht="12.45" x14ac:dyDescent="0.3">
      <c r="F1862" s="36" t="s">
        <v>3308</v>
      </c>
    </row>
    <row r="1863" spans="6:6" ht="12.45" x14ac:dyDescent="0.3">
      <c r="F1863" s="36" t="s">
        <v>6374</v>
      </c>
    </row>
    <row r="1864" spans="6:6" ht="12.45" x14ac:dyDescent="0.3">
      <c r="F1864" s="36" t="s">
        <v>6375</v>
      </c>
    </row>
    <row r="1865" spans="6:6" ht="12.45" x14ac:dyDescent="0.3">
      <c r="F1865" s="36" t="s">
        <v>6378</v>
      </c>
    </row>
    <row r="1866" spans="6:6" ht="12.45" x14ac:dyDescent="0.3">
      <c r="F1866" s="36" t="s">
        <v>6379</v>
      </c>
    </row>
    <row r="1867" spans="6:6" ht="12.45" x14ac:dyDescent="0.3">
      <c r="F1867" s="36" t="s">
        <v>6380</v>
      </c>
    </row>
    <row r="1868" spans="6:6" ht="12.45" x14ac:dyDescent="0.3">
      <c r="F1868" s="36" t="s">
        <v>6381</v>
      </c>
    </row>
    <row r="1869" spans="6:6" ht="12.45" x14ac:dyDescent="0.3">
      <c r="F1869" s="36" t="s">
        <v>6382</v>
      </c>
    </row>
    <row r="1870" spans="6:6" ht="12.45" x14ac:dyDescent="0.3">
      <c r="F1870" s="36" t="s">
        <v>6383</v>
      </c>
    </row>
    <row r="1871" spans="6:6" ht="12.45" x14ac:dyDescent="0.3">
      <c r="F1871" s="36" t="s">
        <v>6384</v>
      </c>
    </row>
    <row r="1872" spans="6:6" ht="12.45" x14ac:dyDescent="0.3">
      <c r="F1872" s="36" t="s">
        <v>6386</v>
      </c>
    </row>
    <row r="1873" spans="6:6" ht="12.45" x14ac:dyDescent="0.3">
      <c r="F1873" s="36" t="s">
        <v>6387</v>
      </c>
    </row>
    <row r="1874" spans="6:6" ht="12.45" x14ac:dyDescent="0.3">
      <c r="F1874" s="36" t="s">
        <v>6388</v>
      </c>
    </row>
    <row r="1875" spans="6:6" ht="12.45" x14ac:dyDescent="0.3">
      <c r="F1875" s="36" t="s">
        <v>6389</v>
      </c>
    </row>
    <row r="1876" spans="6:6" ht="12.45" x14ac:dyDescent="0.3">
      <c r="F1876" s="36" t="s">
        <v>6390</v>
      </c>
    </row>
    <row r="1877" spans="6:6" ht="12.45" x14ac:dyDescent="0.3">
      <c r="F1877" s="36" t="s">
        <v>6391</v>
      </c>
    </row>
    <row r="1878" spans="6:6" ht="12.45" x14ac:dyDescent="0.3">
      <c r="F1878" s="36" t="s">
        <v>1342</v>
      </c>
    </row>
    <row r="1879" spans="6:6" ht="12.45" x14ac:dyDescent="0.3">
      <c r="F1879" s="36" t="s">
        <v>6392</v>
      </c>
    </row>
    <row r="1880" spans="6:6" ht="12.45" x14ac:dyDescent="0.3">
      <c r="F1880" s="36" t="s">
        <v>6393</v>
      </c>
    </row>
    <row r="1881" spans="6:6" ht="12.45" x14ac:dyDescent="0.3">
      <c r="F1881" s="36" t="s">
        <v>2827</v>
      </c>
    </row>
    <row r="1882" spans="6:6" ht="12.45" x14ac:dyDescent="0.3">
      <c r="F1882" s="36" t="s">
        <v>6394</v>
      </c>
    </row>
    <row r="1883" spans="6:6" ht="12.45" x14ac:dyDescent="0.3">
      <c r="F1883" s="36" t="s">
        <v>6395</v>
      </c>
    </row>
    <row r="1884" spans="6:6" ht="12.45" x14ac:dyDescent="0.3">
      <c r="F1884" s="36" t="s">
        <v>4926</v>
      </c>
    </row>
    <row r="1885" spans="6:6" ht="12.45" x14ac:dyDescent="0.3">
      <c r="F1885" s="36" t="s">
        <v>6396</v>
      </c>
    </row>
    <row r="1886" spans="6:6" ht="12.45" x14ac:dyDescent="0.3">
      <c r="F1886" s="36" t="s">
        <v>6397</v>
      </c>
    </row>
    <row r="1887" spans="6:6" ht="12.45" x14ac:dyDescent="0.3">
      <c r="F1887" s="36" t="s">
        <v>6398</v>
      </c>
    </row>
    <row r="1888" spans="6:6" ht="12.45" x14ac:dyDescent="0.3">
      <c r="F1888" s="36" t="s">
        <v>6399</v>
      </c>
    </row>
    <row r="1889" spans="6:6" ht="12.45" x14ac:dyDescent="0.3">
      <c r="F1889" s="36" t="s">
        <v>6400</v>
      </c>
    </row>
    <row r="1890" spans="6:6" ht="12.45" x14ac:dyDescent="0.3">
      <c r="F1890" s="36" t="s">
        <v>6401</v>
      </c>
    </row>
    <row r="1891" spans="6:6" ht="12.45" x14ac:dyDescent="0.3">
      <c r="F1891" s="36" t="s">
        <v>6402</v>
      </c>
    </row>
    <row r="1892" spans="6:6" ht="12.45" x14ac:dyDescent="0.3">
      <c r="F1892" s="36" t="s">
        <v>6403</v>
      </c>
    </row>
    <row r="1893" spans="6:6" ht="12.45" x14ac:dyDescent="0.3">
      <c r="F1893" s="36" t="s">
        <v>6404</v>
      </c>
    </row>
    <row r="1894" spans="6:6" ht="12.45" x14ac:dyDescent="0.3">
      <c r="F1894" s="36" t="s">
        <v>6405</v>
      </c>
    </row>
    <row r="1895" spans="6:6" ht="12.45" x14ac:dyDescent="0.3">
      <c r="F1895" s="36" t="s">
        <v>6406</v>
      </c>
    </row>
    <row r="1896" spans="6:6" ht="12.45" x14ac:dyDescent="0.3">
      <c r="F1896" s="36" t="s">
        <v>6407</v>
      </c>
    </row>
    <row r="1897" spans="6:6" ht="12.45" x14ac:dyDescent="0.3">
      <c r="F1897" s="36" t="s">
        <v>6409</v>
      </c>
    </row>
    <row r="1898" spans="6:6" ht="12.45" x14ac:dyDescent="0.3">
      <c r="F1898" s="36" t="s">
        <v>6410</v>
      </c>
    </row>
    <row r="1899" spans="6:6" ht="12.45" x14ac:dyDescent="0.3">
      <c r="F1899" s="36" t="s">
        <v>6411</v>
      </c>
    </row>
    <row r="1900" spans="6:6" ht="12.45" x14ac:dyDescent="0.3">
      <c r="F1900" s="36" t="s">
        <v>6412</v>
      </c>
    </row>
    <row r="1901" spans="6:6" ht="12.45" x14ac:dyDescent="0.3">
      <c r="F1901" s="36" t="s">
        <v>6413</v>
      </c>
    </row>
    <row r="1902" spans="6:6" ht="12.45" x14ac:dyDescent="0.3">
      <c r="F1902" s="36" t="s">
        <v>6414</v>
      </c>
    </row>
    <row r="1903" spans="6:6" ht="12.45" x14ac:dyDescent="0.3">
      <c r="F1903" s="36" t="s">
        <v>5018</v>
      </c>
    </row>
    <row r="1904" spans="6:6" ht="12.45" x14ac:dyDescent="0.3">
      <c r="F1904" s="36" t="s">
        <v>2279</v>
      </c>
    </row>
    <row r="1905" spans="6:6" ht="12.45" x14ac:dyDescent="0.3">
      <c r="F1905" s="36" t="s">
        <v>6416</v>
      </c>
    </row>
    <row r="1906" spans="6:6" ht="12.45" x14ac:dyDescent="0.3">
      <c r="F1906" s="36" t="s">
        <v>6417</v>
      </c>
    </row>
    <row r="1907" spans="6:6" ht="12.45" x14ac:dyDescent="0.3">
      <c r="F1907" s="36" t="s">
        <v>6418</v>
      </c>
    </row>
    <row r="1908" spans="6:6" ht="12.45" x14ac:dyDescent="0.3">
      <c r="F1908" s="36" t="s">
        <v>6419</v>
      </c>
    </row>
    <row r="1909" spans="6:6" ht="12.45" x14ac:dyDescent="0.3">
      <c r="F1909" s="36" t="s">
        <v>6420</v>
      </c>
    </row>
    <row r="1910" spans="6:6" ht="12.45" x14ac:dyDescent="0.3">
      <c r="F1910" s="36" t="s">
        <v>6421</v>
      </c>
    </row>
    <row r="1911" spans="6:6" ht="12.45" x14ac:dyDescent="0.3">
      <c r="F1911" s="36" t="s">
        <v>6422</v>
      </c>
    </row>
    <row r="1912" spans="6:6" ht="12.45" x14ac:dyDescent="0.3">
      <c r="F1912" s="36" t="s">
        <v>4576</v>
      </c>
    </row>
    <row r="1913" spans="6:6" ht="12.45" x14ac:dyDescent="0.3">
      <c r="F1913" s="36" t="s">
        <v>6423</v>
      </c>
    </row>
    <row r="1914" spans="6:6" ht="12.45" x14ac:dyDescent="0.3">
      <c r="F1914" s="36" t="s">
        <v>6424</v>
      </c>
    </row>
    <row r="1915" spans="6:6" ht="12.45" x14ac:dyDescent="0.3">
      <c r="F1915" s="36" t="s">
        <v>6425</v>
      </c>
    </row>
    <row r="1916" spans="6:6" ht="12.45" x14ac:dyDescent="0.3">
      <c r="F1916" s="36" t="s">
        <v>6426</v>
      </c>
    </row>
    <row r="1917" spans="6:6" ht="12.45" x14ac:dyDescent="0.3">
      <c r="F1917" s="36" t="s">
        <v>6427</v>
      </c>
    </row>
    <row r="1918" spans="6:6" ht="12.45" x14ac:dyDescent="0.3">
      <c r="F1918" s="36" t="s">
        <v>6428</v>
      </c>
    </row>
    <row r="1919" spans="6:6" ht="12.45" x14ac:dyDescent="0.3">
      <c r="F1919" s="36" t="s">
        <v>6429</v>
      </c>
    </row>
    <row r="1920" spans="6:6" ht="12.45" x14ac:dyDescent="0.3">
      <c r="F1920" s="36" t="s">
        <v>6430</v>
      </c>
    </row>
    <row r="1921" spans="6:6" ht="12.45" x14ac:dyDescent="0.3">
      <c r="F1921" s="36" t="s">
        <v>6431</v>
      </c>
    </row>
    <row r="1922" spans="6:6" ht="12.45" x14ac:dyDescent="0.3">
      <c r="F1922" s="36" t="s">
        <v>6432</v>
      </c>
    </row>
    <row r="1923" spans="6:6" ht="12.45" x14ac:dyDescent="0.3">
      <c r="F1923" s="36" t="s">
        <v>3790</v>
      </c>
    </row>
    <row r="1924" spans="6:6" ht="12.45" x14ac:dyDescent="0.3">
      <c r="F1924" s="36" t="s">
        <v>6433</v>
      </c>
    </row>
    <row r="1925" spans="6:6" ht="12.45" x14ac:dyDescent="0.3">
      <c r="F1925" s="36" t="s">
        <v>6434</v>
      </c>
    </row>
    <row r="1926" spans="6:6" ht="12.45" x14ac:dyDescent="0.3">
      <c r="F1926" s="36" t="s">
        <v>6435</v>
      </c>
    </row>
    <row r="1927" spans="6:6" ht="12.45" x14ac:dyDescent="0.3">
      <c r="F1927" s="36" t="s">
        <v>6436</v>
      </c>
    </row>
    <row r="1928" spans="6:6" ht="12.45" x14ac:dyDescent="0.3">
      <c r="F1928" s="36" t="s">
        <v>6437</v>
      </c>
    </row>
    <row r="1929" spans="6:6" ht="12.45" x14ac:dyDescent="0.3">
      <c r="F1929" s="36" t="s">
        <v>6438</v>
      </c>
    </row>
    <row r="1930" spans="6:6" ht="12.45" x14ac:dyDescent="0.3">
      <c r="F1930" s="36" t="s">
        <v>6439</v>
      </c>
    </row>
    <row r="1931" spans="6:6" ht="12.45" x14ac:dyDescent="0.3">
      <c r="F1931" s="36" t="s">
        <v>6440</v>
      </c>
    </row>
    <row r="1932" spans="6:6" ht="12.45" x14ac:dyDescent="0.3">
      <c r="F1932" s="36" t="s">
        <v>6441</v>
      </c>
    </row>
    <row r="1933" spans="6:6" ht="12.45" x14ac:dyDescent="0.3">
      <c r="F1933" s="36" t="s">
        <v>6442</v>
      </c>
    </row>
    <row r="1934" spans="6:6" ht="12.45" x14ac:dyDescent="0.3">
      <c r="F1934" s="36" t="s">
        <v>6444</v>
      </c>
    </row>
    <row r="1935" spans="6:6" ht="12.45" x14ac:dyDescent="0.3">
      <c r="F1935" s="36" t="s">
        <v>6445</v>
      </c>
    </row>
    <row r="1936" spans="6:6" ht="12.45" x14ac:dyDescent="0.3">
      <c r="F1936" s="36" t="s">
        <v>4657</v>
      </c>
    </row>
    <row r="1937" spans="6:6" ht="12.45" x14ac:dyDescent="0.3">
      <c r="F1937" s="36" t="s">
        <v>3706</v>
      </c>
    </row>
    <row r="1938" spans="6:6" ht="12.45" x14ac:dyDescent="0.3">
      <c r="F1938" s="36" t="s">
        <v>6446</v>
      </c>
    </row>
    <row r="1939" spans="6:6" ht="12.45" x14ac:dyDescent="0.3">
      <c r="F1939" s="36" t="s">
        <v>6447</v>
      </c>
    </row>
    <row r="1940" spans="6:6" ht="12.45" x14ac:dyDescent="0.3">
      <c r="F1940" s="36" t="s">
        <v>6448</v>
      </c>
    </row>
    <row r="1941" spans="6:6" ht="12.45" x14ac:dyDescent="0.3">
      <c r="F1941" s="36" t="s">
        <v>6449</v>
      </c>
    </row>
    <row r="1942" spans="6:6" ht="12.45" x14ac:dyDescent="0.3">
      <c r="F1942" s="36" t="s">
        <v>6450</v>
      </c>
    </row>
    <row r="1943" spans="6:6" ht="12.45" x14ac:dyDescent="0.3">
      <c r="F1943" s="36" t="s">
        <v>6451</v>
      </c>
    </row>
    <row r="1944" spans="6:6" ht="12.45" x14ac:dyDescent="0.3">
      <c r="F1944" s="36" t="s">
        <v>6452</v>
      </c>
    </row>
    <row r="1945" spans="6:6" ht="12.45" x14ac:dyDescent="0.3">
      <c r="F1945" s="36" t="s">
        <v>568</v>
      </c>
    </row>
    <row r="1946" spans="6:6" ht="12.45" x14ac:dyDescent="0.3">
      <c r="F1946" s="36" t="s">
        <v>6453</v>
      </c>
    </row>
    <row r="1947" spans="6:6" ht="12.45" x14ac:dyDescent="0.3">
      <c r="F1947" s="36" t="s">
        <v>6454</v>
      </c>
    </row>
    <row r="1948" spans="6:6" ht="12.45" x14ac:dyDescent="0.3">
      <c r="F1948" s="36" t="s">
        <v>6455</v>
      </c>
    </row>
    <row r="1949" spans="6:6" ht="12.45" x14ac:dyDescent="0.3">
      <c r="F1949" s="36" t="s">
        <v>4147</v>
      </c>
    </row>
    <row r="1950" spans="6:6" ht="12.45" x14ac:dyDescent="0.3">
      <c r="F1950" s="36" t="s">
        <v>6456</v>
      </c>
    </row>
    <row r="1951" spans="6:6" ht="12.45" x14ac:dyDescent="0.3">
      <c r="F1951" s="36" t="s">
        <v>6457</v>
      </c>
    </row>
    <row r="1952" spans="6:6" ht="12.45" x14ac:dyDescent="0.3">
      <c r="F1952" s="36" t="s">
        <v>344</v>
      </c>
    </row>
    <row r="1953" spans="6:6" ht="12.45" x14ac:dyDescent="0.3">
      <c r="F1953" s="36" t="s">
        <v>6458</v>
      </c>
    </row>
    <row r="1954" spans="6:6" ht="12.45" x14ac:dyDescent="0.3">
      <c r="F1954" s="36" t="s">
        <v>6237</v>
      </c>
    </row>
    <row r="1955" spans="6:6" ht="12.45" x14ac:dyDescent="0.3">
      <c r="F1955" s="36" t="s">
        <v>4631</v>
      </c>
    </row>
    <row r="1956" spans="6:6" ht="12.45" x14ac:dyDescent="0.3">
      <c r="F1956" s="36" t="s">
        <v>6459</v>
      </c>
    </row>
    <row r="1957" spans="6:6" ht="12.45" x14ac:dyDescent="0.3">
      <c r="F1957" s="36" t="s">
        <v>6461</v>
      </c>
    </row>
    <row r="1958" spans="6:6" ht="12.45" x14ac:dyDescent="0.3">
      <c r="F1958" s="36" t="s">
        <v>6463</v>
      </c>
    </row>
    <row r="1959" spans="6:6" ht="12.45" x14ac:dyDescent="0.3">
      <c r="F1959" s="36" t="s">
        <v>6464</v>
      </c>
    </row>
    <row r="1960" spans="6:6" ht="12.45" x14ac:dyDescent="0.3">
      <c r="F1960" s="36" t="s">
        <v>6465</v>
      </c>
    </row>
    <row r="1961" spans="6:6" ht="12.45" x14ac:dyDescent="0.3">
      <c r="F1961" s="36" t="s">
        <v>2345</v>
      </c>
    </row>
    <row r="1962" spans="6:6" ht="12.45" x14ac:dyDescent="0.3">
      <c r="F1962" s="36" t="s">
        <v>6466</v>
      </c>
    </row>
    <row r="1963" spans="6:6" ht="12.45" x14ac:dyDescent="0.3">
      <c r="F1963" s="36" t="s">
        <v>3608</v>
      </c>
    </row>
    <row r="1964" spans="6:6" ht="12.45" x14ac:dyDescent="0.3">
      <c r="F1964" s="36" t="s">
        <v>6467</v>
      </c>
    </row>
    <row r="1965" spans="6:6" ht="12.45" x14ac:dyDescent="0.3">
      <c r="F1965" s="36" t="s">
        <v>4905</v>
      </c>
    </row>
    <row r="1966" spans="6:6" ht="12.45" x14ac:dyDescent="0.3">
      <c r="F1966" s="36" t="s">
        <v>6470</v>
      </c>
    </row>
    <row r="1967" spans="6:6" ht="12.45" x14ac:dyDescent="0.3">
      <c r="F1967" s="36" t="s">
        <v>6471</v>
      </c>
    </row>
    <row r="1968" spans="6:6" ht="12.45" x14ac:dyDescent="0.3">
      <c r="F1968" s="36" t="s">
        <v>6472</v>
      </c>
    </row>
    <row r="1969" spans="6:6" ht="12.45" x14ac:dyDescent="0.3">
      <c r="F1969" s="36" t="s">
        <v>6474</v>
      </c>
    </row>
    <row r="1970" spans="6:6" ht="12.45" x14ac:dyDescent="0.3">
      <c r="F1970" s="36" t="s">
        <v>6475</v>
      </c>
    </row>
    <row r="1971" spans="6:6" ht="12.45" x14ac:dyDescent="0.3">
      <c r="F1971" s="36" t="s">
        <v>6478</v>
      </c>
    </row>
    <row r="1972" spans="6:6" ht="12.45" x14ac:dyDescent="0.3">
      <c r="F1972" s="36" t="s">
        <v>6479</v>
      </c>
    </row>
    <row r="1973" spans="6:6" ht="12.45" x14ac:dyDescent="0.3">
      <c r="F1973" s="36" t="s">
        <v>4134</v>
      </c>
    </row>
    <row r="1974" spans="6:6" ht="12.45" x14ac:dyDescent="0.3">
      <c r="F1974" s="36" t="s">
        <v>979</v>
      </c>
    </row>
    <row r="1975" spans="6:6" ht="12.45" x14ac:dyDescent="0.3">
      <c r="F1975" s="36" t="s">
        <v>3643</v>
      </c>
    </row>
    <row r="1976" spans="6:6" ht="12.45" x14ac:dyDescent="0.3">
      <c r="F1976" s="36" t="s">
        <v>6480</v>
      </c>
    </row>
    <row r="1977" spans="6:6" ht="12.45" x14ac:dyDescent="0.3">
      <c r="F1977" s="36" t="s">
        <v>6481</v>
      </c>
    </row>
    <row r="1978" spans="6:6" ht="12.45" x14ac:dyDescent="0.3">
      <c r="F1978" s="36" t="s">
        <v>6482</v>
      </c>
    </row>
    <row r="1979" spans="6:6" ht="12.45" x14ac:dyDescent="0.3">
      <c r="F1979" s="36" t="s">
        <v>6483</v>
      </c>
    </row>
    <row r="1980" spans="6:6" ht="12.45" x14ac:dyDescent="0.3">
      <c r="F1980" s="36" t="s">
        <v>6484</v>
      </c>
    </row>
    <row r="1981" spans="6:6" ht="12.45" x14ac:dyDescent="0.3">
      <c r="F1981" s="36" t="s">
        <v>6485</v>
      </c>
    </row>
    <row r="1982" spans="6:6" ht="12.45" x14ac:dyDescent="0.3">
      <c r="F1982" s="36" t="s">
        <v>6486</v>
      </c>
    </row>
    <row r="1983" spans="6:6" ht="12.45" x14ac:dyDescent="0.3">
      <c r="F1983" s="36" t="s">
        <v>6487</v>
      </c>
    </row>
    <row r="1984" spans="6:6" ht="12.45" x14ac:dyDescent="0.3">
      <c r="F1984" s="36" t="s">
        <v>4484</v>
      </c>
    </row>
    <row r="1985" spans="6:6" ht="12.45" x14ac:dyDescent="0.3">
      <c r="F1985" s="36" t="s">
        <v>6488</v>
      </c>
    </row>
    <row r="1986" spans="6:6" ht="12.45" x14ac:dyDescent="0.3">
      <c r="F1986" s="36" t="s">
        <v>2748</v>
      </c>
    </row>
    <row r="1987" spans="6:6" ht="12.45" x14ac:dyDescent="0.3">
      <c r="F1987" s="36" t="s">
        <v>6489</v>
      </c>
    </row>
    <row r="1988" spans="6:6" ht="12.45" x14ac:dyDescent="0.3">
      <c r="F1988" s="36" t="s">
        <v>6490</v>
      </c>
    </row>
    <row r="1989" spans="6:6" ht="12.45" x14ac:dyDescent="0.3">
      <c r="F1989" s="36" t="s">
        <v>6491</v>
      </c>
    </row>
    <row r="1990" spans="6:6" ht="12.45" x14ac:dyDescent="0.3">
      <c r="F1990" s="36" t="s">
        <v>1374</v>
      </c>
    </row>
    <row r="1991" spans="6:6" ht="12.45" x14ac:dyDescent="0.3">
      <c r="F1991" s="36" t="s">
        <v>1677</v>
      </c>
    </row>
    <row r="1992" spans="6:6" ht="12.45" x14ac:dyDescent="0.3">
      <c r="F1992" s="36" t="s">
        <v>6492</v>
      </c>
    </row>
    <row r="1993" spans="6:6" ht="12.45" x14ac:dyDescent="0.3">
      <c r="F1993" s="36" t="s">
        <v>6493</v>
      </c>
    </row>
    <row r="1994" spans="6:6" ht="12.45" x14ac:dyDescent="0.3">
      <c r="F1994" s="36" t="s">
        <v>6494</v>
      </c>
    </row>
    <row r="1995" spans="6:6" ht="12.45" x14ac:dyDescent="0.3">
      <c r="F1995" s="36" t="s">
        <v>6496</v>
      </c>
    </row>
    <row r="1996" spans="6:6" ht="12.45" x14ac:dyDescent="0.3">
      <c r="F1996" s="36" t="s">
        <v>6497</v>
      </c>
    </row>
    <row r="1997" spans="6:6" ht="12.45" x14ac:dyDescent="0.3">
      <c r="F1997" s="36" t="s">
        <v>6498</v>
      </c>
    </row>
    <row r="1998" spans="6:6" ht="12.45" x14ac:dyDescent="0.3">
      <c r="F1998" s="36" t="s">
        <v>6499</v>
      </c>
    </row>
    <row r="1999" spans="6:6" ht="12.45" x14ac:dyDescent="0.3">
      <c r="F1999" s="36" t="s">
        <v>6500</v>
      </c>
    </row>
    <row r="2000" spans="6:6" ht="12.45" x14ac:dyDescent="0.3">
      <c r="F2000" s="36" t="s">
        <v>6501</v>
      </c>
    </row>
    <row r="2001" spans="6:6" ht="12.45" x14ac:dyDescent="0.3">
      <c r="F2001" s="36" t="s">
        <v>6502</v>
      </c>
    </row>
    <row r="2002" spans="6:6" ht="12.45" x14ac:dyDescent="0.3">
      <c r="F2002" s="36" t="s">
        <v>1281</v>
      </c>
    </row>
    <row r="2003" spans="6:6" ht="12.45" x14ac:dyDescent="0.3">
      <c r="F2003" s="36" t="s">
        <v>6503</v>
      </c>
    </row>
    <row r="2004" spans="6:6" ht="12.45" x14ac:dyDescent="0.3">
      <c r="F2004" s="36" t="s">
        <v>6504</v>
      </c>
    </row>
    <row r="2005" spans="6:6" ht="12.45" x14ac:dyDescent="0.3">
      <c r="F2005" s="36" t="s">
        <v>6505</v>
      </c>
    </row>
    <row r="2006" spans="6:6" ht="12.45" x14ac:dyDescent="0.3">
      <c r="F2006" s="36" t="s">
        <v>6506</v>
      </c>
    </row>
    <row r="2007" spans="6:6" ht="12.45" x14ac:dyDescent="0.3">
      <c r="F2007" s="36" t="s">
        <v>6507</v>
      </c>
    </row>
    <row r="2008" spans="6:6" ht="12.45" x14ac:dyDescent="0.3">
      <c r="F2008" s="36" t="s">
        <v>6508</v>
      </c>
    </row>
    <row r="2009" spans="6:6" ht="12.45" x14ac:dyDescent="0.3">
      <c r="F2009" s="36" t="s">
        <v>6509</v>
      </c>
    </row>
    <row r="2010" spans="6:6" ht="12.45" x14ac:dyDescent="0.3">
      <c r="F2010" s="36" t="s">
        <v>3175</v>
      </c>
    </row>
    <row r="2011" spans="6:6" ht="12.45" x14ac:dyDescent="0.3">
      <c r="F2011" s="36" t="s">
        <v>2315</v>
      </c>
    </row>
    <row r="2012" spans="6:6" ht="12.45" x14ac:dyDescent="0.3">
      <c r="F2012" s="36" t="s">
        <v>4465</v>
      </c>
    </row>
    <row r="2013" spans="6:6" ht="12.45" x14ac:dyDescent="0.3">
      <c r="F2013" s="36" t="s">
        <v>6511</v>
      </c>
    </row>
    <row r="2014" spans="6:6" ht="12.45" x14ac:dyDescent="0.3">
      <c r="F2014" s="36" t="s">
        <v>6512</v>
      </c>
    </row>
    <row r="2015" spans="6:6" ht="12.45" x14ac:dyDescent="0.3">
      <c r="F2015" s="36" t="s">
        <v>6513</v>
      </c>
    </row>
    <row r="2016" spans="6:6" ht="12.45" x14ac:dyDescent="0.3">
      <c r="F2016" s="36" t="s">
        <v>6514</v>
      </c>
    </row>
    <row r="2017" spans="6:6" ht="12.45" x14ac:dyDescent="0.3">
      <c r="F2017" s="36" t="s">
        <v>6515</v>
      </c>
    </row>
    <row r="2018" spans="6:6" ht="12.45" x14ac:dyDescent="0.3">
      <c r="F2018" s="36" t="s">
        <v>6516</v>
      </c>
    </row>
    <row r="2019" spans="6:6" ht="12.45" x14ac:dyDescent="0.3">
      <c r="F2019" s="36" t="s">
        <v>6517</v>
      </c>
    </row>
    <row r="2020" spans="6:6" ht="12.45" x14ac:dyDescent="0.3">
      <c r="F2020" s="36" t="s">
        <v>6518</v>
      </c>
    </row>
    <row r="2021" spans="6:6" ht="12.45" x14ac:dyDescent="0.3">
      <c r="F2021" s="36" t="s">
        <v>6519</v>
      </c>
    </row>
    <row r="2022" spans="6:6" ht="12.45" x14ac:dyDescent="0.3">
      <c r="F2022" s="36" t="s">
        <v>1179</v>
      </c>
    </row>
    <row r="2023" spans="6:6" ht="12.45" x14ac:dyDescent="0.3">
      <c r="F2023" s="36" t="s">
        <v>6521</v>
      </c>
    </row>
    <row r="2024" spans="6:6" ht="12.45" x14ac:dyDescent="0.3">
      <c r="F2024" s="36" t="s">
        <v>1520</v>
      </c>
    </row>
    <row r="2025" spans="6:6" ht="12.45" x14ac:dyDescent="0.3">
      <c r="F2025" s="36" t="s">
        <v>6522</v>
      </c>
    </row>
    <row r="2026" spans="6:6" ht="12.45" x14ac:dyDescent="0.3">
      <c r="F2026" s="36" t="s">
        <v>6523</v>
      </c>
    </row>
    <row r="2027" spans="6:6" ht="12.45" x14ac:dyDescent="0.3">
      <c r="F2027" s="36" t="s">
        <v>6524</v>
      </c>
    </row>
    <row r="2028" spans="6:6" ht="12.45" x14ac:dyDescent="0.3">
      <c r="F2028" s="36" t="s">
        <v>6525</v>
      </c>
    </row>
    <row r="2029" spans="6:6" ht="12.45" x14ac:dyDescent="0.3">
      <c r="F2029" s="36" t="s">
        <v>6526</v>
      </c>
    </row>
    <row r="2030" spans="6:6" ht="12.45" x14ac:dyDescent="0.3">
      <c r="F2030" s="36" t="s">
        <v>6527</v>
      </c>
    </row>
    <row r="2031" spans="6:6" ht="12.45" x14ac:dyDescent="0.3">
      <c r="F2031" s="36" t="s">
        <v>6528</v>
      </c>
    </row>
    <row r="2032" spans="6:6" ht="12.45" x14ac:dyDescent="0.3">
      <c r="F2032" s="36" t="s">
        <v>6529</v>
      </c>
    </row>
    <row r="2033" spans="6:6" ht="12.45" x14ac:dyDescent="0.3">
      <c r="F2033" s="36" t="s">
        <v>4248</v>
      </c>
    </row>
    <row r="2034" spans="6:6" ht="12.45" x14ac:dyDescent="0.3">
      <c r="F2034" s="36" t="s">
        <v>6530</v>
      </c>
    </row>
    <row r="2035" spans="6:6" ht="12.45" x14ac:dyDescent="0.3">
      <c r="F2035" s="36" t="s">
        <v>4376</v>
      </c>
    </row>
    <row r="2036" spans="6:6" ht="12.45" x14ac:dyDescent="0.3">
      <c r="F2036" s="36" t="s">
        <v>6531</v>
      </c>
    </row>
    <row r="2037" spans="6:6" ht="12.45" x14ac:dyDescent="0.3">
      <c r="F2037" s="36" t="s">
        <v>6532</v>
      </c>
    </row>
    <row r="2038" spans="6:6" ht="12.45" x14ac:dyDescent="0.3">
      <c r="F2038" s="36" t="s">
        <v>6533</v>
      </c>
    </row>
    <row r="2039" spans="6:6" ht="12.45" x14ac:dyDescent="0.3">
      <c r="F2039" s="36" t="s">
        <v>1578</v>
      </c>
    </row>
    <row r="2040" spans="6:6" ht="12.45" x14ac:dyDescent="0.3">
      <c r="F2040" s="36" t="s">
        <v>6534</v>
      </c>
    </row>
    <row r="2041" spans="6:6" ht="12.45" x14ac:dyDescent="0.3">
      <c r="F2041" s="36" t="s">
        <v>6535</v>
      </c>
    </row>
    <row r="2042" spans="6:6" ht="12.45" x14ac:dyDescent="0.3">
      <c r="F2042" s="36" t="s">
        <v>6537</v>
      </c>
    </row>
    <row r="2043" spans="6:6" ht="12.45" x14ac:dyDescent="0.3">
      <c r="F2043" s="36" t="s">
        <v>6538</v>
      </c>
    </row>
    <row r="2044" spans="6:6" ht="12.45" x14ac:dyDescent="0.3">
      <c r="F2044" s="36" t="s">
        <v>6539</v>
      </c>
    </row>
    <row r="2045" spans="6:6" ht="12.45" x14ac:dyDescent="0.3">
      <c r="F2045" s="36" t="s">
        <v>6540</v>
      </c>
    </row>
    <row r="2046" spans="6:6" ht="12.45" x14ac:dyDescent="0.3">
      <c r="F2046" s="36" t="s">
        <v>6541</v>
      </c>
    </row>
    <row r="2047" spans="6:6" ht="12.45" x14ac:dyDescent="0.3">
      <c r="F2047" s="36" t="s">
        <v>4738</v>
      </c>
    </row>
    <row r="2048" spans="6:6" ht="12.45" x14ac:dyDescent="0.3">
      <c r="F2048" s="36" t="s">
        <v>5290</v>
      </c>
    </row>
    <row r="2049" spans="6:6" ht="12.45" x14ac:dyDescent="0.3">
      <c r="F2049" s="36" t="s">
        <v>1809</v>
      </c>
    </row>
    <row r="2050" spans="6:6" ht="12.45" x14ac:dyDescent="0.3">
      <c r="F2050" s="36" t="s">
        <v>6542</v>
      </c>
    </row>
    <row r="2051" spans="6:6" ht="12.45" x14ac:dyDescent="0.3">
      <c r="F2051" s="36" t="s">
        <v>6543</v>
      </c>
    </row>
    <row r="2052" spans="6:6" ht="12.45" x14ac:dyDescent="0.3">
      <c r="F2052" s="36" t="s">
        <v>4604</v>
      </c>
    </row>
    <row r="2053" spans="6:6" ht="12.45" x14ac:dyDescent="0.3">
      <c r="F2053" s="36" t="s">
        <v>6545</v>
      </c>
    </row>
    <row r="2054" spans="6:6" ht="12.45" x14ac:dyDescent="0.3">
      <c r="F2054" s="36" t="s">
        <v>1886</v>
      </c>
    </row>
    <row r="2055" spans="6:6" ht="12.45" x14ac:dyDescent="0.3">
      <c r="F2055" s="36" t="s">
        <v>6546</v>
      </c>
    </row>
    <row r="2056" spans="6:6" ht="12.45" x14ac:dyDescent="0.3">
      <c r="F2056" s="36" t="s">
        <v>6547</v>
      </c>
    </row>
    <row r="2057" spans="6:6" ht="12.45" x14ac:dyDescent="0.3">
      <c r="F2057" s="36" t="s">
        <v>6548</v>
      </c>
    </row>
    <row r="2058" spans="6:6" ht="12.45" x14ac:dyDescent="0.3">
      <c r="F2058" s="36" t="s">
        <v>6359</v>
      </c>
    </row>
    <row r="2059" spans="6:6" ht="12.45" x14ac:dyDescent="0.3">
      <c r="F2059" s="36" t="s">
        <v>3829</v>
      </c>
    </row>
    <row r="2060" spans="6:6" ht="12.45" x14ac:dyDescent="0.3">
      <c r="F2060" s="36" t="s">
        <v>6549</v>
      </c>
    </row>
    <row r="2061" spans="6:6" ht="12.45" x14ac:dyDescent="0.3">
      <c r="F2061" s="36" t="s">
        <v>6550</v>
      </c>
    </row>
    <row r="2062" spans="6:6" ht="12.45" x14ac:dyDescent="0.3">
      <c r="F2062" s="36" t="s">
        <v>6551</v>
      </c>
    </row>
    <row r="2063" spans="6:6" ht="12.45" x14ac:dyDescent="0.3">
      <c r="F2063" s="36" t="s">
        <v>6552</v>
      </c>
    </row>
    <row r="2064" spans="6:6" ht="12.45" x14ac:dyDescent="0.3">
      <c r="F2064" s="36" t="s">
        <v>4464</v>
      </c>
    </row>
    <row r="2065" spans="6:6" ht="12.45" x14ac:dyDescent="0.3">
      <c r="F2065" s="36" t="s">
        <v>6553</v>
      </c>
    </row>
    <row r="2066" spans="6:6" ht="12.45" x14ac:dyDescent="0.3">
      <c r="F2066" s="36" t="s">
        <v>6554</v>
      </c>
    </row>
    <row r="2067" spans="6:6" ht="12.45" x14ac:dyDescent="0.3">
      <c r="F2067" s="36" t="s">
        <v>6555</v>
      </c>
    </row>
    <row r="2068" spans="6:6" ht="12.45" x14ac:dyDescent="0.3">
      <c r="F2068" s="36" t="s">
        <v>6556</v>
      </c>
    </row>
    <row r="2069" spans="6:6" ht="12.45" x14ac:dyDescent="0.3">
      <c r="F2069" s="36" t="s">
        <v>6557</v>
      </c>
    </row>
    <row r="2070" spans="6:6" ht="12.45" x14ac:dyDescent="0.3">
      <c r="F2070" s="36" t="s">
        <v>6558</v>
      </c>
    </row>
    <row r="2071" spans="6:6" ht="12.45" x14ac:dyDescent="0.3">
      <c r="F2071" s="36" t="s">
        <v>6559</v>
      </c>
    </row>
    <row r="2072" spans="6:6" ht="12.45" x14ac:dyDescent="0.3">
      <c r="F2072" s="36" t="s">
        <v>6560</v>
      </c>
    </row>
    <row r="2073" spans="6:6" ht="12.45" x14ac:dyDescent="0.3">
      <c r="F2073" s="36" t="s">
        <v>6561</v>
      </c>
    </row>
    <row r="2074" spans="6:6" ht="12.45" x14ac:dyDescent="0.3">
      <c r="F2074" s="36" t="s">
        <v>6562</v>
      </c>
    </row>
    <row r="2075" spans="6:6" ht="12.45" x14ac:dyDescent="0.3">
      <c r="F2075" s="36" t="s">
        <v>1315</v>
      </c>
    </row>
    <row r="2076" spans="6:6" ht="12.45" x14ac:dyDescent="0.3">
      <c r="F2076" s="36" t="s">
        <v>6564</v>
      </c>
    </row>
    <row r="2077" spans="6:6" ht="12.45" x14ac:dyDescent="0.3">
      <c r="F2077" s="36" t="s">
        <v>6565</v>
      </c>
    </row>
    <row r="2078" spans="6:6" ht="12.45" x14ac:dyDescent="0.3">
      <c r="F2078" s="36" t="s">
        <v>6566</v>
      </c>
    </row>
    <row r="2079" spans="6:6" ht="12.45" x14ac:dyDescent="0.3">
      <c r="F2079" s="36" t="s">
        <v>6567</v>
      </c>
    </row>
    <row r="2080" spans="6:6" ht="12.45" x14ac:dyDescent="0.3">
      <c r="F2080" s="36" t="s">
        <v>5011</v>
      </c>
    </row>
    <row r="2081" spans="6:6" ht="12.45" x14ac:dyDescent="0.3">
      <c r="F2081" s="36" t="s">
        <v>3788</v>
      </c>
    </row>
    <row r="2082" spans="6:6" ht="12.45" x14ac:dyDescent="0.3">
      <c r="F2082" s="36" t="s">
        <v>6568</v>
      </c>
    </row>
    <row r="2083" spans="6:6" ht="12.45" x14ac:dyDescent="0.3">
      <c r="F2083" s="36" t="s">
        <v>6570</v>
      </c>
    </row>
    <row r="2084" spans="6:6" ht="12.45" x14ac:dyDescent="0.3">
      <c r="F2084" s="36" t="s">
        <v>3657</v>
      </c>
    </row>
    <row r="2085" spans="6:6" ht="12.45" x14ac:dyDescent="0.3">
      <c r="F2085" s="36" t="s">
        <v>6571</v>
      </c>
    </row>
    <row r="2086" spans="6:6" ht="12.45" x14ac:dyDescent="0.3">
      <c r="F2086" s="36" t="s">
        <v>6572</v>
      </c>
    </row>
    <row r="2087" spans="6:6" ht="12.45" x14ac:dyDescent="0.3">
      <c r="F2087" s="36" t="s">
        <v>6573</v>
      </c>
    </row>
    <row r="2088" spans="6:6" ht="12.45" x14ac:dyDescent="0.3">
      <c r="F2088" s="36" t="s">
        <v>6574</v>
      </c>
    </row>
    <row r="2089" spans="6:6" ht="12.45" x14ac:dyDescent="0.3">
      <c r="F2089" s="36" t="s">
        <v>6575</v>
      </c>
    </row>
    <row r="2090" spans="6:6" ht="12.45" x14ac:dyDescent="0.3">
      <c r="F2090" s="36" t="s">
        <v>6576</v>
      </c>
    </row>
    <row r="2091" spans="6:6" ht="12.45" x14ac:dyDescent="0.3">
      <c r="F2091" s="36" t="s">
        <v>6577</v>
      </c>
    </row>
    <row r="2092" spans="6:6" ht="12.45" x14ac:dyDescent="0.3">
      <c r="F2092" s="36" t="s">
        <v>6578</v>
      </c>
    </row>
    <row r="2093" spans="6:6" ht="12.45" x14ac:dyDescent="0.3">
      <c r="F2093" s="36" t="s">
        <v>2998</v>
      </c>
    </row>
    <row r="2094" spans="6:6" ht="12.45" x14ac:dyDescent="0.3">
      <c r="F2094" s="36" t="s">
        <v>6579</v>
      </c>
    </row>
    <row r="2095" spans="6:6" ht="12.45" x14ac:dyDescent="0.3">
      <c r="F2095" s="36" t="s">
        <v>6580</v>
      </c>
    </row>
    <row r="2096" spans="6:6" ht="12.45" x14ac:dyDescent="0.3">
      <c r="F2096" s="36" t="s">
        <v>6581</v>
      </c>
    </row>
    <row r="2097" spans="6:6" ht="12.45" x14ac:dyDescent="0.3">
      <c r="F2097" s="36" t="s">
        <v>6582</v>
      </c>
    </row>
    <row r="2098" spans="6:6" ht="12.45" x14ac:dyDescent="0.3">
      <c r="F2098" s="36" t="s">
        <v>6583</v>
      </c>
    </row>
    <row r="2099" spans="6:6" ht="12.45" x14ac:dyDescent="0.3">
      <c r="F2099" s="36" t="s">
        <v>6584</v>
      </c>
    </row>
    <row r="2100" spans="6:6" ht="12.45" x14ac:dyDescent="0.3">
      <c r="F2100" s="36" t="s">
        <v>6585</v>
      </c>
    </row>
    <row r="2101" spans="6:6" ht="12.45" x14ac:dyDescent="0.3">
      <c r="F2101" s="36" t="s">
        <v>4924</v>
      </c>
    </row>
    <row r="2102" spans="6:6" ht="12.45" x14ac:dyDescent="0.3">
      <c r="F2102" s="36" t="s">
        <v>6586</v>
      </c>
    </row>
    <row r="2103" spans="6:6" ht="12.45" x14ac:dyDescent="0.3">
      <c r="F2103" s="36" t="s">
        <v>6587</v>
      </c>
    </row>
    <row r="2104" spans="6:6" ht="12.45" x14ac:dyDescent="0.3">
      <c r="F2104" s="36" t="s">
        <v>6588</v>
      </c>
    </row>
    <row r="2105" spans="6:6" ht="12.45" x14ac:dyDescent="0.3">
      <c r="F2105" s="36" t="s">
        <v>6589</v>
      </c>
    </row>
    <row r="2106" spans="6:6" ht="12.45" x14ac:dyDescent="0.3">
      <c r="F2106" s="36" t="s">
        <v>2260</v>
      </c>
    </row>
    <row r="2107" spans="6:6" ht="12.45" x14ac:dyDescent="0.3">
      <c r="F2107" s="36" t="s">
        <v>6590</v>
      </c>
    </row>
    <row r="2108" spans="6:6" ht="12.45" x14ac:dyDescent="0.3">
      <c r="F2108" s="36" t="s">
        <v>6591</v>
      </c>
    </row>
    <row r="2109" spans="6:6" ht="12.45" x14ac:dyDescent="0.3">
      <c r="F2109" s="36" t="s">
        <v>6592</v>
      </c>
    </row>
    <row r="2110" spans="6:6" ht="12.45" x14ac:dyDescent="0.3">
      <c r="F2110" s="36" t="s">
        <v>6593</v>
      </c>
    </row>
    <row r="2111" spans="6:6" ht="12.45" x14ac:dyDescent="0.3">
      <c r="F2111" s="36" t="s">
        <v>6594</v>
      </c>
    </row>
    <row r="2112" spans="6:6" ht="12.45" x14ac:dyDescent="0.3">
      <c r="F2112" s="36" t="s">
        <v>6595</v>
      </c>
    </row>
    <row r="2113" spans="6:6" ht="12.45" x14ac:dyDescent="0.3">
      <c r="F2113" s="36" t="s">
        <v>6596</v>
      </c>
    </row>
    <row r="2114" spans="6:6" ht="12.45" x14ac:dyDescent="0.3">
      <c r="F2114" s="36" t="s">
        <v>6597</v>
      </c>
    </row>
    <row r="2115" spans="6:6" ht="12.45" x14ac:dyDescent="0.3">
      <c r="F2115" s="36" t="s">
        <v>6598</v>
      </c>
    </row>
    <row r="2116" spans="6:6" ht="12.45" x14ac:dyDescent="0.3">
      <c r="F2116" s="36" t="s">
        <v>6599</v>
      </c>
    </row>
    <row r="2117" spans="6:6" ht="12.45" x14ac:dyDescent="0.3">
      <c r="F2117" s="36" t="s">
        <v>6600</v>
      </c>
    </row>
    <row r="2118" spans="6:6" ht="12.45" x14ac:dyDescent="0.3">
      <c r="F2118" s="36" t="s">
        <v>6601</v>
      </c>
    </row>
    <row r="2119" spans="6:6" ht="12.45" x14ac:dyDescent="0.3">
      <c r="F2119" s="36" t="s">
        <v>686</v>
      </c>
    </row>
    <row r="2120" spans="6:6" ht="12.45" x14ac:dyDescent="0.3">
      <c r="F2120" s="36" t="s">
        <v>6602</v>
      </c>
    </row>
    <row r="2121" spans="6:6" ht="12.45" x14ac:dyDescent="0.3">
      <c r="F2121" s="36" t="s">
        <v>4399</v>
      </c>
    </row>
    <row r="2122" spans="6:6" ht="12.45" x14ac:dyDescent="0.3">
      <c r="F2122" s="36" t="s">
        <v>6603</v>
      </c>
    </row>
    <row r="2123" spans="6:6" ht="12.45" x14ac:dyDescent="0.3">
      <c r="F2123" s="36" t="s">
        <v>1635</v>
      </c>
    </row>
    <row r="2124" spans="6:6" ht="12.45" x14ac:dyDescent="0.3">
      <c r="F2124" s="36" t="s">
        <v>6604</v>
      </c>
    </row>
    <row r="2125" spans="6:6" ht="12.45" x14ac:dyDescent="0.3">
      <c r="F2125" s="36" t="s">
        <v>1498</v>
      </c>
    </row>
    <row r="2126" spans="6:6" ht="12.45" x14ac:dyDescent="0.3">
      <c r="F2126" s="36" t="s">
        <v>6605</v>
      </c>
    </row>
    <row r="2127" spans="6:6" ht="12.45" x14ac:dyDescent="0.3">
      <c r="F2127" s="36" t="s">
        <v>6606</v>
      </c>
    </row>
    <row r="2128" spans="6:6" ht="12.45" x14ac:dyDescent="0.3">
      <c r="F2128" s="36" t="s">
        <v>6607</v>
      </c>
    </row>
    <row r="2129" spans="6:6" ht="12.45" x14ac:dyDescent="0.3">
      <c r="F2129" s="36" t="s">
        <v>6608</v>
      </c>
    </row>
    <row r="2130" spans="6:6" ht="12.45" x14ac:dyDescent="0.3">
      <c r="F2130" s="36" t="s">
        <v>6609</v>
      </c>
    </row>
    <row r="2131" spans="6:6" ht="12.45" x14ac:dyDescent="0.3">
      <c r="F2131" s="36" t="s">
        <v>1976</v>
      </c>
    </row>
    <row r="2132" spans="6:6" ht="12.45" x14ac:dyDescent="0.3">
      <c r="F2132" s="36" t="s">
        <v>6610</v>
      </c>
    </row>
    <row r="2133" spans="6:6" ht="12.45" x14ac:dyDescent="0.3">
      <c r="F2133" s="36" t="s">
        <v>6611</v>
      </c>
    </row>
    <row r="2134" spans="6:6" ht="12.45" x14ac:dyDescent="0.3">
      <c r="F2134" s="36" t="s">
        <v>6612</v>
      </c>
    </row>
    <row r="2135" spans="6:6" ht="12.45" x14ac:dyDescent="0.3">
      <c r="F2135" s="36" t="s">
        <v>6613</v>
      </c>
    </row>
    <row r="2136" spans="6:6" ht="12.45" x14ac:dyDescent="0.3">
      <c r="F2136" s="36" t="s">
        <v>6614</v>
      </c>
    </row>
    <row r="2137" spans="6:6" ht="12.45" x14ac:dyDescent="0.3">
      <c r="F2137" s="36" t="s">
        <v>6615</v>
      </c>
    </row>
    <row r="2138" spans="6:6" ht="12.45" x14ac:dyDescent="0.3">
      <c r="F2138" s="36" t="s">
        <v>1726</v>
      </c>
    </row>
    <row r="2139" spans="6:6" ht="12.45" x14ac:dyDescent="0.3">
      <c r="F2139" s="36" t="s">
        <v>6616</v>
      </c>
    </row>
    <row r="2140" spans="6:6" ht="12.45" x14ac:dyDescent="0.3">
      <c r="F2140" s="36" t="s">
        <v>1435</v>
      </c>
    </row>
    <row r="2141" spans="6:6" ht="12.45" x14ac:dyDescent="0.3">
      <c r="F2141" s="36" t="s">
        <v>1072</v>
      </c>
    </row>
    <row r="2142" spans="6:6" ht="12.45" x14ac:dyDescent="0.3">
      <c r="F2142" s="36" t="s">
        <v>6617</v>
      </c>
    </row>
    <row r="2143" spans="6:6" ht="12.45" x14ac:dyDescent="0.3">
      <c r="F2143" s="36" t="s">
        <v>4006</v>
      </c>
    </row>
    <row r="2144" spans="6:6" ht="12.45" x14ac:dyDescent="0.3">
      <c r="F2144" s="36" t="s">
        <v>6618</v>
      </c>
    </row>
    <row r="2145" spans="6:6" ht="12.45" x14ac:dyDescent="0.3">
      <c r="F2145" s="36" t="s">
        <v>6619</v>
      </c>
    </row>
    <row r="2146" spans="6:6" ht="12.45" x14ac:dyDescent="0.3">
      <c r="F2146" s="36" t="s">
        <v>4957</v>
      </c>
    </row>
    <row r="2147" spans="6:6" ht="12.45" x14ac:dyDescent="0.3">
      <c r="F2147" s="36" t="s">
        <v>718</v>
      </c>
    </row>
    <row r="2148" spans="6:6" ht="12.45" x14ac:dyDescent="0.3">
      <c r="F2148" s="36" t="s">
        <v>6620</v>
      </c>
    </row>
    <row r="2149" spans="6:6" ht="12.45" x14ac:dyDescent="0.3">
      <c r="F2149" s="36" t="s">
        <v>5202</v>
      </c>
    </row>
    <row r="2150" spans="6:6" ht="12.45" x14ac:dyDescent="0.3">
      <c r="F2150" s="36" t="s">
        <v>6621</v>
      </c>
    </row>
    <row r="2151" spans="6:6" ht="12.45" x14ac:dyDescent="0.3">
      <c r="F2151" s="36" t="s">
        <v>6622</v>
      </c>
    </row>
    <row r="2152" spans="6:6" ht="12.45" x14ac:dyDescent="0.3">
      <c r="F2152" s="36" t="s">
        <v>6623</v>
      </c>
    </row>
    <row r="2153" spans="6:6" ht="12.45" x14ac:dyDescent="0.3">
      <c r="F2153" s="36" t="s">
        <v>6624</v>
      </c>
    </row>
    <row r="2154" spans="6:6" ht="12.45" x14ac:dyDescent="0.3">
      <c r="F2154" s="36" t="s">
        <v>6625</v>
      </c>
    </row>
    <row r="2155" spans="6:6" ht="12.45" x14ac:dyDescent="0.3">
      <c r="F2155" s="36" t="s">
        <v>6626</v>
      </c>
    </row>
    <row r="2156" spans="6:6" ht="12.45" x14ac:dyDescent="0.3">
      <c r="F2156" s="36" t="s">
        <v>6627</v>
      </c>
    </row>
    <row r="2157" spans="6:6" ht="12.45" x14ac:dyDescent="0.3">
      <c r="F2157" s="36" t="s">
        <v>6628</v>
      </c>
    </row>
    <row r="2158" spans="6:6" ht="12.45" x14ac:dyDescent="0.3">
      <c r="F2158" s="36" t="s">
        <v>605</v>
      </c>
    </row>
    <row r="2159" spans="6:6" ht="12.45" x14ac:dyDescent="0.3">
      <c r="F2159" s="36" t="s">
        <v>5036</v>
      </c>
    </row>
    <row r="2160" spans="6:6" ht="12.45" x14ac:dyDescent="0.3">
      <c r="F2160" s="36" t="s">
        <v>6629</v>
      </c>
    </row>
    <row r="2161" spans="6:6" ht="12.45" x14ac:dyDescent="0.3">
      <c r="F2161" s="36" t="s">
        <v>6630</v>
      </c>
    </row>
    <row r="2162" spans="6:6" ht="12.45" x14ac:dyDescent="0.3">
      <c r="F2162" s="36" t="s">
        <v>2974</v>
      </c>
    </row>
    <row r="2163" spans="6:6" ht="12.45" x14ac:dyDescent="0.3">
      <c r="F2163" s="36" t="s">
        <v>6631</v>
      </c>
    </row>
    <row r="2164" spans="6:6" ht="12.45" x14ac:dyDescent="0.3">
      <c r="F2164" s="36" t="s">
        <v>6632</v>
      </c>
    </row>
    <row r="2165" spans="6:6" ht="12.45" x14ac:dyDescent="0.3">
      <c r="F2165" s="36" t="s">
        <v>6633</v>
      </c>
    </row>
    <row r="2166" spans="6:6" ht="12.45" x14ac:dyDescent="0.3">
      <c r="F2166" s="36" t="s">
        <v>6634</v>
      </c>
    </row>
    <row r="2167" spans="6:6" ht="12.45" x14ac:dyDescent="0.3">
      <c r="F2167" s="36" t="s">
        <v>774</v>
      </c>
    </row>
    <row r="2168" spans="6:6" ht="12.45" x14ac:dyDescent="0.3">
      <c r="F2168" s="36" t="s">
        <v>631</v>
      </c>
    </row>
    <row r="2169" spans="6:6" ht="12.45" x14ac:dyDescent="0.3">
      <c r="F2169" s="36" t="s">
        <v>6635</v>
      </c>
    </row>
    <row r="2170" spans="6:6" ht="12.45" x14ac:dyDescent="0.3">
      <c r="F2170" s="36" t="s">
        <v>6636</v>
      </c>
    </row>
    <row r="2171" spans="6:6" ht="12.45" x14ac:dyDescent="0.3">
      <c r="F2171" s="36" t="s">
        <v>6637</v>
      </c>
    </row>
    <row r="2172" spans="6:6" ht="12.45" x14ac:dyDescent="0.3">
      <c r="F2172" s="36" t="s">
        <v>4158</v>
      </c>
    </row>
    <row r="2173" spans="6:6" ht="12.45" x14ac:dyDescent="0.3">
      <c r="F2173" s="36" t="s">
        <v>3045</v>
      </c>
    </row>
    <row r="2174" spans="6:6" ht="12.45" x14ac:dyDescent="0.3">
      <c r="F2174" s="36" t="s">
        <v>6638</v>
      </c>
    </row>
    <row r="2175" spans="6:6" ht="12.45" x14ac:dyDescent="0.3">
      <c r="F2175" s="36" t="s">
        <v>6639</v>
      </c>
    </row>
    <row r="2176" spans="6:6" ht="12.45" x14ac:dyDescent="0.3">
      <c r="F2176" s="36" t="s">
        <v>6640</v>
      </c>
    </row>
    <row r="2177" spans="6:6" ht="12.45" x14ac:dyDescent="0.3">
      <c r="F2177" s="36" t="s">
        <v>6641</v>
      </c>
    </row>
    <row r="2178" spans="6:6" ht="12.45" x14ac:dyDescent="0.3">
      <c r="F2178" s="36" t="s">
        <v>1114</v>
      </c>
    </row>
    <row r="2179" spans="6:6" ht="12.45" x14ac:dyDescent="0.3">
      <c r="F2179" s="36" t="s">
        <v>6642</v>
      </c>
    </row>
    <row r="2180" spans="6:6" ht="12.45" x14ac:dyDescent="0.3">
      <c r="F2180" s="36" t="s">
        <v>6643</v>
      </c>
    </row>
    <row r="2181" spans="6:6" ht="12.45" x14ac:dyDescent="0.3">
      <c r="F2181" s="36" t="s">
        <v>2488</v>
      </c>
    </row>
    <row r="2182" spans="6:6" ht="12.45" x14ac:dyDescent="0.3">
      <c r="F2182" s="36" t="s">
        <v>6644</v>
      </c>
    </row>
    <row r="2183" spans="6:6" ht="12.45" x14ac:dyDescent="0.3">
      <c r="F2183" s="36" t="s">
        <v>6645</v>
      </c>
    </row>
    <row r="2184" spans="6:6" ht="12.45" x14ac:dyDescent="0.3">
      <c r="F2184" s="36" t="s">
        <v>6646</v>
      </c>
    </row>
    <row r="2185" spans="6:6" ht="12.45" x14ac:dyDescent="0.3">
      <c r="F2185" s="36" t="s">
        <v>6647</v>
      </c>
    </row>
    <row r="2186" spans="6:6" ht="12.45" x14ac:dyDescent="0.3">
      <c r="F2186" s="36" t="s">
        <v>3357</v>
      </c>
    </row>
    <row r="2187" spans="6:6" ht="12.45" x14ac:dyDescent="0.3">
      <c r="F2187" s="36" t="s">
        <v>6648</v>
      </c>
    </row>
    <row r="2188" spans="6:6" ht="12.45" x14ac:dyDescent="0.3">
      <c r="F2188" s="36" t="s">
        <v>6649</v>
      </c>
    </row>
    <row r="2189" spans="6:6" ht="12.45" x14ac:dyDescent="0.3">
      <c r="F2189" s="36" t="s">
        <v>2491</v>
      </c>
    </row>
    <row r="2190" spans="6:6" ht="12.45" x14ac:dyDescent="0.3">
      <c r="F2190" s="36" t="s">
        <v>2723</v>
      </c>
    </row>
    <row r="2191" spans="6:6" ht="12.45" x14ac:dyDescent="0.3">
      <c r="F2191" s="36" t="s">
        <v>4151</v>
      </c>
    </row>
    <row r="2192" spans="6:6" ht="12.45" x14ac:dyDescent="0.3">
      <c r="F2192" s="36" t="s">
        <v>6650</v>
      </c>
    </row>
    <row r="2193" spans="6:6" ht="12.45" x14ac:dyDescent="0.3">
      <c r="F2193" s="36" t="s">
        <v>1277</v>
      </c>
    </row>
    <row r="2194" spans="6:6" ht="12.45" x14ac:dyDescent="0.3">
      <c r="F2194" s="36" t="s">
        <v>6651</v>
      </c>
    </row>
    <row r="2195" spans="6:6" ht="12.45" x14ac:dyDescent="0.3">
      <c r="F2195" s="36" t="s">
        <v>6652</v>
      </c>
    </row>
    <row r="2196" spans="6:6" ht="12.45" x14ac:dyDescent="0.3">
      <c r="F2196" s="36" t="s">
        <v>2075</v>
      </c>
    </row>
    <row r="2197" spans="6:6" ht="12.45" x14ac:dyDescent="0.3">
      <c r="F2197" s="36" t="s">
        <v>6653</v>
      </c>
    </row>
    <row r="2198" spans="6:6" ht="12.45" x14ac:dyDescent="0.3">
      <c r="F2198" s="36" t="s">
        <v>6654</v>
      </c>
    </row>
    <row r="2199" spans="6:6" ht="12.45" x14ac:dyDescent="0.3">
      <c r="F2199" s="36" t="s">
        <v>6655</v>
      </c>
    </row>
    <row r="2200" spans="6:6" ht="12.45" x14ac:dyDescent="0.3">
      <c r="F2200" s="36" t="s">
        <v>868</v>
      </c>
    </row>
    <row r="2201" spans="6:6" ht="12.45" x14ac:dyDescent="0.3">
      <c r="F2201" s="36" t="s">
        <v>1310</v>
      </c>
    </row>
    <row r="2202" spans="6:6" ht="12.45" x14ac:dyDescent="0.3">
      <c r="F2202" s="36" t="s">
        <v>6656</v>
      </c>
    </row>
    <row r="2203" spans="6:6" ht="12.45" x14ac:dyDescent="0.3">
      <c r="F2203" s="36" t="s">
        <v>6657</v>
      </c>
    </row>
    <row r="2204" spans="6:6" ht="12.45" x14ac:dyDescent="0.3">
      <c r="F2204" s="36" t="s">
        <v>6658</v>
      </c>
    </row>
    <row r="2205" spans="6:6" ht="12.45" x14ac:dyDescent="0.3">
      <c r="F2205" s="36" t="s">
        <v>6659</v>
      </c>
    </row>
    <row r="2206" spans="6:6" ht="12.45" x14ac:dyDescent="0.3">
      <c r="F2206" s="36" t="s">
        <v>6660</v>
      </c>
    </row>
    <row r="2207" spans="6:6" ht="12.45" x14ac:dyDescent="0.3">
      <c r="F2207" s="36" t="s">
        <v>6661</v>
      </c>
    </row>
    <row r="2208" spans="6:6" ht="12.45" x14ac:dyDescent="0.3">
      <c r="F2208" s="36" t="s">
        <v>3900</v>
      </c>
    </row>
    <row r="2209" spans="6:6" ht="12.45" x14ac:dyDescent="0.3">
      <c r="F2209" s="36" t="s">
        <v>6662</v>
      </c>
    </row>
    <row r="2210" spans="6:6" ht="12.45" x14ac:dyDescent="0.3">
      <c r="F2210" s="36" t="s">
        <v>6663</v>
      </c>
    </row>
    <row r="2211" spans="6:6" ht="12.45" x14ac:dyDescent="0.3">
      <c r="F2211" s="36" t="s">
        <v>6664</v>
      </c>
    </row>
    <row r="2212" spans="6:6" ht="12.45" x14ac:dyDescent="0.3">
      <c r="F2212" s="36" t="s">
        <v>6665</v>
      </c>
    </row>
    <row r="2213" spans="6:6" ht="12.45" x14ac:dyDescent="0.3">
      <c r="F2213" s="36" t="s">
        <v>6666</v>
      </c>
    </row>
    <row r="2214" spans="6:6" ht="12.45" x14ac:dyDescent="0.3">
      <c r="F2214" s="36" t="s">
        <v>6667</v>
      </c>
    </row>
    <row r="2215" spans="6:6" ht="12.45" x14ac:dyDescent="0.3">
      <c r="F2215" s="36" t="s">
        <v>6668</v>
      </c>
    </row>
    <row r="2216" spans="6:6" ht="12.45" x14ac:dyDescent="0.3">
      <c r="F2216" s="36" t="s">
        <v>6669</v>
      </c>
    </row>
    <row r="2217" spans="6:6" ht="12.45" x14ac:dyDescent="0.3">
      <c r="F2217" s="36" t="s">
        <v>6670</v>
      </c>
    </row>
    <row r="2218" spans="6:6" ht="12.45" x14ac:dyDescent="0.3">
      <c r="F2218" s="36" t="s">
        <v>6671</v>
      </c>
    </row>
    <row r="2219" spans="6:6" ht="12.45" x14ac:dyDescent="0.3">
      <c r="F2219" s="36" t="s">
        <v>1231</v>
      </c>
    </row>
    <row r="2220" spans="6:6" ht="12.45" x14ac:dyDescent="0.3">
      <c r="F2220" s="36" t="s">
        <v>455</v>
      </c>
    </row>
    <row r="2221" spans="6:6" ht="12.45" x14ac:dyDescent="0.3">
      <c r="F2221" s="36" t="s">
        <v>6672</v>
      </c>
    </row>
    <row r="2222" spans="6:6" ht="12.45" x14ac:dyDescent="0.3">
      <c r="F2222" s="36" t="s">
        <v>6673</v>
      </c>
    </row>
    <row r="2223" spans="6:6" ht="12.45" x14ac:dyDescent="0.3">
      <c r="F2223" s="36" t="s">
        <v>6674</v>
      </c>
    </row>
    <row r="2224" spans="6:6" ht="12.45" x14ac:dyDescent="0.3">
      <c r="F2224" s="36" t="s">
        <v>6675</v>
      </c>
    </row>
    <row r="2225" spans="6:6" ht="12.45" x14ac:dyDescent="0.3">
      <c r="F2225" s="36" t="s">
        <v>6676</v>
      </c>
    </row>
    <row r="2226" spans="6:6" ht="12.45" x14ac:dyDescent="0.3">
      <c r="F2226" s="36" t="s">
        <v>2767</v>
      </c>
    </row>
    <row r="2227" spans="6:6" ht="12.45" x14ac:dyDescent="0.3">
      <c r="F2227" s="36" t="s">
        <v>1376</v>
      </c>
    </row>
    <row r="2228" spans="6:6" ht="12.45" x14ac:dyDescent="0.3">
      <c r="F2228" s="36" t="s">
        <v>6677</v>
      </c>
    </row>
    <row r="2229" spans="6:6" ht="12.45" x14ac:dyDescent="0.3">
      <c r="F2229" s="36" t="s">
        <v>6678</v>
      </c>
    </row>
    <row r="2230" spans="6:6" ht="12.45" x14ac:dyDescent="0.3">
      <c r="F2230" s="36" t="s">
        <v>6679</v>
      </c>
    </row>
    <row r="2231" spans="6:6" ht="12.45" x14ac:dyDescent="0.3">
      <c r="F2231" s="36" t="s">
        <v>436</v>
      </c>
    </row>
    <row r="2232" spans="6:6" ht="12.45" x14ac:dyDescent="0.3">
      <c r="F2232" s="36" t="s">
        <v>6680</v>
      </c>
    </row>
    <row r="2233" spans="6:6" ht="12.45" x14ac:dyDescent="0.3">
      <c r="F2233" s="36" t="s">
        <v>6681</v>
      </c>
    </row>
    <row r="2234" spans="6:6" ht="12.45" x14ac:dyDescent="0.3">
      <c r="F2234" s="36" t="s">
        <v>4083</v>
      </c>
    </row>
    <row r="2235" spans="6:6" ht="12.45" x14ac:dyDescent="0.3">
      <c r="F2235" s="36" t="s">
        <v>6682</v>
      </c>
    </row>
    <row r="2236" spans="6:6" ht="12.45" x14ac:dyDescent="0.3">
      <c r="F2236" s="36" t="s">
        <v>6683</v>
      </c>
    </row>
    <row r="2237" spans="6:6" ht="12.45" x14ac:dyDescent="0.3">
      <c r="F2237" s="36" t="s">
        <v>6684</v>
      </c>
    </row>
    <row r="2238" spans="6:6" ht="12.45" x14ac:dyDescent="0.3">
      <c r="F2238" s="36" t="s">
        <v>6685</v>
      </c>
    </row>
    <row r="2239" spans="6:6" ht="12.45" x14ac:dyDescent="0.3">
      <c r="F2239" s="36" t="s">
        <v>6686</v>
      </c>
    </row>
    <row r="2240" spans="6:6" ht="12.45" x14ac:dyDescent="0.3">
      <c r="F2240" s="36" t="s">
        <v>973</v>
      </c>
    </row>
    <row r="2241" spans="6:6" ht="12.45" x14ac:dyDescent="0.3">
      <c r="F2241" s="36" t="s">
        <v>6687</v>
      </c>
    </row>
    <row r="2242" spans="6:6" ht="12.45" x14ac:dyDescent="0.3">
      <c r="F2242" s="36" t="s">
        <v>6688</v>
      </c>
    </row>
    <row r="2243" spans="6:6" ht="12.45" x14ac:dyDescent="0.3">
      <c r="F2243" s="36" t="s">
        <v>6689</v>
      </c>
    </row>
    <row r="2244" spans="6:6" ht="12.45" x14ac:dyDescent="0.3">
      <c r="F2244" s="36" t="s">
        <v>6690</v>
      </c>
    </row>
    <row r="2245" spans="6:6" ht="12.45" x14ac:dyDescent="0.3">
      <c r="F2245" s="36" t="s">
        <v>221</v>
      </c>
    </row>
    <row r="2246" spans="6:6" ht="12.45" x14ac:dyDescent="0.3">
      <c r="F2246" s="36" t="s">
        <v>3221</v>
      </c>
    </row>
    <row r="2247" spans="6:6" ht="12.45" x14ac:dyDescent="0.3">
      <c r="F2247" s="36" t="s">
        <v>6691</v>
      </c>
    </row>
    <row r="2248" spans="6:6" ht="12.45" x14ac:dyDescent="0.3">
      <c r="F2248" s="36" t="s">
        <v>6692</v>
      </c>
    </row>
    <row r="2249" spans="6:6" ht="12.45" x14ac:dyDescent="0.3">
      <c r="F2249" s="36" t="s">
        <v>1977</v>
      </c>
    </row>
    <row r="2250" spans="6:6" ht="12.45" x14ac:dyDescent="0.3">
      <c r="F2250" s="36" t="s">
        <v>6693</v>
      </c>
    </row>
    <row r="2251" spans="6:6" ht="12.45" x14ac:dyDescent="0.3">
      <c r="F2251" s="36" t="s">
        <v>6694</v>
      </c>
    </row>
    <row r="2252" spans="6:6" ht="12.45" x14ac:dyDescent="0.3">
      <c r="F2252" s="36" t="s">
        <v>6695</v>
      </c>
    </row>
    <row r="2253" spans="6:6" ht="12.45" x14ac:dyDescent="0.3">
      <c r="F2253" s="36" t="s">
        <v>6696</v>
      </c>
    </row>
    <row r="2254" spans="6:6" ht="12.45" x14ac:dyDescent="0.3">
      <c r="F2254" s="36" t="s">
        <v>2285</v>
      </c>
    </row>
    <row r="2255" spans="6:6" ht="12.45" x14ac:dyDescent="0.3">
      <c r="F2255" s="36" t="s">
        <v>1226</v>
      </c>
    </row>
    <row r="2256" spans="6:6" ht="12.45" x14ac:dyDescent="0.3">
      <c r="F2256" s="36" t="s">
        <v>1430</v>
      </c>
    </row>
    <row r="2257" spans="6:6" ht="12.45" x14ac:dyDescent="0.3">
      <c r="F2257" s="36" t="s">
        <v>754</v>
      </c>
    </row>
    <row r="2258" spans="6:6" ht="12.45" x14ac:dyDescent="0.3">
      <c r="F2258" s="36" t="s">
        <v>6697</v>
      </c>
    </row>
    <row r="2259" spans="6:6" ht="12.45" x14ac:dyDescent="0.3">
      <c r="F2259" s="36" t="s">
        <v>6698</v>
      </c>
    </row>
    <row r="2260" spans="6:6" ht="12.45" x14ac:dyDescent="0.3">
      <c r="F2260" s="36" t="s">
        <v>6699</v>
      </c>
    </row>
    <row r="2261" spans="6:6" ht="12.45" x14ac:dyDescent="0.3">
      <c r="F2261" s="36" t="s">
        <v>6700</v>
      </c>
    </row>
    <row r="2262" spans="6:6" ht="12.45" x14ac:dyDescent="0.3">
      <c r="F2262" s="36" t="s">
        <v>4664</v>
      </c>
    </row>
    <row r="2263" spans="6:6" ht="12.45" x14ac:dyDescent="0.3">
      <c r="F2263" s="36" t="s">
        <v>2563</v>
      </c>
    </row>
    <row r="2264" spans="6:6" ht="12.45" x14ac:dyDescent="0.3">
      <c r="F2264" s="36" t="s">
        <v>6701</v>
      </c>
    </row>
    <row r="2265" spans="6:6" ht="12.45" x14ac:dyDescent="0.3">
      <c r="F2265" s="36" t="s">
        <v>6702</v>
      </c>
    </row>
    <row r="2266" spans="6:6" ht="12.45" x14ac:dyDescent="0.3">
      <c r="F2266" s="36" t="s">
        <v>6703</v>
      </c>
    </row>
    <row r="2267" spans="6:6" ht="12.45" x14ac:dyDescent="0.3">
      <c r="F2267" s="36" t="s">
        <v>6704</v>
      </c>
    </row>
    <row r="2268" spans="6:6" ht="12.45" x14ac:dyDescent="0.3">
      <c r="F2268" s="36" t="s">
        <v>6705</v>
      </c>
    </row>
    <row r="2269" spans="6:6" ht="12.45" x14ac:dyDescent="0.3">
      <c r="F2269" s="36" t="s">
        <v>6706</v>
      </c>
    </row>
    <row r="2270" spans="6:6" ht="12.45" x14ac:dyDescent="0.3">
      <c r="F2270" s="36" t="s">
        <v>6707</v>
      </c>
    </row>
    <row r="2271" spans="6:6" ht="12.45" x14ac:dyDescent="0.3">
      <c r="F2271" s="36" t="s">
        <v>6708</v>
      </c>
    </row>
    <row r="2272" spans="6:6" ht="12.45" x14ac:dyDescent="0.3">
      <c r="F2272" s="36" t="s">
        <v>2917</v>
      </c>
    </row>
    <row r="2273" spans="6:6" ht="12.45" x14ac:dyDescent="0.3">
      <c r="F2273" s="36" t="s">
        <v>6385</v>
      </c>
    </row>
    <row r="2274" spans="6:6" ht="12.45" x14ac:dyDescent="0.3">
      <c r="F2274" s="36" t="s">
        <v>3676</v>
      </c>
    </row>
    <row r="2275" spans="6:6" ht="12.45" x14ac:dyDescent="0.3">
      <c r="F2275" s="36" t="s">
        <v>276</v>
      </c>
    </row>
    <row r="2276" spans="6:6" ht="12.45" x14ac:dyDescent="0.3">
      <c r="F2276" s="36" t="s">
        <v>6709</v>
      </c>
    </row>
    <row r="2277" spans="6:6" ht="12.45" x14ac:dyDescent="0.3">
      <c r="F2277" s="36" t="s">
        <v>6710</v>
      </c>
    </row>
    <row r="2278" spans="6:6" ht="12.45" x14ac:dyDescent="0.3">
      <c r="F2278" s="36" t="s">
        <v>1545</v>
      </c>
    </row>
    <row r="2279" spans="6:6" ht="12.45" x14ac:dyDescent="0.3">
      <c r="F2279" s="36" t="s">
        <v>6711</v>
      </c>
    </row>
    <row r="2280" spans="6:6" ht="12.45" x14ac:dyDescent="0.3">
      <c r="F2280" s="36" t="s">
        <v>6712</v>
      </c>
    </row>
    <row r="2281" spans="6:6" ht="12.45" x14ac:dyDescent="0.3">
      <c r="F2281" s="36" t="s">
        <v>6713</v>
      </c>
    </row>
    <row r="2282" spans="6:6" ht="12.45" x14ac:dyDescent="0.3">
      <c r="F2282" s="36" t="s">
        <v>6714</v>
      </c>
    </row>
    <row r="2283" spans="6:6" ht="12.45" x14ac:dyDescent="0.3">
      <c r="F2283" s="36" t="s">
        <v>801</v>
      </c>
    </row>
    <row r="2284" spans="6:6" ht="12.45" x14ac:dyDescent="0.3">
      <c r="F2284" s="36" t="s">
        <v>6715</v>
      </c>
    </row>
    <row r="2285" spans="6:6" ht="12.45" x14ac:dyDescent="0.3">
      <c r="F2285" s="36" t="s">
        <v>604</v>
      </c>
    </row>
    <row r="2286" spans="6:6" ht="12.45" x14ac:dyDescent="0.3">
      <c r="F2286" s="36" t="s">
        <v>6716</v>
      </c>
    </row>
    <row r="2287" spans="6:6" ht="12.45" x14ac:dyDescent="0.3">
      <c r="F2287" s="36" t="s">
        <v>6717</v>
      </c>
    </row>
    <row r="2288" spans="6:6" ht="12.45" x14ac:dyDescent="0.3">
      <c r="F2288" s="36" t="s">
        <v>6718</v>
      </c>
    </row>
    <row r="2289" spans="6:6" ht="12.45" x14ac:dyDescent="0.3">
      <c r="F2289" s="36" t="s">
        <v>6719</v>
      </c>
    </row>
    <row r="2290" spans="6:6" ht="12.45" x14ac:dyDescent="0.3">
      <c r="F2290" s="36" t="s">
        <v>6720</v>
      </c>
    </row>
    <row r="2291" spans="6:6" ht="12.45" x14ac:dyDescent="0.3">
      <c r="F2291" s="36" t="s">
        <v>6721</v>
      </c>
    </row>
    <row r="2292" spans="6:6" ht="12.45" x14ac:dyDescent="0.3">
      <c r="F2292" s="36" t="s">
        <v>2539</v>
      </c>
    </row>
    <row r="2293" spans="6:6" ht="12.45" x14ac:dyDescent="0.3">
      <c r="F2293" s="36" t="s">
        <v>6722</v>
      </c>
    </row>
    <row r="2294" spans="6:6" ht="12.45" x14ac:dyDescent="0.3">
      <c r="F2294" s="36" t="s">
        <v>6723</v>
      </c>
    </row>
    <row r="2295" spans="6:6" ht="12.45" x14ac:dyDescent="0.3">
      <c r="F2295" s="36" t="s">
        <v>6724</v>
      </c>
    </row>
    <row r="2296" spans="6:6" ht="12.45" x14ac:dyDescent="0.3">
      <c r="F2296" s="36" t="s">
        <v>302</v>
      </c>
    </row>
    <row r="2297" spans="6:6" ht="12.45" x14ac:dyDescent="0.3">
      <c r="F2297" s="36" t="s">
        <v>369</v>
      </c>
    </row>
    <row r="2298" spans="6:6" ht="12.45" x14ac:dyDescent="0.3">
      <c r="F2298" s="36" t="s">
        <v>6725</v>
      </c>
    </row>
    <row r="2299" spans="6:6" ht="12.45" x14ac:dyDescent="0.3">
      <c r="F2299" s="36" t="s">
        <v>3251</v>
      </c>
    </row>
    <row r="2300" spans="6:6" ht="12.45" x14ac:dyDescent="0.3">
      <c r="F2300" s="36" t="s">
        <v>6726</v>
      </c>
    </row>
    <row r="2301" spans="6:6" ht="12.45" x14ac:dyDescent="0.3">
      <c r="F2301" s="36" t="s">
        <v>6727</v>
      </c>
    </row>
    <row r="2302" spans="6:6" ht="12.45" x14ac:dyDescent="0.3">
      <c r="F2302" s="36" t="s">
        <v>6728</v>
      </c>
    </row>
    <row r="2303" spans="6:6" ht="12.45" x14ac:dyDescent="0.3">
      <c r="F2303" s="36" t="s">
        <v>4108</v>
      </c>
    </row>
    <row r="2304" spans="6:6" ht="12.45" x14ac:dyDescent="0.3">
      <c r="F2304" s="36" t="s">
        <v>713</v>
      </c>
    </row>
    <row r="2305" spans="6:6" ht="12.45" x14ac:dyDescent="0.3">
      <c r="F2305" s="36" t="s">
        <v>6729</v>
      </c>
    </row>
    <row r="2306" spans="6:6" ht="12.45" x14ac:dyDescent="0.3">
      <c r="F2306" s="36" t="s">
        <v>6730</v>
      </c>
    </row>
    <row r="2307" spans="6:6" ht="12.45" x14ac:dyDescent="0.3">
      <c r="F2307" s="36" t="s">
        <v>4271</v>
      </c>
    </row>
    <row r="2308" spans="6:6" ht="12.45" x14ac:dyDescent="0.3">
      <c r="F2308" s="36" t="s">
        <v>6731</v>
      </c>
    </row>
    <row r="2309" spans="6:6" ht="12.45" x14ac:dyDescent="0.3">
      <c r="F2309" s="36" t="s">
        <v>2094</v>
      </c>
    </row>
    <row r="2310" spans="6:6" ht="12.45" x14ac:dyDescent="0.3">
      <c r="F2310" s="36" t="s">
        <v>4958</v>
      </c>
    </row>
    <row r="2311" spans="6:6" ht="12.45" x14ac:dyDescent="0.3">
      <c r="F2311" s="36" t="s">
        <v>3378</v>
      </c>
    </row>
    <row r="2312" spans="6:6" ht="12.45" x14ac:dyDescent="0.3">
      <c r="F2312" s="36" t="s">
        <v>6732</v>
      </c>
    </row>
    <row r="2313" spans="6:6" ht="12.45" x14ac:dyDescent="0.3">
      <c r="F2313" s="36" t="s">
        <v>992</v>
      </c>
    </row>
    <row r="2314" spans="6:6" ht="12.45" x14ac:dyDescent="0.3">
      <c r="F2314" s="36" t="s">
        <v>6733</v>
      </c>
    </row>
    <row r="2315" spans="6:6" ht="12.45" x14ac:dyDescent="0.3">
      <c r="F2315" s="36" t="s">
        <v>2288</v>
      </c>
    </row>
    <row r="2316" spans="6:6" ht="12.45" x14ac:dyDescent="0.3">
      <c r="F2316" s="36" t="s">
        <v>6734</v>
      </c>
    </row>
    <row r="2317" spans="6:6" ht="12.45" x14ac:dyDescent="0.3">
      <c r="F2317" s="36" t="s">
        <v>6735</v>
      </c>
    </row>
    <row r="2318" spans="6:6" ht="12.45" x14ac:dyDescent="0.3">
      <c r="F2318" s="36" t="s">
        <v>6736</v>
      </c>
    </row>
    <row r="2319" spans="6:6" ht="12.45" x14ac:dyDescent="0.3">
      <c r="F2319" s="36" t="s">
        <v>738</v>
      </c>
    </row>
    <row r="2320" spans="6:6" ht="12.45" x14ac:dyDescent="0.3">
      <c r="F2320" s="36" t="s">
        <v>6737</v>
      </c>
    </row>
    <row r="2321" spans="6:6" ht="12.45" x14ac:dyDescent="0.3">
      <c r="F2321" s="36" t="s">
        <v>1091</v>
      </c>
    </row>
    <row r="2322" spans="6:6" ht="12.45" x14ac:dyDescent="0.3">
      <c r="F2322" s="36" t="s">
        <v>6738</v>
      </c>
    </row>
    <row r="2323" spans="6:6" ht="12.45" x14ac:dyDescent="0.3">
      <c r="F2323" s="36" t="s">
        <v>4892</v>
      </c>
    </row>
    <row r="2324" spans="6:6" ht="12.45" x14ac:dyDescent="0.3">
      <c r="F2324" s="36" t="s">
        <v>6739</v>
      </c>
    </row>
    <row r="2325" spans="6:6" ht="12.45" x14ac:dyDescent="0.3">
      <c r="F2325" s="36" t="s">
        <v>6740</v>
      </c>
    </row>
    <row r="2326" spans="6:6" ht="12.45" x14ac:dyDescent="0.3">
      <c r="F2326" s="36" t="s">
        <v>6741</v>
      </c>
    </row>
    <row r="2327" spans="6:6" ht="12.45" x14ac:dyDescent="0.3">
      <c r="F2327" s="36" t="s">
        <v>6742</v>
      </c>
    </row>
    <row r="2328" spans="6:6" ht="12.45" x14ac:dyDescent="0.3">
      <c r="F2328" s="36" t="s">
        <v>6743</v>
      </c>
    </row>
    <row r="2329" spans="6:6" ht="12.45" x14ac:dyDescent="0.3">
      <c r="F2329" s="36" t="s">
        <v>537</v>
      </c>
    </row>
    <row r="2330" spans="6:6" ht="12.45" x14ac:dyDescent="0.3">
      <c r="F2330" s="36" t="s">
        <v>2501</v>
      </c>
    </row>
    <row r="2331" spans="6:6" ht="12.45" x14ac:dyDescent="0.3">
      <c r="F2331" s="36" t="s">
        <v>6744</v>
      </c>
    </row>
    <row r="2332" spans="6:6" ht="12.45" x14ac:dyDescent="0.3">
      <c r="F2332" s="36" t="s">
        <v>1008</v>
      </c>
    </row>
    <row r="2333" spans="6:6" ht="12.45" x14ac:dyDescent="0.3">
      <c r="F2333" s="36" t="s">
        <v>3450</v>
      </c>
    </row>
    <row r="2334" spans="6:6" ht="12.45" x14ac:dyDescent="0.3">
      <c r="F2334" s="36" t="s">
        <v>6745</v>
      </c>
    </row>
    <row r="2335" spans="6:6" ht="12.45" x14ac:dyDescent="0.3">
      <c r="F2335" s="36" t="s">
        <v>4656</v>
      </c>
    </row>
    <row r="2336" spans="6:6" ht="12.45" x14ac:dyDescent="0.3">
      <c r="F2336" s="36" t="s">
        <v>6746</v>
      </c>
    </row>
    <row r="2337" spans="6:6" ht="12.45" x14ac:dyDescent="0.3">
      <c r="F2337" s="36" t="s">
        <v>4165</v>
      </c>
    </row>
    <row r="2338" spans="6:6" ht="12.45" x14ac:dyDescent="0.3">
      <c r="F2338" s="36" t="s">
        <v>725</v>
      </c>
    </row>
    <row r="2339" spans="6:6" ht="12.45" x14ac:dyDescent="0.3">
      <c r="F2339" s="36" t="s">
        <v>6747</v>
      </c>
    </row>
    <row r="2340" spans="6:6" ht="12.45" x14ac:dyDescent="0.3">
      <c r="F2340" s="36" t="s">
        <v>6748</v>
      </c>
    </row>
    <row r="2341" spans="6:6" ht="12.45" x14ac:dyDescent="0.3">
      <c r="F2341" s="36" t="s">
        <v>5230</v>
      </c>
    </row>
    <row r="2342" spans="6:6" ht="12.45" x14ac:dyDescent="0.3">
      <c r="F2342" s="36" t="s">
        <v>1065</v>
      </c>
    </row>
    <row r="2343" spans="6:6" ht="12.45" x14ac:dyDescent="0.3">
      <c r="F2343" s="36" t="s">
        <v>6749</v>
      </c>
    </row>
    <row r="2344" spans="6:6" ht="12.45" x14ac:dyDescent="0.3">
      <c r="F2344" s="36" t="s">
        <v>6750</v>
      </c>
    </row>
    <row r="2345" spans="6:6" ht="12.45" x14ac:dyDescent="0.3">
      <c r="F2345" s="36" t="s">
        <v>6751</v>
      </c>
    </row>
    <row r="2346" spans="6:6" ht="12.45" x14ac:dyDescent="0.3">
      <c r="F2346" s="36" t="s">
        <v>6752</v>
      </c>
    </row>
    <row r="2347" spans="6:6" ht="12.45" x14ac:dyDescent="0.3">
      <c r="F2347" s="36" t="s">
        <v>6753</v>
      </c>
    </row>
    <row r="2348" spans="6:6" ht="12.45" x14ac:dyDescent="0.3">
      <c r="F2348" s="36" t="s">
        <v>6754</v>
      </c>
    </row>
    <row r="2349" spans="6:6" ht="12.45" x14ac:dyDescent="0.3">
      <c r="F2349" s="36" t="s">
        <v>6755</v>
      </c>
    </row>
    <row r="2350" spans="6:6" ht="12.45" x14ac:dyDescent="0.3">
      <c r="F2350" s="36" t="s">
        <v>6756</v>
      </c>
    </row>
    <row r="2351" spans="6:6" ht="12.45" x14ac:dyDescent="0.3">
      <c r="F2351" s="36" t="s">
        <v>6757</v>
      </c>
    </row>
    <row r="2352" spans="6:6" ht="12.45" x14ac:dyDescent="0.3">
      <c r="F2352" s="36" t="s">
        <v>6758</v>
      </c>
    </row>
    <row r="2353" spans="6:6" ht="12.45" x14ac:dyDescent="0.3">
      <c r="F2353" s="36" t="s">
        <v>1876</v>
      </c>
    </row>
    <row r="2354" spans="6:6" ht="12.45" x14ac:dyDescent="0.3">
      <c r="F2354" s="36" t="s">
        <v>2849</v>
      </c>
    </row>
    <row r="2355" spans="6:6" ht="12.45" x14ac:dyDescent="0.3">
      <c r="F2355" s="36" t="s">
        <v>6759</v>
      </c>
    </row>
    <row r="2356" spans="6:6" ht="12.45" x14ac:dyDescent="0.3">
      <c r="F2356" s="36" t="s">
        <v>6760</v>
      </c>
    </row>
    <row r="2357" spans="6:6" ht="12.45" x14ac:dyDescent="0.3">
      <c r="F2357" s="36" t="s">
        <v>6761</v>
      </c>
    </row>
    <row r="2358" spans="6:6" ht="12.45" x14ac:dyDescent="0.3">
      <c r="F2358" s="36" t="s">
        <v>3783</v>
      </c>
    </row>
    <row r="2359" spans="6:6" ht="12.45" x14ac:dyDescent="0.3">
      <c r="F2359" s="36" t="s">
        <v>6762</v>
      </c>
    </row>
    <row r="2360" spans="6:6" ht="12.45" x14ac:dyDescent="0.3">
      <c r="F2360" s="36" t="s">
        <v>6763</v>
      </c>
    </row>
    <row r="2361" spans="6:6" ht="12.45" x14ac:dyDescent="0.3">
      <c r="F2361" s="36" t="s">
        <v>2629</v>
      </c>
    </row>
    <row r="2362" spans="6:6" ht="12.45" x14ac:dyDescent="0.3">
      <c r="F2362" s="36" t="s">
        <v>6764</v>
      </c>
    </row>
    <row r="2363" spans="6:6" ht="12.45" x14ac:dyDescent="0.3">
      <c r="F2363" s="36" t="s">
        <v>6765</v>
      </c>
    </row>
    <row r="2364" spans="6:6" ht="12.45" x14ac:dyDescent="0.3">
      <c r="F2364" s="36" t="s">
        <v>1005</v>
      </c>
    </row>
    <row r="2365" spans="6:6" ht="12.45" x14ac:dyDescent="0.3">
      <c r="F2365" s="36" t="s">
        <v>745</v>
      </c>
    </row>
    <row r="2366" spans="6:6" ht="12.45" x14ac:dyDescent="0.3">
      <c r="F2366" s="36" t="s">
        <v>2205</v>
      </c>
    </row>
    <row r="2367" spans="6:6" ht="12.45" x14ac:dyDescent="0.3">
      <c r="F2367" s="36" t="s">
        <v>6766</v>
      </c>
    </row>
    <row r="2368" spans="6:6" ht="12.45" x14ac:dyDescent="0.3">
      <c r="F2368" s="36" t="s">
        <v>6767</v>
      </c>
    </row>
    <row r="2369" spans="6:6" ht="12.45" x14ac:dyDescent="0.3">
      <c r="F2369" s="36" t="s">
        <v>6768</v>
      </c>
    </row>
    <row r="2370" spans="6:6" ht="12.45" x14ac:dyDescent="0.3">
      <c r="F2370" s="36" t="s">
        <v>6769</v>
      </c>
    </row>
    <row r="2371" spans="6:6" ht="12.45" x14ac:dyDescent="0.3">
      <c r="F2371" s="36" t="s">
        <v>4517</v>
      </c>
    </row>
    <row r="2372" spans="6:6" ht="12.45" x14ac:dyDescent="0.3">
      <c r="F2372" s="36" t="s">
        <v>6408</v>
      </c>
    </row>
    <row r="2373" spans="6:6" ht="12.45" x14ac:dyDescent="0.3">
      <c r="F2373" s="36" t="s">
        <v>6770</v>
      </c>
    </row>
    <row r="2374" spans="6:6" ht="12.45" x14ac:dyDescent="0.3">
      <c r="F2374" s="36" t="s">
        <v>6771</v>
      </c>
    </row>
    <row r="2375" spans="6:6" ht="12.45" x14ac:dyDescent="0.3">
      <c r="F2375" s="36" t="s">
        <v>6772</v>
      </c>
    </row>
    <row r="2376" spans="6:6" ht="12.45" x14ac:dyDescent="0.3">
      <c r="F2376" s="36" t="s">
        <v>6773</v>
      </c>
    </row>
    <row r="2377" spans="6:6" ht="12.45" x14ac:dyDescent="0.3">
      <c r="F2377" s="36" t="s">
        <v>274</v>
      </c>
    </row>
    <row r="2378" spans="6:6" ht="12.45" x14ac:dyDescent="0.3">
      <c r="F2378" s="36" t="s">
        <v>6774</v>
      </c>
    </row>
    <row r="2379" spans="6:6" ht="12.45" x14ac:dyDescent="0.3">
      <c r="F2379" s="36" t="s">
        <v>6775</v>
      </c>
    </row>
    <row r="2380" spans="6:6" ht="12.45" x14ac:dyDescent="0.3">
      <c r="F2380" s="36" t="s">
        <v>6776</v>
      </c>
    </row>
    <row r="2381" spans="6:6" ht="12.45" x14ac:dyDescent="0.3">
      <c r="F2381" s="36" t="s">
        <v>6777</v>
      </c>
    </row>
    <row r="2382" spans="6:6" ht="12.45" x14ac:dyDescent="0.3">
      <c r="F2382" s="36" t="s">
        <v>6778</v>
      </c>
    </row>
    <row r="2383" spans="6:6" ht="12.45" x14ac:dyDescent="0.3">
      <c r="F2383" s="36" t="s">
        <v>3475</v>
      </c>
    </row>
    <row r="2384" spans="6:6" ht="12.45" x14ac:dyDescent="0.3">
      <c r="F2384" s="36" t="s">
        <v>3362</v>
      </c>
    </row>
    <row r="2385" spans="6:6" ht="12.45" x14ac:dyDescent="0.3">
      <c r="F2385" s="36" t="s">
        <v>1034</v>
      </c>
    </row>
    <row r="2386" spans="6:6" ht="12.45" x14ac:dyDescent="0.3">
      <c r="F2386" s="36" t="s">
        <v>4751</v>
      </c>
    </row>
    <row r="2387" spans="6:6" ht="12.45" x14ac:dyDescent="0.3">
      <c r="F2387" s="36" t="s">
        <v>6779</v>
      </c>
    </row>
    <row r="2388" spans="6:6" ht="12.45" x14ac:dyDescent="0.3">
      <c r="F2388" s="36" t="s">
        <v>6780</v>
      </c>
    </row>
    <row r="2389" spans="6:6" ht="12.45" x14ac:dyDescent="0.3">
      <c r="F2389" s="36" t="s">
        <v>6781</v>
      </c>
    </row>
    <row r="2390" spans="6:6" ht="12.45" x14ac:dyDescent="0.3">
      <c r="F2390" s="36" t="s">
        <v>837</v>
      </c>
    </row>
    <row r="2391" spans="6:6" ht="12.45" x14ac:dyDescent="0.3">
      <c r="F2391" s="36" t="s">
        <v>6782</v>
      </c>
    </row>
    <row r="2392" spans="6:6" ht="12.45" x14ac:dyDescent="0.3">
      <c r="F2392" s="36" t="s">
        <v>6783</v>
      </c>
    </row>
    <row r="2393" spans="6:6" ht="12.45" x14ac:dyDescent="0.3">
      <c r="F2393" s="36" t="s">
        <v>402</v>
      </c>
    </row>
    <row r="2394" spans="6:6" ht="12.45" x14ac:dyDescent="0.3">
      <c r="F2394" s="36" t="s">
        <v>6784</v>
      </c>
    </row>
    <row r="2395" spans="6:6" ht="12.45" x14ac:dyDescent="0.3">
      <c r="F2395" s="36" t="s">
        <v>2769</v>
      </c>
    </row>
    <row r="2396" spans="6:6" ht="12.45" x14ac:dyDescent="0.3">
      <c r="F2396" s="36" t="s">
        <v>3191</v>
      </c>
    </row>
    <row r="2397" spans="6:6" ht="12.45" x14ac:dyDescent="0.3">
      <c r="F2397" s="36" t="s">
        <v>6785</v>
      </c>
    </row>
    <row r="2398" spans="6:6" ht="12.45" x14ac:dyDescent="0.3">
      <c r="F2398" s="36" t="s">
        <v>6786</v>
      </c>
    </row>
    <row r="2399" spans="6:6" ht="12.45" x14ac:dyDescent="0.3">
      <c r="F2399" s="36" t="s">
        <v>6787</v>
      </c>
    </row>
    <row r="2400" spans="6:6" ht="12.45" x14ac:dyDescent="0.3">
      <c r="F2400" s="36" t="s">
        <v>6788</v>
      </c>
    </row>
    <row r="2401" spans="6:6" ht="12.45" x14ac:dyDescent="0.3">
      <c r="F2401" s="36" t="s">
        <v>6789</v>
      </c>
    </row>
    <row r="2402" spans="6:6" ht="12.45" x14ac:dyDescent="0.3">
      <c r="F2402" s="36" t="s">
        <v>6790</v>
      </c>
    </row>
    <row r="2403" spans="6:6" ht="12.45" x14ac:dyDescent="0.3">
      <c r="F2403" s="36" t="s">
        <v>6791</v>
      </c>
    </row>
    <row r="2404" spans="6:6" ht="12.45" x14ac:dyDescent="0.3">
      <c r="F2404" s="36" t="s">
        <v>6792</v>
      </c>
    </row>
    <row r="2405" spans="6:6" ht="12.45" x14ac:dyDescent="0.3">
      <c r="F2405" s="36" t="s">
        <v>6793</v>
      </c>
    </row>
    <row r="2406" spans="6:6" ht="12.45" x14ac:dyDescent="0.3">
      <c r="F2406" s="36" t="s">
        <v>6794</v>
      </c>
    </row>
    <row r="2407" spans="6:6" ht="12.45" x14ac:dyDescent="0.3">
      <c r="F2407" s="36" t="s">
        <v>6795</v>
      </c>
    </row>
    <row r="2408" spans="6:6" ht="12.45" x14ac:dyDescent="0.3">
      <c r="F2408" s="36" t="s">
        <v>6796</v>
      </c>
    </row>
    <row r="2409" spans="6:6" ht="12.45" x14ac:dyDescent="0.3">
      <c r="F2409" s="36" t="s">
        <v>6797</v>
      </c>
    </row>
    <row r="2410" spans="6:6" ht="12.45" x14ac:dyDescent="0.3">
      <c r="F2410" s="36" t="s">
        <v>6798</v>
      </c>
    </row>
    <row r="2411" spans="6:6" ht="12.45" x14ac:dyDescent="0.3">
      <c r="F2411" s="36" t="s">
        <v>6799</v>
      </c>
    </row>
    <row r="2412" spans="6:6" ht="12.45" x14ac:dyDescent="0.3">
      <c r="F2412" s="36" t="s">
        <v>1595</v>
      </c>
    </row>
    <row r="2413" spans="6:6" ht="12.45" x14ac:dyDescent="0.3">
      <c r="F2413" s="36" t="s">
        <v>6800</v>
      </c>
    </row>
    <row r="2414" spans="6:6" ht="12.45" x14ac:dyDescent="0.3">
      <c r="F2414" s="36" t="s">
        <v>1575</v>
      </c>
    </row>
    <row r="2415" spans="6:6" ht="12.45" x14ac:dyDescent="0.3">
      <c r="F2415" s="36" t="s">
        <v>6802</v>
      </c>
    </row>
    <row r="2416" spans="6:6" ht="12.45" x14ac:dyDescent="0.3">
      <c r="F2416" s="36" t="s">
        <v>6803</v>
      </c>
    </row>
    <row r="2417" spans="6:6" ht="12.45" x14ac:dyDescent="0.3">
      <c r="F2417" s="36" t="s">
        <v>732</v>
      </c>
    </row>
    <row r="2418" spans="6:6" ht="12.45" x14ac:dyDescent="0.3">
      <c r="F2418" s="36" t="s">
        <v>6804</v>
      </c>
    </row>
    <row r="2419" spans="6:6" ht="12.45" x14ac:dyDescent="0.3">
      <c r="F2419" s="36" t="s">
        <v>6805</v>
      </c>
    </row>
    <row r="2420" spans="6:6" ht="12.45" x14ac:dyDescent="0.3">
      <c r="F2420" s="36" t="s">
        <v>447</v>
      </c>
    </row>
    <row r="2421" spans="6:6" ht="12.45" x14ac:dyDescent="0.3">
      <c r="F2421" s="36" t="s">
        <v>6806</v>
      </c>
    </row>
    <row r="2422" spans="6:6" ht="12.45" x14ac:dyDescent="0.3">
      <c r="F2422" s="36" t="s">
        <v>6807</v>
      </c>
    </row>
    <row r="2423" spans="6:6" ht="12.45" x14ac:dyDescent="0.3">
      <c r="F2423" s="36" t="s">
        <v>6808</v>
      </c>
    </row>
    <row r="2424" spans="6:6" ht="12.45" x14ac:dyDescent="0.3">
      <c r="F2424" s="36" t="s">
        <v>6809</v>
      </c>
    </row>
    <row r="2425" spans="6:6" ht="12.45" x14ac:dyDescent="0.3">
      <c r="F2425" s="36" t="s">
        <v>3063</v>
      </c>
    </row>
    <row r="2426" spans="6:6" ht="12.45" x14ac:dyDescent="0.3">
      <c r="F2426" s="36" t="s">
        <v>6810</v>
      </c>
    </row>
    <row r="2427" spans="6:6" ht="12.45" x14ac:dyDescent="0.3">
      <c r="F2427" s="36" t="s">
        <v>6811</v>
      </c>
    </row>
    <row r="2428" spans="6:6" ht="12.45" x14ac:dyDescent="0.3">
      <c r="F2428" s="36" t="s">
        <v>6812</v>
      </c>
    </row>
    <row r="2429" spans="6:6" ht="12.45" x14ac:dyDescent="0.3">
      <c r="F2429" s="36" t="s">
        <v>4619</v>
      </c>
    </row>
    <row r="2430" spans="6:6" ht="12.45" x14ac:dyDescent="0.3">
      <c r="F2430" s="36" t="s">
        <v>6813</v>
      </c>
    </row>
    <row r="2431" spans="6:6" ht="12.45" x14ac:dyDescent="0.3">
      <c r="F2431" s="36" t="s">
        <v>6814</v>
      </c>
    </row>
    <row r="2432" spans="6:6" ht="12.45" x14ac:dyDescent="0.3">
      <c r="F2432" s="36" t="s">
        <v>6815</v>
      </c>
    </row>
    <row r="2433" spans="6:6" ht="12.45" x14ac:dyDescent="0.3">
      <c r="F2433" s="36" t="s">
        <v>3678</v>
      </c>
    </row>
    <row r="2434" spans="6:6" ht="12.45" x14ac:dyDescent="0.3">
      <c r="F2434" s="36" t="s">
        <v>2023</v>
      </c>
    </row>
    <row r="2435" spans="6:6" ht="12.45" x14ac:dyDescent="0.3">
      <c r="F2435" s="36" t="s">
        <v>6816</v>
      </c>
    </row>
    <row r="2436" spans="6:6" ht="12.45" x14ac:dyDescent="0.3">
      <c r="F2436" s="36" t="s">
        <v>1053</v>
      </c>
    </row>
    <row r="2437" spans="6:6" ht="12.45" x14ac:dyDescent="0.3">
      <c r="F2437" s="36" t="s">
        <v>6817</v>
      </c>
    </row>
    <row r="2438" spans="6:6" ht="12.45" x14ac:dyDescent="0.3">
      <c r="F2438" s="36" t="s">
        <v>6818</v>
      </c>
    </row>
    <row r="2439" spans="6:6" ht="12.45" x14ac:dyDescent="0.3">
      <c r="F2439" s="36" t="s">
        <v>6819</v>
      </c>
    </row>
    <row r="2440" spans="6:6" ht="12.45" x14ac:dyDescent="0.3">
      <c r="F2440" s="36" t="s">
        <v>6820</v>
      </c>
    </row>
    <row r="2441" spans="6:6" ht="12.45" x14ac:dyDescent="0.3">
      <c r="F2441" s="36" t="s">
        <v>6821</v>
      </c>
    </row>
    <row r="2442" spans="6:6" ht="12.45" x14ac:dyDescent="0.3">
      <c r="F2442" s="36" t="s">
        <v>6822</v>
      </c>
    </row>
    <row r="2443" spans="6:6" ht="12.45" x14ac:dyDescent="0.3">
      <c r="F2443" s="36" t="s">
        <v>6823</v>
      </c>
    </row>
    <row r="2444" spans="6:6" ht="12.45" x14ac:dyDescent="0.3">
      <c r="F2444" s="36" t="s">
        <v>6824</v>
      </c>
    </row>
    <row r="2445" spans="6:6" ht="12.45" x14ac:dyDescent="0.3">
      <c r="F2445" s="36" t="s">
        <v>6825</v>
      </c>
    </row>
    <row r="2446" spans="6:6" ht="12.45" x14ac:dyDescent="0.3">
      <c r="F2446" s="36" t="s">
        <v>6826</v>
      </c>
    </row>
    <row r="2447" spans="6:6" ht="12.45" x14ac:dyDescent="0.3">
      <c r="F2447" s="36" t="s">
        <v>6827</v>
      </c>
    </row>
    <row r="2448" spans="6:6" ht="12.45" x14ac:dyDescent="0.3">
      <c r="F2448" s="36" t="s">
        <v>6829</v>
      </c>
    </row>
    <row r="2449" spans="6:6" ht="12.45" x14ac:dyDescent="0.3">
      <c r="F2449" s="36" t="s">
        <v>6830</v>
      </c>
    </row>
    <row r="2450" spans="6:6" ht="12.45" x14ac:dyDescent="0.3">
      <c r="F2450" s="36" t="s">
        <v>4647</v>
      </c>
    </row>
    <row r="2451" spans="6:6" ht="12.45" x14ac:dyDescent="0.3">
      <c r="F2451" s="36" t="s">
        <v>6831</v>
      </c>
    </row>
    <row r="2452" spans="6:6" ht="12.45" x14ac:dyDescent="0.3">
      <c r="F2452" s="36" t="s">
        <v>6832</v>
      </c>
    </row>
    <row r="2453" spans="6:6" ht="12.45" x14ac:dyDescent="0.3">
      <c r="F2453" s="36" t="s">
        <v>6833</v>
      </c>
    </row>
    <row r="2454" spans="6:6" ht="12.45" x14ac:dyDescent="0.3">
      <c r="F2454" s="36" t="s">
        <v>6834</v>
      </c>
    </row>
    <row r="2455" spans="6:6" ht="12.45" x14ac:dyDescent="0.3">
      <c r="F2455" s="36" t="s">
        <v>1987</v>
      </c>
    </row>
    <row r="2456" spans="6:6" ht="12.45" x14ac:dyDescent="0.3">
      <c r="F2456" s="36" t="s">
        <v>6835</v>
      </c>
    </row>
    <row r="2457" spans="6:6" ht="12.45" x14ac:dyDescent="0.3">
      <c r="F2457" s="36" t="s">
        <v>6836</v>
      </c>
    </row>
    <row r="2458" spans="6:6" ht="12.45" x14ac:dyDescent="0.3">
      <c r="F2458" s="36" t="s">
        <v>6837</v>
      </c>
    </row>
    <row r="2459" spans="6:6" ht="12.45" x14ac:dyDescent="0.3">
      <c r="F2459" s="36" t="s">
        <v>2964</v>
      </c>
    </row>
    <row r="2460" spans="6:6" ht="12.45" x14ac:dyDescent="0.3">
      <c r="F2460" s="36" t="s">
        <v>6838</v>
      </c>
    </row>
    <row r="2461" spans="6:6" ht="12.45" x14ac:dyDescent="0.3">
      <c r="F2461" s="36" t="s">
        <v>6839</v>
      </c>
    </row>
    <row r="2462" spans="6:6" ht="12.45" x14ac:dyDescent="0.3">
      <c r="F2462" s="36" t="s">
        <v>6840</v>
      </c>
    </row>
    <row r="2463" spans="6:6" ht="12.45" x14ac:dyDescent="0.3">
      <c r="F2463" s="36" t="s">
        <v>6841</v>
      </c>
    </row>
    <row r="2464" spans="6:6" ht="12.45" x14ac:dyDescent="0.3">
      <c r="F2464" s="36" t="s">
        <v>6842</v>
      </c>
    </row>
    <row r="2465" spans="6:6" ht="12.45" x14ac:dyDescent="0.3">
      <c r="F2465" s="36" t="s">
        <v>6843</v>
      </c>
    </row>
    <row r="2466" spans="6:6" ht="12.45" x14ac:dyDescent="0.3">
      <c r="F2466" s="36" t="s">
        <v>6844</v>
      </c>
    </row>
    <row r="2467" spans="6:6" ht="12.45" x14ac:dyDescent="0.3">
      <c r="F2467" s="36" t="s">
        <v>6845</v>
      </c>
    </row>
    <row r="2468" spans="6:6" ht="12.45" x14ac:dyDescent="0.3">
      <c r="F2468" s="36" t="s">
        <v>6846</v>
      </c>
    </row>
    <row r="2469" spans="6:6" ht="12.45" x14ac:dyDescent="0.3">
      <c r="F2469" s="36" t="s">
        <v>1076</v>
      </c>
    </row>
    <row r="2470" spans="6:6" ht="12.45" x14ac:dyDescent="0.3">
      <c r="F2470" s="36" t="s">
        <v>766</v>
      </c>
    </row>
    <row r="2471" spans="6:6" ht="12.45" x14ac:dyDescent="0.3">
      <c r="F2471" s="36" t="s">
        <v>231</v>
      </c>
    </row>
    <row r="2472" spans="6:6" ht="12.45" x14ac:dyDescent="0.3">
      <c r="F2472" s="36" t="s">
        <v>6847</v>
      </c>
    </row>
    <row r="2473" spans="6:6" ht="12.45" x14ac:dyDescent="0.3">
      <c r="F2473" s="36" t="s">
        <v>5725</v>
      </c>
    </row>
    <row r="2474" spans="6:6" ht="12.45" x14ac:dyDescent="0.3">
      <c r="F2474" s="36" t="s">
        <v>6848</v>
      </c>
    </row>
    <row r="2475" spans="6:6" ht="12.45" x14ac:dyDescent="0.3">
      <c r="F2475" s="36" t="s">
        <v>6849</v>
      </c>
    </row>
    <row r="2476" spans="6:6" ht="12.45" x14ac:dyDescent="0.3">
      <c r="F2476" s="36" t="s">
        <v>1975</v>
      </c>
    </row>
    <row r="2477" spans="6:6" ht="12.45" x14ac:dyDescent="0.3">
      <c r="F2477" s="36" t="s">
        <v>362</v>
      </c>
    </row>
    <row r="2478" spans="6:6" ht="12.45" x14ac:dyDescent="0.3">
      <c r="F2478" s="36" t="s">
        <v>6850</v>
      </c>
    </row>
    <row r="2479" spans="6:6" ht="12.45" x14ac:dyDescent="0.3">
      <c r="F2479" s="36" t="s">
        <v>6851</v>
      </c>
    </row>
    <row r="2480" spans="6:6" ht="12.45" x14ac:dyDescent="0.3">
      <c r="F2480" s="36" t="s">
        <v>1444</v>
      </c>
    </row>
    <row r="2481" spans="6:6" ht="12.45" x14ac:dyDescent="0.3">
      <c r="F2481" s="36" t="s">
        <v>6852</v>
      </c>
    </row>
    <row r="2482" spans="6:6" ht="12.45" x14ac:dyDescent="0.3">
      <c r="F2482" s="36" t="s">
        <v>6853</v>
      </c>
    </row>
    <row r="2483" spans="6:6" ht="12.45" x14ac:dyDescent="0.3">
      <c r="F2483" s="36" t="s">
        <v>6854</v>
      </c>
    </row>
    <row r="2484" spans="6:6" ht="12.45" x14ac:dyDescent="0.3">
      <c r="F2484" s="36" t="s">
        <v>5007</v>
      </c>
    </row>
    <row r="2485" spans="6:6" ht="12.45" x14ac:dyDescent="0.3">
      <c r="F2485" s="36" t="s">
        <v>6855</v>
      </c>
    </row>
    <row r="2486" spans="6:6" ht="12.45" x14ac:dyDescent="0.3">
      <c r="F2486" s="36" t="s">
        <v>764</v>
      </c>
    </row>
    <row r="2487" spans="6:6" ht="12.45" x14ac:dyDescent="0.3">
      <c r="F2487" s="36" t="s">
        <v>6856</v>
      </c>
    </row>
    <row r="2488" spans="6:6" ht="12.45" x14ac:dyDescent="0.3">
      <c r="F2488" s="36" t="s">
        <v>6857</v>
      </c>
    </row>
    <row r="2489" spans="6:6" ht="12.45" x14ac:dyDescent="0.3">
      <c r="F2489" s="36" t="s">
        <v>512</v>
      </c>
    </row>
    <row r="2490" spans="6:6" ht="12.45" x14ac:dyDescent="0.3">
      <c r="F2490" s="36" t="s">
        <v>6858</v>
      </c>
    </row>
    <row r="2491" spans="6:6" ht="12.45" x14ac:dyDescent="0.3">
      <c r="F2491" s="36" t="s">
        <v>6859</v>
      </c>
    </row>
    <row r="2492" spans="6:6" ht="12.45" x14ac:dyDescent="0.3">
      <c r="F2492" s="36" t="s">
        <v>6860</v>
      </c>
    </row>
    <row r="2493" spans="6:6" ht="12.45" x14ac:dyDescent="0.3">
      <c r="F2493" s="36" t="s">
        <v>6861</v>
      </c>
    </row>
    <row r="2494" spans="6:6" ht="12.45" x14ac:dyDescent="0.3">
      <c r="F2494" s="36" t="s">
        <v>6862</v>
      </c>
    </row>
    <row r="2495" spans="6:6" ht="12.45" x14ac:dyDescent="0.3">
      <c r="F2495" s="36" t="s">
        <v>6863</v>
      </c>
    </row>
    <row r="2496" spans="6:6" ht="12.45" x14ac:dyDescent="0.3">
      <c r="F2496" s="36" t="s">
        <v>6864</v>
      </c>
    </row>
    <row r="2497" spans="6:6" ht="12.45" x14ac:dyDescent="0.3">
      <c r="F2497" s="36" t="s">
        <v>6865</v>
      </c>
    </row>
    <row r="2498" spans="6:6" ht="12.45" x14ac:dyDescent="0.3">
      <c r="F2498" s="36" t="s">
        <v>6866</v>
      </c>
    </row>
    <row r="2499" spans="6:6" ht="12.45" x14ac:dyDescent="0.3">
      <c r="F2499" s="36" t="s">
        <v>6867</v>
      </c>
    </row>
    <row r="2500" spans="6:6" ht="12.45" x14ac:dyDescent="0.3">
      <c r="F2500" s="36" t="s">
        <v>6868</v>
      </c>
    </row>
    <row r="2501" spans="6:6" ht="12.45" x14ac:dyDescent="0.3">
      <c r="F2501" s="36" t="s">
        <v>6869</v>
      </c>
    </row>
    <row r="2502" spans="6:6" ht="12.45" x14ac:dyDescent="0.3">
      <c r="F2502" s="36" t="s">
        <v>3713</v>
      </c>
    </row>
    <row r="2503" spans="6:6" ht="12.45" x14ac:dyDescent="0.3">
      <c r="F2503" s="36" t="s">
        <v>6870</v>
      </c>
    </row>
    <row r="2504" spans="6:6" ht="12.45" x14ac:dyDescent="0.3">
      <c r="F2504" s="36" t="s">
        <v>6871</v>
      </c>
    </row>
    <row r="2505" spans="6:6" ht="12.45" x14ac:dyDescent="0.3">
      <c r="F2505" s="36" t="s">
        <v>6872</v>
      </c>
    </row>
    <row r="2506" spans="6:6" ht="12.45" x14ac:dyDescent="0.3">
      <c r="F2506" s="36" t="s">
        <v>6873</v>
      </c>
    </row>
    <row r="2507" spans="6:6" ht="12.45" x14ac:dyDescent="0.3">
      <c r="F2507" s="36" t="s">
        <v>2796</v>
      </c>
    </row>
    <row r="2508" spans="6:6" ht="12.45" x14ac:dyDescent="0.3">
      <c r="F2508" s="36" t="s">
        <v>6874</v>
      </c>
    </row>
    <row r="2509" spans="6:6" ht="12.45" x14ac:dyDescent="0.3">
      <c r="F2509" s="36" t="s">
        <v>6875</v>
      </c>
    </row>
    <row r="2510" spans="6:6" ht="12.45" x14ac:dyDescent="0.3">
      <c r="F2510" s="36" t="s">
        <v>6876</v>
      </c>
    </row>
    <row r="2511" spans="6:6" ht="12.45" x14ac:dyDescent="0.3">
      <c r="F2511" s="36" t="s">
        <v>6877</v>
      </c>
    </row>
    <row r="2512" spans="6:6" ht="12.45" x14ac:dyDescent="0.3">
      <c r="F2512" s="36" t="s">
        <v>6878</v>
      </c>
    </row>
    <row r="2513" spans="6:6" ht="12.45" x14ac:dyDescent="0.3">
      <c r="F2513" s="36" t="s">
        <v>6879</v>
      </c>
    </row>
    <row r="2514" spans="6:6" ht="12.45" x14ac:dyDescent="0.3">
      <c r="F2514" s="36" t="s">
        <v>6880</v>
      </c>
    </row>
    <row r="2515" spans="6:6" ht="12.45" x14ac:dyDescent="0.3">
      <c r="F2515" s="36" t="s">
        <v>6881</v>
      </c>
    </row>
    <row r="2516" spans="6:6" ht="12.45" x14ac:dyDescent="0.3">
      <c r="F2516" s="36" t="s">
        <v>6882</v>
      </c>
    </row>
    <row r="2517" spans="6:6" ht="12.45" x14ac:dyDescent="0.3">
      <c r="F2517" s="36" t="s">
        <v>487</v>
      </c>
    </row>
    <row r="2518" spans="6:6" ht="12.45" x14ac:dyDescent="0.3">
      <c r="F2518" s="36" t="s">
        <v>6883</v>
      </c>
    </row>
    <row r="2519" spans="6:6" ht="12.45" x14ac:dyDescent="0.3">
      <c r="F2519" s="36" t="s">
        <v>6884</v>
      </c>
    </row>
    <row r="2520" spans="6:6" ht="12.45" x14ac:dyDescent="0.3">
      <c r="F2520" s="36" t="s">
        <v>6885</v>
      </c>
    </row>
    <row r="2521" spans="6:6" ht="12.45" x14ac:dyDescent="0.3">
      <c r="F2521" s="36" t="s">
        <v>4808</v>
      </c>
    </row>
    <row r="2522" spans="6:6" ht="12.45" x14ac:dyDescent="0.3">
      <c r="F2522" s="36" t="s">
        <v>6886</v>
      </c>
    </row>
    <row r="2523" spans="6:6" ht="12.45" x14ac:dyDescent="0.3">
      <c r="F2523" s="36" t="s">
        <v>6887</v>
      </c>
    </row>
    <row r="2524" spans="6:6" ht="12.45" x14ac:dyDescent="0.3">
      <c r="F2524" s="36" t="s">
        <v>6889</v>
      </c>
    </row>
    <row r="2525" spans="6:6" ht="12.45" x14ac:dyDescent="0.3">
      <c r="F2525" s="36" t="s">
        <v>6890</v>
      </c>
    </row>
    <row r="2526" spans="6:6" ht="12.45" x14ac:dyDescent="0.3">
      <c r="F2526" s="36" t="s">
        <v>1188</v>
      </c>
    </row>
    <row r="2527" spans="6:6" ht="12.45" x14ac:dyDescent="0.3">
      <c r="F2527" s="36" t="s">
        <v>6892</v>
      </c>
    </row>
    <row r="2528" spans="6:6" ht="12.45" x14ac:dyDescent="0.3">
      <c r="F2528" s="36" t="s">
        <v>6893</v>
      </c>
    </row>
    <row r="2529" spans="6:6" ht="12.45" x14ac:dyDescent="0.3">
      <c r="F2529" s="36" t="s">
        <v>6894</v>
      </c>
    </row>
    <row r="2530" spans="6:6" ht="12.45" x14ac:dyDescent="0.3">
      <c r="F2530" s="36" t="s">
        <v>6895</v>
      </c>
    </row>
    <row r="2531" spans="6:6" ht="12.45" x14ac:dyDescent="0.3">
      <c r="F2531" s="36" t="s">
        <v>2499</v>
      </c>
    </row>
    <row r="2532" spans="6:6" ht="12.45" x14ac:dyDescent="0.3">
      <c r="F2532" s="36" t="s">
        <v>6896</v>
      </c>
    </row>
    <row r="2533" spans="6:6" ht="12.45" x14ac:dyDescent="0.3">
      <c r="F2533" s="36" t="s">
        <v>6897</v>
      </c>
    </row>
    <row r="2534" spans="6:6" ht="12.45" x14ac:dyDescent="0.3">
      <c r="F2534" s="36" t="s">
        <v>6898</v>
      </c>
    </row>
    <row r="2535" spans="6:6" ht="12.45" x14ac:dyDescent="0.3">
      <c r="F2535" s="36" t="s">
        <v>3712</v>
      </c>
    </row>
    <row r="2536" spans="6:6" ht="12.45" x14ac:dyDescent="0.3">
      <c r="F2536" s="36" t="s">
        <v>1221</v>
      </c>
    </row>
    <row r="2537" spans="6:6" ht="12.45" x14ac:dyDescent="0.3">
      <c r="F2537" s="36" t="s">
        <v>6899</v>
      </c>
    </row>
    <row r="2538" spans="6:6" ht="12.45" x14ac:dyDescent="0.3">
      <c r="F2538" s="36" t="s">
        <v>6901</v>
      </c>
    </row>
    <row r="2539" spans="6:6" ht="12.45" x14ac:dyDescent="0.3">
      <c r="F2539" s="36" t="s">
        <v>6902</v>
      </c>
    </row>
    <row r="2540" spans="6:6" ht="12.45" x14ac:dyDescent="0.3">
      <c r="F2540" s="36" t="s">
        <v>4501</v>
      </c>
    </row>
    <row r="2541" spans="6:6" ht="12.45" x14ac:dyDescent="0.3">
      <c r="F2541" s="36" t="s">
        <v>6903</v>
      </c>
    </row>
    <row r="2542" spans="6:6" ht="12.45" x14ac:dyDescent="0.3">
      <c r="F2542" s="36" t="s">
        <v>6904</v>
      </c>
    </row>
    <row r="2543" spans="6:6" ht="12.45" x14ac:dyDescent="0.3">
      <c r="F2543" s="36" t="s">
        <v>6905</v>
      </c>
    </row>
    <row r="2544" spans="6:6" ht="12.45" x14ac:dyDescent="0.3">
      <c r="F2544" s="36" t="s">
        <v>6906</v>
      </c>
    </row>
    <row r="2545" spans="6:6" ht="12.45" x14ac:dyDescent="0.3">
      <c r="F2545" s="36" t="s">
        <v>6907</v>
      </c>
    </row>
    <row r="2546" spans="6:6" ht="12.45" x14ac:dyDescent="0.3">
      <c r="F2546" s="36" t="s">
        <v>6908</v>
      </c>
    </row>
    <row r="2547" spans="6:6" ht="12.45" x14ac:dyDescent="0.3">
      <c r="F2547" s="36" t="s">
        <v>6909</v>
      </c>
    </row>
    <row r="2548" spans="6:6" ht="12.45" x14ac:dyDescent="0.3">
      <c r="F2548" s="36" t="s">
        <v>4548</v>
      </c>
    </row>
    <row r="2549" spans="6:6" ht="12.45" x14ac:dyDescent="0.3">
      <c r="F2549" s="36" t="s">
        <v>6910</v>
      </c>
    </row>
    <row r="2550" spans="6:6" ht="12.45" x14ac:dyDescent="0.3">
      <c r="F2550" s="36" t="s">
        <v>6911</v>
      </c>
    </row>
    <row r="2551" spans="6:6" ht="12.45" x14ac:dyDescent="0.3">
      <c r="F2551" s="36" t="s">
        <v>6912</v>
      </c>
    </row>
    <row r="2552" spans="6:6" ht="12.45" x14ac:dyDescent="0.3">
      <c r="F2552" s="36" t="s">
        <v>6563</v>
      </c>
    </row>
    <row r="2553" spans="6:6" ht="12.45" x14ac:dyDescent="0.3">
      <c r="F2553" s="36" t="s">
        <v>6913</v>
      </c>
    </row>
    <row r="2554" spans="6:6" ht="12.45" x14ac:dyDescent="0.3">
      <c r="F2554" s="36" t="s">
        <v>4149</v>
      </c>
    </row>
    <row r="2555" spans="6:6" ht="12.45" x14ac:dyDescent="0.3">
      <c r="F2555" s="36" t="s">
        <v>6914</v>
      </c>
    </row>
    <row r="2556" spans="6:6" ht="12.45" x14ac:dyDescent="0.3">
      <c r="F2556" s="36" t="s">
        <v>6915</v>
      </c>
    </row>
    <row r="2557" spans="6:6" ht="12.45" x14ac:dyDescent="0.3">
      <c r="F2557" s="36" t="s">
        <v>6916</v>
      </c>
    </row>
    <row r="2558" spans="6:6" ht="12.45" x14ac:dyDescent="0.3">
      <c r="F2558" s="36" t="s">
        <v>6917</v>
      </c>
    </row>
    <row r="2559" spans="6:6" ht="12.45" x14ac:dyDescent="0.3">
      <c r="F2559" s="36" t="s">
        <v>6918</v>
      </c>
    </row>
    <row r="2560" spans="6:6" ht="12.45" x14ac:dyDescent="0.3">
      <c r="F2560" s="36" t="s">
        <v>719</v>
      </c>
    </row>
    <row r="2561" spans="6:6" ht="12.45" x14ac:dyDescent="0.3">
      <c r="F2561" s="36" t="s">
        <v>6919</v>
      </c>
    </row>
    <row r="2562" spans="6:6" ht="12.45" x14ac:dyDescent="0.3">
      <c r="F2562" s="36" t="s">
        <v>1799</v>
      </c>
    </row>
    <row r="2563" spans="6:6" ht="12.45" x14ac:dyDescent="0.3">
      <c r="F2563" s="36" t="s">
        <v>6920</v>
      </c>
    </row>
    <row r="2564" spans="6:6" ht="12.45" x14ac:dyDescent="0.3">
      <c r="F2564" s="36" t="s">
        <v>6921</v>
      </c>
    </row>
    <row r="2565" spans="6:6" ht="12.45" x14ac:dyDescent="0.3">
      <c r="F2565" s="36" t="s">
        <v>4220</v>
      </c>
    </row>
    <row r="2566" spans="6:6" ht="12.45" x14ac:dyDescent="0.3">
      <c r="F2566" s="36" t="s">
        <v>6922</v>
      </c>
    </row>
    <row r="2567" spans="6:6" ht="12.45" x14ac:dyDescent="0.3">
      <c r="F2567" s="36" t="s">
        <v>3808</v>
      </c>
    </row>
    <row r="2568" spans="6:6" ht="12.45" x14ac:dyDescent="0.3">
      <c r="F2568" s="36" t="s">
        <v>6923</v>
      </c>
    </row>
    <row r="2569" spans="6:6" ht="12.45" x14ac:dyDescent="0.3">
      <c r="F2569" s="36" t="s">
        <v>6924</v>
      </c>
    </row>
    <row r="2570" spans="6:6" ht="12.45" x14ac:dyDescent="0.3">
      <c r="F2570" s="36" t="s">
        <v>6925</v>
      </c>
    </row>
    <row r="2571" spans="6:6" ht="12.45" x14ac:dyDescent="0.3">
      <c r="F2571" s="36" t="s">
        <v>6926</v>
      </c>
    </row>
    <row r="2572" spans="6:6" ht="12.45" x14ac:dyDescent="0.3">
      <c r="F2572" s="36" t="s">
        <v>2684</v>
      </c>
    </row>
    <row r="2573" spans="6:6" ht="12.45" x14ac:dyDescent="0.3">
      <c r="F2573" s="36" t="s">
        <v>6927</v>
      </c>
    </row>
    <row r="2574" spans="6:6" ht="12.45" x14ac:dyDescent="0.3">
      <c r="F2574" s="36" t="s">
        <v>6928</v>
      </c>
    </row>
    <row r="2575" spans="6:6" ht="12.45" x14ac:dyDescent="0.3">
      <c r="F2575" s="36" t="s">
        <v>6929</v>
      </c>
    </row>
    <row r="2576" spans="6:6" ht="12.45" x14ac:dyDescent="0.3">
      <c r="F2576" s="36" t="s">
        <v>1048</v>
      </c>
    </row>
    <row r="2577" spans="6:6" ht="12.45" x14ac:dyDescent="0.3">
      <c r="F2577" s="36" t="s">
        <v>6930</v>
      </c>
    </row>
    <row r="2578" spans="6:6" ht="12.45" x14ac:dyDescent="0.3">
      <c r="F2578" s="36" t="s">
        <v>6931</v>
      </c>
    </row>
    <row r="2579" spans="6:6" ht="12.45" x14ac:dyDescent="0.3">
      <c r="F2579" s="36" t="s">
        <v>6932</v>
      </c>
    </row>
    <row r="2580" spans="6:6" ht="12.45" x14ac:dyDescent="0.3">
      <c r="F2580" s="36" t="s">
        <v>6933</v>
      </c>
    </row>
    <row r="2581" spans="6:6" ht="12.45" x14ac:dyDescent="0.3">
      <c r="F2581" s="36" t="s">
        <v>648</v>
      </c>
    </row>
    <row r="2582" spans="6:6" ht="12.45" x14ac:dyDescent="0.3">
      <c r="F2582" s="36" t="s">
        <v>6934</v>
      </c>
    </row>
    <row r="2583" spans="6:6" ht="12.45" x14ac:dyDescent="0.3">
      <c r="F2583" s="36" t="s">
        <v>6935</v>
      </c>
    </row>
    <row r="2584" spans="6:6" ht="12.45" x14ac:dyDescent="0.3">
      <c r="F2584" s="80">
        <v>42073</v>
      </c>
    </row>
    <row r="2585" spans="6:6" ht="12.45" x14ac:dyDescent="0.3">
      <c r="F2585" s="36" t="s">
        <v>3323</v>
      </c>
    </row>
    <row r="2586" spans="6:6" ht="12.45" x14ac:dyDescent="0.3">
      <c r="F2586" s="36" t="s">
        <v>6937</v>
      </c>
    </row>
    <row r="2587" spans="6:6" ht="12.45" x14ac:dyDescent="0.3">
      <c r="F2587" s="36" t="s">
        <v>1202</v>
      </c>
    </row>
    <row r="2588" spans="6:6" ht="12.45" x14ac:dyDescent="0.3">
      <c r="F2588" s="36" t="s">
        <v>6938</v>
      </c>
    </row>
    <row r="2589" spans="6:6" ht="12.45" x14ac:dyDescent="0.3">
      <c r="F2589" s="36" t="s">
        <v>6939</v>
      </c>
    </row>
    <row r="2590" spans="6:6" ht="12.45" x14ac:dyDescent="0.3">
      <c r="F2590" s="36" t="s">
        <v>6940</v>
      </c>
    </row>
    <row r="2591" spans="6:6" ht="12.45" x14ac:dyDescent="0.3">
      <c r="F2591" s="36" t="s">
        <v>6941</v>
      </c>
    </row>
    <row r="2592" spans="6:6" ht="12.45" x14ac:dyDescent="0.3">
      <c r="F2592" s="36" t="s">
        <v>6942</v>
      </c>
    </row>
    <row r="2593" spans="6:6" ht="12.45" x14ac:dyDescent="0.3">
      <c r="F2593" s="36" t="s">
        <v>6943</v>
      </c>
    </row>
    <row r="2594" spans="6:6" ht="12.45" x14ac:dyDescent="0.3">
      <c r="F2594" s="36" t="s">
        <v>6944</v>
      </c>
    </row>
    <row r="2595" spans="6:6" ht="12.45" x14ac:dyDescent="0.3">
      <c r="F2595" s="36" t="s">
        <v>6945</v>
      </c>
    </row>
    <row r="2596" spans="6:6" ht="12.45" x14ac:dyDescent="0.3">
      <c r="F2596" s="36" t="s">
        <v>6946</v>
      </c>
    </row>
    <row r="2597" spans="6:6" ht="12.45" x14ac:dyDescent="0.3">
      <c r="F2597" s="36" t="s">
        <v>6947</v>
      </c>
    </row>
    <row r="2598" spans="6:6" ht="12.45" x14ac:dyDescent="0.3">
      <c r="F2598" s="36" t="s">
        <v>6948</v>
      </c>
    </row>
    <row r="2599" spans="6:6" ht="12.45" x14ac:dyDescent="0.3">
      <c r="F2599" s="36" t="s">
        <v>6949</v>
      </c>
    </row>
    <row r="2600" spans="6:6" ht="12.45" x14ac:dyDescent="0.3">
      <c r="F2600" s="36" t="s">
        <v>6102</v>
      </c>
    </row>
    <row r="2601" spans="6:6" ht="12.45" x14ac:dyDescent="0.3">
      <c r="F2601" s="36" t="s">
        <v>6950</v>
      </c>
    </row>
    <row r="2602" spans="6:6" ht="12.45" x14ac:dyDescent="0.3">
      <c r="F2602" s="36" t="s">
        <v>6951</v>
      </c>
    </row>
    <row r="2603" spans="6:6" ht="12.45" x14ac:dyDescent="0.3">
      <c r="F2603" s="36" t="s">
        <v>6952</v>
      </c>
    </row>
    <row r="2604" spans="6:6" ht="12.45" x14ac:dyDescent="0.3">
      <c r="F2604" s="36" t="s">
        <v>6953</v>
      </c>
    </row>
    <row r="2605" spans="6:6" ht="12.45" x14ac:dyDescent="0.3">
      <c r="F2605" s="36" t="s">
        <v>4678</v>
      </c>
    </row>
    <row r="2606" spans="6:6" ht="12.45" x14ac:dyDescent="0.3">
      <c r="F2606" s="36" t="s">
        <v>6954</v>
      </c>
    </row>
    <row r="2607" spans="6:6" ht="12.45" x14ac:dyDescent="0.3">
      <c r="F2607" s="36" t="s">
        <v>2863</v>
      </c>
    </row>
    <row r="2608" spans="6:6" ht="12.45" x14ac:dyDescent="0.3">
      <c r="F2608" s="36" t="s">
        <v>6956</v>
      </c>
    </row>
    <row r="2609" spans="6:6" ht="12.45" x14ac:dyDescent="0.3">
      <c r="F2609" s="36" t="s">
        <v>6957</v>
      </c>
    </row>
    <row r="2610" spans="6:6" ht="12.45" x14ac:dyDescent="0.3">
      <c r="F2610" s="36" t="s">
        <v>6958</v>
      </c>
    </row>
    <row r="2611" spans="6:6" ht="12.45" x14ac:dyDescent="0.3">
      <c r="F2611" s="36" t="s">
        <v>4041</v>
      </c>
    </row>
    <row r="2612" spans="6:6" ht="12.45" x14ac:dyDescent="0.3">
      <c r="F2612" s="36" t="s">
        <v>385</v>
      </c>
    </row>
    <row r="2613" spans="6:6" ht="12.45" x14ac:dyDescent="0.3">
      <c r="F2613" s="36" t="s">
        <v>6959</v>
      </c>
    </row>
    <row r="2614" spans="6:6" ht="12.45" x14ac:dyDescent="0.3">
      <c r="F2614" s="36" t="s">
        <v>6960</v>
      </c>
    </row>
    <row r="2615" spans="6:6" ht="12.45" x14ac:dyDescent="0.3">
      <c r="F2615" s="36" t="s">
        <v>6961</v>
      </c>
    </row>
    <row r="2616" spans="6:6" ht="12.45" x14ac:dyDescent="0.3">
      <c r="F2616" s="36" t="s">
        <v>6962</v>
      </c>
    </row>
    <row r="2617" spans="6:6" ht="12.45" x14ac:dyDescent="0.3">
      <c r="F2617" s="36" t="s">
        <v>6963</v>
      </c>
    </row>
    <row r="2618" spans="6:6" ht="12.45" x14ac:dyDescent="0.3">
      <c r="F2618" s="36" t="s">
        <v>6964</v>
      </c>
    </row>
    <row r="2619" spans="6:6" ht="12.45" x14ac:dyDescent="0.3">
      <c r="F2619" s="36" t="s">
        <v>6965</v>
      </c>
    </row>
    <row r="2620" spans="6:6" ht="12.45" x14ac:dyDescent="0.3">
      <c r="F2620" s="36" t="s">
        <v>6966</v>
      </c>
    </row>
    <row r="2621" spans="6:6" ht="12.45" x14ac:dyDescent="0.3">
      <c r="F2621" s="36" t="s">
        <v>3664</v>
      </c>
    </row>
    <row r="2622" spans="6:6" ht="12.45" x14ac:dyDescent="0.3">
      <c r="F2622" s="36" t="s">
        <v>6967</v>
      </c>
    </row>
    <row r="2623" spans="6:6" ht="12.45" x14ac:dyDescent="0.3">
      <c r="F2623" s="36" t="s">
        <v>4456</v>
      </c>
    </row>
    <row r="2624" spans="6:6" ht="12.45" x14ac:dyDescent="0.3">
      <c r="F2624" s="36" t="s">
        <v>6968</v>
      </c>
    </row>
    <row r="2625" spans="6:6" ht="12.45" x14ac:dyDescent="0.3">
      <c r="F2625" s="36" t="s">
        <v>6969</v>
      </c>
    </row>
    <row r="2626" spans="6:6" ht="12.45" x14ac:dyDescent="0.3">
      <c r="F2626" s="36" t="s">
        <v>2652</v>
      </c>
    </row>
    <row r="2627" spans="6:6" ht="12.45" x14ac:dyDescent="0.3">
      <c r="F2627" s="36" t="s">
        <v>6970</v>
      </c>
    </row>
    <row r="2628" spans="6:6" ht="12.45" x14ac:dyDescent="0.3">
      <c r="F2628" s="36" t="s">
        <v>6971</v>
      </c>
    </row>
    <row r="2629" spans="6:6" ht="12.45" x14ac:dyDescent="0.3">
      <c r="F2629" s="36" t="s">
        <v>6972</v>
      </c>
    </row>
    <row r="2630" spans="6:6" ht="12.45" x14ac:dyDescent="0.3">
      <c r="F2630" s="36" t="s">
        <v>6973</v>
      </c>
    </row>
    <row r="2631" spans="6:6" ht="12.45" x14ac:dyDescent="0.3">
      <c r="F2631" s="36" t="s">
        <v>4439</v>
      </c>
    </row>
    <row r="2632" spans="6:6" ht="12.45" x14ac:dyDescent="0.3">
      <c r="F2632" s="36" t="s">
        <v>2615</v>
      </c>
    </row>
    <row r="2633" spans="6:6" ht="12.45" x14ac:dyDescent="0.3">
      <c r="F2633" s="36" t="s">
        <v>1989</v>
      </c>
    </row>
    <row r="2634" spans="6:6" ht="12.45" x14ac:dyDescent="0.3">
      <c r="F2634" s="36" t="s">
        <v>6974</v>
      </c>
    </row>
    <row r="2635" spans="6:6" ht="12.45" x14ac:dyDescent="0.3">
      <c r="F2635" s="36" t="s">
        <v>6975</v>
      </c>
    </row>
    <row r="2636" spans="6:6" ht="12.45" x14ac:dyDescent="0.3">
      <c r="F2636" s="36" t="s">
        <v>6976</v>
      </c>
    </row>
    <row r="2637" spans="6:6" ht="12.45" x14ac:dyDescent="0.3">
      <c r="F2637" s="36" t="s">
        <v>1302</v>
      </c>
    </row>
    <row r="2638" spans="6:6" ht="12.45" x14ac:dyDescent="0.3">
      <c r="F2638" s="36" t="s">
        <v>6977</v>
      </c>
    </row>
    <row r="2639" spans="6:6" ht="12.45" x14ac:dyDescent="0.3">
      <c r="F2639" s="36" t="s">
        <v>6978</v>
      </c>
    </row>
    <row r="2640" spans="6:6" ht="12.45" x14ac:dyDescent="0.3">
      <c r="F2640" s="36" t="s">
        <v>1833</v>
      </c>
    </row>
    <row r="2641" spans="6:6" ht="12.45" x14ac:dyDescent="0.3">
      <c r="F2641" s="36" t="s">
        <v>6979</v>
      </c>
    </row>
    <row r="2642" spans="6:6" ht="12.45" x14ac:dyDescent="0.3">
      <c r="F2642" s="36" t="s">
        <v>6980</v>
      </c>
    </row>
    <row r="2643" spans="6:6" ht="12.45" x14ac:dyDescent="0.3">
      <c r="F2643" s="36" t="s">
        <v>6981</v>
      </c>
    </row>
    <row r="2644" spans="6:6" ht="12.45" x14ac:dyDescent="0.3">
      <c r="F2644" s="36" t="s">
        <v>6982</v>
      </c>
    </row>
    <row r="2645" spans="6:6" ht="12.45" x14ac:dyDescent="0.3">
      <c r="F2645" s="36" t="s">
        <v>6983</v>
      </c>
    </row>
    <row r="2646" spans="6:6" ht="12.45" x14ac:dyDescent="0.3">
      <c r="F2646" s="36" t="s">
        <v>6984</v>
      </c>
    </row>
    <row r="2647" spans="6:6" ht="12.45" x14ac:dyDescent="0.3">
      <c r="F2647" s="36" t="s">
        <v>6985</v>
      </c>
    </row>
    <row r="2648" spans="6:6" ht="12.45" x14ac:dyDescent="0.3">
      <c r="F2648" s="36" t="s">
        <v>6986</v>
      </c>
    </row>
    <row r="2649" spans="6:6" ht="12.45" x14ac:dyDescent="0.3">
      <c r="F2649" s="80">
        <v>42249</v>
      </c>
    </row>
    <row r="2650" spans="6:6" ht="12.45" x14ac:dyDescent="0.3">
      <c r="F2650" s="36" t="s">
        <v>6987</v>
      </c>
    </row>
    <row r="2651" spans="6:6" ht="12.45" x14ac:dyDescent="0.3">
      <c r="F2651" s="36" t="s">
        <v>6988</v>
      </c>
    </row>
    <row r="2652" spans="6:6" ht="12.45" x14ac:dyDescent="0.3">
      <c r="F2652" s="36" t="s">
        <v>6989</v>
      </c>
    </row>
    <row r="2653" spans="6:6" ht="12.45" x14ac:dyDescent="0.3">
      <c r="F2653" s="36" t="s">
        <v>6990</v>
      </c>
    </row>
    <row r="2654" spans="6:6" ht="12.45" x14ac:dyDescent="0.3">
      <c r="F2654" s="36" t="s">
        <v>6991</v>
      </c>
    </row>
    <row r="2655" spans="6:6" ht="12.45" x14ac:dyDescent="0.3">
      <c r="F2655" s="36" t="s">
        <v>6992</v>
      </c>
    </row>
    <row r="2656" spans="6:6" ht="12.45" x14ac:dyDescent="0.3">
      <c r="F2656" s="36" t="s">
        <v>4982</v>
      </c>
    </row>
    <row r="2657" spans="6:6" ht="12.45" x14ac:dyDescent="0.3">
      <c r="F2657" s="36" t="s">
        <v>4481</v>
      </c>
    </row>
    <row r="2658" spans="6:6" ht="12.45" x14ac:dyDescent="0.3">
      <c r="F2658" s="36" t="s">
        <v>2387</v>
      </c>
    </row>
    <row r="2659" spans="6:6" ht="12.45" x14ac:dyDescent="0.3">
      <c r="F2659" s="36" t="s">
        <v>1449</v>
      </c>
    </row>
    <row r="2660" spans="6:6" ht="12.45" x14ac:dyDescent="0.3">
      <c r="F2660" s="36" t="s">
        <v>6994</v>
      </c>
    </row>
    <row r="2661" spans="6:6" ht="12.45" x14ac:dyDescent="0.3">
      <c r="F2661" s="36" t="s">
        <v>6995</v>
      </c>
    </row>
    <row r="2662" spans="6:6" ht="12.45" x14ac:dyDescent="0.3">
      <c r="F2662" s="36" t="s">
        <v>6996</v>
      </c>
    </row>
    <row r="2663" spans="6:6" ht="12.45" x14ac:dyDescent="0.3">
      <c r="F2663" s="36" t="s">
        <v>6997</v>
      </c>
    </row>
    <row r="2664" spans="6:6" ht="12.45" x14ac:dyDescent="0.3">
      <c r="F2664" s="36" t="s">
        <v>6998</v>
      </c>
    </row>
    <row r="2665" spans="6:6" ht="12.45" x14ac:dyDescent="0.3">
      <c r="F2665" s="36" t="s">
        <v>6999</v>
      </c>
    </row>
    <row r="2666" spans="6:6" ht="12.45" x14ac:dyDescent="0.3">
      <c r="F2666" s="36" t="s">
        <v>7000</v>
      </c>
    </row>
    <row r="2667" spans="6:6" ht="12.45" x14ac:dyDescent="0.3">
      <c r="F2667" s="36" t="s">
        <v>7001</v>
      </c>
    </row>
    <row r="2668" spans="6:6" ht="12.45" x14ac:dyDescent="0.3">
      <c r="F2668" s="36" t="s">
        <v>7002</v>
      </c>
    </row>
    <row r="2669" spans="6:6" ht="12.45" x14ac:dyDescent="0.3">
      <c r="F2669" s="36" t="s">
        <v>7003</v>
      </c>
    </row>
    <row r="2670" spans="6:6" ht="12.45" x14ac:dyDescent="0.3">
      <c r="F2670" s="36" t="s">
        <v>7004</v>
      </c>
    </row>
    <row r="2671" spans="6:6" ht="12.45" x14ac:dyDescent="0.3">
      <c r="F2671" s="36" t="s">
        <v>7005</v>
      </c>
    </row>
    <row r="2672" spans="6:6" ht="12.45" x14ac:dyDescent="0.3">
      <c r="F2672" s="36" t="s">
        <v>7006</v>
      </c>
    </row>
    <row r="2673" spans="6:6" ht="12.45" x14ac:dyDescent="0.3">
      <c r="F2673" s="36" t="s">
        <v>7007</v>
      </c>
    </row>
    <row r="2674" spans="6:6" ht="12.45" x14ac:dyDescent="0.3">
      <c r="F2674" s="36" t="s">
        <v>3839</v>
      </c>
    </row>
    <row r="2675" spans="6:6" ht="12.45" x14ac:dyDescent="0.3">
      <c r="F2675" s="36" t="s">
        <v>7008</v>
      </c>
    </row>
    <row r="2676" spans="6:6" ht="12.45" x14ac:dyDescent="0.3">
      <c r="F2676" s="36" t="s">
        <v>7009</v>
      </c>
    </row>
    <row r="2677" spans="6:6" ht="12.45" x14ac:dyDescent="0.3">
      <c r="F2677" s="36" t="s">
        <v>7010</v>
      </c>
    </row>
    <row r="2678" spans="6:6" ht="12.45" x14ac:dyDescent="0.3">
      <c r="F2678" s="36" t="s">
        <v>7011</v>
      </c>
    </row>
    <row r="2679" spans="6:6" ht="12.45" x14ac:dyDescent="0.3">
      <c r="F2679" s="36" t="s">
        <v>135</v>
      </c>
    </row>
    <row r="2680" spans="6:6" ht="12.45" x14ac:dyDescent="0.3">
      <c r="F2680" s="36" t="s">
        <v>2035</v>
      </c>
    </row>
    <row r="2681" spans="6:6" ht="12.45" x14ac:dyDescent="0.3">
      <c r="F2681" s="36" t="s">
        <v>7012</v>
      </c>
    </row>
    <row r="2682" spans="6:6" ht="12.45" x14ac:dyDescent="0.3">
      <c r="F2682" s="36" t="s">
        <v>5346</v>
      </c>
    </row>
    <row r="2683" spans="6:6" ht="12.45" x14ac:dyDescent="0.3">
      <c r="F2683" s="36" t="s">
        <v>7013</v>
      </c>
    </row>
    <row r="2684" spans="6:6" ht="12.45" x14ac:dyDescent="0.3">
      <c r="F2684" s="36" t="s">
        <v>7015</v>
      </c>
    </row>
    <row r="2685" spans="6:6" ht="12.45" x14ac:dyDescent="0.3">
      <c r="F2685" s="36" t="s">
        <v>7016</v>
      </c>
    </row>
    <row r="2686" spans="6:6" ht="12.45" x14ac:dyDescent="0.3">
      <c r="F2686" s="36" t="s">
        <v>7017</v>
      </c>
    </row>
    <row r="2687" spans="6:6" ht="12.45" x14ac:dyDescent="0.3">
      <c r="F2687" s="36" t="s">
        <v>7018</v>
      </c>
    </row>
    <row r="2688" spans="6:6" ht="12.45" x14ac:dyDescent="0.3">
      <c r="F2688" s="36" t="s">
        <v>7019</v>
      </c>
    </row>
    <row r="2689" spans="6:6" ht="12.45" x14ac:dyDescent="0.3">
      <c r="F2689" s="36" t="s">
        <v>7020</v>
      </c>
    </row>
    <row r="2690" spans="6:6" ht="12.45" x14ac:dyDescent="0.3">
      <c r="F2690" s="36" t="s">
        <v>7021</v>
      </c>
    </row>
    <row r="2691" spans="6:6" ht="12.45" x14ac:dyDescent="0.3">
      <c r="F2691" s="36" t="s">
        <v>7022</v>
      </c>
    </row>
    <row r="2692" spans="6:6" ht="12.45" x14ac:dyDescent="0.3">
      <c r="F2692" s="36" t="s">
        <v>7023</v>
      </c>
    </row>
    <row r="2693" spans="6:6" ht="12.45" x14ac:dyDescent="0.3">
      <c r="F2693" s="36" t="s">
        <v>3798</v>
      </c>
    </row>
    <row r="2694" spans="6:6" ht="12.45" x14ac:dyDescent="0.3">
      <c r="F2694" s="36" t="s">
        <v>7024</v>
      </c>
    </row>
    <row r="2695" spans="6:6" ht="12.45" x14ac:dyDescent="0.3">
      <c r="F2695" s="36" t="s">
        <v>7025</v>
      </c>
    </row>
    <row r="2696" spans="6:6" ht="12.45" x14ac:dyDescent="0.3">
      <c r="F2696" s="36" t="s">
        <v>7026</v>
      </c>
    </row>
    <row r="2697" spans="6:6" ht="12.45" x14ac:dyDescent="0.3">
      <c r="F2697" s="36" t="s">
        <v>7027</v>
      </c>
    </row>
    <row r="2698" spans="6:6" ht="12.45" x14ac:dyDescent="0.3">
      <c r="F2698" s="36" t="s">
        <v>3612</v>
      </c>
    </row>
    <row r="2699" spans="6:6" ht="12.45" x14ac:dyDescent="0.3">
      <c r="F2699" s="36" t="s">
        <v>7028</v>
      </c>
    </row>
    <row r="2700" spans="6:6" ht="12.45" x14ac:dyDescent="0.3">
      <c r="F2700" s="36" t="s">
        <v>7029</v>
      </c>
    </row>
    <row r="2701" spans="6:6" ht="12.45" x14ac:dyDescent="0.3">
      <c r="F2701" s="36" t="s">
        <v>7030</v>
      </c>
    </row>
    <row r="2702" spans="6:6" ht="12.45" x14ac:dyDescent="0.3">
      <c r="F2702" s="36" t="s">
        <v>7031</v>
      </c>
    </row>
    <row r="2703" spans="6:6" ht="12.45" x14ac:dyDescent="0.3">
      <c r="F2703" s="36" t="s">
        <v>7032</v>
      </c>
    </row>
    <row r="2704" spans="6:6" ht="12.45" x14ac:dyDescent="0.3">
      <c r="F2704" s="36" t="s">
        <v>7033</v>
      </c>
    </row>
    <row r="2705" spans="6:6" ht="12.45" x14ac:dyDescent="0.3">
      <c r="F2705" s="36" t="s">
        <v>2697</v>
      </c>
    </row>
    <row r="2706" spans="6:6" ht="12.45" x14ac:dyDescent="0.3">
      <c r="F2706" s="36" t="s">
        <v>7034</v>
      </c>
    </row>
    <row r="2707" spans="6:6" ht="12.45" x14ac:dyDescent="0.3">
      <c r="F2707" s="36" t="s">
        <v>685</v>
      </c>
    </row>
    <row r="2708" spans="6:6" ht="12.45" x14ac:dyDescent="0.3">
      <c r="F2708" s="36" t="s">
        <v>7035</v>
      </c>
    </row>
    <row r="2709" spans="6:6" ht="12.45" x14ac:dyDescent="0.3">
      <c r="F2709" s="36" t="s">
        <v>7036</v>
      </c>
    </row>
    <row r="2710" spans="6:6" ht="12.45" x14ac:dyDescent="0.3">
      <c r="F2710" s="36" t="s">
        <v>7037</v>
      </c>
    </row>
    <row r="2711" spans="6:6" ht="12.45" x14ac:dyDescent="0.3">
      <c r="F2711" s="36" t="s">
        <v>7038</v>
      </c>
    </row>
    <row r="2712" spans="6:6" ht="12.45" x14ac:dyDescent="0.3">
      <c r="F2712" s="36" t="s">
        <v>7039</v>
      </c>
    </row>
    <row r="2713" spans="6:6" ht="12.45" x14ac:dyDescent="0.3">
      <c r="F2713" s="36" t="s">
        <v>7040</v>
      </c>
    </row>
    <row r="2714" spans="6:6" ht="12.45" x14ac:dyDescent="0.3">
      <c r="F2714" s="36" t="s">
        <v>7041</v>
      </c>
    </row>
    <row r="2715" spans="6:6" ht="12.45" x14ac:dyDescent="0.3">
      <c r="F2715" s="36" t="s">
        <v>7042</v>
      </c>
    </row>
    <row r="2716" spans="6:6" ht="12.45" x14ac:dyDescent="0.3">
      <c r="F2716" s="36" t="s">
        <v>2948</v>
      </c>
    </row>
    <row r="2717" spans="6:6" ht="12.45" x14ac:dyDescent="0.3">
      <c r="F2717" s="36" t="s">
        <v>399</v>
      </c>
    </row>
    <row r="2718" spans="6:6" ht="12.45" x14ac:dyDescent="0.3">
      <c r="F2718" s="36" t="s">
        <v>7043</v>
      </c>
    </row>
    <row r="2719" spans="6:6" ht="12.45" x14ac:dyDescent="0.3">
      <c r="F2719" s="36" t="s">
        <v>4823</v>
      </c>
    </row>
    <row r="2720" spans="6:6" ht="12.45" x14ac:dyDescent="0.3">
      <c r="F2720" s="36" t="s">
        <v>4520</v>
      </c>
    </row>
    <row r="2721" spans="6:6" ht="12.45" x14ac:dyDescent="0.3">
      <c r="F2721" s="36" t="s">
        <v>7044</v>
      </c>
    </row>
    <row r="2722" spans="6:6" ht="12.45" x14ac:dyDescent="0.3">
      <c r="F2722" s="36" t="s">
        <v>7045</v>
      </c>
    </row>
    <row r="2723" spans="6:6" ht="12.45" x14ac:dyDescent="0.3">
      <c r="F2723" s="36" t="s">
        <v>7046</v>
      </c>
    </row>
    <row r="2724" spans="6:6" ht="12.45" x14ac:dyDescent="0.3">
      <c r="F2724" s="36" t="s">
        <v>2548</v>
      </c>
    </row>
    <row r="2725" spans="6:6" ht="12.45" x14ac:dyDescent="0.3">
      <c r="F2725" s="36" t="s">
        <v>7047</v>
      </c>
    </row>
    <row r="2726" spans="6:6" ht="12.45" x14ac:dyDescent="0.3">
      <c r="F2726" s="36" t="s">
        <v>7048</v>
      </c>
    </row>
    <row r="2727" spans="6:6" ht="12.45" x14ac:dyDescent="0.3">
      <c r="F2727" s="36" t="s">
        <v>2086</v>
      </c>
    </row>
    <row r="2728" spans="6:6" ht="12.45" x14ac:dyDescent="0.3">
      <c r="F2728" s="36" t="s">
        <v>7049</v>
      </c>
    </row>
    <row r="2729" spans="6:6" ht="12.45" x14ac:dyDescent="0.3">
      <c r="F2729" s="36" t="s">
        <v>7050</v>
      </c>
    </row>
    <row r="2730" spans="6:6" ht="12.45" x14ac:dyDescent="0.3">
      <c r="F2730" s="36" t="s">
        <v>7051</v>
      </c>
    </row>
    <row r="2731" spans="6:6" ht="12.45" x14ac:dyDescent="0.3">
      <c r="F2731" s="36" t="s">
        <v>5561</v>
      </c>
    </row>
    <row r="2732" spans="6:6" ht="12.45" x14ac:dyDescent="0.3">
      <c r="F2732" s="36" t="s">
        <v>7052</v>
      </c>
    </row>
    <row r="2733" spans="6:6" ht="12.45" x14ac:dyDescent="0.3">
      <c r="F2733" s="36" t="s">
        <v>7053</v>
      </c>
    </row>
    <row r="2734" spans="6:6" ht="12.45" x14ac:dyDescent="0.3">
      <c r="F2734" s="36" t="s">
        <v>7054</v>
      </c>
    </row>
    <row r="2735" spans="6:6" ht="12.45" x14ac:dyDescent="0.3">
      <c r="F2735" s="36" t="s">
        <v>7055</v>
      </c>
    </row>
    <row r="2736" spans="6:6" ht="12.45" x14ac:dyDescent="0.3">
      <c r="F2736" s="36" t="s">
        <v>7056</v>
      </c>
    </row>
    <row r="2737" spans="6:6" ht="12.45" x14ac:dyDescent="0.3">
      <c r="F2737" s="36" t="s">
        <v>7057</v>
      </c>
    </row>
    <row r="2738" spans="6:6" ht="12.45" x14ac:dyDescent="0.3">
      <c r="F2738" s="36" t="s">
        <v>1143</v>
      </c>
    </row>
    <row r="2739" spans="6:6" ht="12.45" x14ac:dyDescent="0.3">
      <c r="F2739" s="36" t="s">
        <v>2031</v>
      </c>
    </row>
    <row r="2740" spans="6:6" ht="12.45" x14ac:dyDescent="0.3">
      <c r="F2740" s="36" t="s">
        <v>7058</v>
      </c>
    </row>
    <row r="2741" spans="6:6" ht="12.45" x14ac:dyDescent="0.3">
      <c r="F2741" s="36" t="s">
        <v>7059</v>
      </c>
    </row>
    <row r="2742" spans="6:6" ht="12.45" x14ac:dyDescent="0.3">
      <c r="F2742" s="36" t="s">
        <v>2568</v>
      </c>
    </row>
    <row r="2743" spans="6:6" ht="12.45" x14ac:dyDescent="0.3">
      <c r="F2743" s="36" t="s">
        <v>1523</v>
      </c>
    </row>
    <row r="2744" spans="6:6" ht="12.45" x14ac:dyDescent="0.3">
      <c r="F2744" s="36" t="s">
        <v>7060</v>
      </c>
    </row>
    <row r="2745" spans="6:6" ht="12.45" x14ac:dyDescent="0.3">
      <c r="F2745" s="36" t="s">
        <v>7061</v>
      </c>
    </row>
    <row r="2746" spans="6:6" ht="12.45" x14ac:dyDescent="0.3">
      <c r="F2746" s="36" t="s">
        <v>7062</v>
      </c>
    </row>
    <row r="2747" spans="6:6" ht="12.45" x14ac:dyDescent="0.3">
      <c r="F2747" s="36" t="s">
        <v>7064</v>
      </c>
    </row>
    <row r="2748" spans="6:6" ht="12.45" x14ac:dyDescent="0.3">
      <c r="F2748" s="36" t="s">
        <v>7065</v>
      </c>
    </row>
    <row r="2749" spans="6:6" ht="12.45" x14ac:dyDescent="0.3">
      <c r="F2749" s="36" t="s">
        <v>7066</v>
      </c>
    </row>
    <row r="2750" spans="6:6" ht="12.45" x14ac:dyDescent="0.3">
      <c r="F2750" s="36" t="s">
        <v>7067</v>
      </c>
    </row>
    <row r="2751" spans="6:6" ht="12.45" x14ac:dyDescent="0.3">
      <c r="F2751" s="36" t="s">
        <v>2926</v>
      </c>
    </row>
    <row r="2752" spans="6:6" ht="12.45" x14ac:dyDescent="0.3">
      <c r="F2752" s="36" t="s">
        <v>2756</v>
      </c>
    </row>
    <row r="2753" spans="6:6" ht="12.45" x14ac:dyDescent="0.3">
      <c r="F2753" s="36" t="s">
        <v>4766</v>
      </c>
    </row>
    <row r="2754" spans="6:6" ht="12.45" x14ac:dyDescent="0.3">
      <c r="F2754" s="36" t="s">
        <v>3243</v>
      </c>
    </row>
    <row r="2755" spans="6:6" ht="12.45" x14ac:dyDescent="0.3">
      <c r="F2755" s="36" t="s">
        <v>7069</v>
      </c>
    </row>
    <row r="2756" spans="6:6" ht="12.45" x14ac:dyDescent="0.3">
      <c r="F2756" s="36" t="s">
        <v>7070</v>
      </c>
    </row>
    <row r="2757" spans="6:6" ht="12.45" x14ac:dyDescent="0.3">
      <c r="F2757" s="36" t="s">
        <v>7071</v>
      </c>
    </row>
    <row r="2758" spans="6:6" ht="12.45" x14ac:dyDescent="0.3">
      <c r="F2758" s="36" t="s">
        <v>7072</v>
      </c>
    </row>
    <row r="2759" spans="6:6" ht="12.45" x14ac:dyDescent="0.3">
      <c r="F2759" s="36" t="s">
        <v>4062</v>
      </c>
    </row>
    <row r="2760" spans="6:6" ht="12.45" x14ac:dyDescent="0.3">
      <c r="F2760" s="36" t="s">
        <v>7073</v>
      </c>
    </row>
    <row r="2761" spans="6:6" ht="12.45" x14ac:dyDescent="0.3">
      <c r="F2761" s="36" t="s">
        <v>7074</v>
      </c>
    </row>
    <row r="2762" spans="6:6" ht="12.45" x14ac:dyDescent="0.3">
      <c r="F2762" s="36" t="s">
        <v>7075</v>
      </c>
    </row>
    <row r="2763" spans="6:6" ht="12.45" x14ac:dyDescent="0.3">
      <c r="F2763" s="36" t="s">
        <v>3477</v>
      </c>
    </row>
    <row r="2764" spans="6:6" ht="12.45" x14ac:dyDescent="0.3">
      <c r="F2764" s="36" t="s">
        <v>7077</v>
      </c>
    </row>
    <row r="2765" spans="6:6" ht="12.45" x14ac:dyDescent="0.3">
      <c r="F2765" s="36" t="s">
        <v>7078</v>
      </c>
    </row>
    <row r="2766" spans="6:6" ht="12.45" x14ac:dyDescent="0.3">
      <c r="F2766" s="36" t="s">
        <v>7079</v>
      </c>
    </row>
    <row r="2767" spans="6:6" ht="12.45" x14ac:dyDescent="0.3">
      <c r="F2767" s="36" t="s">
        <v>4922</v>
      </c>
    </row>
    <row r="2768" spans="6:6" ht="12.45" x14ac:dyDescent="0.3">
      <c r="F2768" s="36" t="s">
        <v>3780</v>
      </c>
    </row>
    <row r="2769" spans="6:6" ht="12.45" x14ac:dyDescent="0.3">
      <c r="F2769" s="36" t="s">
        <v>7080</v>
      </c>
    </row>
    <row r="2770" spans="6:6" ht="12.45" x14ac:dyDescent="0.3">
      <c r="F2770" s="36" t="s">
        <v>7081</v>
      </c>
    </row>
    <row r="2771" spans="6:6" ht="12.45" x14ac:dyDescent="0.3">
      <c r="F2771" s="36" t="s">
        <v>7082</v>
      </c>
    </row>
    <row r="2772" spans="6:6" ht="12.45" x14ac:dyDescent="0.3">
      <c r="F2772" s="36" t="s">
        <v>4959</v>
      </c>
    </row>
    <row r="2773" spans="6:6" ht="12.45" x14ac:dyDescent="0.3">
      <c r="F2773" s="36" t="s">
        <v>7083</v>
      </c>
    </row>
    <row r="2774" spans="6:6" ht="12.45" x14ac:dyDescent="0.3">
      <c r="F2774" s="36" t="s">
        <v>7084</v>
      </c>
    </row>
    <row r="2775" spans="6:6" ht="12.45" x14ac:dyDescent="0.3">
      <c r="F2775" s="36" t="s">
        <v>7085</v>
      </c>
    </row>
    <row r="2776" spans="6:6" ht="12.45" x14ac:dyDescent="0.3">
      <c r="F2776" s="36" t="s">
        <v>3274</v>
      </c>
    </row>
    <row r="2777" spans="6:6" ht="12.45" x14ac:dyDescent="0.3">
      <c r="F2777" s="36" t="s">
        <v>7086</v>
      </c>
    </row>
    <row r="2778" spans="6:6" ht="12.45" x14ac:dyDescent="0.3">
      <c r="F2778" s="36" t="s">
        <v>7087</v>
      </c>
    </row>
    <row r="2779" spans="6:6" ht="12.45" x14ac:dyDescent="0.3">
      <c r="F2779" s="36" t="s">
        <v>4638</v>
      </c>
    </row>
    <row r="2780" spans="6:6" ht="12.45" x14ac:dyDescent="0.3">
      <c r="F2780" s="36" t="s">
        <v>7088</v>
      </c>
    </row>
    <row r="2781" spans="6:6" ht="12.45" x14ac:dyDescent="0.3">
      <c r="F2781" s="36" t="s">
        <v>7089</v>
      </c>
    </row>
    <row r="2782" spans="6:6" ht="12.45" x14ac:dyDescent="0.3">
      <c r="F2782" s="36" t="s">
        <v>7090</v>
      </c>
    </row>
    <row r="2783" spans="6:6" ht="12.45" x14ac:dyDescent="0.3">
      <c r="F2783" s="36" t="s">
        <v>7091</v>
      </c>
    </row>
    <row r="2784" spans="6:6" ht="12.45" x14ac:dyDescent="0.3">
      <c r="F2784" s="36" t="s">
        <v>524</v>
      </c>
    </row>
    <row r="2785" spans="6:6" ht="12.45" x14ac:dyDescent="0.3">
      <c r="F2785" s="36" t="s">
        <v>7092</v>
      </c>
    </row>
    <row r="2786" spans="6:6" ht="12.45" x14ac:dyDescent="0.3">
      <c r="F2786" s="36" t="s">
        <v>7093</v>
      </c>
    </row>
    <row r="2787" spans="6:6" ht="12.45" x14ac:dyDescent="0.3">
      <c r="F2787" s="36" t="s">
        <v>7094</v>
      </c>
    </row>
    <row r="2788" spans="6:6" ht="12.45" x14ac:dyDescent="0.3">
      <c r="F2788" s="36" t="s">
        <v>2048</v>
      </c>
    </row>
    <row r="2789" spans="6:6" ht="12.45" x14ac:dyDescent="0.3">
      <c r="F2789" s="36" t="s">
        <v>885</v>
      </c>
    </row>
    <row r="2790" spans="6:6" ht="12.45" x14ac:dyDescent="0.3">
      <c r="F2790" s="36" t="s">
        <v>7095</v>
      </c>
    </row>
    <row r="2791" spans="6:6" ht="12.45" x14ac:dyDescent="0.3">
      <c r="F2791" s="36" t="s">
        <v>4857</v>
      </c>
    </row>
    <row r="2792" spans="6:6" ht="12.45" x14ac:dyDescent="0.3">
      <c r="F2792" s="36" t="s">
        <v>7096</v>
      </c>
    </row>
    <row r="2793" spans="6:6" ht="12.45" x14ac:dyDescent="0.3">
      <c r="F2793" s="36" t="s">
        <v>7097</v>
      </c>
    </row>
    <row r="2794" spans="6:6" ht="12.45" x14ac:dyDescent="0.3">
      <c r="F2794" s="36" t="s">
        <v>7098</v>
      </c>
    </row>
    <row r="2795" spans="6:6" ht="12.45" x14ac:dyDescent="0.3">
      <c r="F2795" s="36" t="s">
        <v>633</v>
      </c>
    </row>
    <row r="2796" spans="6:6" ht="12.45" x14ac:dyDescent="0.3">
      <c r="F2796" s="36" t="s">
        <v>7099</v>
      </c>
    </row>
    <row r="2797" spans="6:6" ht="12.45" x14ac:dyDescent="0.3">
      <c r="F2797" s="36" t="s">
        <v>7100</v>
      </c>
    </row>
    <row r="2798" spans="6:6" ht="12.45" x14ac:dyDescent="0.3">
      <c r="F2798" s="36" t="s">
        <v>7101</v>
      </c>
    </row>
    <row r="2799" spans="6:6" ht="12.45" x14ac:dyDescent="0.3">
      <c r="F2799" s="36" t="s">
        <v>3389</v>
      </c>
    </row>
    <row r="2800" spans="6:6" ht="12.45" x14ac:dyDescent="0.3">
      <c r="F2800" s="36" t="s">
        <v>7102</v>
      </c>
    </row>
    <row r="2801" spans="6:6" ht="12.45" x14ac:dyDescent="0.3">
      <c r="F2801" s="36" t="s">
        <v>7103</v>
      </c>
    </row>
    <row r="2802" spans="6:6" ht="12.45" x14ac:dyDescent="0.3">
      <c r="F2802" s="36" t="s">
        <v>7104</v>
      </c>
    </row>
    <row r="2803" spans="6:6" ht="12.45" x14ac:dyDescent="0.3">
      <c r="F2803" s="36" t="s">
        <v>7105</v>
      </c>
    </row>
    <row r="2804" spans="6:6" ht="12.45" x14ac:dyDescent="0.3">
      <c r="F2804" s="36" t="s">
        <v>7106</v>
      </c>
    </row>
    <row r="2805" spans="6:6" ht="12.45" x14ac:dyDescent="0.3">
      <c r="F2805" s="36" t="s">
        <v>7107</v>
      </c>
    </row>
    <row r="2806" spans="6:6" ht="12.45" x14ac:dyDescent="0.3">
      <c r="F2806" s="36" t="s">
        <v>3935</v>
      </c>
    </row>
    <row r="2807" spans="6:6" ht="12.45" x14ac:dyDescent="0.3">
      <c r="F2807" s="36" t="s">
        <v>7108</v>
      </c>
    </row>
    <row r="2808" spans="6:6" ht="12.45" x14ac:dyDescent="0.3">
      <c r="F2808" s="36" t="s">
        <v>7109</v>
      </c>
    </row>
    <row r="2809" spans="6:6" ht="12.45" x14ac:dyDescent="0.3">
      <c r="F2809" s="36" t="s">
        <v>7110</v>
      </c>
    </row>
    <row r="2810" spans="6:6" ht="12.45" x14ac:dyDescent="0.3">
      <c r="F2810" s="36" t="s">
        <v>7111</v>
      </c>
    </row>
    <row r="2811" spans="6:6" ht="12.45" x14ac:dyDescent="0.3">
      <c r="F2811" s="36" t="s">
        <v>7112</v>
      </c>
    </row>
    <row r="2812" spans="6:6" ht="12.45" x14ac:dyDescent="0.3">
      <c r="F2812" s="36" t="s">
        <v>7113</v>
      </c>
    </row>
    <row r="2813" spans="6:6" ht="12.45" x14ac:dyDescent="0.3">
      <c r="F2813" s="36" t="s">
        <v>7114</v>
      </c>
    </row>
    <row r="2814" spans="6:6" ht="12.45" x14ac:dyDescent="0.3">
      <c r="F2814" s="36" t="s">
        <v>7116</v>
      </c>
    </row>
    <row r="2815" spans="6:6" ht="12.45" x14ac:dyDescent="0.3">
      <c r="F2815" s="36" t="s">
        <v>7117</v>
      </c>
    </row>
    <row r="2816" spans="6:6" ht="12.45" x14ac:dyDescent="0.3">
      <c r="F2816" s="36" t="s">
        <v>7118</v>
      </c>
    </row>
    <row r="2817" spans="6:6" ht="12.45" x14ac:dyDescent="0.3">
      <c r="F2817" s="36" t="s">
        <v>7119</v>
      </c>
    </row>
    <row r="2818" spans="6:6" ht="12.45" x14ac:dyDescent="0.3">
      <c r="F2818" s="36" t="s">
        <v>4419</v>
      </c>
    </row>
    <row r="2819" spans="6:6" ht="12.45" x14ac:dyDescent="0.3">
      <c r="F2819" s="36" t="s">
        <v>7120</v>
      </c>
    </row>
    <row r="2820" spans="6:6" ht="12.45" x14ac:dyDescent="0.3">
      <c r="F2820" s="36" t="s">
        <v>7121</v>
      </c>
    </row>
    <row r="2821" spans="6:6" ht="12.45" x14ac:dyDescent="0.3">
      <c r="F2821" s="36" t="s">
        <v>7123</v>
      </c>
    </row>
    <row r="2822" spans="6:6" ht="12.45" x14ac:dyDescent="0.3">
      <c r="F2822" s="36" t="s">
        <v>3449</v>
      </c>
    </row>
    <row r="2823" spans="6:6" ht="12.45" x14ac:dyDescent="0.3">
      <c r="F2823" s="36" t="s">
        <v>7124</v>
      </c>
    </row>
    <row r="2824" spans="6:6" ht="12.45" x14ac:dyDescent="0.3">
      <c r="F2824" s="36" t="s">
        <v>7125</v>
      </c>
    </row>
    <row r="2825" spans="6:6" ht="12.45" x14ac:dyDescent="0.3">
      <c r="F2825" s="36" t="s">
        <v>7126</v>
      </c>
    </row>
    <row r="2826" spans="6:6" ht="12.45" x14ac:dyDescent="0.3">
      <c r="F2826" s="36" t="s">
        <v>4936</v>
      </c>
    </row>
    <row r="2827" spans="6:6" ht="12.45" x14ac:dyDescent="0.3">
      <c r="F2827" s="36" t="s">
        <v>7127</v>
      </c>
    </row>
    <row r="2828" spans="6:6" ht="12.45" x14ac:dyDescent="0.3">
      <c r="F2828" s="36" t="s">
        <v>7128</v>
      </c>
    </row>
    <row r="2829" spans="6:6" ht="12.45" x14ac:dyDescent="0.3">
      <c r="F2829" s="36" t="s">
        <v>7129</v>
      </c>
    </row>
    <row r="2830" spans="6:6" ht="12.45" x14ac:dyDescent="0.3">
      <c r="F2830" s="36" t="s">
        <v>7130</v>
      </c>
    </row>
    <row r="2831" spans="6:6" ht="12.45" x14ac:dyDescent="0.3">
      <c r="F2831" s="36" t="s">
        <v>7131</v>
      </c>
    </row>
    <row r="2832" spans="6:6" ht="12.45" x14ac:dyDescent="0.3">
      <c r="F2832" s="36" t="s">
        <v>7132</v>
      </c>
    </row>
    <row r="2833" spans="6:6" ht="12.45" x14ac:dyDescent="0.3">
      <c r="F2833" s="36" t="s">
        <v>7133</v>
      </c>
    </row>
    <row r="2834" spans="6:6" ht="12.45" x14ac:dyDescent="0.3">
      <c r="F2834" s="36" t="s">
        <v>7135</v>
      </c>
    </row>
    <row r="2835" spans="6:6" ht="12.45" x14ac:dyDescent="0.3">
      <c r="F2835" s="36" t="s">
        <v>1381</v>
      </c>
    </row>
    <row r="2836" spans="6:6" ht="12.45" x14ac:dyDescent="0.3">
      <c r="F2836" s="36" t="s">
        <v>7136</v>
      </c>
    </row>
    <row r="2837" spans="6:6" ht="12.45" x14ac:dyDescent="0.3">
      <c r="F2837" s="36" t="s">
        <v>7137</v>
      </c>
    </row>
    <row r="2838" spans="6:6" ht="12.45" x14ac:dyDescent="0.3">
      <c r="F2838" s="36" t="s">
        <v>1805</v>
      </c>
    </row>
    <row r="2839" spans="6:6" ht="12.45" x14ac:dyDescent="0.3">
      <c r="F2839" s="36" t="s">
        <v>7138</v>
      </c>
    </row>
    <row r="2840" spans="6:6" ht="12.45" x14ac:dyDescent="0.3">
      <c r="F2840" s="36" t="s">
        <v>7140</v>
      </c>
    </row>
    <row r="2841" spans="6:6" ht="12.45" x14ac:dyDescent="0.3">
      <c r="F2841" s="36" t="s">
        <v>7141</v>
      </c>
    </row>
    <row r="2842" spans="6:6" ht="12.45" x14ac:dyDescent="0.3">
      <c r="F2842" s="36" t="s">
        <v>7142</v>
      </c>
    </row>
    <row r="2843" spans="6:6" ht="12.45" x14ac:dyDescent="0.3">
      <c r="F2843" s="36" t="s">
        <v>7143</v>
      </c>
    </row>
    <row r="2844" spans="6:6" ht="12.45" x14ac:dyDescent="0.3">
      <c r="F2844" s="36" t="s">
        <v>832</v>
      </c>
    </row>
    <row r="2845" spans="6:6" ht="12.45" x14ac:dyDescent="0.3">
      <c r="F2845" s="36" t="s">
        <v>2737</v>
      </c>
    </row>
    <row r="2846" spans="6:6" ht="12.45" x14ac:dyDescent="0.3">
      <c r="F2846" s="36" t="s">
        <v>1556</v>
      </c>
    </row>
    <row r="2847" spans="6:6" ht="12.45" x14ac:dyDescent="0.3">
      <c r="F2847" s="36" t="s">
        <v>4154</v>
      </c>
    </row>
    <row r="2848" spans="6:6" ht="12.45" x14ac:dyDescent="0.3">
      <c r="F2848" s="36" t="s">
        <v>7147</v>
      </c>
    </row>
    <row r="2849" spans="6:6" ht="12.45" x14ac:dyDescent="0.3">
      <c r="F2849" s="36" t="s">
        <v>7148</v>
      </c>
    </row>
    <row r="2850" spans="6:6" ht="12.45" x14ac:dyDescent="0.3">
      <c r="F2850" s="36" t="s">
        <v>7149</v>
      </c>
    </row>
    <row r="2851" spans="6:6" ht="12.45" x14ac:dyDescent="0.3">
      <c r="F2851" s="36" t="s">
        <v>7150</v>
      </c>
    </row>
    <row r="2852" spans="6:6" ht="12.45" x14ac:dyDescent="0.3">
      <c r="F2852" s="36" t="s">
        <v>7153</v>
      </c>
    </row>
    <row r="2853" spans="6:6" ht="12.45" x14ac:dyDescent="0.3">
      <c r="F2853" s="36" t="s">
        <v>7154</v>
      </c>
    </row>
    <row r="2854" spans="6:6" ht="12.45" x14ac:dyDescent="0.3">
      <c r="F2854" s="36" t="s">
        <v>7155</v>
      </c>
    </row>
    <row r="2855" spans="6:6" ht="12.45" x14ac:dyDescent="0.3">
      <c r="F2855" s="36" t="s">
        <v>7156</v>
      </c>
    </row>
    <row r="2856" spans="6:6" ht="12.45" x14ac:dyDescent="0.3">
      <c r="F2856" s="36" t="s">
        <v>2040</v>
      </c>
    </row>
    <row r="2857" spans="6:6" ht="12.45" x14ac:dyDescent="0.3">
      <c r="F2857" s="36" t="s">
        <v>7157</v>
      </c>
    </row>
    <row r="2858" spans="6:6" ht="12.45" x14ac:dyDescent="0.3">
      <c r="F2858" s="36" t="s">
        <v>1783</v>
      </c>
    </row>
    <row r="2859" spans="6:6" ht="12.45" x14ac:dyDescent="0.3">
      <c r="F2859" s="36" t="s">
        <v>3913</v>
      </c>
    </row>
    <row r="2860" spans="6:6" ht="12.45" x14ac:dyDescent="0.3">
      <c r="F2860" s="36" t="s">
        <v>7158</v>
      </c>
    </row>
    <row r="2861" spans="6:6" ht="12.45" x14ac:dyDescent="0.3">
      <c r="F2861" s="36" t="s">
        <v>7159</v>
      </c>
    </row>
    <row r="2862" spans="6:6" ht="12.45" x14ac:dyDescent="0.3">
      <c r="F2862" s="36" t="s">
        <v>7160</v>
      </c>
    </row>
    <row r="2863" spans="6:6" ht="12.45" x14ac:dyDescent="0.3">
      <c r="F2863" s="36" t="s">
        <v>7161</v>
      </c>
    </row>
    <row r="2864" spans="6:6" ht="12.45" x14ac:dyDescent="0.3">
      <c r="F2864" s="36" t="s">
        <v>7162</v>
      </c>
    </row>
    <row r="2865" spans="6:6" ht="12.45" x14ac:dyDescent="0.3">
      <c r="F2865" s="36" t="s">
        <v>7163</v>
      </c>
    </row>
    <row r="2866" spans="6:6" ht="12.45" x14ac:dyDescent="0.3">
      <c r="F2866" s="36" t="s">
        <v>7164</v>
      </c>
    </row>
    <row r="2867" spans="6:6" ht="12.45" x14ac:dyDescent="0.3">
      <c r="F2867" s="36" t="s">
        <v>4610</v>
      </c>
    </row>
    <row r="2868" spans="6:6" ht="12.45" x14ac:dyDescent="0.3">
      <c r="F2868" s="36" t="s">
        <v>7166</v>
      </c>
    </row>
    <row r="2869" spans="6:6" ht="12.45" x14ac:dyDescent="0.3">
      <c r="F2869" s="36" t="s">
        <v>7168</v>
      </c>
    </row>
    <row r="2870" spans="6:6" ht="12.45" x14ac:dyDescent="0.3">
      <c r="F2870" s="36" t="s">
        <v>7170</v>
      </c>
    </row>
    <row r="2871" spans="6:6" ht="12.45" x14ac:dyDescent="0.3">
      <c r="F2871" s="36" t="s">
        <v>7171</v>
      </c>
    </row>
    <row r="2872" spans="6:6" ht="12.45" x14ac:dyDescent="0.3">
      <c r="F2872" s="36" t="s">
        <v>5825</v>
      </c>
    </row>
    <row r="2873" spans="6:6" ht="12.45" x14ac:dyDescent="0.3">
      <c r="F2873" s="36" t="s">
        <v>5770</v>
      </c>
    </row>
    <row r="2874" spans="6:6" ht="12.45" x14ac:dyDescent="0.3">
      <c r="F2874" s="36" t="s">
        <v>7172</v>
      </c>
    </row>
    <row r="2875" spans="6:6" ht="12.45" x14ac:dyDescent="0.3">
      <c r="F2875" s="36" t="s">
        <v>7173</v>
      </c>
    </row>
    <row r="2876" spans="6:6" ht="12.45" x14ac:dyDescent="0.3">
      <c r="F2876" s="36" t="s">
        <v>4283</v>
      </c>
    </row>
    <row r="2877" spans="6:6" ht="12.45" x14ac:dyDescent="0.3">
      <c r="F2877" s="36" t="s">
        <v>7174</v>
      </c>
    </row>
    <row r="2878" spans="6:6" ht="12.45" x14ac:dyDescent="0.3">
      <c r="F2878" s="36" t="s">
        <v>7175</v>
      </c>
    </row>
    <row r="2879" spans="6:6" ht="12.45" x14ac:dyDescent="0.3">
      <c r="F2879" s="36" t="s">
        <v>7176</v>
      </c>
    </row>
    <row r="2880" spans="6:6" ht="12.45" x14ac:dyDescent="0.3">
      <c r="F2880" s="36" t="s">
        <v>1824</v>
      </c>
    </row>
    <row r="2881" spans="6:6" ht="12.45" x14ac:dyDescent="0.3">
      <c r="F2881" s="36" t="s">
        <v>1926</v>
      </c>
    </row>
    <row r="2882" spans="6:6" ht="12.45" x14ac:dyDescent="0.3">
      <c r="F2882" s="36" t="s">
        <v>4478</v>
      </c>
    </row>
    <row r="2883" spans="6:6" ht="12.45" x14ac:dyDescent="0.3">
      <c r="F2883" s="36" t="s">
        <v>7177</v>
      </c>
    </row>
    <row r="2884" spans="6:6" ht="12.45" x14ac:dyDescent="0.3">
      <c r="F2884" s="36" t="s">
        <v>1157</v>
      </c>
    </row>
    <row r="2885" spans="6:6" ht="12.45" x14ac:dyDescent="0.3">
      <c r="F2885" s="36" t="s">
        <v>7178</v>
      </c>
    </row>
    <row r="2886" spans="6:6" ht="12.45" x14ac:dyDescent="0.3">
      <c r="F2886" s="36" t="s">
        <v>7179</v>
      </c>
    </row>
    <row r="2887" spans="6:6" ht="12.45" x14ac:dyDescent="0.3">
      <c r="F2887" s="36" t="s">
        <v>6469</v>
      </c>
    </row>
    <row r="2888" spans="6:6" ht="12.45" x14ac:dyDescent="0.3">
      <c r="F2888" s="36" t="s">
        <v>4328</v>
      </c>
    </row>
    <row r="2889" spans="6:6" ht="12.45" x14ac:dyDescent="0.3">
      <c r="F2889" s="36" t="s">
        <v>716</v>
      </c>
    </row>
    <row r="2890" spans="6:6" ht="12.45" x14ac:dyDescent="0.3">
      <c r="F2890" s="36" t="s">
        <v>7180</v>
      </c>
    </row>
    <row r="2891" spans="6:6" ht="12.45" x14ac:dyDescent="0.3">
      <c r="F2891" s="36" t="s">
        <v>7181</v>
      </c>
    </row>
    <row r="2892" spans="6:6" ht="12.45" x14ac:dyDescent="0.3">
      <c r="F2892" s="36" t="s">
        <v>7182</v>
      </c>
    </row>
    <row r="2893" spans="6:6" ht="12.45" x14ac:dyDescent="0.3">
      <c r="F2893" s="36" t="s">
        <v>7183</v>
      </c>
    </row>
    <row r="2894" spans="6:6" ht="12.45" x14ac:dyDescent="0.3">
      <c r="F2894" s="36" t="s">
        <v>7185</v>
      </c>
    </row>
    <row r="2895" spans="6:6" ht="12.45" x14ac:dyDescent="0.3">
      <c r="F2895" s="36" t="s">
        <v>1508</v>
      </c>
    </row>
    <row r="2896" spans="6:6" ht="12.45" x14ac:dyDescent="0.3">
      <c r="F2896" s="36" t="s">
        <v>7186</v>
      </c>
    </row>
    <row r="2897" spans="6:6" ht="12.45" x14ac:dyDescent="0.3">
      <c r="F2897" s="36" t="s">
        <v>7187</v>
      </c>
    </row>
    <row r="2898" spans="6:6" ht="12.45" x14ac:dyDescent="0.3">
      <c r="F2898" s="36" t="s">
        <v>7188</v>
      </c>
    </row>
    <row r="2899" spans="6:6" ht="12.45" x14ac:dyDescent="0.3">
      <c r="F2899" s="36" t="s">
        <v>7191</v>
      </c>
    </row>
    <row r="2900" spans="6:6" ht="12.45" x14ac:dyDescent="0.3">
      <c r="F2900" s="36" t="s">
        <v>7193</v>
      </c>
    </row>
    <row r="2901" spans="6:6" ht="12.45" x14ac:dyDescent="0.3">
      <c r="F2901" s="36" t="s">
        <v>7194</v>
      </c>
    </row>
    <row r="2902" spans="6:6" ht="12.45" x14ac:dyDescent="0.3">
      <c r="F2902" s="36" t="s">
        <v>7195</v>
      </c>
    </row>
    <row r="2903" spans="6:6" ht="12.45" x14ac:dyDescent="0.3">
      <c r="F2903" s="36" t="s">
        <v>3442</v>
      </c>
    </row>
    <row r="2904" spans="6:6" ht="12.45" x14ac:dyDescent="0.3">
      <c r="F2904" s="36" t="s">
        <v>7196</v>
      </c>
    </row>
    <row r="2905" spans="6:6" ht="12.45" x14ac:dyDescent="0.3">
      <c r="F2905" s="36" t="s">
        <v>7197</v>
      </c>
    </row>
    <row r="2906" spans="6:6" ht="12.45" x14ac:dyDescent="0.3">
      <c r="F2906" s="36" t="s">
        <v>7198</v>
      </c>
    </row>
    <row r="2907" spans="6:6" ht="12.45" x14ac:dyDescent="0.3">
      <c r="F2907" s="36" t="s">
        <v>7199</v>
      </c>
    </row>
    <row r="2908" spans="6:6" ht="12.45" x14ac:dyDescent="0.3">
      <c r="F2908" s="36" t="s">
        <v>7200</v>
      </c>
    </row>
    <row r="2909" spans="6:6" ht="12.45" x14ac:dyDescent="0.3">
      <c r="F2909" s="36" t="s">
        <v>7201</v>
      </c>
    </row>
    <row r="2910" spans="6:6" ht="12.45" x14ac:dyDescent="0.3">
      <c r="F2910" s="36" t="s">
        <v>4398</v>
      </c>
    </row>
    <row r="2911" spans="6:6" ht="12.45" x14ac:dyDescent="0.3">
      <c r="F2911" s="36" t="s">
        <v>7202</v>
      </c>
    </row>
    <row r="2912" spans="6:6" ht="12.45" x14ac:dyDescent="0.3">
      <c r="F2912" s="36" t="s">
        <v>7203</v>
      </c>
    </row>
    <row r="2913" spans="6:6" ht="12.45" x14ac:dyDescent="0.3">
      <c r="F2913" s="36" t="s">
        <v>7204</v>
      </c>
    </row>
    <row r="2914" spans="6:6" ht="12.45" x14ac:dyDescent="0.3">
      <c r="F2914" s="36" t="s">
        <v>7205</v>
      </c>
    </row>
    <row r="2915" spans="6:6" ht="12.45" x14ac:dyDescent="0.3">
      <c r="F2915" s="36" t="s">
        <v>7206</v>
      </c>
    </row>
    <row r="2916" spans="6:6" ht="12.45" x14ac:dyDescent="0.3">
      <c r="F2916" s="36" t="s">
        <v>7208</v>
      </c>
    </row>
    <row r="2917" spans="6:6" ht="12.45" x14ac:dyDescent="0.3">
      <c r="F2917" s="36" t="s">
        <v>7209</v>
      </c>
    </row>
    <row r="2918" spans="6:6" ht="12.45" x14ac:dyDescent="0.3">
      <c r="F2918" s="36" t="s">
        <v>7211</v>
      </c>
    </row>
    <row r="2919" spans="6:6" ht="12.45" x14ac:dyDescent="0.3">
      <c r="F2919" s="36" t="s">
        <v>7212</v>
      </c>
    </row>
    <row r="2920" spans="6:6" ht="12.45" x14ac:dyDescent="0.3">
      <c r="F2920" s="36" t="s">
        <v>7213</v>
      </c>
    </row>
    <row r="2921" spans="6:6" ht="12.45" x14ac:dyDescent="0.3">
      <c r="F2921" s="36" t="s">
        <v>2080</v>
      </c>
    </row>
    <row r="2922" spans="6:6" ht="12.45" x14ac:dyDescent="0.3">
      <c r="F2922" s="36" t="s">
        <v>589</v>
      </c>
    </row>
    <row r="2923" spans="6:6" ht="12.45" x14ac:dyDescent="0.3">
      <c r="F2923" s="36" t="s">
        <v>7217</v>
      </c>
    </row>
    <row r="2924" spans="6:6" ht="12.45" x14ac:dyDescent="0.3">
      <c r="F2924" s="36" t="s">
        <v>7218</v>
      </c>
    </row>
    <row r="2925" spans="6:6" ht="12.45" x14ac:dyDescent="0.3">
      <c r="F2925" s="36" t="s">
        <v>6010</v>
      </c>
    </row>
    <row r="2926" spans="6:6" ht="12.45" x14ac:dyDescent="0.3">
      <c r="F2926" s="36" t="s">
        <v>7220</v>
      </c>
    </row>
    <row r="2927" spans="6:6" ht="12.45" x14ac:dyDescent="0.3">
      <c r="F2927" s="36" t="s">
        <v>4920</v>
      </c>
    </row>
    <row r="2928" spans="6:6" ht="12.45" x14ac:dyDescent="0.3">
      <c r="F2928" s="36" t="s">
        <v>7222</v>
      </c>
    </row>
    <row r="2929" spans="6:6" ht="12.45" x14ac:dyDescent="0.3">
      <c r="F2929" s="36" t="s">
        <v>7224</v>
      </c>
    </row>
    <row r="2930" spans="6:6" ht="12.45" x14ac:dyDescent="0.3">
      <c r="F2930" s="36" t="s">
        <v>7226</v>
      </c>
    </row>
    <row r="2931" spans="6:6" ht="12.45" x14ac:dyDescent="0.3">
      <c r="F2931" s="36" t="s">
        <v>7227</v>
      </c>
    </row>
    <row r="2932" spans="6:6" ht="12.45" x14ac:dyDescent="0.3">
      <c r="F2932" s="36" t="s">
        <v>1918</v>
      </c>
    </row>
    <row r="2933" spans="6:6" ht="12.45" x14ac:dyDescent="0.3">
      <c r="F2933" s="36" t="s">
        <v>7228</v>
      </c>
    </row>
    <row r="2934" spans="6:6" ht="12.45" x14ac:dyDescent="0.3">
      <c r="F2934" s="36" t="s">
        <v>7229</v>
      </c>
    </row>
    <row r="2935" spans="6:6" ht="12.45" x14ac:dyDescent="0.3">
      <c r="F2935" s="36" t="s">
        <v>7230</v>
      </c>
    </row>
    <row r="2936" spans="6:6" ht="12.45" x14ac:dyDescent="0.3">
      <c r="F2936" s="36" t="s">
        <v>7231</v>
      </c>
    </row>
    <row r="2937" spans="6:6" ht="12.45" x14ac:dyDescent="0.3">
      <c r="F2937" s="36" t="s">
        <v>7233</v>
      </c>
    </row>
    <row r="2938" spans="6:6" ht="12.45" x14ac:dyDescent="0.3">
      <c r="F2938" s="36" t="s">
        <v>7234</v>
      </c>
    </row>
    <row r="2939" spans="6:6" ht="12.45" x14ac:dyDescent="0.3">
      <c r="F2939" s="36" t="s">
        <v>697</v>
      </c>
    </row>
    <row r="2940" spans="6:6" ht="12.45" x14ac:dyDescent="0.3">
      <c r="F2940" s="36" t="s">
        <v>7235</v>
      </c>
    </row>
    <row r="2941" spans="6:6" ht="12.45" x14ac:dyDescent="0.3">
      <c r="F2941" s="36" t="s">
        <v>2718</v>
      </c>
    </row>
    <row r="2942" spans="6:6" ht="12.45" x14ac:dyDescent="0.3">
      <c r="F2942" s="36" t="s">
        <v>3510</v>
      </c>
    </row>
    <row r="2943" spans="6:6" ht="12.45" x14ac:dyDescent="0.3">
      <c r="F2943" s="36" t="s">
        <v>7236</v>
      </c>
    </row>
    <row r="2944" spans="6:6" ht="12.45" x14ac:dyDescent="0.3">
      <c r="F2944" s="36" t="s">
        <v>7237</v>
      </c>
    </row>
    <row r="2945" spans="6:6" ht="12.45" x14ac:dyDescent="0.3">
      <c r="F2945" s="36" t="s">
        <v>7238</v>
      </c>
    </row>
    <row r="2946" spans="6:6" ht="12.45" x14ac:dyDescent="0.3">
      <c r="F2946" s="36" t="s">
        <v>7239</v>
      </c>
    </row>
    <row r="2947" spans="6:6" ht="12.45" x14ac:dyDescent="0.3">
      <c r="F2947" s="36" t="s">
        <v>7240</v>
      </c>
    </row>
    <row r="2948" spans="6:6" ht="12.45" x14ac:dyDescent="0.3">
      <c r="F2948" s="36" t="s">
        <v>4333</v>
      </c>
    </row>
    <row r="2949" spans="6:6" ht="12.45" x14ac:dyDescent="0.3">
      <c r="F2949" s="36" t="s">
        <v>7241</v>
      </c>
    </row>
    <row r="2950" spans="6:6" ht="12.45" x14ac:dyDescent="0.3">
      <c r="F2950" s="36" t="s">
        <v>7243</v>
      </c>
    </row>
    <row r="2951" spans="6:6" ht="12.45" x14ac:dyDescent="0.3">
      <c r="F2951" s="36" t="s">
        <v>2928</v>
      </c>
    </row>
    <row r="2952" spans="6:6" ht="12.45" x14ac:dyDescent="0.3">
      <c r="F2952" s="36" t="s">
        <v>7244</v>
      </c>
    </row>
    <row r="2953" spans="6:6" ht="12.45" x14ac:dyDescent="0.3">
      <c r="F2953" s="36" t="s">
        <v>7245</v>
      </c>
    </row>
    <row r="2954" spans="6:6" ht="12.45" x14ac:dyDescent="0.3">
      <c r="F2954" s="36" t="s">
        <v>7246</v>
      </c>
    </row>
    <row r="2955" spans="6:6" ht="12.45" x14ac:dyDescent="0.3">
      <c r="F2955" s="36" t="s">
        <v>7248</v>
      </c>
    </row>
    <row r="2956" spans="6:6" ht="12.45" x14ac:dyDescent="0.3">
      <c r="F2956" s="36" t="s">
        <v>7249</v>
      </c>
    </row>
    <row r="2957" spans="6:6" ht="12.45" x14ac:dyDescent="0.3">
      <c r="F2957" s="36" t="s">
        <v>7250</v>
      </c>
    </row>
    <row r="2958" spans="6:6" ht="12.45" x14ac:dyDescent="0.3">
      <c r="F2958" s="36" t="s">
        <v>675</v>
      </c>
    </row>
    <row r="2959" spans="6:6" ht="12.45" x14ac:dyDescent="0.3">
      <c r="F2959" s="36" t="s">
        <v>7252</v>
      </c>
    </row>
    <row r="2960" spans="6:6" ht="12.45" x14ac:dyDescent="0.3">
      <c r="F2960" s="36" t="s">
        <v>7253</v>
      </c>
    </row>
    <row r="2961" spans="6:6" ht="12.45" x14ac:dyDescent="0.3">
      <c r="F2961" s="36" t="s">
        <v>7255</v>
      </c>
    </row>
    <row r="2962" spans="6:6" ht="12.45" x14ac:dyDescent="0.3">
      <c r="F2962" s="36" t="s">
        <v>3990</v>
      </c>
    </row>
    <row r="2963" spans="6:6" ht="12.45" x14ac:dyDescent="0.3">
      <c r="F2963" s="36" t="s">
        <v>7256</v>
      </c>
    </row>
    <row r="2964" spans="6:6" ht="12.45" x14ac:dyDescent="0.3">
      <c r="F2964" s="36" t="s">
        <v>7257</v>
      </c>
    </row>
    <row r="2965" spans="6:6" ht="12.45" x14ac:dyDescent="0.3">
      <c r="F2965" s="36" t="s">
        <v>7258</v>
      </c>
    </row>
    <row r="2966" spans="6:6" ht="12.45" x14ac:dyDescent="0.3">
      <c r="F2966" s="36" t="s">
        <v>3132</v>
      </c>
    </row>
    <row r="2967" spans="6:6" ht="12.45" x14ac:dyDescent="0.3">
      <c r="F2967" s="36" t="s">
        <v>7259</v>
      </c>
    </row>
    <row r="2968" spans="6:6" ht="12.45" x14ac:dyDescent="0.3">
      <c r="F2968" s="36" t="s">
        <v>7260</v>
      </c>
    </row>
    <row r="2969" spans="6:6" ht="12.45" x14ac:dyDescent="0.3">
      <c r="F2969" s="36" t="s">
        <v>7262</v>
      </c>
    </row>
    <row r="2970" spans="6:6" ht="12.45" x14ac:dyDescent="0.3">
      <c r="F2970" s="36" t="s">
        <v>7263</v>
      </c>
    </row>
    <row r="2971" spans="6:6" ht="12.45" x14ac:dyDescent="0.3">
      <c r="F2971" s="36" t="s">
        <v>759</v>
      </c>
    </row>
    <row r="2972" spans="6:6" ht="12.45" x14ac:dyDescent="0.3">
      <c r="F2972" s="36" t="s">
        <v>7264</v>
      </c>
    </row>
    <row r="2973" spans="6:6" ht="12.45" x14ac:dyDescent="0.3">
      <c r="F2973" s="36" t="s">
        <v>7266</v>
      </c>
    </row>
    <row r="2974" spans="6:6" ht="12.45" x14ac:dyDescent="0.3">
      <c r="F2974" s="36" t="s">
        <v>2739</v>
      </c>
    </row>
    <row r="2975" spans="6:6" ht="12.45" x14ac:dyDescent="0.3">
      <c r="F2975" s="36" t="s">
        <v>7268</v>
      </c>
    </row>
    <row r="2976" spans="6:6" ht="12.45" x14ac:dyDescent="0.3">
      <c r="F2976" s="36" t="s">
        <v>5047</v>
      </c>
    </row>
    <row r="2977" spans="6:6" ht="12.45" x14ac:dyDescent="0.3">
      <c r="F2977" s="36" t="s">
        <v>4217</v>
      </c>
    </row>
    <row r="2978" spans="6:6" ht="12.45" x14ac:dyDescent="0.3">
      <c r="F2978" s="36" t="s">
        <v>3498</v>
      </c>
    </row>
    <row r="2979" spans="6:6" ht="12.45" x14ac:dyDescent="0.3">
      <c r="F2979" s="36" t="s">
        <v>815</v>
      </c>
    </row>
    <row r="2980" spans="6:6" ht="12.45" x14ac:dyDescent="0.3">
      <c r="F2980" s="36" t="s">
        <v>4013</v>
      </c>
    </row>
    <row r="2981" spans="6:6" ht="12.45" x14ac:dyDescent="0.3">
      <c r="F2981" s="36" t="s">
        <v>671</v>
      </c>
    </row>
    <row r="2982" spans="6:6" ht="12.45" x14ac:dyDescent="0.3">
      <c r="F2982" s="36" t="s">
        <v>7269</v>
      </c>
    </row>
    <row r="2983" spans="6:6" ht="12.45" x14ac:dyDescent="0.3">
      <c r="F2983" s="36" t="s">
        <v>7270</v>
      </c>
    </row>
    <row r="2984" spans="6:6" ht="12.45" x14ac:dyDescent="0.3">
      <c r="F2984" s="36" t="s">
        <v>4426</v>
      </c>
    </row>
    <row r="2985" spans="6:6" ht="12.45" x14ac:dyDescent="0.3">
      <c r="F2985" s="36" t="s">
        <v>7271</v>
      </c>
    </row>
    <row r="2986" spans="6:6" ht="12.45" x14ac:dyDescent="0.3">
      <c r="F2986" s="36" t="s">
        <v>7272</v>
      </c>
    </row>
    <row r="2987" spans="6:6" ht="12.45" x14ac:dyDescent="0.3">
      <c r="F2987" s="36" t="s">
        <v>7273</v>
      </c>
    </row>
    <row r="2988" spans="6:6" ht="12.45" x14ac:dyDescent="0.3">
      <c r="F2988" s="36" t="s">
        <v>7274</v>
      </c>
    </row>
    <row r="2989" spans="6:6" ht="12.45" x14ac:dyDescent="0.3">
      <c r="F2989" s="36" t="s">
        <v>4802</v>
      </c>
    </row>
    <row r="2990" spans="6:6" ht="12.45" x14ac:dyDescent="0.3">
      <c r="F2990" s="36" t="s">
        <v>7276</v>
      </c>
    </row>
    <row r="2991" spans="6:6" ht="12.45" x14ac:dyDescent="0.3">
      <c r="F2991" s="36" t="s">
        <v>3008</v>
      </c>
    </row>
    <row r="2992" spans="6:6" ht="12.45" x14ac:dyDescent="0.3">
      <c r="F2992" s="36" t="s">
        <v>7277</v>
      </c>
    </row>
    <row r="2993" spans="6:6" ht="12.45" x14ac:dyDescent="0.3">
      <c r="F2993" s="36" t="s">
        <v>7278</v>
      </c>
    </row>
    <row r="2994" spans="6:6" ht="12.45" x14ac:dyDescent="0.3">
      <c r="F2994" s="36" t="s">
        <v>4883</v>
      </c>
    </row>
    <row r="2995" spans="6:6" ht="12.45" x14ac:dyDescent="0.3">
      <c r="F2995" s="36" t="s">
        <v>7279</v>
      </c>
    </row>
    <row r="2996" spans="6:6" ht="12.45" x14ac:dyDescent="0.3">
      <c r="F2996" s="36" t="s">
        <v>7280</v>
      </c>
    </row>
    <row r="2997" spans="6:6" ht="12.45" x14ac:dyDescent="0.3">
      <c r="F2997" s="36" t="s">
        <v>7281</v>
      </c>
    </row>
    <row r="2998" spans="6:6" ht="12.45" x14ac:dyDescent="0.3">
      <c r="F2998" s="36" t="s">
        <v>7282</v>
      </c>
    </row>
    <row r="2999" spans="6:6" ht="12.45" x14ac:dyDescent="0.3">
      <c r="F2999" s="36" t="s">
        <v>7285</v>
      </c>
    </row>
    <row r="3000" spans="6:6" ht="12.45" x14ac:dyDescent="0.3">
      <c r="F3000" s="36" t="s">
        <v>7286</v>
      </c>
    </row>
    <row r="3001" spans="6:6" ht="12.45" x14ac:dyDescent="0.3">
      <c r="F3001" s="36" t="s">
        <v>7287</v>
      </c>
    </row>
    <row r="3002" spans="6:6" ht="12.45" x14ac:dyDescent="0.3">
      <c r="F3002" s="36" t="s">
        <v>3730</v>
      </c>
    </row>
    <row r="3003" spans="6:6" ht="12.45" x14ac:dyDescent="0.3">
      <c r="F3003" s="36" t="s">
        <v>7288</v>
      </c>
    </row>
    <row r="3004" spans="6:6" ht="12.45" x14ac:dyDescent="0.3">
      <c r="F3004" s="36" t="s">
        <v>2916</v>
      </c>
    </row>
    <row r="3005" spans="6:6" ht="12.45" x14ac:dyDescent="0.3">
      <c r="F3005" s="36" t="s">
        <v>4368</v>
      </c>
    </row>
    <row r="3006" spans="6:6" ht="12.45" x14ac:dyDescent="0.3">
      <c r="F3006" s="36" t="s">
        <v>7290</v>
      </c>
    </row>
    <row r="3007" spans="6:6" ht="12.45" x14ac:dyDescent="0.3">
      <c r="F3007" s="36" t="s">
        <v>7291</v>
      </c>
    </row>
    <row r="3008" spans="6:6" ht="12.45" x14ac:dyDescent="0.3">
      <c r="F3008" s="36" t="s">
        <v>5697</v>
      </c>
    </row>
    <row r="3009" spans="6:6" ht="12.45" x14ac:dyDescent="0.3">
      <c r="F3009" s="36" t="s">
        <v>7294</v>
      </c>
    </row>
    <row r="3010" spans="6:6" ht="12.45" x14ac:dyDescent="0.3">
      <c r="F3010" s="36" t="s">
        <v>1913</v>
      </c>
    </row>
    <row r="3011" spans="6:6" ht="12.45" x14ac:dyDescent="0.3">
      <c r="F3011" s="36" t="s">
        <v>7295</v>
      </c>
    </row>
    <row r="3012" spans="6:6" ht="12.45" x14ac:dyDescent="0.3">
      <c r="F3012" s="36" t="s">
        <v>7296</v>
      </c>
    </row>
    <row r="3013" spans="6:6" ht="12.45" x14ac:dyDescent="0.3">
      <c r="F3013" s="36" t="s">
        <v>7297</v>
      </c>
    </row>
    <row r="3014" spans="6:6" ht="12.45" x14ac:dyDescent="0.3">
      <c r="F3014" s="36" t="s">
        <v>7299</v>
      </c>
    </row>
    <row r="3015" spans="6:6" ht="12.45" x14ac:dyDescent="0.3">
      <c r="F3015" s="36" t="s">
        <v>7301</v>
      </c>
    </row>
    <row r="3016" spans="6:6" ht="12.45" x14ac:dyDescent="0.3">
      <c r="F3016" s="36" t="s">
        <v>7303</v>
      </c>
    </row>
    <row r="3017" spans="6:6" ht="12.45" x14ac:dyDescent="0.3">
      <c r="F3017" s="36" t="s">
        <v>1654</v>
      </c>
    </row>
    <row r="3018" spans="6:6" ht="12.45" x14ac:dyDescent="0.3">
      <c r="F3018" s="36" t="s">
        <v>1708</v>
      </c>
    </row>
    <row r="3019" spans="6:6" ht="12.45" x14ac:dyDescent="0.3">
      <c r="F3019" s="36" t="s">
        <v>7304</v>
      </c>
    </row>
    <row r="3020" spans="6:6" ht="12.45" x14ac:dyDescent="0.3">
      <c r="F3020" s="36" t="s">
        <v>7306</v>
      </c>
    </row>
    <row r="3021" spans="6:6" ht="12.45" x14ac:dyDescent="0.3">
      <c r="F3021" s="36" t="s">
        <v>2958</v>
      </c>
    </row>
    <row r="3022" spans="6:6" ht="12.45" x14ac:dyDescent="0.3">
      <c r="F3022" s="36" t="s">
        <v>7308</v>
      </c>
    </row>
    <row r="3023" spans="6:6" ht="12.45" x14ac:dyDescent="0.3">
      <c r="F3023" s="36" t="s">
        <v>1703</v>
      </c>
    </row>
    <row r="3024" spans="6:6" ht="12.45" x14ac:dyDescent="0.3">
      <c r="F3024" s="36" t="s">
        <v>7310</v>
      </c>
    </row>
    <row r="3025" spans="6:6" ht="12.45" x14ac:dyDescent="0.3">
      <c r="F3025" s="36" t="s">
        <v>7312</v>
      </c>
    </row>
    <row r="3026" spans="6:6" ht="12.45" x14ac:dyDescent="0.3">
      <c r="F3026" s="36" t="s">
        <v>7313</v>
      </c>
    </row>
    <row r="3027" spans="6:6" ht="12.45" x14ac:dyDescent="0.3">
      <c r="F3027" s="36" t="s">
        <v>7314</v>
      </c>
    </row>
    <row r="3028" spans="6:6" ht="12.45" x14ac:dyDescent="0.3">
      <c r="F3028" s="36" t="s">
        <v>7316</v>
      </c>
    </row>
    <row r="3029" spans="6:6" ht="12.45" x14ac:dyDescent="0.3">
      <c r="F3029" s="36" t="s">
        <v>4797</v>
      </c>
    </row>
    <row r="3030" spans="6:6" ht="12.45" x14ac:dyDescent="0.3">
      <c r="F3030" s="36" t="s">
        <v>7319</v>
      </c>
    </row>
    <row r="3031" spans="6:6" ht="12.45" x14ac:dyDescent="0.3">
      <c r="F3031" s="36" t="s">
        <v>7320</v>
      </c>
    </row>
    <row r="3032" spans="6:6" ht="12.45" x14ac:dyDescent="0.3">
      <c r="F3032" s="36" t="s">
        <v>7321</v>
      </c>
    </row>
    <row r="3033" spans="6:6" ht="12.45" x14ac:dyDescent="0.3">
      <c r="F3033" s="36" t="s">
        <v>7323</v>
      </c>
    </row>
    <row r="3034" spans="6:6" ht="12.45" x14ac:dyDescent="0.3">
      <c r="F3034" s="36" t="s">
        <v>7325</v>
      </c>
    </row>
    <row r="3035" spans="6:6" ht="12.45" x14ac:dyDescent="0.3">
      <c r="F3035" s="36" t="s">
        <v>7327</v>
      </c>
    </row>
    <row r="3036" spans="6:6" ht="12.45" x14ac:dyDescent="0.3">
      <c r="F3036" s="36" t="s">
        <v>7328</v>
      </c>
    </row>
    <row r="3037" spans="6:6" ht="12.45" x14ac:dyDescent="0.3">
      <c r="F3037" s="36" t="s">
        <v>7329</v>
      </c>
    </row>
    <row r="3038" spans="6:6" ht="12.45" x14ac:dyDescent="0.3">
      <c r="F3038" s="36" t="s">
        <v>7330</v>
      </c>
    </row>
    <row r="3039" spans="6:6" ht="12.45" x14ac:dyDescent="0.3">
      <c r="F3039" s="36" t="s">
        <v>1255</v>
      </c>
    </row>
    <row r="3040" spans="6:6" ht="12.45" x14ac:dyDescent="0.3">
      <c r="F3040" s="36" t="s">
        <v>7331</v>
      </c>
    </row>
    <row r="3041" spans="6:6" ht="12.45" x14ac:dyDescent="0.3">
      <c r="F3041" s="36" t="s">
        <v>4245</v>
      </c>
    </row>
    <row r="3042" spans="6:6" ht="12.45" x14ac:dyDescent="0.3">
      <c r="F3042" s="36" t="s">
        <v>7334</v>
      </c>
    </row>
    <row r="3043" spans="6:6" ht="12.45" x14ac:dyDescent="0.3">
      <c r="F3043" s="36" t="s">
        <v>7335</v>
      </c>
    </row>
    <row r="3044" spans="6:6" ht="12.45" x14ac:dyDescent="0.3">
      <c r="F3044" s="36" t="s">
        <v>7336</v>
      </c>
    </row>
    <row r="3045" spans="6:6" ht="12.45" x14ac:dyDescent="0.3">
      <c r="F3045" s="36" t="s">
        <v>7337</v>
      </c>
    </row>
    <row r="3046" spans="6:6" ht="12.45" x14ac:dyDescent="0.3">
      <c r="F3046" s="36" t="s">
        <v>4689</v>
      </c>
    </row>
    <row r="3047" spans="6:6" ht="12.45" x14ac:dyDescent="0.3">
      <c r="F3047" s="36" t="s">
        <v>7338</v>
      </c>
    </row>
    <row r="3048" spans="6:6" ht="12.45" x14ac:dyDescent="0.3">
      <c r="F3048" s="36" t="s">
        <v>7339</v>
      </c>
    </row>
    <row r="3049" spans="6:6" ht="12.45" x14ac:dyDescent="0.3">
      <c r="F3049" s="36" t="s">
        <v>4895</v>
      </c>
    </row>
    <row r="3050" spans="6:6" ht="12.45" x14ac:dyDescent="0.3">
      <c r="F3050" s="36" t="s">
        <v>7340</v>
      </c>
    </row>
    <row r="3051" spans="6:6" ht="12.45" x14ac:dyDescent="0.3">
      <c r="F3051" s="36" t="s">
        <v>2778</v>
      </c>
    </row>
    <row r="3052" spans="6:6" ht="12.45" x14ac:dyDescent="0.3">
      <c r="F3052" s="36" t="s">
        <v>7341</v>
      </c>
    </row>
    <row r="3053" spans="6:6" ht="12.45" x14ac:dyDescent="0.3">
      <c r="F3053" s="36" t="s">
        <v>4629</v>
      </c>
    </row>
    <row r="3054" spans="6:6" ht="12.45" x14ac:dyDescent="0.3">
      <c r="F3054" s="36" t="s">
        <v>7342</v>
      </c>
    </row>
    <row r="3055" spans="6:6" ht="12.45" x14ac:dyDescent="0.3">
      <c r="F3055" s="36" t="s">
        <v>7343</v>
      </c>
    </row>
    <row r="3056" spans="6:6" ht="12.45" x14ac:dyDescent="0.3">
      <c r="F3056" s="36" t="s">
        <v>7344</v>
      </c>
    </row>
    <row r="3057" spans="6:6" ht="12.45" x14ac:dyDescent="0.3">
      <c r="F3057" s="36" t="s">
        <v>4831</v>
      </c>
    </row>
    <row r="3058" spans="6:6" ht="12.45" x14ac:dyDescent="0.3">
      <c r="F3058" s="36" t="s">
        <v>7345</v>
      </c>
    </row>
    <row r="3059" spans="6:6" ht="12.45" x14ac:dyDescent="0.3">
      <c r="F3059" s="36" t="s">
        <v>7346</v>
      </c>
    </row>
    <row r="3060" spans="6:6" ht="12.45" x14ac:dyDescent="0.3">
      <c r="F3060" s="36" t="s">
        <v>7347</v>
      </c>
    </row>
    <row r="3061" spans="6:6" ht="12.45" x14ac:dyDescent="0.3">
      <c r="F3061" s="36" t="s">
        <v>7348</v>
      </c>
    </row>
    <row r="3062" spans="6:6" ht="12.45" x14ac:dyDescent="0.3">
      <c r="F3062" s="36" t="s">
        <v>3529</v>
      </c>
    </row>
    <row r="3063" spans="6:6" ht="12.45" x14ac:dyDescent="0.3">
      <c r="F3063" s="36" t="s">
        <v>7349</v>
      </c>
    </row>
    <row r="3064" spans="6:6" ht="12.45" x14ac:dyDescent="0.3">
      <c r="F3064" s="36" t="s">
        <v>7351</v>
      </c>
    </row>
    <row r="3065" spans="6:6" ht="12.45" x14ac:dyDescent="0.3">
      <c r="F3065" s="36" t="s">
        <v>7352</v>
      </c>
    </row>
    <row r="3066" spans="6:6" ht="12.45" x14ac:dyDescent="0.3">
      <c r="F3066" s="36" t="s">
        <v>7353</v>
      </c>
    </row>
    <row r="3067" spans="6:6" ht="12.45" x14ac:dyDescent="0.3">
      <c r="F3067" s="36" t="s">
        <v>7354</v>
      </c>
    </row>
    <row r="3068" spans="6:6" ht="12.45" x14ac:dyDescent="0.3">
      <c r="F3068" s="36" t="s">
        <v>7356</v>
      </c>
    </row>
    <row r="3069" spans="6:6" ht="12.45" x14ac:dyDescent="0.3">
      <c r="F3069" s="36" t="s">
        <v>3821</v>
      </c>
    </row>
    <row r="3070" spans="6:6" ht="12.45" x14ac:dyDescent="0.3">
      <c r="F3070" s="36" t="s">
        <v>7358</v>
      </c>
    </row>
    <row r="3071" spans="6:6" ht="12.45" x14ac:dyDescent="0.3">
      <c r="F3071" s="36" t="s">
        <v>7361</v>
      </c>
    </row>
    <row r="3072" spans="6:6" ht="12.45" x14ac:dyDescent="0.3">
      <c r="F3072" s="36" t="s">
        <v>7362</v>
      </c>
    </row>
    <row r="3073" spans="6:6" ht="12.45" x14ac:dyDescent="0.3">
      <c r="F3073" s="36" t="s">
        <v>7363</v>
      </c>
    </row>
    <row r="3074" spans="6:6" ht="12.45" x14ac:dyDescent="0.3">
      <c r="F3074" s="36" t="s">
        <v>7364</v>
      </c>
    </row>
    <row r="3075" spans="6:6" ht="12.45" x14ac:dyDescent="0.3">
      <c r="F3075" s="36" t="s">
        <v>2381</v>
      </c>
    </row>
    <row r="3076" spans="6:6" ht="12.45" x14ac:dyDescent="0.3">
      <c r="F3076" s="36" t="s">
        <v>1509</v>
      </c>
    </row>
    <row r="3077" spans="6:6" ht="12.45" x14ac:dyDescent="0.3">
      <c r="F3077" s="36" t="s">
        <v>2252</v>
      </c>
    </row>
    <row r="3078" spans="6:6" ht="12.45" x14ac:dyDescent="0.3">
      <c r="F3078" s="36" t="s">
        <v>7366</v>
      </c>
    </row>
    <row r="3079" spans="6:6" ht="12.45" x14ac:dyDescent="0.3">
      <c r="F3079" s="36" t="s">
        <v>7367</v>
      </c>
    </row>
    <row r="3080" spans="6:6" ht="12.45" x14ac:dyDescent="0.3">
      <c r="F3080" s="36" t="s">
        <v>7368</v>
      </c>
    </row>
    <row r="3081" spans="6:6" ht="12.45" x14ac:dyDescent="0.3">
      <c r="F3081" s="36" t="s">
        <v>2971</v>
      </c>
    </row>
    <row r="3082" spans="6:6" ht="12.45" x14ac:dyDescent="0.3">
      <c r="F3082" s="36" t="s">
        <v>7370</v>
      </c>
    </row>
    <row r="3083" spans="6:6" ht="12.45" x14ac:dyDescent="0.3">
      <c r="F3083" s="36" t="s">
        <v>7371</v>
      </c>
    </row>
    <row r="3084" spans="6:6" ht="12.45" x14ac:dyDescent="0.3">
      <c r="F3084" s="36" t="s">
        <v>7373</v>
      </c>
    </row>
    <row r="3085" spans="6:6" ht="12.45" x14ac:dyDescent="0.3">
      <c r="F3085" s="36" t="s">
        <v>7374</v>
      </c>
    </row>
    <row r="3086" spans="6:6" ht="12.45" x14ac:dyDescent="0.3">
      <c r="F3086" s="36" t="s">
        <v>7375</v>
      </c>
    </row>
    <row r="3087" spans="6:6" ht="12.45" x14ac:dyDescent="0.3">
      <c r="F3087" s="36" t="s">
        <v>7376</v>
      </c>
    </row>
    <row r="3088" spans="6:6" ht="12.45" x14ac:dyDescent="0.3">
      <c r="F3088" s="36" t="s">
        <v>7377</v>
      </c>
    </row>
    <row r="3089" spans="6:6" ht="12.45" x14ac:dyDescent="0.3">
      <c r="F3089" s="36" t="s">
        <v>4035</v>
      </c>
    </row>
    <row r="3090" spans="6:6" ht="12.45" x14ac:dyDescent="0.3">
      <c r="F3090" s="36" t="s">
        <v>7379</v>
      </c>
    </row>
    <row r="3091" spans="6:6" ht="12.45" x14ac:dyDescent="0.3">
      <c r="F3091" s="36" t="s">
        <v>1907</v>
      </c>
    </row>
    <row r="3092" spans="6:6" ht="12.45" x14ac:dyDescent="0.3">
      <c r="F3092" s="36" t="s">
        <v>4783</v>
      </c>
    </row>
    <row r="3093" spans="6:6" ht="12.45" x14ac:dyDescent="0.3">
      <c r="F3093" s="36" t="s">
        <v>7381</v>
      </c>
    </row>
    <row r="3094" spans="6:6" ht="12.45" x14ac:dyDescent="0.3">
      <c r="F3094" s="36" t="s">
        <v>7382</v>
      </c>
    </row>
    <row r="3095" spans="6:6" ht="12.45" x14ac:dyDescent="0.3">
      <c r="F3095" s="36" t="s">
        <v>3998</v>
      </c>
    </row>
    <row r="3096" spans="6:6" ht="12.45" x14ac:dyDescent="0.3">
      <c r="F3096" s="36" t="s">
        <v>7384</v>
      </c>
    </row>
    <row r="3097" spans="6:6" ht="12.45" x14ac:dyDescent="0.3">
      <c r="F3097" s="36" t="s">
        <v>521</v>
      </c>
    </row>
    <row r="3098" spans="6:6" ht="12.45" x14ac:dyDescent="0.3">
      <c r="F3098" s="36" t="s">
        <v>7385</v>
      </c>
    </row>
    <row r="3099" spans="6:6" ht="12.45" x14ac:dyDescent="0.3">
      <c r="F3099" s="36" t="s">
        <v>7386</v>
      </c>
    </row>
    <row r="3100" spans="6:6" ht="12.45" x14ac:dyDescent="0.3">
      <c r="F3100" s="36" t="s">
        <v>7387</v>
      </c>
    </row>
    <row r="3101" spans="6:6" ht="12.45" x14ac:dyDescent="0.3">
      <c r="F3101" s="36" t="s">
        <v>7388</v>
      </c>
    </row>
    <row r="3102" spans="6:6" ht="12.45" x14ac:dyDescent="0.3">
      <c r="F3102" s="36" t="s">
        <v>7389</v>
      </c>
    </row>
    <row r="3103" spans="6:6" ht="12.45" x14ac:dyDescent="0.3">
      <c r="F3103" s="36" t="s">
        <v>4264</v>
      </c>
    </row>
    <row r="3104" spans="6:6" ht="12.45" x14ac:dyDescent="0.3">
      <c r="F3104" s="36" t="s">
        <v>7390</v>
      </c>
    </row>
    <row r="3105" spans="6:6" ht="12.45" x14ac:dyDescent="0.3">
      <c r="F3105" s="36" t="s">
        <v>7392</v>
      </c>
    </row>
    <row r="3106" spans="6:6" ht="12.45" x14ac:dyDescent="0.3">
      <c r="F3106" s="36" t="s">
        <v>7393</v>
      </c>
    </row>
    <row r="3107" spans="6:6" ht="12.45" x14ac:dyDescent="0.3">
      <c r="F3107" s="36" t="s">
        <v>4155</v>
      </c>
    </row>
    <row r="3108" spans="6:6" ht="12.45" x14ac:dyDescent="0.3">
      <c r="F3108" s="36" t="s">
        <v>7395</v>
      </c>
    </row>
    <row r="3109" spans="6:6" ht="12.45" x14ac:dyDescent="0.3">
      <c r="F3109" s="36" t="s">
        <v>7396</v>
      </c>
    </row>
    <row r="3110" spans="6:6" ht="12.45" x14ac:dyDescent="0.3">
      <c r="F3110" s="36" t="s">
        <v>7397</v>
      </c>
    </row>
    <row r="3111" spans="6:6" ht="12.45" x14ac:dyDescent="0.3">
      <c r="F3111" s="36" t="s">
        <v>7398</v>
      </c>
    </row>
    <row r="3112" spans="6:6" ht="12.45" x14ac:dyDescent="0.3">
      <c r="F3112" s="36" t="s">
        <v>7399</v>
      </c>
    </row>
    <row r="3113" spans="6:6" ht="12.45" x14ac:dyDescent="0.3">
      <c r="F3113" s="36" t="s">
        <v>7400</v>
      </c>
    </row>
    <row r="3114" spans="6:6" ht="12.45" x14ac:dyDescent="0.3">
      <c r="F3114" s="36" t="s">
        <v>7401</v>
      </c>
    </row>
    <row r="3115" spans="6:6" ht="12.45" x14ac:dyDescent="0.3">
      <c r="F3115" s="36" t="s">
        <v>7403</v>
      </c>
    </row>
    <row r="3116" spans="6:6" ht="12.45" x14ac:dyDescent="0.3">
      <c r="F3116" s="36" t="s">
        <v>7404</v>
      </c>
    </row>
    <row r="3117" spans="6:6" ht="12.45" x14ac:dyDescent="0.3">
      <c r="F3117" s="36" t="s">
        <v>4642</v>
      </c>
    </row>
    <row r="3118" spans="6:6" ht="12.45" x14ac:dyDescent="0.3">
      <c r="F3118" s="36" t="s">
        <v>7406</v>
      </c>
    </row>
    <row r="3119" spans="6:6" ht="12.45" x14ac:dyDescent="0.3">
      <c r="F3119" s="36" t="s">
        <v>7408</v>
      </c>
    </row>
    <row r="3120" spans="6:6" ht="12.45" x14ac:dyDescent="0.3">
      <c r="F3120" s="36" t="s">
        <v>7409</v>
      </c>
    </row>
    <row r="3121" spans="6:6" ht="12.45" x14ac:dyDescent="0.3">
      <c r="F3121" s="36" t="s">
        <v>7410</v>
      </c>
    </row>
    <row r="3122" spans="6:6" ht="12.45" x14ac:dyDescent="0.3">
      <c r="F3122" s="36" t="s">
        <v>7412</v>
      </c>
    </row>
    <row r="3123" spans="6:6" ht="12.45" x14ac:dyDescent="0.3">
      <c r="F3123" s="36" t="s">
        <v>7413</v>
      </c>
    </row>
    <row r="3124" spans="6:6" ht="12.45" x14ac:dyDescent="0.3">
      <c r="F3124" s="36" t="s">
        <v>3255</v>
      </c>
    </row>
    <row r="3125" spans="6:6" ht="12.45" x14ac:dyDescent="0.3">
      <c r="F3125" s="36" t="s">
        <v>7415</v>
      </c>
    </row>
    <row r="3126" spans="6:6" ht="12.45" x14ac:dyDescent="0.3">
      <c r="F3126" s="36" t="s">
        <v>728</v>
      </c>
    </row>
    <row r="3127" spans="6:6" ht="12.45" x14ac:dyDescent="0.3">
      <c r="F3127" s="36" t="s">
        <v>7416</v>
      </c>
    </row>
    <row r="3128" spans="6:6" ht="12.45" x14ac:dyDescent="0.3">
      <c r="F3128" s="36" t="s">
        <v>7417</v>
      </c>
    </row>
    <row r="3129" spans="6:6" ht="12.45" x14ac:dyDescent="0.3">
      <c r="F3129" s="36" t="s">
        <v>7418</v>
      </c>
    </row>
    <row r="3130" spans="6:6" ht="12.45" x14ac:dyDescent="0.3">
      <c r="F3130" s="36" t="s">
        <v>7419</v>
      </c>
    </row>
    <row r="3131" spans="6:6" ht="12.45" x14ac:dyDescent="0.3">
      <c r="F3131" s="36" t="s">
        <v>7420</v>
      </c>
    </row>
    <row r="3132" spans="6:6" ht="12.45" x14ac:dyDescent="0.3">
      <c r="F3132" s="36" t="s">
        <v>7422</v>
      </c>
    </row>
    <row r="3133" spans="6:6" ht="12.45" x14ac:dyDescent="0.3">
      <c r="F3133" s="36" t="s">
        <v>3158</v>
      </c>
    </row>
    <row r="3134" spans="6:6" ht="12.45" x14ac:dyDescent="0.3">
      <c r="F3134" s="36" t="s">
        <v>7423</v>
      </c>
    </row>
    <row r="3135" spans="6:6" ht="12.45" x14ac:dyDescent="0.3">
      <c r="F3135" s="36" t="s">
        <v>7424</v>
      </c>
    </row>
    <row r="3136" spans="6:6" ht="12.45" x14ac:dyDescent="0.3">
      <c r="F3136" s="36" t="s">
        <v>7425</v>
      </c>
    </row>
    <row r="3137" spans="6:6" ht="12.45" x14ac:dyDescent="0.3">
      <c r="F3137" s="36" t="s">
        <v>7426</v>
      </c>
    </row>
    <row r="3138" spans="6:6" ht="12.45" x14ac:dyDescent="0.3">
      <c r="F3138" s="36" t="s">
        <v>7427</v>
      </c>
    </row>
    <row r="3139" spans="6:6" ht="12.45" x14ac:dyDescent="0.3">
      <c r="F3139" s="36" t="s">
        <v>7428</v>
      </c>
    </row>
    <row r="3140" spans="6:6" ht="12.45" x14ac:dyDescent="0.3">
      <c r="F3140" s="36" t="s">
        <v>419</v>
      </c>
    </row>
    <row r="3141" spans="6:6" ht="12.45" x14ac:dyDescent="0.3">
      <c r="F3141" s="36" t="s">
        <v>7429</v>
      </c>
    </row>
    <row r="3142" spans="6:6" ht="12.45" x14ac:dyDescent="0.3">
      <c r="F3142" s="36" t="s">
        <v>7430</v>
      </c>
    </row>
    <row r="3143" spans="6:6" ht="12.45" x14ac:dyDescent="0.3">
      <c r="F3143" s="36" t="s">
        <v>7432</v>
      </c>
    </row>
    <row r="3144" spans="6:6" ht="12.45" x14ac:dyDescent="0.3">
      <c r="F3144" s="36" t="s">
        <v>4401</v>
      </c>
    </row>
    <row r="3145" spans="6:6" ht="12.45" x14ac:dyDescent="0.3">
      <c r="F3145" s="36" t="s">
        <v>7433</v>
      </c>
    </row>
    <row r="3146" spans="6:6" ht="12.45" x14ac:dyDescent="0.3">
      <c r="F3146" s="36" t="s">
        <v>7435</v>
      </c>
    </row>
    <row r="3147" spans="6:6" ht="12.45" x14ac:dyDescent="0.3">
      <c r="F3147" s="36" t="s">
        <v>7436</v>
      </c>
    </row>
    <row r="3148" spans="6:6" ht="12.45" x14ac:dyDescent="0.3">
      <c r="F3148" s="36" t="s">
        <v>7438</v>
      </c>
    </row>
    <row r="3149" spans="6:6" ht="12.45" x14ac:dyDescent="0.3">
      <c r="F3149" s="36" t="s">
        <v>7440</v>
      </c>
    </row>
    <row r="3150" spans="6:6" ht="12.45" x14ac:dyDescent="0.3">
      <c r="F3150" s="36" t="s">
        <v>7441</v>
      </c>
    </row>
    <row r="3151" spans="6:6" ht="12.45" x14ac:dyDescent="0.3">
      <c r="F3151" s="36" t="s">
        <v>7442</v>
      </c>
    </row>
    <row r="3152" spans="6:6" ht="12.45" x14ac:dyDescent="0.3">
      <c r="F3152" s="36" t="s">
        <v>7443</v>
      </c>
    </row>
    <row r="3153" spans="6:6" ht="12.45" x14ac:dyDescent="0.3">
      <c r="F3153" s="36" t="s">
        <v>7444</v>
      </c>
    </row>
    <row r="3154" spans="6:6" ht="12.45" x14ac:dyDescent="0.3">
      <c r="F3154" s="36" t="s">
        <v>7445</v>
      </c>
    </row>
    <row r="3155" spans="6:6" ht="12.45" x14ac:dyDescent="0.3">
      <c r="F3155" s="36" t="s">
        <v>553</v>
      </c>
    </row>
    <row r="3156" spans="6:6" ht="12.45" x14ac:dyDescent="0.3">
      <c r="F3156" s="36" t="s">
        <v>7446</v>
      </c>
    </row>
    <row r="3157" spans="6:6" ht="12.45" x14ac:dyDescent="0.3">
      <c r="F3157" s="36" t="s">
        <v>7448</v>
      </c>
    </row>
    <row r="3158" spans="6:6" ht="12.45" x14ac:dyDescent="0.3">
      <c r="F3158" s="36" t="s">
        <v>7449</v>
      </c>
    </row>
    <row r="3159" spans="6:6" ht="12.45" x14ac:dyDescent="0.3">
      <c r="F3159" s="36" t="s">
        <v>2067</v>
      </c>
    </row>
    <row r="3160" spans="6:6" ht="12.45" x14ac:dyDescent="0.3">
      <c r="F3160" s="36" t="s">
        <v>7451</v>
      </c>
    </row>
    <row r="3161" spans="6:6" ht="12.45" x14ac:dyDescent="0.3">
      <c r="F3161" s="36" t="s">
        <v>7452</v>
      </c>
    </row>
    <row r="3162" spans="6:6" ht="12.45" x14ac:dyDescent="0.3">
      <c r="F3162" s="36" t="s">
        <v>3379</v>
      </c>
    </row>
    <row r="3163" spans="6:6" ht="12.45" x14ac:dyDescent="0.3">
      <c r="F3163" s="36" t="s">
        <v>7453</v>
      </c>
    </row>
    <row r="3164" spans="6:6" ht="12.45" x14ac:dyDescent="0.3">
      <c r="F3164" s="36" t="s">
        <v>2537</v>
      </c>
    </row>
    <row r="3165" spans="6:6" ht="12.45" x14ac:dyDescent="0.3">
      <c r="F3165" s="36" t="s">
        <v>6183</v>
      </c>
    </row>
    <row r="3166" spans="6:6" ht="12.45" x14ac:dyDescent="0.3">
      <c r="F3166" s="36" t="s">
        <v>7455</v>
      </c>
    </row>
    <row r="3167" spans="6:6" ht="12.45" x14ac:dyDescent="0.3">
      <c r="F3167" s="36" t="s">
        <v>7457</v>
      </c>
    </row>
    <row r="3168" spans="6:6" ht="12.45" x14ac:dyDescent="0.3">
      <c r="F3168" s="36" t="s">
        <v>7458</v>
      </c>
    </row>
    <row r="3169" spans="6:6" ht="12.45" x14ac:dyDescent="0.3">
      <c r="F3169" s="36" t="s">
        <v>7459</v>
      </c>
    </row>
    <row r="3170" spans="6:6" ht="12.45" x14ac:dyDescent="0.3">
      <c r="F3170" s="36" t="s">
        <v>7460</v>
      </c>
    </row>
    <row r="3171" spans="6:6" ht="12.45" x14ac:dyDescent="0.3">
      <c r="F3171" s="36" t="s">
        <v>984</v>
      </c>
    </row>
    <row r="3172" spans="6:6" ht="12.45" x14ac:dyDescent="0.3">
      <c r="F3172" s="36" t="s">
        <v>7463</v>
      </c>
    </row>
    <row r="3173" spans="6:6" ht="12.45" x14ac:dyDescent="0.3">
      <c r="F3173" s="36" t="s">
        <v>7464</v>
      </c>
    </row>
    <row r="3174" spans="6:6" ht="12.45" x14ac:dyDescent="0.3">
      <c r="F3174" s="36" t="s">
        <v>3552</v>
      </c>
    </row>
    <row r="3175" spans="6:6" ht="12.45" x14ac:dyDescent="0.3">
      <c r="F3175" s="36" t="s">
        <v>7465</v>
      </c>
    </row>
    <row r="3176" spans="6:6" ht="12.45" x14ac:dyDescent="0.3">
      <c r="F3176" s="36" t="s">
        <v>7466</v>
      </c>
    </row>
    <row r="3177" spans="6:6" ht="12.45" x14ac:dyDescent="0.3">
      <c r="F3177" s="36" t="s">
        <v>7468</v>
      </c>
    </row>
    <row r="3178" spans="6:6" ht="12.45" x14ac:dyDescent="0.3">
      <c r="F3178" s="36" t="s">
        <v>7469</v>
      </c>
    </row>
    <row r="3179" spans="6:6" ht="12.45" x14ac:dyDescent="0.3">
      <c r="F3179" s="36" t="s">
        <v>7470</v>
      </c>
    </row>
    <row r="3180" spans="6:6" ht="12.45" x14ac:dyDescent="0.3">
      <c r="F3180" s="36" t="s">
        <v>7471</v>
      </c>
    </row>
    <row r="3181" spans="6:6" ht="12.45" x14ac:dyDescent="0.3">
      <c r="F3181" s="36" t="s">
        <v>7473</v>
      </c>
    </row>
    <row r="3182" spans="6:6" ht="12.45" x14ac:dyDescent="0.3">
      <c r="F3182" s="36" t="s">
        <v>7474</v>
      </c>
    </row>
    <row r="3183" spans="6:6" ht="12.45" x14ac:dyDescent="0.3">
      <c r="F3183" s="36" t="s">
        <v>4256</v>
      </c>
    </row>
    <row r="3184" spans="6:6" ht="12.45" x14ac:dyDescent="0.3">
      <c r="F3184" s="36" t="s">
        <v>7476</v>
      </c>
    </row>
    <row r="3185" spans="6:6" ht="12.45" x14ac:dyDescent="0.3">
      <c r="F3185" s="36" t="s">
        <v>7478</v>
      </c>
    </row>
    <row r="3186" spans="6:6" ht="12.45" x14ac:dyDescent="0.3">
      <c r="F3186" s="36" t="s">
        <v>7479</v>
      </c>
    </row>
    <row r="3187" spans="6:6" ht="12.45" x14ac:dyDescent="0.3">
      <c r="F3187" s="36" t="s">
        <v>7480</v>
      </c>
    </row>
    <row r="3188" spans="6:6" ht="12.45" x14ac:dyDescent="0.3">
      <c r="F3188" s="36" t="s">
        <v>7482</v>
      </c>
    </row>
    <row r="3189" spans="6:6" ht="12.45" x14ac:dyDescent="0.3">
      <c r="F3189" s="36" t="s">
        <v>2509</v>
      </c>
    </row>
    <row r="3190" spans="6:6" ht="12.45" x14ac:dyDescent="0.3">
      <c r="F3190" s="36" t="s">
        <v>7483</v>
      </c>
    </row>
    <row r="3191" spans="6:6" ht="12.45" x14ac:dyDescent="0.3">
      <c r="F3191" s="36" t="s">
        <v>1047</v>
      </c>
    </row>
    <row r="3192" spans="6:6" ht="12.45" x14ac:dyDescent="0.3">
      <c r="F3192" s="36" t="s">
        <v>7485</v>
      </c>
    </row>
    <row r="3193" spans="6:6" ht="12.45" x14ac:dyDescent="0.3">
      <c r="F3193" s="36" t="s">
        <v>7486</v>
      </c>
    </row>
    <row r="3194" spans="6:6" ht="12.45" x14ac:dyDescent="0.3">
      <c r="F3194" s="36" t="s">
        <v>7487</v>
      </c>
    </row>
    <row r="3195" spans="6:6" ht="12.45" x14ac:dyDescent="0.3">
      <c r="F3195" s="36" t="s">
        <v>2666</v>
      </c>
    </row>
    <row r="3196" spans="6:6" ht="12.45" x14ac:dyDescent="0.3">
      <c r="F3196" s="36" t="s">
        <v>7488</v>
      </c>
    </row>
    <row r="3197" spans="6:6" ht="12.45" x14ac:dyDescent="0.3">
      <c r="F3197" s="36" t="s">
        <v>7489</v>
      </c>
    </row>
    <row r="3198" spans="6:6" ht="12.45" x14ac:dyDescent="0.3">
      <c r="F3198" s="36" t="s">
        <v>7490</v>
      </c>
    </row>
    <row r="3199" spans="6:6" ht="12.45" x14ac:dyDescent="0.3">
      <c r="F3199" s="36" t="s">
        <v>3291</v>
      </c>
    </row>
    <row r="3200" spans="6:6" ht="12.45" x14ac:dyDescent="0.3">
      <c r="F3200" s="36" t="s">
        <v>7491</v>
      </c>
    </row>
    <row r="3201" spans="6:6" ht="12.45" x14ac:dyDescent="0.3">
      <c r="F3201" s="36" t="s">
        <v>7493</v>
      </c>
    </row>
    <row r="3202" spans="6:6" ht="12.45" x14ac:dyDescent="0.3">
      <c r="F3202" s="36" t="s">
        <v>7494</v>
      </c>
    </row>
    <row r="3203" spans="6:6" ht="12.45" x14ac:dyDescent="0.3">
      <c r="F3203" s="36" t="s">
        <v>7495</v>
      </c>
    </row>
    <row r="3204" spans="6:6" ht="12.45" x14ac:dyDescent="0.3">
      <c r="F3204" s="36" t="s">
        <v>7496</v>
      </c>
    </row>
    <row r="3205" spans="6:6" ht="12.45" x14ac:dyDescent="0.3">
      <c r="F3205" s="36" t="s">
        <v>7498</v>
      </c>
    </row>
    <row r="3206" spans="6:6" ht="12.45" x14ac:dyDescent="0.3">
      <c r="F3206" s="36" t="s">
        <v>7500</v>
      </c>
    </row>
    <row r="3207" spans="6:6" ht="12.45" x14ac:dyDescent="0.3">
      <c r="F3207" s="36" t="s">
        <v>7501</v>
      </c>
    </row>
    <row r="3208" spans="6:6" ht="12.45" x14ac:dyDescent="0.3">
      <c r="F3208" s="36" t="s">
        <v>7502</v>
      </c>
    </row>
    <row r="3209" spans="6:6" ht="12.45" x14ac:dyDescent="0.3">
      <c r="F3209" s="36" t="s">
        <v>7503</v>
      </c>
    </row>
    <row r="3210" spans="6:6" ht="12.45" x14ac:dyDescent="0.3">
      <c r="F3210" s="36" t="s">
        <v>1747</v>
      </c>
    </row>
    <row r="3211" spans="6:6" ht="12.45" x14ac:dyDescent="0.3">
      <c r="F3211" s="36" t="s">
        <v>7505</v>
      </c>
    </row>
    <row r="3212" spans="6:6" ht="12.45" x14ac:dyDescent="0.3">
      <c r="F3212" s="36" t="s">
        <v>3018</v>
      </c>
    </row>
    <row r="3213" spans="6:6" ht="12.45" x14ac:dyDescent="0.3">
      <c r="F3213" s="36" t="s">
        <v>7506</v>
      </c>
    </row>
    <row r="3214" spans="6:6" ht="12.45" x14ac:dyDescent="0.3">
      <c r="F3214" s="36" t="s">
        <v>855</v>
      </c>
    </row>
    <row r="3215" spans="6:6" ht="12.45" x14ac:dyDescent="0.3">
      <c r="F3215" s="36" t="s">
        <v>7509</v>
      </c>
    </row>
    <row r="3216" spans="6:6" ht="12.45" x14ac:dyDescent="0.3">
      <c r="F3216" s="36" t="s">
        <v>7510</v>
      </c>
    </row>
    <row r="3217" spans="6:6" ht="12.45" x14ac:dyDescent="0.3">
      <c r="F3217" s="36" t="s">
        <v>7511</v>
      </c>
    </row>
    <row r="3218" spans="6:6" ht="12.45" x14ac:dyDescent="0.3">
      <c r="F3218" s="36" t="s">
        <v>7512</v>
      </c>
    </row>
    <row r="3219" spans="6:6" ht="12.45" x14ac:dyDescent="0.3">
      <c r="F3219" s="36" t="s">
        <v>731</v>
      </c>
    </row>
    <row r="3220" spans="6:6" ht="12.45" x14ac:dyDescent="0.3">
      <c r="F3220" s="36" t="s">
        <v>7515</v>
      </c>
    </row>
    <row r="3221" spans="6:6" ht="12.45" x14ac:dyDescent="0.3">
      <c r="F3221" s="36" t="s">
        <v>7516</v>
      </c>
    </row>
    <row r="3222" spans="6:6" ht="12.45" x14ac:dyDescent="0.3">
      <c r="F3222" s="36" t="s">
        <v>7517</v>
      </c>
    </row>
    <row r="3223" spans="6:6" ht="12.45" x14ac:dyDescent="0.3">
      <c r="F3223" s="36" t="s">
        <v>7518</v>
      </c>
    </row>
    <row r="3224" spans="6:6" ht="12.45" x14ac:dyDescent="0.3">
      <c r="F3224" s="36" t="s">
        <v>4252</v>
      </c>
    </row>
    <row r="3225" spans="6:6" ht="12.45" x14ac:dyDescent="0.3">
      <c r="F3225" s="36" t="s">
        <v>7519</v>
      </c>
    </row>
    <row r="3226" spans="6:6" ht="12.45" x14ac:dyDescent="0.3">
      <c r="F3226" s="36" t="s">
        <v>2822</v>
      </c>
    </row>
    <row r="3227" spans="6:6" ht="12.45" x14ac:dyDescent="0.3">
      <c r="F3227" s="36" t="s">
        <v>7520</v>
      </c>
    </row>
    <row r="3228" spans="6:6" ht="12.45" x14ac:dyDescent="0.3">
      <c r="F3228" s="36" t="s">
        <v>7522</v>
      </c>
    </row>
    <row r="3229" spans="6:6" ht="12.45" x14ac:dyDescent="0.3">
      <c r="F3229" s="36" t="s">
        <v>5032</v>
      </c>
    </row>
    <row r="3230" spans="6:6" ht="12.45" x14ac:dyDescent="0.3">
      <c r="F3230" s="36" t="s">
        <v>7524</v>
      </c>
    </row>
    <row r="3231" spans="6:6" ht="12.45" x14ac:dyDescent="0.3">
      <c r="F3231" s="36" t="s">
        <v>3800</v>
      </c>
    </row>
    <row r="3232" spans="6:6" ht="12.45" x14ac:dyDescent="0.3">
      <c r="F3232" s="36" t="s">
        <v>7525</v>
      </c>
    </row>
    <row r="3233" spans="6:6" ht="12.45" x14ac:dyDescent="0.3">
      <c r="F3233" s="36" t="s">
        <v>4196</v>
      </c>
    </row>
    <row r="3234" spans="6:6" ht="12.45" x14ac:dyDescent="0.3">
      <c r="F3234" s="36" t="s">
        <v>7527</v>
      </c>
    </row>
    <row r="3235" spans="6:6" ht="12.45" x14ac:dyDescent="0.3">
      <c r="F3235" s="36" t="s">
        <v>7529</v>
      </c>
    </row>
    <row r="3236" spans="6:6" ht="12.45" x14ac:dyDescent="0.3">
      <c r="F3236" s="36" t="s">
        <v>7530</v>
      </c>
    </row>
    <row r="3237" spans="6:6" ht="12.45" x14ac:dyDescent="0.3">
      <c r="F3237" s="36" t="s">
        <v>7531</v>
      </c>
    </row>
    <row r="3238" spans="6:6" ht="12.45" x14ac:dyDescent="0.3">
      <c r="F3238" s="36" t="s">
        <v>7532</v>
      </c>
    </row>
    <row r="3239" spans="6:6" ht="12.45" x14ac:dyDescent="0.3">
      <c r="F3239" s="36" t="s">
        <v>7533</v>
      </c>
    </row>
    <row r="3240" spans="6:6" ht="12.45" x14ac:dyDescent="0.3">
      <c r="F3240" s="36" t="s">
        <v>7534</v>
      </c>
    </row>
    <row r="3241" spans="6:6" ht="12.45" x14ac:dyDescent="0.3">
      <c r="F3241" s="36" t="s">
        <v>7535</v>
      </c>
    </row>
    <row r="3242" spans="6:6" ht="12.45" x14ac:dyDescent="0.3">
      <c r="F3242" s="36" t="s">
        <v>7536</v>
      </c>
    </row>
    <row r="3243" spans="6:6" ht="12.45" x14ac:dyDescent="0.3">
      <c r="F3243" s="36" t="s">
        <v>502</v>
      </c>
    </row>
    <row r="3244" spans="6:6" ht="12.45" x14ac:dyDescent="0.3">
      <c r="F3244" s="36" t="s">
        <v>7537</v>
      </c>
    </row>
    <row r="3245" spans="6:6" ht="12.45" x14ac:dyDescent="0.3">
      <c r="F3245" s="36" t="s">
        <v>7538</v>
      </c>
    </row>
    <row r="3246" spans="6:6" ht="12.45" x14ac:dyDescent="0.3">
      <c r="F3246" s="36" t="s">
        <v>7539</v>
      </c>
    </row>
    <row r="3247" spans="6:6" ht="12.45" x14ac:dyDescent="0.3">
      <c r="F3247" s="36" t="s">
        <v>7540</v>
      </c>
    </row>
    <row r="3248" spans="6:6" ht="12.45" x14ac:dyDescent="0.3">
      <c r="F3248" s="36" t="s">
        <v>7541</v>
      </c>
    </row>
    <row r="3249" spans="6:6" ht="12.45" x14ac:dyDescent="0.3">
      <c r="F3249" s="36" t="s">
        <v>7542</v>
      </c>
    </row>
    <row r="3250" spans="6:6" ht="12.45" x14ac:dyDescent="0.3">
      <c r="F3250" s="36" t="s">
        <v>7543</v>
      </c>
    </row>
    <row r="3251" spans="6:6" ht="12.45" x14ac:dyDescent="0.3">
      <c r="F3251" s="36" t="s">
        <v>7544</v>
      </c>
    </row>
    <row r="3252" spans="6:6" ht="12.45" x14ac:dyDescent="0.3">
      <c r="F3252" s="36" t="s">
        <v>7545</v>
      </c>
    </row>
    <row r="3253" spans="6:6" ht="12.45" x14ac:dyDescent="0.3">
      <c r="F3253" s="36" t="s">
        <v>7546</v>
      </c>
    </row>
    <row r="3254" spans="6:6" ht="12.45" x14ac:dyDescent="0.3">
      <c r="F3254" s="36" t="s">
        <v>7547</v>
      </c>
    </row>
    <row r="3255" spans="6:6" ht="12.45" x14ac:dyDescent="0.3">
      <c r="F3255" s="36" t="s">
        <v>6460</v>
      </c>
    </row>
    <row r="3256" spans="6:6" ht="12.45" x14ac:dyDescent="0.3">
      <c r="F3256" s="36" t="s">
        <v>7548</v>
      </c>
    </row>
    <row r="3257" spans="6:6" ht="12.45" x14ac:dyDescent="0.3">
      <c r="F3257" s="36" t="s">
        <v>7549</v>
      </c>
    </row>
    <row r="3258" spans="6:6" ht="12.45" x14ac:dyDescent="0.3">
      <c r="F3258" s="36" t="s">
        <v>7550</v>
      </c>
    </row>
    <row r="3259" spans="6:6" ht="12.45" x14ac:dyDescent="0.3">
      <c r="F3259" s="36" t="s">
        <v>7551</v>
      </c>
    </row>
    <row r="3260" spans="6:6" ht="12.45" x14ac:dyDescent="0.3">
      <c r="F3260" s="36" t="s">
        <v>7552</v>
      </c>
    </row>
    <row r="3261" spans="6:6" ht="12.45" x14ac:dyDescent="0.3">
      <c r="F3261" s="36" t="s">
        <v>7553</v>
      </c>
    </row>
    <row r="3262" spans="6:6" ht="12.45" x14ac:dyDescent="0.3">
      <c r="F3262" s="36" t="s">
        <v>7554</v>
      </c>
    </row>
    <row r="3263" spans="6:6" ht="12.45" x14ac:dyDescent="0.3">
      <c r="F3263" s="36" t="s">
        <v>7555</v>
      </c>
    </row>
    <row r="3264" spans="6:6" ht="12.45" x14ac:dyDescent="0.3">
      <c r="F3264" s="36" t="s">
        <v>7556</v>
      </c>
    </row>
    <row r="3265" spans="6:6" ht="12.45" x14ac:dyDescent="0.3">
      <c r="F3265" s="36" t="s">
        <v>4128</v>
      </c>
    </row>
    <row r="3266" spans="6:6" ht="12.45" x14ac:dyDescent="0.3">
      <c r="F3266" s="36" t="s">
        <v>7557</v>
      </c>
    </row>
    <row r="3267" spans="6:6" ht="12.45" x14ac:dyDescent="0.3">
      <c r="F3267" s="36" t="s">
        <v>7558</v>
      </c>
    </row>
    <row r="3268" spans="6:6" ht="12.45" x14ac:dyDescent="0.3">
      <c r="F3268" s="36" t="s">
        <v>7559</v>
      </c>
    </row>
    <row r="3269" spans="6:6" ht="12.45" x14ac:dyDescent="0.3">
      <c r="F3269" s="36" t="s">
        <v>2836</v>
      </c>
    </row>
    <row r="3270" spans="6:6" ht="12.45" x14ac:dyDescent="0.3">
      <c r="F3270" s="36" t="s">
        <v>7560</v>
      </c>
    </row>
    <row r="3271" spans="6:6" ht="12.45" x14ac:dyDescent="0.3">
      <c r="F3271" s="36" t="s">
        <v>2487</v>
      </c>
    </row>
    <row r="3272" spans="6:6" ht="12.45" x14ac:dyDescent="0.3">
      <c r="F3272" s="36" t="s">
        <v>7561</v>
      </c>
    </row>
    <row r="3273" spans="6:6" ht="12.45" x14ac:dyDescent="0.3">
      <c r="F3273" s="36" t="s">
        <v>7562</v>
      </c>
    </row>
    <row r="3274" spans="6:6" ht="12.45" x14ac:dyDescent="0.3">
      <c r="F3274" s="36" t="s">
        <v>1847</v>
      </c>
    </row>
    <row r="3275" spans="6:6" ht="12.45" x14ac:dyDescent="0.3">
      <c r="F3275" s="36" t="s">
        <v>7563</v>
      </c>
    </row>
    <row r="3276" spans="6:6" ht="12.45" x14ac:dyDescent="0.3">
      <c r="F3276" s="36" t="s">
        <v>7564</v>
      </c>
    </row>
    <row r="3277" spans="6:6" ht="12.45" x14ac:dyDescent="0.3">
      <c r="F3277" s="36" t="s">
        <v>7565</v>
      </c>
    </row>
    <row r="3278" spans="6:6" ht="12.45" x14ac:dyDescent="0.3">
      <c r="F3278" s="36" t="s">
        <v>7566</v>
      </c>
    </row>
    <row r="3279" spans="6:6" ht="12.45" x14ac:dyDescent="0.3">
      <c r="F3279" s="36" t="s">
        <v>7567</v>
      </c>
    </row>
    <row r="3280" spans="6:6" ht="12.45" x14ac:dyDescent="0.3">
      <c r="F3280" s="36" t="s">
        <v>958</v>
      </c>
    </row>
    <row r="3281" spans="6:6" ht="12.45" x14ac:dyDescent="0.3">
      <c r="F3281" s="36" t="s">
        <v>7568</v>
      </c>
    </row>
    <row r="3282" spans="6:6" ht="12.45" x14ac:dyDescent="0.3">
      <c r="F3282" s="36" t="s">
        <v>7569</v>
      </c>
    </row>
    <row r="3283" spans="6:6" ht="12.45" x14ac:dyDescent="0.3">
      <c r="F3283" s="36" t="s">
        <v>4234</v>
      </c>
    </row>
    <row r="3284" spans="6:6" ht="12.45" x14ac:dyDescent="0.3">
      <c r="F3284" s="36" t="s">
        <v>7570</v>
      </c>
    </row>
    <row r="3285" spans="6:6" ht="12.45" x14ac:dyDescent="0.3">
      <c r="F3285" s="36" t="s">
        <v>7571</v>
      </c>
    </row>
    <row r="3286" spans="6:6" ht="12.45" x14ac:dyDescent="0.3">
      <c r="F3286" s="36" t="s">
        <v>7572</v>
      </c>
    </row>
    <row r="3287" spans="6:6" ht="12.45" x14ac:dyDescent="0.3">
      <c r="F3287" s="36" t="s">
        <v>7573</v>
      </c>
    </row>
    <row r="3288" spans="6:6" ht="12.45" x14ac:dyDescent="0.3">
      <c r="F3288" s="36" t="s">
        <v>7574</v>
      </c>
    </row>
    <row r="3289" spans="6:6" ht="12.45" x14ac:dyDescent="0.3">
      <c r="F3289" s="36" t="s">
        <v>7575</v>
      </c>
    </row>
    <row r="3290" spans="6:6" ht="12.45" x14ac:dyDescent="0.3">
      <c r="F3290" s="36" t="s">
        <v>7576</v>
      </c>
    </row>
    <row r="3291" spans="6:6" ht="12.45" x14ac:dyDescent="0.3">
      <c r="F3291" s="36" t="s">
        <v>7577</v>
      </c>
    </row>
    <row r="3292" spans="6:6" ht="12.45" x14ac:dyDescent="0.3">
      <c r="F3292" s="36" t="s">
        <v>7578</v>
      </c>
    </row>
    <row r="3293" spans="6:6" ht="12.45" x14ac:dyDescent="0.3">
      <c r="F3293" s="36" t="s">
        <v>7579</v>
      </c>
    </row>
    <row r="3294" spans="6:6" ht="12.45" x14ac:dyDescent="0.3">
      <c r="F3294" s="36" t="s">
        <v>7580</v>
      </c>
    </row>
    <row r="3295" spans="6:6" ht="12.45" x14ac:dyDescent="0.3">
      <c r="F3295" s="36" t="s">
        <v>2790</v>
      </c>
    </row>
    <row r="3296" spans="6:6" ht="12.45" x14ac:dyDescent="0.3">
      <c r="F3296" s="36" t="s">
        <v>4242</v>
      </c>
    </row>
    <row r="3297" spans="6:6" ht="12.45" x14ac:dyDescent="0.3">
      <c r="F3297" s="36" t="s">
        <v>7581</v>
      </c>
    </row>
    <row r="3298" spans="6:6" ht="12.45" x14ac:dyDescent="0.3">
      <c r="F3298" s="36" t="s">
        <v>7582</v>
      </c>
    </row>
    <row r="3299" spans="6:6" ht="12.45" x14ac:dyDescent="0.3">
      <c r="F3299" s="36" t="s">
        <v>7583</v>
      </c>
    </row>
    <row r="3300" spans="6:6" ht="12.45" x14ac:dyDescent="0.3">
      <c r="F3300" s="36" t="s">
        <v>1283</v>
      </c>
    </row>
    <row r="3301" spans="6:6" ht="12.45" x14ac:dyDescent="0.3">
      <c r="F3301" s="36" t="s">
        <v>3392</v>
      </c>
    </row>
    <row r="3302" spans="6:6" ht="12.45" x14ac:dyDescent="0.3">
      <c r="F3302" s="36" t="s">
        <v>7584</v>
      </c>
    </row>
    <row r="3303" spans="6:6" ht="12.45" x14ac:dyDescent="0.3">
      <c r="F3303" s="36" t="s">
        <v>7585</v>
      </c>
    </row>
    <row r="3304" spans="6:6" ht="12.45" x14ac:dyDescent="0.3">
      <c r="F3304" s="36" t="s">
        <v>7586</v>
      </c>
    </row>
    <row r="3305" spans="6:6" ht="12.45" x14ac:dyDescent="0.3">
      <c r="F3305" s="36" t="s">
        <v>5248</v>
      </c>
    </row>
    <row r="3306" spans="6:6" ht="12.45" x14ac:dyDescent="0.3">
      <c r="F3306" s="36" t="s">
        <v>7587</v>
      </c>
    </row>
    <row r="3307" spans="6:6" ht="12.45" x14ac:dyDescent="0.3">
      <c r="F3307" s="36" t="s">
        <v>7588</v>
      </c>
    </row>
    <row r="3308" spans="6:6" ht="12.45" x14ac:dyDescent="0.3">
      <c r="F3308" s="36" t="s">
        <v>7589</v>
      </c>
    </row>
    <row r="3309" spans="6:6" ht="12.45" x14ac:dyDescent="0.3">
      <c r="F3309" s="36" t="s">
        <v>7590</v>
      </c>
    </row>
    <row r="3310" spans="6:6" ht="12.45" x14ac:dyDescent="0.3">
      <c r="F3310" s="36" t="s">
        <v>7591</v>
      </c>
    </row>
    <row r="3311" spans="6:6" ht="12.45" x14ac:dyDescent="0.3">
      <c r="F3311" s="36" t="s">
        <v>7592</v>
      </c>
    </row>
    <row r="3312" spans="6:6" ht="12.45" x14ac:dyDescent="0.3">
      <c r="F3312" s="36" t="s">
        <v>7593</v>
      </c>
    </row>
    <row r="3313" spans="6:6" ht="12.45" x14ac:dyDescent="0.3">
      <c r="F3313" s="36" t="s">
        <v>7594</v>
      </c>
    </row>
    <row r="3314" spans="6:6" ht="12.45" x14ac:dyDescent="0.3">
      <c r="F3314" s="36" t="s">
        <v>7595</v>
      </c>
    </row>
    <row r="3315" spans="6:6" ht="12.45" x14ac:dyDescent="0.3">
      <c r="F3315" s="36" t="s">
        <v>7596</v>
      </c>
    </row>
    <row r="3316" spans="6:6" ht="12.45" x14ac:dyDescent="0.3">
      <c r="F3316" s="36" t="s">
        <v>7597</v>
      </c>
    </row>
    <row r="3317" spans="6:6" ht="12.45" x14ac:dyDescent="0.3">
      <c r="F3317" s="36" t="s">
        <v>1526</v>
      </c>
    </row>
    <row r="3318" spans="6:6" ht="12.45" x14ac:dyDescent="0.3">
      <c r="F3318" s="36" t="s">
        <v>2523</v>
      </c>
    </row>
    <row r="3319" spans="6:6" ht="12.45" x14ac:dyDescent="0.3">
      <c r="F3319" s="36" t="s">
        <v>2444</v>
      </c>
    </row>
    <row r="3320" spans="6:6" ht="12.45" x14ac:dyDescent="0.3">
      <c r="F3320" s="36" t="s">
        <v>7598</v>
      </c>
    </row>
    <row r="3321" spans="6:6" ht="12.45" x14ac:dyDescent="0.3">
      <c r="F3321" s="36" t="s">
        <v>7599</v>
      </c>
    </row>
    <row r="3322" spans="6:6" ht="12.45" x14ac:dyDescent="0.3">
      <c r="F3322" s="36" t="s">
        <v>7600</v>
      </c>
    </row>
    <row r="3323" spans="6:6" ht="12.45" x14ac:dyDescent="0.3">
      <c r="F3323" s="36" t="s">
        <v>7601</v>
      </c>
    </row>
    <row r="3324" spans="6:6" ht="12.45" x14ac:dyDescent="0.3">
      <c r="F3324" s="36" t="s">
        <v>7602</v>
      </c>
    </row>
    <row r="3325" spans="6:6" ht="12.45" x14ac:dyDescent="0.3">
      <c r="F3325" s="36" t="s">
        <v>3964</v>
      </c>
    </row>
    <row r="3326" spans="6:6" ht="12.45" x14ac:dyDescent="0.3">
      <c r="F3326" s="36" t="s">
        <v>7603</v>
      </c>
    </row>
    <row r="3327" spans="6:6" ht="12.45" x14ac:dyDescent="0.3">
      <c r="F3327" s="36" t="s">
        <v>4515</v>
      </c>
    </row>
    <row r="3328" spans="6:6" ht="12.45" x14ac:dyDescent="0.3">
      <c r="F3328" s="36" t="s">
        <v>7604</v>
      </c>
    </row>
    <row r="3329" spans="6:6" ht="12.45" x14ac:dyDescent="0.3">
      <c r="F3329" s="36" t="s">
        <v>7605</v>
      </c>
    </row>
    <row r="3330" spans="6:6" ht="12.45" x14ac:dyDescent="0.3">
      <c r="F3330" s="36" t="s">
        <v>4762</v>
      </c>
    </row>
    <row r="3331" spans="6:6" ht="12.45" x14ac:dyDescent="0.3">
      <c r="F3331" s="36" t="s">
        <v>1397</v>
      </c>
    </row>
    <row r="3332" spans="6:6" ht="12.45" x14ac:dyDescent="0.3">
      <c r="F3332" s="36" t="s">
        <v>7606</v>
      </c>
    </row>
    <row r="3333" spans="6:6" ht="12.45" x14ac:dyDescent="0.3">
      <c r="F3333" s="36" t="s">
        <v>3580</v>
      </c>
    </row>
    <row r="3334" spans="6:6" ht="12.45" x14ac:dyDescent="0.3">
      <c r="F3334" s="36" t="s">
        <v>7607</v>
      </c>
    </row>
    <row r="3335" spans="6:6" ht="12.45" x14ac:dyDescent="0.3">
      <c r="F3335" s="36" t="s">
        <v>7608</v>
      </c>
    </row>
    <row r="3336" spans="6:6" ht="12.45" x14ac:dyDescent="0.3">
      <c r="F3336" s="36" t="s">
        <v>4203</v>
      </c>
    </row>
    <row r="3337" spans="6:6" ht="12.45" x14ac:dyDescent="0.3">
      <c r="F3337" s="36" t="s">
        <v>2689</v>
      </c>
    </row>
    <row r="3338" spans="6:6" ht="12.45" x14ac:dyDescent="0.3">
      <c r="F3338" s="36" t="s">
        <v>7609</v>
      </c>
    </row>
    <row r="3339" spans="6:6" ht="12.45" x14ac:dyDescent="0.3">
      <c r="F3339" s="36" t="s">
        <v>7610</v>
      </c>
    </row>
    <row r="3340" spans="6:6" ht="12.45" x14ac:dyDescent="0.3">
      <c r="F3340" s="36" t="s">
        <v>7611</v>
      </c>
    </row>
    <row r="3341" spans="6:6" ht="12.45" x14ac:dyDescent="0.3">
      <c r="F3341" s="36" t="s">
        <v>3890</v>
      </c>
    </row>
    <row r="3342" spans="6:6" ht="12.45" x14ac:dyDescent="0.3">
      <c r="F3342" s="36" t="s">
        <v>7612</v>
      </c>
    </row>
    <row r="3343" spans="6:6" ht="12.45" x14ac:dyDescent="0.3">
      <c r="F3343" s="36" t="s">
        <v>7613</v>
      </c>
    </row>
    <row r="3344" spans="6:6" ht="12.45" x14ac:dyDescent="0.3">
      <c r="F3344" s="36" t="s">
        <v>7614</v>
      </c>
    </row>
    <row r="3345" spans="6:6" ht="12.45" x14ac:dyDescent="0.3">
      <c r="F3345" s="36" t="s">
        <v>4554</v>
      </c>
    </row>
    <row r="3346" spans="6:6" ht="12.45" x14ac:dyDescent="0.3">
      <c r="F3346" s="36" t="s">
        <v>7615</v>
      </c>
    </row>
    <row r="3347" spans="6:6" ht="12.45" x14ac:dyDescent="0.3">
      <c r="F3347" s="36" t="s">
        <v>3474</v>
      </c>
    </row>
    <row r="3348" spans="6:6" ht="12.45" x14ac:dyDescent="0.3">
      <c r="F3348" s="36" t="s">
        <v>7616</v>
      </c>
    </row>
    <row r="3349" spans="6:6" ht="12.45" x14ac:dyDescent="0.3">
      <c r="F3349" s="36" t="s">
        <v>7617</v>
      </c>
    </row>
    <row r="3350" spans="6:6" ht="12.45" x14ac:dyDescent="0.3">
      <c r="F3350" s="36" t="s">
        <v>7618</v>
      </c>
    </row>
    <row r="3351" spans="6:6" ht="12.45" x14ac:dyDescent="0.3">
      <c r="F3351" s="36" t="s">
        <v>7619</v>
      </c>
    </row>
    <row r="3352" spans="6:6" ht="12.45" x14ac:dyDescent="0.3">
      <c r="F3352" s="36" t="s">
        <v>7620</v>
      </c>
    </row>
    <row r="3353" spans="6:6" ht="12.45" x14ac:dyDescent="0.3">
      <c r="F3353" s="36" t="s">
        <v>7621</v>
      </c>
    </row>
    <row r="3354" spans="6:6" ht="12.45" x14ac:dyDescent="0.3">
      <c r="F3354" s="36" t="s">
        <v>7622</v>
      </c>
    </row>
    <row r="3355" spans="6:6" ht="12.45" x14ac:dyDescent="0.3">
      <c r="F3355" s="36" t="s">
        <v>7623</v>
      </c>
    </row>
    <row r="3356" spans="6:6" ht="12.45" x14ac:dyDescent="0.3">
      <c r="F3356" s="36" t="s">
        <v>7624</v>
      </c>
    </row>
    <row r="3357" spans="6:6" ht="12.45" x14ac:dyDescent="0.3">
      <c r="F3357" s="36" t="s">
        <v>7625</v>
      </c>
    </row>
    <row r="3358" spans="6:6" ht="12.45" x14ac:dyDescent="0.3">
      <c r="F3358" s="36" t="s">
        <v>7626</v>
      </c>
    </row>
    <row r="3359" spans="6:6" ht="12.45" x14ac:dyDescent="0.3">
      <c r="F3359" s="36" t="s">
        <v>7627</v>
      </c>
    </row>
    <row r="3360" spans="6:6" ht="12.45" x14ac:dyDescent="0.3">
      <c r="F3360" s="36" t="s">
        <v>7628</v>
      </c>
    </row>
    <row r="3361" spans="6:6" ht="12.45" x14ac:dyDescent="0.3">
      <c r="F3361" s="36" t="s">
        <v>7629</v>
      </c>
    </row>
    <row r="3362" spans="6:6" ht="12.45" x14ac:dyDescent="0.3">
      <c r="F3362" s="36" t="s">
        <v>7630</v>
      </c>
    </row>
    <row r="3363" spans="6:6" ht="12.45" x14ac:dyDescent="0.3">
      <c r="F3363" s="36" t="s">
        <v>7631</v>
      </c>
    </row>
    <row r="3364" spans="6:6" ht="12.45" x14ac:dyDescent="0.3">
      <c r="F3364" s="36" t="s">
        <v>7632</v>
      </c>
    </row>
    <row r="3365" spans="6:6" ht="12.45" x14ac:dyDescent="0.3">
      <c r="F3365" s="36" t="s">
        <v>7633</v>
      </c>
    </row>
    <row r="3366" spans="6:6" ht="12.45" x14ac:dyDescent="0.3">
      <c r="F3366" s="36" t="s">
        <v>7634</v>
      </c>
    </row>
    <row r="3367" spans="6:6" ht="12.45" x14ac:dyDescent="0.3">
      <c r="F3367" s="36" t="s">
        <v>7635</v>
      </c>
    </row>
    <row r="3368" spans="6:6" ht="12.45" x14ac:dyDescent="0.3">
      <c r="F3368" s="36" t="s">
        <v>7636</v>
      </c>
    </row>
    <row r="3369" spans="6:6" ht="12.45" x14ac:dyDescent="0.3">
      <c r="F3369" s="36" t="s">
        <v>7637</v>
      </c>
    </row>
    <row r="3370" spans="6:6" ht="12.45" x14ac:dyDescent="0.3">
      <c r="F3370" s="36" t="s">
        <v>7638</v>
      </c>
    </row>
    <row r="3371" spans="6:6" ht="12.45" x14ac:dyDescent="0.3">
      <c r="F3371" s="36" t="s">
        <v>7639</v>
      </c>
    </row>
    <row r="3372" spans="6:6" ht="12.45" x14ac:dyDescent="0.3">
      <c r="F3372" s="36" t="s">
        <v>7640</v>
      </c>
    </row>
    <row r="3373" spans="6:6" ht="12.45" x14ac:dyDescent="0.3">
      <c r="F3373" s="36" t="s">
        <v>7641</v>
      </c>
    </row>
    <row r="3374" spans="6:6" ht="12.45" x14ac:dyDescent="0.3">
      <c r="F3374" s="36" t="s">
        <v>7642</v>
      </c>
    </row>
    <row r="3375" spans="6:6" ht="12.45" x14ac:dyDescent="0.3">
      <c r="F3375" s="36" t="s">
        <v>4255</v>
      </c>
    </row>
    <row r="3376" spans="6:6" ht="12.45" x14ac:dyDescent="0.3">
      <c r="F3376" s="36" t="s">
        <v>7643</v>
      </c>
    </row>
    <row r="3377" spans="6:6" ht="12.45" x14ac:dyDescent="0.3">
      <c r="F3377" s="36" t="s">
        <v>7644</v>
      </c>
    </row>
    <row r="3378" spans="6:6" ht="12.45" x14ac:dyDescent="0.3">
      <c r="F3378" s="36" t="s">
        <v>7645</v>
      </c>
    </row>
    <row r="3379" spans="6:6" ht="12.45" x14ac:dyDescent="0.3">
      <c r="F3379" s="36" t="s">
        <v>7646</v>
      </c>
    </row>
    <row r="3380" spans="6:6" ht="12.45" x14ac:dyDescent="0.3">
      <c r="F3380" s="36" t="s">
        <v>7647</v>
      </c>
    </row>
    <row r="3381" spans="6:6" ht="12.45" x14ac:dyDescent="0.3">
      <c r="F3381" s="36" t="s">
        <v>2805</v>
      </c>
    </row>
    <row r="3382" spans="6:6" ht="12.45" x14ac:dyDescent="0.3">
      <c r="F3382" s="36" t="s">
        <v>7648</v>
      </c>
    </row>
    <row r="3383" spans="6:6" ht="12.45" x14ac:dyDescent="0.3">
      <c r="F3383" s="36" t="s">
        <v>7649</v>
      </c>
    </row>
    <row r="3384" spans="6:6" ht="12.45" x14ac:dyDescent="0.3">
      <c r="F3384" s="36" t="s">
        <v>7650</v>
      </c>
    </row>
    <row r="3385" spans="6:6" ht="12.45" x14ac:dyDescent="0.3">
      <c r="F3385" s="36" t="s">
        <v>7651</v>
      </c>
    </row>
    <row r="3386" spans="6:6" ht="12.45" x14ac:dyDescent="0.3">
      <c r="F3386" s="36" t="s">
        <v>7652</v>
      </c>
    </row>
    <row r="3387" spans="6:6" ht="12.45" x14ac:dyDescent="0.3">
      <c r="F3387" s="36" t="s">
        <v>393</v>
      </c>
    </row>
    <row r="3388" spans="6:6" ht="12.45" x14ac:dyDescent="0.3">
      <c r="F3388" s="36" t="s">
        <v>7653</v>
      </c>
    </row>
    <row r="3389" spans="6:6" ht="12.45" x14ac:dyDescent="0.3">
      <c r="F3389" s="36" t="s">
        <v>3263</v>
      </c>
    </row>
    <row r="3390" spans="6:6" ht="12.45" x14ac:dyDescent="0.3">
      <c r="F3390" s="36" t="s">
        <v>7654</v>
      </c>
    </row>
    <row r="3391" spans="6:6" ht="12.45" x14ac:dyDescent="0.3">
      <c r="F3391" s="36" t="s">
        <v>7655</v>
      </c>
    </row>
    <row r="3392" spans="6:6" ht="12.45" x14ac:dyDescent="0.3">
      <c r="F3392" s="36" t="s">
        <v>7656</v>
      </c>
    </row>
    <row r="3393" spans="6:6" ht="12.45" x14ac:dyDescent="0.3">
      <c r="F3393" s="36" t="s">
        <v>7657</v>
      </c>
    </row>
    <row r="3394" spans="6:6" ht="12.45" x14ac:dyDescent="0.3">
      <c r="F3394" s="36" t="s">
        <v>7658</v>
      </c>
    </row>
    <row r="3395" spans="6:6" ht="12.45" x14ac:dyDescent="0.3">
      <c r="F3395" s="36" t="s">
        <v>7659</v>
      </c>
    </row>
    <row r="3396" spans="6:6" ht="12.45" x14ac:dyDescent="0.3">
      <c r="F3396" s="36" t="s">
        <v>7660</v>
      </c>
    </row>
    <row r="3397" spans="6:6" ht="12.45" x14ac:dyDescent="0.3">
      <c r="F3397" s="36" t="s">
        <v>7661</v>
      </c>
    </row>
    <row r="3398" spans="6:6" ht="12.45" x14ac:dyDescent="0.3">
      <c r="F3398" s="36" t="s">
        <v>7662</v>
      </c>
    </row>
    <row r="3399" spans="6:6" ht="12.45" x14ac:dyDescent="0.3">
      <c r="F3399" s="36" t="s">
        <v>2077</v>
      </c>
    </row>
    <row r="3400" spans="6:6" ht="12.45" x14ac:dyDescent="0.3">
      <c r="F3400" s="36" t="s">
        <v>7663</v>
      </c>
    </row>
    <row r="3401" spans="6:6" ht="12.45" x14ac:dyDescent="0.3">
      <c r="F3401" s="36" t="s">
        <v>7664</v>
      </c>
    </row>
    <row r="3402" spans="6:6" ht="12.45" x14ac:dyDescent="0.3">
      <c r="F3402" s="36" t="s">
        <v>1776</v>
      </c>
    </row>
    <row r="3403" spans="6:6" ht="12.45" x14ac:dyDescent="0.3">
      <c r="F3403" s="36" t="s">
        <v>7665</v>
      </c>
    </row>
    <row r="3404" spans="6:6" ht="12.45" x14ac:dyDescent="0.3">
      <c r="F3404" s="36" t="s">
        <v>7666</v>
      </c>
    </row>
    <row r="3405" spans="6:6" ht="12.45" x14ac:dyDescent="0.3">
      <c r="F3405" s="36" t="s">
        <v>7667</v>
      </c>
    </row>
    <row r="3406" spans="6:6" ht="12.45" x14ac:dyDescent="0.3">
      <c r="F3406" s="36" t="s">
        <v>2362</v>
      </c>
    </row>
    <row r="3407" spans="6:6" ht="12.45" x14ac:dyDescent="0.3">
      <c r="F3407" s="36" t="s">
        <v>7668</v>
      </c>
    </row>
    <row r="3408" spans="6:6" ht="12.45" x14ac:dyDescent="0.3">
      <c r="F3408" s="36" t="s">
        <v>7669</v>
      </c>
    </row>
    <row r="3409" spans="6:6" ht="12.45" x14ac:dyDescent="0.3">
      <c r="F3409" s="36" t="s">
        <v>7670</v>
      </c>
    </row>
    <row r="3410" spans="6:6" ht="12.45" x14ac:dyDescent="0.3">
      <c r="F3410" s="36" t="s">
        <v>7671</v>
      </c>
    </row>
    <row r="3411" spans="6:6" ht="12.45" x14ac:dyDescent="0.3">
      <c r="F3411" s="36" t="s">
        <v>3818</v>
      </c>
    </row>
    <row r="3412" spans="6:6" ht="12.45" x14ac:dyDescent="0.3">
      <c r="F3412" s="36" t="s">
        <v>4176</v>
      </c>
    </row>
    <row r="3413" spans="6:6" ht="12.45" x14ac:dyDescent="0.3">
      <c r="F3413" s="36" t="s">
        <v>355</v>
      </c>
    </row>
    <row r="3414" spans="6:6" ht="12.45" x14ac:dyDescent="0.3">
      <c r="F3414" s="36" t="s">
        <v>7672</v>
      </c>
    </row>
    <row r="3415" spans="6:6" ht="12.45" x14ac:dyDescent="0.3">
      <c r="F3415" s="36" t="s">
        <v>7673</v>
      </c>
    </row>
    <row r="3416" spans="6:6" ht="12.45" x14ac:dyDescent="0.3">
      <c r="F3416" s="36" t="s">
        <v>3103</v>
      </c>
    </row>
    <row r="3417" spans="6:6" ht="12.45" x14ac:dyDescent="0.3">
      <c r="F3417" s="36" t="s">
        <v>7674</v>
      </c>
    </row>
    <row r="3418" spans="6:6" ht="12.45" x14ac:dyDescent="0.3">
      <c r="F3418" s="36" t="s">
        <v>7675</v>
      </c>
    </row>
    <row r="3419" spans="6:6" ht="12.45" x14ac:dyDescent="0.3">
      <c r="F3419" s="36" t="s">
        <v>7676</v>
      </c>
    </row>
    <row r="3420" spans="6:6" ht="12.45" x14ac:dyDescent="0.3">
      <c r="F3420" s="36" t="s">
        <v>7677</v>
      </c>
    </row>
    <row r="3421" spans="6:6" ht="12.45" x14ac:dyDescent="0.3">
      <c r="F3421" s="36" t="s">
        <v>4977</v>
      </c>
    </row>
    <row r="3422" spans="6:6" ht="12.45" x14ac:dyDescent="0.3">
      <c r="F3422" s="36" t="s">
        <v>7678</v>
      </c>
    </row>
    <row r="3423" spans="6:6" ht="12.45" x14ac:dyDescent="0.3">
      <c r="F3423" s="36" t="s">
        <v>4889</v>
      </c>
    </row>
    <row r="3424" spans="6:6" ht="12.45" x14ac:dyDescent="0.3">
      <c r="F3424" s="36" t="s">
        <v>7679</v>
      </c>
    </row>
    <row r="3425" spans="6:6" ht="12.45" x14ac:dyDescent="0.3">
      <c r="F3425" s="36" t="s">
        <v>7680</v>
      </c>
    </row>
    <row r="3426" spans="6:6" ht="12.45" x14ac:dyDescent="0.3">
      <c r="F3426" s="36" t="s">
        <v>7681</v>
      </c>
    </row>
    <row r="3427" spans="6:6" ht="12.45" x14ac:dyDescent="0.3">
      <c r="F3427" s="36" t="s">
        <v>7682</v>
      </c>
    </row>
    <row r="3428" spans="6:6" ht="12.45" x14ac:dyDescent="0.3">
      <c r="F3428" s="36" t="s">
        <v>5775</v>
      </c>
    </row>
    <row r="3429" spans="6:6" ht="12.45" x14ac:dyDescent="0.3">
      <c r="F3429" s="36" t="s">
        <v>1794</v>
      </c>
    </row>
    <row r="3430" spans="6:6" ht="12.45" x14ac:dyDescent="0.3">
      <c r="F3430" s="36" t="s">
        <v>7683</v>
      </c>
    </row>
    <row r="3431" spans="6:6" ht="12.45" x14ac:dyDescent="0.3">
      <c r="F3431" s="36" t="s">
        <v>1888</v>
      </c>
    </row>
    <row r="3432" spans="6:6" ht="12.45" x14ac:dyDescent="0.3">
      <c r="F3432" s="36" t="s">
        <v>7684</v>
      </c>
    </row>
    <row r="3433" spans="6:6" ht="12.45" x14ac:dyDescent="0.3">
      <c r="F3433" s="36" t="s">
        <v>5102</v>
      </c>
    </row>
    <row r="3434" spans="6:6" ht="12.45" x14ac:dyDescent="0.3">
      <c r="F3434" s="36" t="s">
        <v>7685</v>
      </c>
    </row>
    <row r="3435" spans="6:6" ht="12.45" x14ac:dyDescent="0.3">
      <c r="F3435" s="36" t="s">
        <v>7686</v>
      </c>
    </row>
    <row r="3436" spans="6:6" ht="12.45" x14ac:dyDescent="0.3">
      <c r="F3436" s="36" t="s">
        <v>7687</v>
      </c>
    </row>
    <row r="3437" spans="6:6" ht="12.45" x14ac:dyDescent="0.3">
      <c r="F3437" s="36" t="s">
        <v>7688</v>
      </c>
    </row>
    <row r="3438" spans="6:6" ht="12.45" x14ac:dyDescent="0.3">
      <c r="F3438" s="36" t="s">
        <v>7689</v>
      </c>
    </row>
    <row r="3439" spans="6:6" ht="12.45" x14ac:dyDescent="0.3">
      <c r="F3439" s="36" t="s">
        <v>7690</v>
      </c>
    </row>
    <row r="3440" spans="6:6" ht="12.45" x14ac:dyDescent="0.3">
      <c r="F3440" s="36" t="s">
        <v>7691</v>
      </c>
    </row>
    <row r="3441" spans="6:6" ht="12.45" x14ac:dyDescent="0.3">
      <c r="F3441" s="36" t="s">
        <v>5116</v>
      </c>
    </row>
    <row r="3442" spans="6:6" ht="12.45" x14ac:dyDescent="0.3">
      <c r="F3442" s="36" t="s">
        <v>7692</v>
      </c>
    </row>
    <row r="3443" spans="6:6" ht="12.45" x14ac:dyDescent="0.3">
      <c r="F3443" s="36" t="s">
        <v>7693</v>
      </c>
    </row>
    <row r="3444" spans="6:6" ht="12.45" x14ac:dyDescent="0.3">
      <c r="F3444" s="36" t="s">
        <v>1433</v>
      </c>
    </row>
    <row r="3445" spans="6:6" ht="12.45" x14ac:dyDescent="0.3">
      <c r="F3445" s="36" t="s">
        <v>7694</v>
      </c>
    </row>
    <row r="3446" spans="6:6" ht="12.45" x14ac:dyDescent="0.3">
      <c r="F3446" s="36" t="s">
        <v>1360</v>
      </c>
    </row>
    <row r="3447" spans="6:6" ht="12.45" x14ac:dyDescent="0.3">
      <c r="F3447" s="36" t="s">
        <v>1530</v>
      </c>
    </row>
    <row r="3448" spans="6:6" ht="12.45" x14ac:dyDescent="0.3">
      <c r="F3448" s="36" t="s">
        <v>7695</v>
      </c>
    </row>
    <row r="3449" spans="6:6" ht="12.45" x14ac:dyDescent="0.3">
      <c r="F3449" s="36" t="s">
        <v>7696</v>
      </c>
    </row>
    <row r="3450" spans="6:6" ht="12.45" x14ac:dyDescent="0.3">
      <c r="F3450" s="36" t="s">
        <v>2379</v>
      </c>
    </row>
    <row r="3451" spans="6:6" ht="12.45" x14ac:dyDescent="0.3">
      <c r="F3451" s="36" t="s">
        <v>7697</v>
      </c>
    </row>
    <row r="3452" spans="6:6" ht="12.45" x14ac:dyDescent="0.3">
      <c r="F3452" s="36" t="s">
        <v>2155</v>
      </c>
    </row>
    <row r="3453" spans="6:6" ht="12.45" x14ac:dyDescent="0.3">
      <c r="F3453" s="36" t="s">
        <v>7698</v>
      </c>
    </row>
    <row r="3454" spans="6:6" ht="12.45" x14ac:dyDescent="0.3">
      <c r="F3454" s="36" t="s">
        <v>7699</v>
      </c>
    </row>
    <row r="3455" spans="6:6" ht="12.45" x14ac:dyDescent="0.3">
      <c r="F3455" s="36" t="s">
        <v>1665</v>
      </c>
    </row>
    <row r="3456" spans="6:6" ht="12.45" x14ac:dyDescent="0.3">
      <c r="F3456" s="36" t="s">
        <v>7700</v>
      </c>
    </row>
    <row r="3457" spans="6:6" ht="12.45" x14ac:dyDescent="0.3">
      <c r="F3457" s="36" t="s">
        <v>7701</v>
      </c>
    </row>
    <row r="3458" spans="6:6" ht="12.45" x14ac:dyDescent="0.3">
      <c r="F3458" s="36" t="s">
        <v>7702</v>
      </c>
    </row>
    <row r="3459" spans="6:6" ht="12.45" x14ac:dyDescent="0.3">
      <c r="F3459" s="36" t="s">
        <v>7703</v>
      </c>
    </row>
    <row r="3460" spans="6:6" ht="12.45" x14ac:dyDescent="0.3">
      <c r="F3460" s="36" t="s">
        <v>7704</v>
      </c>
    </row>
    <row r="3461" spans="6:6" ht="12.45" x14ac:dyDescent="0.3">
      <c r="F3461" s="36" t="s">
        <v>7705</v>
      </c>
    </row>
    <row r="3462" spans="6:6" ht="12.45" x14ac:dyDescent="0.3">
      <c r="F3462" s="36" t="s">
        <v>7706</v>
      </c>
    </row>
    <row r="3463" spans="6:6" ht="12.45" x14ac:dyDescent="0.3">
      <c r="F3463" s="36" t="s">
        <v>7707</v>
      </c>
    </row>
    <row r="3464" spans="6:6" ht="12.45" x14ac:dyDescent="0.3">
      <c r="F3464" s="36" t="s">
        <v>7708</v>
      </c>
    </row>
    <row r="3465" spans="6:6" ht="12.45" x14ac:dyDescent="0.3">
      <c r="F3465" s="36" t="s">
        <v>3414</v>
      </c>
    </row>
    <row r="3466" spans="6:6" ht="12.45" x14ac:dyDescent="0.3">
      <c r="F3466" s="36" t="s">
        <v>7709</v>
      </c>
    </row>
    <row r="3467" spans="6:6" ht="12.45" x14ac:dyDescent="0.3">
      <c r="F3467" s="36" t="s">
        <v>7710</v>
      </c>
    </row>
    <row r="3468" spans="6:6" ht="12.45" x14ac:dyDescent="0.3">
      <c r="F3468" s="36" t="s">
        <v>7711</v>
      </c>
    </row>
    <row r="3469" spans="6:6" ht="12.45" x14ac:dyDescent="0.3">
      <c r="F3469" s="36" t="s">
        <v>7712</v>
      </c>
    </row>
    <row r="3470" spans="6:6" ht="12.45" x14ac:dyDescent="0.3">
      <c r="F3470" s="36" t="s">
        <v>2060</v>
      </c>
    </row>
    <row r="3471" spans="6:6" ht="12.45" x14ac:dyDescent="0.3">
      <c r="F3471" s="36" t="s">
        <v>7713</v>
      </c>
    </row>
    <row r="3472" spans="6:6" ht="12.45" x14ac:dyDescent="0.3">
      <c r="F3472" s="36" t="s">
        <v>7714</v>
      </c>
    </row>
    <row r="3473" spans="6:6" ht="12.45" x14ac:dyDescent="0.3">
      <c r="F3473" s="36" t="s">
        <v>7715</v>
      </c>
    </row>
    <row r="3474" spans="6:6" ht="12.45" x14ac:dyDescent="0.3">
      <c r="F3474" s="36" t="s">
        <v>4402</v>
      </c>
    </row>
    <row r="3475" spans="6:6" ht="12.45" x14ac:dyDescent="0.3">
      <c r="F3475" s="36" t="s">
        <v>3977</v>
      </c>
    </row>
    <row r="3476" spans="6:6" ht="12.45" x14ac:dyDescent="0.3">
      <c r="F3476" s="36" t="s">
        <v>2355</v>
      </c>
    </row>
    <row r="3477" spans="6:6" ht="12.45" x14ac:dyDescent="0.3">
      <c r="F3477" s="36" t="s">
        <v>3811</v>
      </c>
    </row>
    <row r="3478" spans="6:6" ht="12.45" x14ac:dyDescent="0.3">
      <c r="F3478" s="36" t="s">
        <v>7716</v>
      </c>
    </row>
    <row r="3479" spans="6:6" ht="12.45" x14ac:dyDescent="0.3">
      <c r="F3479" s="36" t="s">
        <v>7717</v>
      </c>
    </row>
    <row r="3480" spans="6:6" ht="12.45" x14ac:dyDescent="0.3">
      <c r="F3480" s="36" t="s">
        <v>7718</v>
      </c>
    </row>
    <row r="3481" spans="6:6" ht="12.45" x14ac:dyDescent="0.3">
      <c r="F3481" s="36" t="s">
        <v>1908</v>
      </c>
    </row>
    <row r="3482" spans="6:6" ht="12.45" x14ac:dyDescent="0.3">
      <c r="F3482" s="36" t="s">
        <v>7719</v>
      </c>
    </row>
    <row r="3483" spans="6:6" ht="12.45" x14ac:dyDescent="0.3">
      <c r="F3483" s="36" t="s">
        <v>4683</v>
      </c>
    </row>
    <row r="3484" spans="6:6" ht="12.45" x14ac:dyDescent="0.3">
      <c r="F3484" s="36" t="s">
        <v>3342</v>
      </c>
    </row>
    <row r="3485" spans="6:6" ht="12.45" x14ac:dyDescent="0.3">
      <c r="F3485" s="36" t="s">
        <v>7720</v>
      </c>
    </row>
    <row r="3486" spans="6:6" ht="12.45" x14ac:dyDescent="0.3">
      <c r="F3486" s="36" t="s">
        <v>7721</v>
      </c>
    </row>
    <row r="3487" spans="6:6" ht="12.45" x14ac:dyDescent="0.3">
      <c r="F3487" s="36" t="s">
        <v>7722</v>
      </c>
    </row>
    <row r="3488" spans="6:6" ht="12.45" x14ac:dyDescent="0.3">
      <c r="F3488" s="36" t="s">
        <v>7723</v>
      </c>
    </row>
    <row r="3489" spans="6:6" ht="12.45" x14ac:dyDescent="0.3">
      <c r="F3489" s="36" t="s">
        <v>7724</v>
      </c>
    </row>
    <row r="3490" spans="6:6" ht="12.45" x14ac:dyDescent="0.3">
      <c r="F3490" s="36" t="s">
        <v>7725</v>
      </c>
    </row>
    <row r="3491" spans="6:6" ht="12.45" x14ac:dyDescent="0.3">
      <c r="F3491" s="36" t="s">
        <v>7726</v>
      </c>
    </row>
    <row r="3492" spans="6:6" ht="12.45" x14ac:dyDescent="0.3">
      <c r="F3492" s="36" t="s">
        <v>7727</v>
      </c>
    </row>
    <row r="3493" spans="6:6" ht="12.45" x14ac:dyDescent="0.3">
      <c r="F3493" s="36" t="s">
        <v>7728</v>
      </c>
    </row>
    <row r="3494" spans="6:6" ht="12.45" x14ac:dyDescent="0.3">
      <c r="F3494" s="36" t="s">
        <v>7729</v>
      </c>
    </row>
    <row r="3495" spans="6:6" ht="12.45" x14ac:dyDescent="0.3">
      <c r="F3495" s="36" t="s">
        <v>1534</v>
      </c>
    </row>
    <row r="3496" spans="6:6" ht="12.45" x14ac:dyDescent="0.3">
      <c r="F3496" s="36" t="s">
        <v>7730</v>
      </c>
    </row>
    <row r="3497" spans="6:6" ht="12.45" x14ac:dyDescent="0.3">
      <c r="F3497" s="36" t="s">
        <v>7731</v>
      </c>
    </row>
    <row r="3498" spans="6:6" ht="12.45" x14ac:dyDescent="0.3">
      <c r="F3498" s="36" t="s">
        <v>7732</v>
      </c>
    </row>
    <row r="3499" spans="6:6" ht="12.45" x14ac:dyDescent="0.3">
      <c r="F3499" s="36" t="s">
        <v>7733</v>
      </c>
    </row>
    <row r="3500" spans="6:6" ht="12.45" x14ac:dyDescent="0.3">
      <c r="F3500" s="36" t="s">
        <v>7734</v>
      </c>
    </row>
    <row r="3501" spans="6:6" ht="12.45" x14ac:dyDescent="0.3">
      <c r="F3501" s="36" t="s">
        <v>2247</v>
      </c>
    </row>
    <row r="3502" spans="6:6" ht="12.45" x14ac:dyDescent="0.3">
      <c r="F3502" s="36" t="s">
        <v>7735</v>
      </c>
    </row>
    <row r="3503" spans="6:6" ht="12.45" x14ac:dyDescent="0.3">
      <c r="F3503" s="36" t="s">
        <v>7736</v>
      </c>
    </row>
    <row r="3504" spans="6:6" ht="12.45" x14ac:dyDescent="0.3">
      <c r="F3504" s="36" t="s">
        <v>7737</v>
      </c>
    </row>
    <row r="3505" spans="6:6" ht="12.45" x14ac:dyDescent="0.3">
      <c r="F3505" s="36" t="s">
        <v>7738</v>
      </c>
    </row>
    <row r="3506" spans="6:6" ht="12.45" x14ac:dyDescent="0.3">
      <c r="F3506" s="36" t="s">
        <v>7739</v>
      </c>
    </row>
    <row r="3507" spans="6:6" ht="12.45" x14ac:dyDescent="0.3">
      <c r="F3507" s="36" t="s">
        <v>7740</v>
      </c>
    </row>
    <row r="3508" spans="6:6" ht="12.45" x14ac:dyDescent="0.3">
      <c r="F3508" s="36" t="s">
        <v>7741</v>
      </c>
    </row>
    <row r="3509" spans="6:6" ht="12.45" x14ac:dyDescent="0.3">
      <c r="F3509" s="36" t="s">
        <v>7742</v>
      </c>
    </row>
    <row r="3510" spans="6:6" ht="12.45" x14ac:dyDescent="0.3">
      <c r="F3510" s="36" t="s">
        <v>7743</v>
      </c>
    </row>
    <row r="3511" spans="6:6" ht="12.45" x14ac:dyDescent="0.3">
      <c r="F3511" s="36" t="s">
        <v>7744</v>
      </c>
    </row>
    <row r="3512" spans="6:6" ht="12.45" x14ac:dyDescent="0.3">
      <c r="F3512" s="36" t="s">
        <v>7745</v>
      </c>
    </row>
    <row r="3513" spans="6:6" ht="12.45" x14ac:dyDescent="0.3">
      <c r="F3513" s="36" t="s">
        <v>7746</v>
      </c>
    </row>
    <row r="3514" spans="6:6" ht="12.45" x14ac:dyDescent="0.3">
      <c r="F3514" s="36" t="s">
        <v>4488</v>
      </c>
    </row>
    <row r="3515" spans="6:6" ht="12.45" x14ac:dyDescent="0.3">
      <c r="F3515" s="36" t="s">
        <v>7747</v>
      </c>
    </row>
    <row r="3516" spans="6:6" ht="12.45" x14ac:dyDescent="0.3">
      <c r="F3516" s="36" t="s">
        <v>7748</v>
      </c>
    </row>
    <row r="3517" spans="6:6" ht="12.45" x14ac:dyDescent="0.3">
      <c r="F3517" s="36" t="s">
        <v>7749</v>
      </c>
    </row>
    <row r="3518" spans="6:6" ht="12.45" x14ac:dyDescent="0.3">
      <c r="F3518" s="36" t="s">
        <v>7750</v>
      </c>
    </row>
    <row r="3519" spans="6:6" ht="12.45" x14ac:dyDescent="0.3">
      <c r="F3519" s="36" t="s">
        <v>7751</v>
      </c>
    </row>
    <row r="3520" spans="6:6" ht="12.45" x14ac:dyDescent="0.3">
      <c r="F3520" s="36" t="s">
        <v>7752</v>
      </c>
    </row>
    <row r="3521" spans="6:6" ht="12.45" x14ac:dyDescent="0.3">
      <c r="F3521" s="36" t="s">
        <v>7753</v>
      </c>
    </row>
    <row r="3522" spans="6:6" ht="12.45" x14ac:dyDescent="0.3">
      <c r="F3522" s="36" t="s">
        <v>7754</v>
      </c>
    </row>
    <row r="3523" spans="6:6" ht="12.45" x14ac:dyDescent="0.3">
      <c r="F3523" s="36" t="s">
        <v>7755</v>
      </c>
    </row>
    <row r="3524" spans="6:6" ht="12.45" x14ac:dyDescent="0.3">
      <c r="F3524" s="36" t="s">
        <v>1734</v>
      </c>
    </row>
    <row r="3525" spans="6:6" ht="12.45" x14ac:dyDescent="0.3">
      <c r="F3525" s="36" t="s">
        <v>2535</v>
      </c>
    </row>
    <row r="3526" spans="6:6" ht="12.45" x14ac:dyDescent="0.3">
      <c r="F3526" s="36" t="s">
        <v>3918</v>
      </c>
    </row>
    <row r="3527" spans="6:6" ht="12.45" x14ac:dyDescent="0.3">
      <c r="F3527" s="36" t="s">
        <v>949</v>
      </c>
    </row>
    <row r="3528" spans="6:6" ht="12.45" x14ac:dyDescent="0.3">
      <c r="F3528" s="36" t="s">
        <v>7756</v>
      </c>
    </row>
    <row r="3529" spans="6:6" ht="12.45" x14ac:dyDescent="0.3">
      <c r="F3529" s="36" t="s">
        <v>7757</v>
      </c>
    </row>
    <row r="3530" spans="6:6" ht="12.45" x14ac:dyDescent="0.3">
      <c r="F3530" s="36" t="s">
        <v>7758</v>
      </c>
    </row>
    <row r="3531" spans="6:6" ht="12.45" x14ac:dyDescent="0.3">
      <c r="F3531" s="36" t="s">
        <v>7759</v>
      </c>
    </row>
    <row r="3532" spans="6:6" ht="12.45" x14ac:dyDescent="0.3">
      <c r="F3532" s="36" t="s">
        <v>7760</v>
      </c>
    </row>
    <row r="3533" spans="6:6" ht="12.45" x14ac:dyDescent="0.3">
      <c r="F3533" s="36" t="s">
        <v>7761</v>
      </c>
    </row>
    <row r="3534" spans="6:6" ht="12.45" x14ac:dyDescent="0.3">
      <c r="F3534" s="36" t="s">
        <v>7762</v>
      </c>
    </row>
    <row r="3535" spans="6:6" ht="12.45" x14ac:dyDescent="0.3">
      <c r="F3535" s="36" t="s">
        <v>7763</v>
      </c>
    </row>
    <row r="3536" spans="6:6" ht="12.45" x14ac:dyDescent="0.3">
      <c r="F3536" s="36" t="s">
        <v>7764</v>
      </c>
    </row>
    <row r="3537" spans="6:6" ht="12.45" x14ac:dyDescent="0.3">
      <c r="F3537" s="36" t="s">
        <v>7765</v>
      </c>
    </row>
    <row r="3538" spans="6:6" ht="12.45" x14ac:dyDescent="0.3">
      <c r="F3538" s="36" t="s">
        <v>7766</v>
      </c>
    </row>
    <row r="3539" spans="6:6" ht="12.45" x14ac:dyDescent="0.3">
      <c r="F3539" s="36" t="s">
        <v>7767</v>
      </c>
    </row>
    <row r="3540" spans="6:6" ht="12.45" x14ac:dyDescent="0.3">
      <c r="F3540" s="36" t="s">
        <v>7768</v>
      </c>
    </row>
    <row r="3541" spans="6:6" ht="12.45" x14ac:dyDescent="0.3">
      <c r="F3541" s="36" t="s">
        <v>4240</v>
      </c>
    </row>
    <row r="3542" spans="6:6" ht="12.45" x14ac:dyDescent="0.3">
      <c r="F3542" s="36" t="s">
        <v>3511</v>
      </c>
    </row>
    <row r="3543" spans="6:6" ht="12.45" x14ac:dyDescent="0.3">
      <c r="F3543" s="36" t="s">
        <v>7769</v>
      </c>
    </row>
    <row r="3544" spans="6:6" ht="12.45" x14ac:dyDescent="0.3">
      <c r="F3544" s="36" t="s">
        <v>7770</v>
      </c>
    </row>
    <row r="3545" spans="6:6" ht="12.45" x14ac:dyDescent="0.3">
      <c r="F3545" s="36" t="s">
        <v>3833</v>
      </c>
    </row>
    <row r="3546" spans="6:6" ht="12.45" x14ac:dyDescent="0.3">
      <c r="F3546" s="36" t="s">
        <v>7771</v>
      </c>
    </row>
    <row r="3547" spans="6:6" ht="12.45" x14ac:dyDescent="0.3">
      <c r="F3547" s="36" t="s">
        <v>7772</v>
      </c>
    </row>
    <row r="3548" spans="6:6" ht="12.45" x14ac:dyDescent="0.3">
      <c r="F3548" s="36" t="s">
        <v>7773</v>
      </c>
    </row>
    <row r="3549" spans="6:6" ht="12.45" x14ac:dyDescent="0.3">
      <c r="F3549" s="36" t="s">
        <v>7774</v>
      </c>
    </row>
    <row r="3550" spans="6:6" ht="12.45" x14ac:dyDescent="0.3">
      <c r="F3550" s="36" t="s">
        <v>7775</v>
      </c>
    </row>
    <row r="3551" spans="6:6" ht="12.45" x14ac:dyDescent="0.3">
      <c r="F3551" s="36" t="s">
        <v>7776</v>
      </c>
    </row>
    <row r="3552" spans="6:6" ht="12.45" x14ac:dyDescent="0.3">
      <c r="F3552" s="36" t="s">
        <v>7777</v>
      </c>
    </row>
    <row r="3553" spans="6:6" ht="12.45" x14ac:dyDescent="0.3">
      <c r="F3553" s="36" t="s">
        <v>7778</v>
      </c>
    </row>
    <row r="3554" spans="6:6" ht="12.45" x14ac:dyDescent="0.3">
      <c r="F3554" s="36" t="s">
        <v>5071</v>
      </c>
    </row>
    <row r="3555" spans="6:6" ht="12.45" x14ac:dyDescent="0.3">
      <c r="F3555" s="36" t="s">
        <v>7779</v>
      </c>
    </row>
    <row r="3556" spans="6:6" ht="12.45" x14ac:dyDescent="0.3">
      <c r="F3556" s="36" t="s">
        <v>7780</v>
      </c>
    </row>
    <row r="3557" spans="6:6" ht="12.45" x14ac:dyDescent="0.3">
      <c r="F3557" s="36" t="s">
        <v>4071</v>
      </c>
    </row>
    <row r="3558" spans="6:6" ht="12.45" x14ac:dyDescent="0.3">
      <c r="F3558" s="36" t="s">
        <v>7781</v>
      </c>
    </row>
    <row r="3559" spans="6:6" ht="12.45" x14ac:dyDescent="0.3">
      <c r="F3559" s="36" t="s">
        <v>7782</v>
      </c>
    </row>
    <row r="3560" spans="6:6" ht="12.45" x14ac:dyDescent="0.3">
      <c r="F3560" s="36" t="s">
        <v>7783</v>
      </c>
    </row>
    <row r="3561" spans="6:6" ht="12.45" x14ac:dyDescent="0.3">
      <c r="F3561" s="36" t="s">
        <v>7784</v>
      </c>
    </row>
    <row r="3562" spans="6:6" ht="12.45" x14ac:dyDescent="0.3">
      <c r="F3562" s="36" t="s">
        <v>7785</v>
      </c>
    </row>
    <row r="3563" spans="6:6" ht="12.45" x14ac:dyDescent="0.3">
      <c r="F3563" s="36" t="s">
        <v>7786</v>
      </c>
    </row>
    <row r="3564" spans="6:6" ht="12.45" x14ac:dyDescent="0.3">
      <c r="F3564" s="36" t="s">
        <v>3338</v>
      </c>
    </row>
    <row r="3565" spans="6:6" ht="12.45" x14ac:dyDescent="0.3">
      <c r="F3565" s="36" t="s">
        <v>7787</v>
      </c>
    </row>
    <row r="3566" spans="6:6" ht="12.45" x14ac:dyDescent="0.3">
      <c r="F3566" s="36" t="s">
        <v>849</v>
      </c>
    </row>
    <row r="3567" spans="6:6" ht="12.45" x14ac:dyDescent="0.3">
      <c r="F3567" s="36" t="s">
        <v>7788</v>
      </c>
    </row>
    <row r="3568" spans="6:6" ht="12.45" x14ac:dyDescent="0.3">
      <c r="F3568" s="36" t="s">
        <v>1944</v>
      </c>
    </row>
    <row r="3569" spans="6:6" ht="12.45" x14ac:dyDescent="0.3">
      <c r="F3569" s="36" t="s">
        <v>7789</v>
      </c>
    </row>
    <row r="3570" spans="6:6" ht="12.45" x14ac:dyDescent="0.3">
      <c r="F3570" s="36" t="s">
        <v>7790</v>
      </c>
    </row>
    <row r="3571" spans="6:6" ht="12.45" x14ac:dyDescent="0.3">
      <c r="F3571" s="36" t="s">
        <v>3276</v>
      </c>
    </row>
    <row r="3572" spans="6:6" ht="12.45" x14ac:dyDescent="0.3">
      <c r="F3572" s="36" t="s">
        <v>873</v>
      </c>
    </row>
    <row r="3573" spans="6:6" ht="12.45" x14ac:dyDescent="0.3">
      <c r="F3573" s="36" t="s">
        <v>7791</v>
      </c>
    </row>
    <row r="3574" spans="6:6" ht="12.45" x14ac:dyDescent="0.3">
      <c r="F3574" s="36" t="s">
        <v>7792</v>
      </c>
    </row>
    <row r="3575" spans="6:6" ht="12.45" x14ac:dyDescent="0.3">
      <c r="F3575" s="36" t="s">
        <v>7793</v>
      </c>
    </row>
    <row r="3576" spans="6:6" ht="12.45" x14ac:dyDescent="0.3">
      <c r="F3576" s="36" t="s">
        <v>2794</v>
      </c>
    </row>
    <row r="3577" spans="6:6" ht="12.45" x14ac:dyDescent="0.3">
      <c r="F3577" s="36" t="s">
        <v>2933</v>
      </c>
    </row>
    <row r="3578" spans="6:6" ht="12.45" x14ac:dyDescent="0.3">
      <c r="F3578" s="36" t="s">
        <v>7794</v>
      </c>
    </row>
    <row r="3579" spans="6:6" ht="12.45" x14ac:dyDescent="0.3">
      <c r="F3579" s="36" t="s">
        <v>7795</v>
      </c>
    </row>
    <row r="3580" spans="6:6" ht="12.45" x14ac:dyDescent="0.3">
      <c r="F3580" s="36" t="s">
        <v>7796</v>
      </c>
    </row>
    <row r="3581" spans="6:6" ht="12.45" x14ac:dyDescent="0.3">
      <c r="F3581" s="36" t="s">
        <v>7797</v>
      </c>
    </row>
    <row r="3582" spans="6:6" ht="12.45" x14ac:dyDescent="0.3">
      <c r="F3582" s="36" t="s">
        <v>4309</v>
      </c>
    </row>
    <row r="3583" spans="6:6" ht="12.45" x14ac:dyDescent="0.3">
      <c r="F3583" s="36" t="s">
        <v>7798</v>
      </c>
    </row>
    <row r="3584" spans="6:6" ht="12.45" x14ac:dyDescent="0.3">
      <c r="F3584" s="36" t="s">
        <v>7799</v>
      </c>
    </row>
    <row r="3585" spans="6:6" ht="12.45" x14ac:dyDescent="0.3">
      <c r="F3585" s="36" t="s">
        <v>7800</v>
      </c>
    </row>
    <row r="3586" spans="6:6" ht="12.45" x14ac:dyDescent="0.3">
      <c r="F3586" s="36" t="s">
        <v>7801</v>
      </c>
    </row>
    <row r="3587" spans="6:6" ht="12.45" x14ac:dyDescent="0.3">
      <c r="F3587" s="36" t="s">
        <v>7802</v>
      </c>
    </row>
    <row r="3588" spans="6:6" ht="12.45" x14ac:dyDescent="0.3">
      <c r="F3588" s="36" t="s">
        <v>7803</v>
      </c>
    </row>
    <row r="3589" spans="6:6" ht="12.45" x14ac:dyDescent="0.3">
      <c r="F3589" s="36" t="s">
        <v>7804</v>
      </c>
    </row>
    <row r="3590" spans="6:6" ht="12.45" x14ac:dyDescent="0.3">
      <c r="F3590" s="36" t="s">
        <v>7805</v>
      </c>
    </row>
    <row r="3591" spans="6:6" ht="12.45" x14ac:dyDescent="0.3">
      <c r="F3591" s="36" t="s">
        <v>4709</v>
      </c>
    </row>
    <row r="3592" spans="6:6" ht="12.45" x14ac:dyDescent="0.3">
      <c r="F3592" s="36" t="s">
        <v>7806</v>
      </c>
    </row>
    <row r="3593" spans="6:6" ht="12.45" x14ac:dyDescent="0.3">
      <c r="F3593" s="36" t="s">
        <v>7807</v>
      </c>
    </row>
    <row r="3594" spans="6:6" ht="12.45" x14ac:dyDescent="0.3">
      <c r="F3594" s="36" t="s">
        <v>4156</v>
      </c>
    </row>
    <row r="3595" spans="6:6" ht="12.45" x14ac:dyDescent="0.3">
      <c r="F3595" s="36" t="s">
        <v>996</v>
      </c>
    </row>
    <row r="3596" spans="6:6" ht="12.45" x14ac:dyDescent="0.3">
      <c r="F3596" s="36" t="s">
        <v>7808</v>
      </c>
    </row>
    <row r="3597" spans="6:6" ht="12.45" x14ac:dyDescent="0.3">
      <c r="F3597" s="36" t="s">
        <v>7809</v>
      </c>
    </row>
    <row r="3598" spans="6:6" ht="12.45" x14ac:dyDescent="0.3">
      <c r="F3598" s="36" t="s">
        <v>4250</v>
      </c>
    </row>
    <row r="3599" spans="6:6" ht="12.45" x14ac:dyDescent="0.3">
      <c r="F3599" s="36" t="s">
        <v>7810</v>
      </c>
    </row>
    <row r="3600" spans="6:6" ht="12.45" x14ac:dyDescent="0.3">
      <c r="F3600" s="36" t="s">
        <v>7811</v>
      </c>
    </row>
    <row r="3601" spans="6:6" ht="12.45" x14ac:dyDescent="0.3">
      <c r="F3601" s="36" t="s">
        <v>7812</v>
      </c>
    </row>
    <row r="3602" spans="6:6" ht="12.45" x14ac:dyDescent="0.3">
      <c r="F3602" s="36" t="s">
        <v>7813</v>
      </c>
    </row>
    <row r="3603" spans="6:6" ht="12.45" x14ac:dyDescent="0.3">
      <c r="F3603" s="36" t="s">
        <v>7814</v>
      </c>
    </row>
    <row r="3604" spans="6:6" ht="12.45" x14ac:dyDescent="0.3">
      <c r="F3604" s="36" t="s">
        <v>7815</v>
      </c>
    </row>
    <row r="3605" spans="6:6" ht="12.45" x14ac:dyDescent="0.3">
      <c r="F3605" s="36" t="s">
        <v>4539</v>
      </c>
    </row>
    <row r="3606" spans="6:6" ht="12.45" x14ac:dyDescent="0.3">
      <c r="F3606" s="36" t="s">
        <v>7816</v>
      </c>
    </row>
    <row r="3607" spans="6:6" ht="12.45" x14ac:dyDescent="0.3">
      <c r="F3607" s="36" t="s">
        <v>7817</v>
      </c>
    </row>
    <row r="3608" spans="6:6" ht="12.45" x14ac:dyDescent="0.3">
      <c r="F3608" s="36" t="s">
        <v>7818</v>
      </c>
    </row>
    <row r="3609" spans="6:6" ht="12.45" x14ac:dyDescent="0.3">
      <c r="F3609" s="36" t="s">
        <v>7819</v>
      </c>
    </row>
    <row r="3610" spans="6:6" ht="12.45" x14ac:dyDescent="0.3">
      <c r="F3610" s="36" t="s">
        <v>7820</v>
      </c>
    </row>
    <row r="3611" spans="6:6" ht="12.45" x14ac:dyDescent="0.3">
      <c r="F3611" s="36" t="s">
        <v>3644</v>
      </c>
    </row>
    <row r="3612" spans="6:6" ht="12.45" x14ac:dyDescent="0.3">
      <c r="F3612" s="36" t="s">
        <v>7821</v>
      </c>
    </row>
    <row r="3613" spans="6:6" ht="12.45" x14ac:dyDescent="0.3">
      <c r="F3613" s="36" t="s">
        <v>7822</v>
      </c>
    </row>
    <row r="3614" spans="6:6" ht="12.45" x14ac:dyDescent="0.3">
      <c r="F3614" s="36" t="s">
        <v>7823</v>
      </c>
    </row>
    <row r="3615" spans="6:6" ht="12.45" x14ac:dyDescent="0.3">
      <c r="F3615" s="36" t="s">
        <v>7824</v>
      </c>
    </row>
    <row r="3616" spans="6:6" ht="12.45" x14ac:dyDescent="0.3">
      <c r="F3616" s="36" t="s">
        <v>7825</v>
      </c>
    </row>
    <row r="3617" spans="6:6" ht="12.45" x14ac:dyDescent="0.3">
      <c r="F3617" s="36" t="s">
        <v>2991</v>
      </c>
    </row>
    <row r="3618" spans="6:6" ht="12.45" x14ac:dyDescent="0.3">
      <c r="F3618" s="36" t="s">
        <v>2735</v>
      </c>
    </row>
    <row r="3619" spans="6:6" ht="12.45" x14ac:dyDescent="0.3">
      <c r="F3619" s="36" t="s">
        <v>7826</v>
      </c>
    </row>
    <row r="3620" spans="6:6" ht="12.45" x14ac:dyDescent="0.3">
      <c r="F3620" s="36" t="s">
        <v>7827</v>
      </c>
    </row>
    <row r="3621" spans="6:6" ht="12.45" x14ac:dyDescent="0.3">
      <c r="F3621" s="36" t="s">
        <v>7828</v>
      </c>
    </row>
    <row r="3622" spans="6:6" ht="12.45" x14ac:dyDescent="0.3">
      <c r="F3622" s="36" t="s">
        <v>7829</v>
      </c>
    </row>
    <row r="3623" spans="6:6" ht="12.45" x14ac:dyDescent="0.3">
      <c r="F3623" s="36" t="s">
        <v>7830</v>
      </c>
    </row>
    <row r="3624" spans="6:6" ht="12.45" x14ac:dyDescent="0.3">
      <c r="F3624" s="36" t="s">
        <v>7831</v>
      </c>
    </row>
    <row r="3625" spans="6:6" ht="12.45" x14ac:dyDescent="0.3">
      <c r="F3625" s="36" t="s">
        <v>587</v>
      </c>
    </row>
    <row r="3626" spans="6:6" ht="12.45" x14ac:dyDescent="0.3">
      <c r="F3626" s="36" t="s">
        <v>7832</v>
      </c>
    </row>
    <row r="3627" spans="6:6" ht="12.45" x14ac:dyDescent="0.3">
      <c r="F3627" s="36" t="s">
        <v>7833</v>
      </c>
    </row>
    <row r="3628" spans="6:6" ht="12.45" x14ac:dyDescent="0.3">
      <c r="F3628" s="36" t="s">
        <v>7834</v>
      </c>
    </row>
    <row r="3629" spans="6:6" ht="12.45" x14ac:dyDescent="0.3">
      <c r="F3629" s="36" t="s">
        <v>7835</v>
      </c>
    </row>
    <row r="3630" spans="6:6" ht="12.45" x14ac:dyDescent="0.3">
      <c r="F3630" s="36" t="s">
        <v>7836</v>
      </c>
    </row>
    <row r="3631" spans="6:6" ht="12.45" x14ac:dyDescent="0.3">
      <c r="F3631" s="36" t="s">
        <v>4451</v>
      </c>
    </row>
    <row r="3632" spans="6:6" ht="12.45" x14ac:dyDescent="0.3">
      <c r="F3632" s="36" t="s">
        <v>7837</v>
      </c>
    </row>
    <row r="3633" spans="6:6" ht="12.45" x14ac:dyDescent="0.3">
      <c r="F3633" s="36" t="s">
        <v>7838</v>
      </c>
    </row>
    <row r="3634" spans="6:6" ht="12.45" x14ac:dyDescent="0.3">
      <c r="F3634" s="36" t="s">
        <v>7839</v>
      </c>
    </row>
    <row r="3635" spans="6:6" ht="12.45" x14ac:dyDescent="0.3">
      <c r="F3635" s="36" t="s">
        <v>7840</v>
      </c>
    </row>
    <row r="3636" spans="6:6" ht="12.45" x14ac:dyDescent="0.3">
      <c r="F3636" s="36" t="s">
        <v>1133</v>
      </c>
    </row>
    <row r="3637" spans="6:6" ht="12.45" x14ac:dyDescent="0.3">
      <c r="F3637" s="36" t="s">
        <v>515</v>
      </c>
    </row>
    <row r="3638" spans="6:6" ht="12.45" x14ac:dyDescent="0.3">
      <c r="F3638" s="36" t="s">
        <v>7841</v>
      </c>
    </row>
    <row r="3639" spans="6:6" ht="12.45" x14ac:dyDescent="0.3">
      <c r="F3639" s="36" t="s">
        <v>3358</v>
      </c>
    </row>
    <row r="3640" spans="6:6" ht="12.45" x14ac:dyDescent="0.3">
      <c r="F3640" s="36" t="s">
        <v>7842</v>
      </c>
    </row>
    <row r="3641" spans="6:6" ht="12.45" x14ac:dyDescent="0.3">
      <c r="F3641" s="36" t="s">
        <v>7843</v>
      </c>
    </row>
    <row r="3642" spans="6:6" ht="12.45" x14ac:dyDescent="0.3">
      <c r="F3642" s="36" t="s">
        <v>7844</v>
      </c>
    </row>
    <row r="3643" spans="6:6" ht="12.45" x14ac:dyDescent="0.3">
      <c r="F3643" s="36" t="s">
        <v>7845</v>
      </c>
    </row>
    <row r="3644" spans="6:6" ht="12.45" x14ac:dyDescent="0.3">
      <c r="F3644" s="36" t="s">
        <v>7846</v>
      </c>
    </row>
    <row r="3645" spans="6:6" ht="12.45" x14ac:dyDescent="0.3">
      <c r="F3645" s="36" t="s">
        <v>2432</v>
      </c>
    </row>
    <row r="3646" spans="6:6" ht="12.45" x14ac:dyDescent="0.3">
      <c r="F3646" s="36" t="s">
        <v>7847</v>
      </c>
    </row>
    <row r="3647" spans="6:6" ht="12.45" x14ac:dyDescent="0.3">
      <c r="F3647" s="36" t="s">
        <v>7848</v>
      </c>
    </row>
    <row r="3648" spans="6:6" ht="12.45" x14ac:dyDescent="0.3">
      <c r="F3648" s="36" t="s">
        <v>3881</v>
      </c>
    </row>
    <row r="3649" spans="6:6" ht="12.45" x14ac:dyDescent="0.3">
      <c r="F3649" s="36" t="s">
        <v>7849</v>
      </c>
    </row>
    <row r="3650" spans="6:6" ht="12.45" x14ac:dyDescent="0.3">
      <c r="F3650" s="36" t="s">
        <v>7850</v>
      </c>
    </row>
    <row r="3651" spans="6:6" ht="12.45" x14ac:dyDescent="0.3">
      <c r="F3651" s="36" t="s">
        <v>7851</v>
      </c>
    </row>
    <row r="3652" spans="6:6" ht="12.45" x14ac:dyDescent="0.3">
      <c r="F3652" s="36" t="s">
        <v>7852</v>
      </c>
    </row>
    <row r="3653" spans="6:6" ht="12.45" x14ac:dyDescent="0.3">
      <c r="F3653" s="36" t="s">
        <v>7853</v>
      </c>
    </row>
    <row r="3654" spans="6:6" ht="12.45" x14ac:dyDescent="0.3">
      <c r="F3654" s="36" t="s">
        <v>7854</v>
      </c>
    </row>
    <row r="3655" spans="6:6" ht="12.45" x14ac:dyDescent="0.3">
      <c r="F3655" s="36" t="s">
        <v>7855</v>
      </c>
    </row>
    <row r="3656" spans="6:6" ht="12.45" x14ac:dyDescent="0.3">
      <c r="F3656" s="36" t="s">
        <v>6240</v>
      </c>
    </row>
    <row r="3657" spans="6:6" ht="12.45" x14ac:dyDescent="0.3">
      <c r="F3657" s="36" t="s">
        <v>2665</v>
      </c>
    </row>
    <row r="3658" spans="6:6" ht="12.45" x14ac:dyDescent="0.3">
      <c r="F3658" s="36" t="s">
        <v>7856</v>
      </c>
    </row>
    <row r="3659" spans="6:6" ht="12.45" x14ac:dyDescent="0.3">
      <c r="F3659" s="36" t="s">
        <v>7857</v>
      </c>
    </row>
    <row r="3660" spans="6:6" ht="12.45" x14ac:dyDescent="0.3">
      <c r="F3660" s="36" t="s">
        <v>1110</v>
      </c>
    </row>
    <row r="3661" spans="6:6" ht="12.45" x14ac:dyDescent="0.3">
      <c r="F3661" s="36" t="s">
        <v>7858</v>
      </c>
    </row>
    <row r="3662" spans="6:6" ht="12.45" x14ac:dyDescent="0.3">
      <c r="F3662" s="36" t="s">
        <v>7859</v>
      </c>
    </row>
    <row r="3663" spans="6:6" ht="12.45" x14ac:dyDescent="0.3">
      <c r="F3663" s="36" t="s">
        <v>7860</v>
      </c>
    </row>
    <row r="3664" spans="6:6" ht="12.45" x14ac:dyDescent="0.3">
      <c r="F3664" s="36" t="s">
        <v>590</v>
      </c>
    </row>
    <row r="3665" spans="6:6" ht="12.45" x14ac:dyDescent="0.3">
      <c r="F3665" s="36" t="s">
        <v>7861</v>
      </c>
    </row>
    <row r="3666" spans="6:6" ht="12.45" x14ac:dyDescent="0.3">
      <c r="F3666" s="36" t="s">
        <v>7862</v>
      </c>
    </row>
    <row r="3667" spans="6:6" ht="12.45" x14ac:dyDescent="0.3">
      <c r="F3667" s="36" t="s">
        <v>7863</v>
      </c>
    </row>
    <row r="3668" spans="6:6" ht="12.45" x14ac:dyDescent="0.3">
      <c r="F3668" s="36" t="s">
        <v>1115</v>
      </c>
    </row>
    <row r="3669" spans="6:6" ht="12.45" x14ac:dyDescent="0.3">
      <c r="F3669" s="36" t="s">
        <v>7864</v>
      </c>
    </row>
    <row r="3670" spans="6:6" ht="12.45" x14ac:dyDescent="0.3">
      <c r="F3670" s="36" t="s">
        <v>7865</v>
      </c>
    </row>
    <row r="3671" spans="6:6" ht="12.45" x14ac:dyDescent="0.3">
      <c r="F3671" s="36" t="s">
        <v>7866</v>
      </c>
    </row>
    <row r="3672" spans="6:6" ht="12.45" x14ac:dyDescent="0.3">
      <c r="F3672" s="36" t="s">
        <v>7867</v>
      </c>
    </row>
    <row r="3673" spans="6:6" ht="12.45" x14ac:dyDescent="0.3">
      <c r="F3673" s="36" t="s">
        <v>7868</v>
      </c>
    </row>
    <row r="3674" spans="6:6" ht="12.45" x14ac:dyDescent="0.3">
      <c r="F3674" s="36" t="s">
        <v>1020</v>
      </c>
    </row>
    <row r="3675" spans="6:6" ht="12.45" x14ac:dyDescent="0.3">
      <c r="F3675" s="36" t="s">
        <v>7869</v>
      </c>
    </row>
    <row r="3676" spans="6:6" ht="12.45" x14ac:dyDescent="0.3">
      <c r="F3676" s="36" t="s">
        <v>7870</v>
      </c>
    </row>
    <row r="3677" spans="6:6" ht="12.45" x14ac:dyDescent="0.3">
      <c r="F3677" s="36" t="s">
        <v>7871</v>
      </c>
    </row>
    <row r="3678" spans="6:6" ht="12.45" x14ac:dyDescent="0.3">
      <c r="F3678" s="36" t="s">
        <v>7872</v>
      </c>
    </row>
    <row r="3679" spans="6:6" ht="12.45" x14ac:dyDescent="0.3">
      <c r="F3679" s="36" t="s">
        <v>7873</v>
      </c>
    </row>
    <row r="3680" spans="6:6" ht="12.45" x14ac:dyDescent="0.3">
      <c r="F3680" s="36" t="s">
        <v>7874</v>
      </c>
    </row>
    <row r="3681" spans="6:6" ht="12.45" x14ac:dyDescent="0.3">
      <c r="F3681" s="36" t="s">
        <v>7875</v>
      </c>
    </row>
    <row r="3682" spans="6:6" ht="12.45" x14ac:dyDescent="0.3">
      <c r="F3682" s="36" t="s">
        <v>4485</v>
      </c>
    </row>
    <row r="3683" spans="6:6" ht="12.45" x14ac:dyDescent="0.3">
      <c r="F3683" s="36" t="s">
        <v>7876</v>
      </c>
    </row>
    <row r="3684" spans="6:6" ht="12.45" x14ac:dyDescent="0.3">
      <c r="F3684" s="36" t="s">
        <v>7877</v>
      </c>
    </row>
    <row r="3685" spans="6:6" ht="12.45" x14ac:dyDescent="0.3">
      <c r="F3685" s="36" t="s">
        <v>7878</v>
      </c>
    </row>
    <row r="3686" spans="6:6" ht="12.45" x14ac:dyDescent="0.3">
      <c r="F3686" s="36" t="s">
        <v>7879</v>
      </c>
    </row>
    <row r="3687" spans="6:6" ht="12.45" x14ac:dyDescent="0.3">
      <c r="F3687" s="36" t="s">
        <v>7880</v>
      </c>
    </row>
    <row r="3688" spans="6:6" ht="12.45" x14ac:dyDescent="0.3">
      <c r="F3688" s="36" t="s">
        <v>7881</v>
      </c>
    </row>
    <row r="3689" spans="6:6" ht="12.45" x14ac:dyDescent="0.3">
      <c r="F3689" s="36" t="s">
        <v>7882</v>
      </c>
    </row>
    <row r="3690" spans="6:6" ht="12.45" x14ac:dyDescent="0.3">
      <c r="F3690" s="36" t="s">
        <v>7883</v>
      </c>
    </row>
    <row r="3691" spans="6:6" ht="12.45" x14ac:dyDescent="0.3">
      <c r="F3691" s="36" t="s">
        <v>1842</v>
      </c>
    </row>
    <row r="3692" spans="6:6" ht="12.45" x14ac:dyDescent="0.3">
      <c r="F3692" s="36" t="s">
        <v>1758</v>
      </c>
    </row>
    <row r="3693" spans="6:6" ht="12.45" x14ac:dyDescent="0.3">
      <c r="F3693" s="36" t="s">
        <v>7884</v>
      </c>
    </row>
    <row r="3694" spans="6:6" ht="12.45" x14ac:dyDescent="0.3">
      <c r="F3694" s="36" t="s">
        <v>7885</v>
      </c>
    </row>
    <row r="3695" spans="6:6" ht="12.45" x14ac:dyDescent="0.3">
      <c r="F3695" s="36" t="s">
        <v>7886</v>
      </c>
    </row>
    <row r="3696" spans="6:6" ht="12.45" x14ac:dyDescent="0.3">
      <c r="F3696" s="36" t="s">
        <v>7887</v>
      </c>
    </row>
    <row r="3697" spans="6:6" ht="12.45" x14ac:dyDescent="0.3">
      <c r="F3697" s="36" t="s">
        <v>7888</v>
      </c>
    </row>
    <row r="3698" spans="6:6" ht="12.45" x14ac:dyDescent="0.3">
      <c r="F3698" s="36" t="s">
        <v>7889</v>
      </c>
    </row>
    <row r="3699" spans="6:6" ht="12.45" x14ac:dyDescent="0.3">
      <c r="F3699" s="36" t="s">
        <v>7890</v>
      </c>
    </row>
    <row r="3700" spans="6:6" ht="12.45" x14ac:dyDescent="0.3">
      <c r="F3700" s="36" t="s">
        <v>7891</v>
      </c>
    </row>
    <row r="3701" spans="6:6" ht="12.45" x14ac:dyDescent="0.3">
      <c r="F3701" s="36" t="s">
        <v>7892</v>
      </c>
    </row>
    <row r="3702" spans="6:6" ht="12.45" x14ac:dyDescent="0.3">
      <c r="F3702" s="36" t="s">
        <v>7893</v>
      </c>
    </row>
    <row r="3703" spans="6:6" ht="12.45" x14ac:dyDescent="0.3">
      <c r="F3703" s="36" t="s">
        <v>3727</v>
      </c>
    </row>
    <row r="3704" spans="6:6" ht="12.45" x14ac:dyDescent="0.3">
      <c r="F3704" s="36" t="s">
        <v>7894</v>
      </c>
    </row>
    <row r="3705" spans="6:6" ht="12.45" x14ac:dyDescent="0.3">
      <c r="F3705" s="36" t="s">
        <v>7895</v>
      </c>
    </row>
    <row r="3706" spans="6:6" ht="12.45" x14ac:dyDescent="0.3">
      <c r="F3706" s="36" t="s">
        <v>201</v>
      </c>
    </row>
    <row r="3707" spans="6:6" ht="12.45" x14ac:dyDescent="0.3">
      <c r="F3707" s="36" t="s">
        <v>4468</v>
      </c>
    </row>
    <row r="3708" spans="6:6" ht="12.45" x14ac:dyDescent="0.3">
      <c r="F3708" s="36" t="s">
        <v>7896</v>
      </c>
    </row>
    <row r="3709" spans="6:6" ht="12.45" x14ac:dyDescent="0.3">
      <c r="F3709" s="36" t="s">
        <v>7897</v>
      </c>
    </row>
    <row r="3710" spans="6:6" ht="12.45" x14ac:dyDescent="0.3">
      <c r="F3710" s="36" t="s">
        <v>7898</v>
      </c>
    </row>
    <row r="3711" spans="6:6" ht="12.45" x14ac:dyDescent="0.3">
      <c r="F3711" s="36" t="s">
        <v>7899</v>
      </c>
    </row>
    <row r="3712" spans="6:6" ht="12.45" x14ac:dyDescent="0.3">
      <c r="F3712" s="36" t="s">
        <v>7900</v>
      </c>
    </row>
    <row r="3713" spans="6:6" ht="12.45" x14ac:dyDescent="0.3">
      <c r="F3713" s="36" t="s">
        <v>7901</v>
      </c>
    </row>
    <row r="3714" spans="6:6" ht="12.45" x14ac:dyDescent="0.3">
      <c r="F3714" s="36" t="s">
        <v>7902</v>
      </c>
    </row>
    <row r="3715" spans="6:6" ht="12.45" x14ac:dyDescent="0.3">
      <c r="F3715" s="36" t="s">
        <v>7903</v>
      </c>
    </row>
    <row r="3716" spans="6:6" ht="12.45" x14ac:dyDescent="0.3">
      <c r="F3716" s="36" t="s">
        <v>2925</v>
      </c>
    </row>
    <row r="3717" spans="6:6" ht="12.45" x14ac:dyDescent="0.3">
      <c r="F3717" s="36" t="s">
        <v>7904</v>
      </c>
    </row>
    <row r="3718" spans="6:6" ht="12.45" x14ac:dyDescent="0.3">
      <c r="F3718" s="36" t="s">
        <v>7905</v>
      </c>
    </row>
    <row r="3719" spans="6:6" ht="12.45" x14ac:dyDescent="0.3">
      <c r="F3719" s="36" t="s">
        <v>1443</v>
      </c>
    </row>
    <row r="3720" spans="6:6" ht="12.45" x14ac:dyDescent="0.3">
      <c r="F3720" s="36" t="s">
        <v>7906</v>
      </c>
    </row>
    <row r="3721" spans="6:6" ht="12.45" x14ac:dyDescent="0.3">
      <c r="F3721" s="36" t="s">
        <v>7907</v>
      </c>
    </row>
    <row r="3722" spans="6:6" ht="12.45" x14ac:dyDescent="0.3">
      <c r="F3722" s="36" t="s">
        <v>7908</v>
      </c>
    </row>
    <row r="3723" spans="6:6" ht="12.45" x14ac:dyDescent="0.3">
      <c r="F3723" s="36" t="s">
        <v>7909</v>
      </c>
    </row>
    <row r="3724" spans="6:6" ht="12.45" x14ac:dyDescent="0.3">
      <c r="F3724" s="36" t="s">
        <v>7910</v>
      </c>
    </row>
    <row r="3725" spans="6:6" ht="12.45" x14ac:dyDescent="0.3">
      <c r="F3725" s="36" t="s">
        <v>7911</v>
      </c>
    </row>
    <row r="3726" spans="6:6" ht="12.45" x14ac:dyDescent="0.3">
      <c r="F3726" s="36" t="s">
        <v>7912</v>
      </c>
    </row>
    <row r="3727" spans="6:6" ht="12.45" x14ac:dyDescent="0.3">
      <c r="F3727" s="36" t="s">
        <v>7913</v>
      </c>
    </row>
    <row r="3728" spans="6:6" ht="12.45" x14ac:dyDescent="0.3">
      <c r="F3728" s="36" t="s">
        <v>7914</v>
      </c>
    </row>
    <row r="3729" spans="6:6" ht="12.45" x14ac:dyDescent="0.3">
      <c r="F3729" s="36" t="s">
        <v>7915</v>
      </c>
    </row>
    <row r="3730" spans="6:6" ht="12.45" x14ac:dyDescent="0.3">
      <c r="F3730" s="36" t="s">
        <v>7916</v>
      </c>
    </row>
    <row r="3731" spans="6:6" ht="12.45" x14ac:dyDescent="0.3">
      <c r="F3731" s="36" t="s">
        <v>7917</v>
      </c>
    </row>
    <row r="3732" spans="6:6" ht="12.45" x14ac:dyDescent="0.3">
      <c r="F3732" s="36" t="s">
        <v>4800</v>
      </c>
    </row>
    <row r="3733" spans="6:6" ht="12.45" x14ac:dyDescent="0.3">
      <c r="F3733" s="36" t="s">
        <v>7918</v>
      </c>
    </row>
    <row r="3734" spans="6:6" ht="12.45" x14ac:dyDescent="0.3">
      <c r="F3734" s="36" t="s">
        <v>3232</v>
      </c>
    </row>
    <row r="3735" spans="6:6" ht="12.45" x14ac:dyDescent="0.3">
      <c r="F3735" s="36" t="s">
        <v>7919</v>
      </c>
    </row>
    <row r="3736" spans="6:6" ht="12.45" x14ac:dyDescent="0.3">
      <c r="F3736" s="36" t="s">
        <v>2100</v>
      </c>
    </row>
    <row r="3737" spans="6:6" ht="12.45" x14ac:dyDescent="0.3">
      <c r="F3737" s="36" t="s">
        <v>7920</v>
      </c>
    </row>
    <row r="3738" spans="6:6" ht="12.45" x14ac:dyDescent="0.3">
      <c r="F3738" s="36" t="s">
        <v>340</v>
      </c>
    </row>
    <row r="3739" spans="6:6" ht="12.45" x14ac:dyDescent="0.3">
      <c r="F3739" s="36" t="s">
        <v>7921</v>
      </c>
    </row>
    <row r="3740" spans="6:6" ht="12.45" x14ac:dyDescent="0.3">
      <c r="F3740" s="36" t="s">
        <v>7922</v>
      </c>
    </row>
    <row r="3741" spans="6:6" ht="12.45" x14ac:dyDescent="0.3">
      <c r="F3741" s="36" t="s">
        <v>7923</v>
      </c>
    </row>
    <row r="3742" spans="6:6" ht="12.45" x14ac:dyDescent="0.3">
      <c r="F3742" s="36" t="s">
        <v>7924</v>
      </c>
    </row>
    <row r="3743" spans="6:6" ht="12.45" x14ac:dyDescent="0.3">
      <c r="F3743" s="36" t="s">
        <v>7925</v>
      </c>
    </row>
    <row r="3744" spans="6:6" ht="12.45" x14ac:dyDescent="0.3">
      <c r="F3744" s="36" t="s">
        <v>7926</v>
      </c>
    </row>
    <row r="3745" spans="6:6" ht="12.45" x14ac:dyDescent="0.3">
      <c r="F3745" s="36" t="s">
        <v>2202</v>
      </c>
    </row>
    <row r="3746" spans="6:6" ht="12.45" x14ac:dyDescent="0.3">
      <c r="F3746" s="36" t="s">
        <v>7927</v>
      </c>
    </row>
    <row r="3747" spans="6:6" ht="12.45" x14ac:dyDescent="0.3">
      <c r="F3747" s="36" t="s">
        <v>3349</v>
      </c>
    </row>
    <row r="3748" spans="6:6" ht="12.45" x14ac:dyDescent="0.3">
      <c r="F3748" s="36" t="s">
        <v>7928</v>
      </c>
    </row>
    <row r="3749" spans="6:6" ht="12.45" x14ac:dyDescent="0.3">
      <c r="F3749" s="36" t="s">
        <v>7929</v>
      </c>
    </row>
    <row r="3750" spans="6:6" ht="12.45" x14ac:dyDescent="0.3">
      <c r="F3750" s="36" t="s">
        <v>7930</v>
      </c>
    </row>
    <row r="3751" spans="6:6" ht="12.45" x14ac:dyDescent="0.3">
      <c r="F3751" s="36" t="s">
        <v>7931</v>
      </c>
    </row>
    <row r="3752" spans="6:6" ht="12.45" x14ac:dyDescent="0.3">
      <c r="F3752" s="36" t="s">
        <v>7932</v>
      </c>
    </row>
    <row r="3753" spans="6:6" ht="12.45" x14ac:dyDescent="0.3">
      <c r="F3753" s="36" t="s">
        <v>7933</v>
      </c>
    </row>
    <row r="3754" spans="6:6" ht="12.45" x14ac:dyDescent="0.3">
      <c r="F3754" s="36" t="s">
        <v>7934</v>
      </c>
    </row>
    <row r="3755" spans="6:6" ht="12.45" x14ac:dyDescent="0.3">
      <c r="F3755" s="36" t="s">
        <v>7935</v>
      </c>
    </row>
    <row r="3756" spans="6:6" ht="12.45" x14ac:dyDescent="0.3">
      <c r="F3756" s="36" t="s">
        <v>7936</v>
      </c>
    </row>
    <row r="3757" spans="6:6" ht="12.45" x14ac:dyDescent="0.3">
      <c r="F3757" s="36" t="s">
        <v>7937</v>
      </c>
    </row>
    <row r="3758" spans="6:6" ht="12.45" x14ac:dyDescent="0.3">
      <c r="F3758" s="36" t="s">
        <v>2781</v>
      </c>
    </row>
    <row r="3759" spans="6:6" ht="12.45" x14ac:dyDescent="0.3">
      <c r="F3759" s="36" t="s">
        <v>7938</v>
      </c>
    </row>
    <row r="3760" spans="6:6" ht="12.45" x14ac:dyDescent="0.3">
      <c r="F3760" s="36" t="s">
        <v>7939</v>
      </c>
    </row>
    <row r="3761" spans="6:6" ht="12.45" x14ac:dyDescent="0.3">
      <c r="F3761" s="36" t="s">
        <v>2557</v>
      </c>
    </row>
    <row r="3762" spans="6:6" ht="12.45" x14ac:dyDescent="0.3">
      <c r="F3762" s="36" t="s">
        <v>7940</v>
      </c>
    </row>
    <row r="3763" spans="6:6" ht="12.45" x14ac:dyDescent="0.3">
      <c r="F3763" s="36" t="s">
        <v>7941</v>
      </c>
    </row>
    <row r="3764" spans="6:6" ht="12.45" x14ac:dyDescent="0.3">
      <c r="F3764" s="36" t="s">
        <v>7942</v>
      </c>
    </row>
    <row r="3765" spans="6:6" ht="12.45" x14ac:dyDescent="0.3">
      <c r="F3765" s="36" t="s">
        <v>7943</v>
      </c>
    </row>
    <row r="3766" spans="6:6" ht="12.45" x14ac:dyDescent="0.3">
      <c r="F3766" s="36" t="s">
        <v>4746</v>
      </c>
    </row>
    <row r="3767" spans="6:6" ht="12.45" x14ac:dyDescent="0.3">
      <c r="F3767" s="36" t="s">
        <v>7944</v>
      </c>
    </row>
    <row r="3768" spans="6:6" ht="12.45" x14ac:dyDescent="0.3">
      <c r="F3768" s="36" t="s">
        <v>7945</v>
      </c>
    </row>
    <row r="3769" spans="6:6" ht="12.45" x14ac:dyDescent="0.3">
      <c r="F3769" s="36" t="s">
        <v>3281</v>
      </c>
    </row>
    <row r="3770" spans="6:6" ht="12.45" x14ac:dyDescent="0.3">
      <c r="F3770" s="36" t="s">
        <v>4159</v>
      </c>
    </row>
    <row r="3771" spans="6:6" ht="12.45" x14ac:dyDescent="0.3">
      <c r="F3771" s="36" t="s">
        <v>7946</v>
      </c>
    </row>
    <row r="3772" spans="6:6" ht="12.45" x14ac:dyDescent="0.3">
      <c r="F3772" s="36" t="s">
        <v>7947</v>
      </c>
    </row>
    <row r="3773" spans="6:6" ht="12.45" x14ac:dyDescent="0.3">
      <c r="F3773" s="36" t="s">
        <v>7948</v>
      </c>
    </row>
    <row r="3774" spans="6:6" ht="12.45" x14ac:dyDescent="0.3">
      <c r="F3774" s="36" t="s">
        <v>1290</v>
      </c>
    </row>
    <row r="3775" spans="6:6" ht="12.45" x14ac:dyDescent="0.3">
      <c r="F3775" s="36" t="s">
        <v>7949</v>
      </c>
    </row>
    <row r="3776" spans="6:6" ht="12.45" x14ac:dyDescent="0.3">
      <c r="F3776" s="36" t="s">
        <v>7950</v>
      </c>
    </row>
    <row r="3777" spans="6:6" ht="12.45" x14ac:dyDescent="0.3">
      <c r="F3777" s="36" t="s">
        <v>7951</v>
      </c>
    </row>
    <row r="3778" spans="6:6" ht="12.45" x14ac:dyDescent="0.3">
      <c r="F3778" s="36" t="s">
        <v>7952</v>
      </c>
    </row>
    <row r="3779" spans="6:6" ht="12.45" x14ac:dyDescent="0.3">
      <c r="F3779" s="36" t="s">
        <v>552</v>
      </c>
    </row>
    <row r="3780" spans="6:6" ht="12.45" x14ac:dyDescent="0.3">
      <c r="F3780" s="36" t="s">
        <v>7953</v>
      </c>
    </row>
    <row r="3781" spans="6:6" ht="12.45" x14ac:dyDescent="0.3">
      <c r="F3781" s="36" t="s">
        <v>7954</v>
      </c>
    </row>
    <row r="3782" spans="6:6" ht="12.45" x14ac:dyDescent="0.3">
      <c r="F3782" s="36" t="s">
        <v>7955</v>
      </c>
    </row>
    <row r="3783" spans="6:6" ht="12.45" x14ac:dyDescent="0.3">
      <c r="F3783" s="36" t="s">
        <v>7956</v>
      </c>
    </row>
    <row r="3784" spans="6:6" ht="12.45" x14ac:dyDescent="0.3">
      <c r="F3784" s="36" t="s">
        <v>7957</v>
      </c>
    </row>
    <row r="3785" spans="6:6" ht="12.45" x14ac:dyDescent="0.3">
      <c r="F3785" s="36" t="s">
        <v>7958</v>
      </c>
    </row>
    <row r="3786" spans="6:6" ht="12.45" x14ac:dyDescent="0.3">
      <c r="F3786" s="36" t="s">
        <v>1948</v>
      </c>
    </row>
    <row r="3787" spans="6:6" ht="12.45" x14ac:dyDescent="0.3">
      <c r="F3787" s="36" t="s">
        <v>7959</v>
      </c>
    </row>
    <row r="3788" spans="6:6" ht="12.45" x14ac:dyDescent="0.3">
      <c r="F3788" s="36" t="s">
        <v>7960</v>
      </c>
    </row>
    <row r="3789" spans="6:6" ht="12.45" x14ac:dyDescent="0.3">
      <c r="F3789" s="36" t="s">
        <v>7961</v>
      </c>
    </row>
    <row r="3790" spans="6:6" ht="12.45" x14ac:dyDescent="0.3">
      <c r="F3790" s="36" t="s">
        <v>7962</v>
      </c>
    </row>
    <row r="3791" spans="6:6" ht="12.45" x14ac:dyDescent="0.3">
      <c r="F3791" s="36" t="s">
        <v>7963</v>
      </c>
    </row>
    <row r="3792" spans="6:6" ht="12.45" x14ac:dyDescent="0.3">
      <c r="F3792" s="36" t="s">
        <v>7964</v>
      </c>
    </row>
    <row r="3793" spans="6:6" ht="12.45" x14ac:dyDescent="0.3">
      <c r="F3793" s="36" t="s">
        <v>942</v>
      </c>
    </row>
    <row r="3794" spans="6:6" ht="12.45" x14ac:dyDescent="0.3">
      <c r="F3794" s="36" t="s">
        <v>7965</v>
      </c>
    </row>
    <row r="3795" spans="6:6" ht="12.45" x14ac:dyDescent="0.3">
      <c r="F3795" s="36" t="s">
        <v>1170</v>
      </c>
    </row>
    <row r="3796" spans="6:6" ht="12.45" x14ac:dyDescent="0.3">
      <c r="F3796" s="36" t="s">
        <v>7966</v>
      </c>
    </row>
    <row r="3797" spans="6:6" ht="12.45" x14ac:dyDescent="0.3">
      <c r="F3797" s="36" t="s">
        <v>796</v>
      </c>
    </row>
    <row r="3798" spans="6:6" ht="12.45" x14ac:dyDescent="0.3">
      <c r="F3798" s="36" t="s">
        <v>7967</v>
      </c>
    </row>
    <row r="3799" spans="6:6" ht="12.45" x14ac:dyDescent="0.3">
      <c r="F3799" s="36" t="s">
        <v>7968</v>
      </c>
    </row>
    <row r="3800" spans="6:6" ht="12.45" x14ac:dyDescent="0.3">
      <c r="F3800" s="36" t="s">
        <v>661</v>
      </c>
    </row>
    <row r="3801" spans="6:6" ht="12.45" x14ac:dyDescent="0.3">
      <c r="F3801" s="36" t="s">
        <v>3736</v>
      </c>
    </row>
    <row r="3802" spans="6:6" ht="12.45" x14ac:dyDescent="0.3">
      <c r="F3802" s="36" t="s">
        <v>7969</v>
      </c>
    </row>
    <row r="3803" spans="6:6" ht="12.45" x14ac:dyDescent="0.3">
      <c r="F3803" s="36" t="s">
        <v>7970</v>
      </c>
    </row>
    <row r="3804" spans="6:6" ht="12.45" x14ac:dyDescent="0.3">
      <c r="F3804" s="36" t="s">
        <v>7971</v>
      </c>
    </row>
    <row r="3805" spans="6:6" ht="12.45" x14ac:dyDescent="0.3">
      <c r="F3805" s="36" t="s">
        <v>7972</v>
      </c>
    </row>
    <row r="3806" spans="6:6" ht="12.45" x14ac:dyDescent="0.3">
      <c r="F3806" s="36" t="s">
        <v>7973</v>
      </c>
    </row>
    <row r="3807" spans="6:6" ht="12.45" x14ac:dyDescent="0.3">
      <c r="F3807" s="36" t="s">
        <v>7974</v>
      </c>
    </row>
    <row r="3808" spans="6:6" ht="12.45" x14ac:dyDescent="0.3">
      <c r="F3808" s="36" t="s">
        <v>7975</v>
      </c>
    </row>
    <row r="3809" spans="6:6" ht="12.45" x14ac:dyDescent="0.3">
      <c r="F3809" s="36" t="s">
        <v>7976</v>
      </c>
    </row>
    <row r="3810" spans="6:6" ht="12.45" x14ac:dyDescent="0.3">
      <c r="F3810" s="36" t="s">
        <v>7977</v>
      </c>
    </row>
    <row r="3811" spans="6:6" ht="12.45" x14ac:dyDescent="0.3">
      <c r="F3811" s="36" t="s">
        <v>7978</v>
      </c>
    </row>
    <row r="3812" spans="6:6" ht="12.45" x14ac:dyDescent="0.3">
      <c r="F3812" s="36" t="s">
        <v>7979</v>
      </c>
    </row>
    <row r="3813" spans="6:6" ht="12.45" x14ac:dyDescent="0.3">
      <c r="F3813" s="36" t="s">
        <v>7980</v>
      </c>
    </row>
    <row r="3814" spans="6:6" ht="12.45" x14ac:dyDescent="0.3">
      <c r="F3814" s="36" t="s">
        <v>7981</v>
      </c>
    </row>
    <row r="3815" spans="6:6" ht="12.45" x14ac:dyDescent="0.3">
      <c r="F3815" s="36" t="s">
        <v>7982</v>
      </c>
    </row>
    <row r="3816" spans="6:6" ht="12.45" x14ac:dyDescent="0.3">
      <c r="F3816" s="36" t="s">
        <v>7983</v>
      </c>
    </row>
    <row r="3817" spans="6:6" ht="12.45" x14ac:dyDescent="0.3">
      <c r="F3817" s="36" t="s">
        <v>7984</v>
      </c>
    </row>
    <row r="3818" spans="6:6" ht="12.45" x14ac:dyDescent="0.3">
      <c r="F3818" s="36" t="s">
        <v>3266</v>
      </c>
    </row>
    <row r="3819" spans="6:6" ht="12.45" x14ac:dyDescent="0.3">
      <c r="F3819" s="36" t="s">
        <v>7985</v>
      </c>
    </row>
    <row r="3820" spans="6:6" ht="12.45" x14ac:dyDescent="0.3">
      <c r="F3820" s="36" t="s">
        <v>7986</v>
      </c>
    </row>
    <row r="3821" spans="6:6" ht="12.45" x14ac:dyDescent="0.3">
      <c r="F3821" s="36" t="s">
        <v>7987</v>
      </c>
    </row>
    <row r="3822" spans="6:6" ht="12.45" x14ac:dyDescent="0.3">
      <c r="F3822" s="36" t="s">
        <v>7988</v>
      </c>
    </row>
    <row r="3823" spans="6:6" ht="12.45" x14ac:dyDescent="0.3">
      <c r="F3823" s="36" t="s">
        <v>7989</v>
      </c>
    </row>
    <row r="3824" spans="6:6" ht="12.45" x14ac:dyDescent="0.3">
      <c r="F3824" s="36" t="s">
        <v>7990</v>
      </c>
    </row>
    <row r="3825" spans="6:6" ht="12.45" x14ac:dyDescent="0.3">
      <c r="F3825" s="36" t="s">
        <v>7991</v>
      </c>
    </row>
    <row r="3826" spans="6:6" ht="12.45" x14ac:dyDescent="0.3">
      <c r="F3826" s="36" t="s">
        <v>7992</v>
      </c>
    </row>
    <row r="3827" spans="6:6" ht="12.45" x14ac:dyDescent="0.3">
      <c r="F3827" s="36" t="s">
        <v>7993</v>
      </c>
    </row>
    <row r="3828" spans="6:6" ht="12.45" x14ac:dyDescent="0.3">
      <c r="F3828" s="36" t="s">
        <v>7994</v>
      </c>
    </row>
    <row r="3829" spans="6:6" ht="12.45" x14ac:dyDescent="0.3">
      <c r="F3829" s="36" t="s">
        <v>7995</v>
      </c>
    </row>
    <row r="3830" spans="6:6" ht="12.45" x14ac:dyDescent="0.3">
      <c r="F3830" s="36" t="s">
        <v>2250</v>
      </c>
    </row>
    <row r="3831" spans="6:6" ht="12.45" x14ac:dyDescent="0.3">
      <c r="F3831" s="36" t="s">
        <v>7996</v>
      </c>
    </row>
    <row r="3832" spans="6:6" ht="12.45" x14ac:dyDescent="0.3">
      <c r="F3832" s="36" t="s">
        <v>7997</v>
      </c>
    </row>
    <row r="3833" spans="6:6" ht="12.45" x14ac:dyDescent="0.3">
      <c r="F3833" s="36" t="s">
        <v>2282</v>
      </c>
    </row>
    <row r="3834" spans="6:6" ht="12.45" x14ac:dyDescent="0.3">
      <c r="F3834" s="36" t="s">
        <v>7998</v>
      </c>
    </row>
    <row r="3835" spans="6:6" ht="12.45" x14ac:dyDescent="0.3">
      <c r="F3835" s="36" t="s">
        <v>7999</v>
      </c>
    </row>
    <row r="3836" spans="6:6" ht="12.45" x14ac:dyDescent="0.3">
      <c r="F3836" s="36" t="s">
        <v>8000</v>
      </c>
    </row>
    <row r="3837" spans="6:6" ht="12.45" x14ac:dyDescent="0.3">
      <c r="F3837" s="36" t="s">
        <v>8001</v>
      </c>
    </row>
    <row r="3838" spans="6:6" ht="12.45" x14ac:dyDescent="0.3">
      <c r="F3838" s="36" t="s">
        <v>8002</v>
      </c>
    </row>
    <row r="3839" spans="6:6" ht="12.45" x14ac:dyDescent="0.3">
      <c r="F3839" s="36" t="s">
        <v>8003</v>
      </c>
    </row>
    <row r="3840" spans="6:6" ht="12.45" x14ac:dyDescent="0.3">
      <c r="F3840" s="36" t="s">
        <v>1843</v>
      </c>
    </row>
    <row r="3841" spans="6:6" ht="12.45" x14ac:dyDescent="0.3">
      <c r="F3841" s="36" t="s">
        <v>8004</v>
      </c>
    </row>
    <row r="3842" spans="6:6" ht="12.45" x14ac:dyDescent="0.3">
      <c r="F3842" s="36" t="s">
        <v>8005</v>
      </c>
    </row>
    <row r="3843" spans="6:6" ht="12.45" x14ac:dyDescent="0.3">
      <c r="F3843" s="36" t="s">
        <v>8006</v>
      </c>
    </row>
    <row r="3844" spans="6:6" ht="12.45" x14ac:dyDescent="0.3">
      <c r="F3844" s="36" t="s">
        <v>8007</v>
      </c>
    </row>
    <row r="3845" spans="6:6" ht="12.45" x14ac:dyDescent="0.3">
      <c r="F3845" s="36" t="s">
        <v>8008</v>
      </c>
    </row>
    <row r="3846" spans="6:6" ht="12.45" x14ac:dyDescent="0.3">
      <c r="F3846" s="36" t="s">
        <v>1194</v>
      </c>
    </row>
    <row r="3847" spans="6:6" ht="12.45" x14ac:dyDescent="0.3">
      <c r="F3847" s="36" t="s">
        <v>8009</v>
      </c>
    </row>
    <row r="3848" spans="6:6" ht="12.45" x14ac:dyDescent="0.3">
      <c r="F3848" s="36" t="s">
        <v>8010</v>
      </c>
    </row>
    <row r="3849" spans="6:6" ht="12.45" x14ac:dyDescent="0.3">
      <c r="F3849" s="36" t="s">
        <v>8011</v>
      </c>
    </row>
    <row r="3850" spans="6:6" ht="12.45" x14ac:dyDescent="0.3">
      <c r="F3850" s="36" t="s">
        <v>3324</v>
      </c>
    </row>
    <row r="3851" spans="6:6" ht="12.45" x14ac:dyDescent="0.3">
      <c r="F3851" s="36" t="s">
        <v>460</v>
      </c>
    </row>
    <row r="3852" spans="6:6" ht="12.45" x14ac:dyDescent="0.3">
      <c r="F3852" s="36" t="s">
        <v>8012</v>
      </c>
    </row>
    <row r="3853" spans="6:6" ht="12.45" x14ac:dyDescent="0.3">
      <c r="F3853" s="36" t="s">
        <v>1101</v>
      </c>
    </row>
    <row r="3854" spans="6:6" ht="12.45" x14ac:dyDescent="0.3">
      <c r="F3854" s="36" t="s">
        <v>8013</v>
      </c>
    </row>
    <row r="3855" spans="6:6" ht="12.45" x14ac:dyDescent="0.3">
      <c r="F3855" s="36" t="s">
        <v>8014</v>
      </c>
    </row>
    <row r="3856" spans="6:6" ht="12.45" x14ac:dyDescent="0.3">
      <c r="F3856" s="36" t="s">
        <v>8015</v>
      </c>
    </row>
    <row r="3857" spans="6:6" ht="12.45" x14ac:dyDescent="0.3">
      <c r="F3857" s="36" t="s">
        <v>8016</v>
      </c>
    </row>
    <row r="3858" spans="6:6" ht="12.45" x14ac:dyDescent="0.3">
      <c r="F3858" s="36" t="s">
        <v>4450</v>
      </c>
    </row>
    <row r="3859" spans="6:6" ht="12.45" x14ac:dyDescent="0.3">
      <c r="F3859" s="36" t="s">
        <v>5828</v>
      </c>
    </row>
    <row r="3860" spans="6:6" ht="12.45" x14ac:dyDescent="0.3">
      <c r="F3860" s="36" t="s">
        <v>8017</v>
      </c>
    </row>
    <row r="3861" spans="6:6" ht="12.45" x14ac:dyDescent="0.3">
      <c r="F3861" s="36" t="s">
        <v>8018</v>
      </c>
    </row>
    <row r="3862" spans="6:6" ht="12.45" x14ac:dyDescent="0.3">
      <c r="F3862" s="36" t="s">
        <v>8019</v>
      </c>
    </row>
    <row r="3863" spans="6:6" ht="12.45" x14ac:dyDescent="0.3">
      <c r="F3863" s="36" t="s">
        <v>566</v>
      </c>
    </row>
    <row r="3864" spans="6:6" ht="12.45" x14ac:dyDescent="0.3">
      <c r="F3864" s="36" t="s">
        <v>2330</v>
      </c>
    </row>
    <row r="3865" spans="6:6" ht="12.45" x14ac:dyDescent="0.3">
      <c r="F3865" s="36" t="s">
        <v>2376</v>
      </c>
    </row>
    <row r="3866" spans="6:6" ht="12.45" x14ac:dyDescent="0.3">
      <c r="F3866" s="36" t="s">
        <v>8020</v>
      </c>
    </row>
    <row r="3867" spans="6:6" ht="12.45" x14ac:dyDescent="0.3">
      <c r="F3867" s="36" t="s">
        <v>2385</v>
      </c>
    </row>
    <row r="3868" spans="6:6" ht="12.45" x14ac:dyDescent="0.3">
      <c r="F3868" s="36" t="s">
        <v>2591</v>
      </c>
    </row>
    <row r="3869" spans="6:6" ht="12.45" x14ac:dyDescent="0.3">
      <c r="F3869" s="36" t="s">
        <v>8021</v>
      </c>
    </row>
    <row r="3870" spans="6:6" ht="12.45" x14ac:dyDescent="0.3">
      <c r="F3870" s="36" t="s">
        <v>1423</v>
      </c>
    </row>
    <row r="3871" spans="6:6" ht="12.45" x14ac:dyDescent="0.3">
      <c r="F3871" s="36" t="s">
        <v>3923</v>
      </c>
    </row>
    <row r="3872" spans="6:6" ht="12.45" x14ac:dyDescent="0.3">
      <c r="F3872" s="36" t="s">
        <v>1338</v>
      </c>
    </row>
    <row r="3873" spans="6:6" ht="12.45" x14ac:dyDescent="0.3">
      <c r="F3873" s="36" t="s">
        <v>3974</v>
      </c>
    </row>
    <row r="3874" spans="6:6" ht="12.45" x14ac:dyDescent="0.3">
      <c r="F3874" s="36" t="s">
        <v>8022</v>
      </c>
    </row>
    <row r="3875" spans="6:6" ht="12.45" x14ac:dyDescent="0.3">
      <c r="F3875" s="36" t="s">
        <v>8023</v>
      </c>
    </row>
    <row r="3876" spans="6:6" ht="12.45" x14ac:dyDescent="0.3">
      <c r="F3876" s="36" t="s">
        <v>8024</v>
      </c>
    </row>
    <row r="3877" spans="6:6" ht="12.45" x14ac:dyDescent="0.3">
      <c r="F3877" s="36" t="s">
        <v>8025</v>
      </c>
    </row>
    <row r="3878" spans="6:6" ht="12.45" x14ac:dyDescent="0.3">
      <c r="F3878" s="36" t="s">
        <v>8026</v>
      </c>
    </row>
    <row r="3879" spans="6:6" ht="12.45" x14ac:dyDescent="0.3">
      <c r="F3879" s="36" t="s">
        <v>8027</v>
      </c>
    </row>
    <row r="3880" spans="6:6" ht="12.45" x14ac:dyDescent="0.3">
      <c r="F3880" s="36" t="s">
        <v>8028</v>
      </c>
    </row>
    <row r="3881" spans="6:6" ht="12.45" x14ac:dyDescent="0.3">
      <c r="F3881" s="36" t="s">
        <v>8029</v>
      </c>
    </row>
    <row r="3882" spans="6:6" ht="12.45" x14ac:dyDescent="0.3">
      <c r="F3882" s="36" t="s">
        <v>8030</v>
      </c>
    </row>
    <row r="3883" spans="6:6" ht="12.45" x14ac:dyDescent="0.3">
      <c r="F3883" s="36" t="s">
        <v>4911</v>
      </c>
    </row>
    <row r="3884" spans="6:6" ht="12.45" x14ac:dyDescent="0.3">
      <c r="F3884" s="36" t="s">
        <v>8031</v>
      </c>
    </row>
    <row r="3885" spans="6:6" ht="12.45" x14ac:dyDescent="0.3">
      <c r="F3885" s="36" t="s">
        <v>1363</v>
      </c>
    </row>
    <row r="3886" spans="6:6" ht="12.45" x14ac:dyDescent="0.3">
      <c r="F3886" s="36" t="s">
        <v>4979</v>
      </c>
    </row>
    <row r="3887" spans="6:6" ht="12.45" x14ac:dyDescent="0.3">
      <c r="F3887" s="36" t="s">
        <v>8032</v>
      </c>
    </row>
    <row r="3888" spans="6:6" ht="12.45" x14ac:dyDescent="0.3">
      <c r="F3888" s="36" t="s">
        <v>8033</v>
      </c>
    </row>
    <row r="3889" spans="6:6" ht="12.45" x14ac:dyDescent="0.3">
      <c r="F3889" s="36" t="s">
        <v>8034</v>
      </c>
    </row>
    <row r="3890" spans="6:6" ht="12.45" x14ac:dyDescent="0.3">
      <c r="F3890" s="36" t="s">
        <v>8035</v>
      </c>
    </row>
    <row r="3891" spans="6:6" ht="12.45" x14ac:dyDescent="0.3">
      <c r="F3891" s="36" t="s">
        <v>8036</v>
      </c>
    </row>
    <row r="3892" spans="6:6" ht="12.45" x14ac:dyDescent="0.3">
      <c r="F3892" s="36" t="s">
        <v>8037</v>
      </c>
    </row>
    <row r="3893" spans="6:6" ht="12.45" x14ac:dyDescent="0.3">
      <c r="F3893" s="36" t="s">
        <v>4625</v>
      </c>
    </row>
    <row r="3894" spans="6:6" ht="12.45" x14ac:dyDescent="0.3">
      <c r="F3894" s="36" t="s">
        <v>8038</v>
      </c>
    </row>
    <row r="3895" spans="6:6" ht="12.45" x14ac:dyDescent="0.3">
      <c r="F3895" s="36" t="s">
        <v>8039</v>
      </c>
    </row>
    <row r="3896" spans="6:6" ht="12.45" x14ac:dyDescent="0.3">
      <c r="F3896" s="36" t="s">
        <v>4769</v>
      </c>
    </row>
    <row r="3897" spans="6:6" ht="12.45" x14ac:dyDescent="0.3">
      <c r="F3897" s="36" t="s">
        <v>8040</v>
      </c>
    </row>
    <row r="3898" spans="6:6" ht="12.45" x14ac:dyDescent="0.3">
      <c r="F3898" s="36" t="s">
        <v>8041</v>
      </c>
    </row>
    <row r="3899" spans="6:6" ht="12.45" x14ac:dyDescent="0.3">
      <c r="F3899" s="36" t="s">
        <v>8042</v>
      </c>
    </row>
    <row r="3900" spans="6:6" ht="12.45" x14ac:dyDescent="0.3">
      <c r="F3900" s="36" t="s">
        <v>2331</v>
      </c>
    </row>
    <row r="3901" spans="6:6" ht="12.45" x14ac:dyDescent="0.3">
      <c r="F3901" s="36" t="s">
        <v>8043</v>
      </c>
    </row>
    <row r="3902" spans="6:6" ht="12.45" x14ac:dyDescent="0.3">
      <c r="F3902" s="36" t="s">
        <v>748</v>
      </c>
    </row>
    <row r="3903" spans="6:6" ht="12.45" x14ac:dyDescent="0.3">
      <c r="F3903" s="36" t="s">
        <v>8044</v>
      </c>
    </row>
    <row r="3904" spans="6:6" ht="12.45" x14ac:dyDescent="0.3">
      <c r="F3904" s="36" t="s">
        <v>8045</v>
      </c>
    </row>
    <row r="3905" spans="6:6" ht="12.45" x14ac:dyDescent="0.3">
      <c r="F3905" s="36" t="s">
        <v>8046</v>
      </c>
    </row>
    <row r="3906" spans="6:6" ht="12.45" x14ac:dyDescent="0.3">
      <c r="F3906" s="36" t="s">
        <v>8047</v>
      </c>
    </row>
    <row r="3907" spans="6:6" ht="12.45" x14ac:dyDescent="0.3">
      <c r="F3907" s="36" t="s">
        <v>8048</v>
      </c>
    </row>
    <row r="3908" spans="6:6" ht="12.45" x14ac:dyDescent="0.3">
      <c r="F3908" s="36" t="s">
        <v>8049</v>
      </c>
    </row>
    <row r="3909" spans="6:6" ht="12.45" x14ac:dyDescent="0.3">
      <c r="F3909" s="36" t="s">
        <v>8050</v>
      </c>
    </row>
    <row r="3910" spans="6:6" ht="12.45" x14ac:dyDescent="0.3">
      <c r="F3910" s="36" t="s">
        <v>8051</v>
      </c>
    </row>
    <row r="3911" spans="6:6" ht="12.45" x14ac:dyDescent="0.3">
      <c r="F3911" s="36" t="s">
        <v>8052</v>
      </c>
    </row>
    <row r="3912" spans="6:6" ht="12.45" x14ac:dyDescent="0.3">
      <c r="F3912" s="36" t="s">
        <v>1760</v>
      </c>
    </row>
    <row r="3913" spans="6:6" ht="12.45" x14ac:dyDescent="0.3">
      <c r="F3913" s="36" t="s">
        <v>8053</v>
      </c>
    </row>
    <row r="3914" spans="6:6" ht="12.45" x14ac:dyDescent="0.3">
      <c r="F3914" s="36" t="s">
        <v>1180</v>
      </c>
    </row>
    <row r="3915" spans="6:6" ht="12.45" x14ac:dyDescent="0.3">
      <c r="F3915" s="36" t="s">
        <v>2284</v>
      </c>
    </row>
    <row r="3916" spans="6:6" ht="12.45" x14ac:dyDescent="0.3">
      <c r="F3916" s="36" t="s">
        <v>8054</v>
      </c>
    </row>
    <row r="3917" spans="6:6" ht="12.45" x14ac:dyDescent="0.3">
      <c r="F3917" s="36" t="s">
        <v>8055</v>
      </c>
    </row>
    <row r="3918" spans="6:6" ht="12.45" x14ac:dyDescent="0.3">
      <c r="F3918" s="36" t="s">
        <v>8056</v>
      </c>
    </row>
    <row r="3919" spans="6:6" ht="12.45" x14ac:dyDescent="0.3">
      <c r="F3919" s="36" t="s">
        <v>8057</v>
      </c>
    </row>
    <row r="3920" spans="6:6" ht="12.45" x14ac:dyDescent="0.3">
      <c r="F3920" s="36" t="s">
        <v>8058</v>
      </c>
    </row>
    <row r="3921" spans="6:6" ht="12.45" x14ac:dyDescent="0.3">
      <c r="F3921" s="36" t="s">
        <v>8059</v>
      </c>
    </row>
    <row r="3922" spans="6:6" ht="12.45" x14ac:dyDescent="0.3">
      <c r="F3922" s="36" t="s">
        <v>5599</v>
      </c>
    </row>
    <row r="3923" spans="6:6" ht="12.45" x14ac:dyDescent="0.3">
      <c r="F3923" s="36" t="s">
        <v>8060</v>
      </c>
    </row>
    <row r="3924" spans="6:6" ht="12.45" x14ac:dyDescent="0.3">
      <c r="F3924" s="36" t="s">
        <v>8061</v>
      </c>
    </row>
    <row r="3925" spans="6:6" ht="12.45" x14ac:dyDescent="0.3">
      <c r="F3925" s="36" t="s">
        <v>8062</v>
      </c>
    </row>
    <row r="3926" spans="6:6" ht="12.45" x14ac:dyDescent="0.3">
      <c r="F3926" s="36" t="s">
        <v>8063</v>
      </c>
    </row>
    <row r="3927" spans="6:6" ht="12.45" x14ac:dyDescent="0.3">
      <c r="F3927" s="36" t="s">
        <v>530</v>
      </c>
    </row>
    <row r="3928" spans="6:6" ht="12.45" x14ac:dyDescent="0.3">
      <c r="F3928" s="36" t="s">
        <v>8064</v>
      </c>
    </row>
    <row r="3929" spans="6:6" ht="12.45" x14ac:dyDescent="0.3">
      <c r="F3929" s="36" t="s">
        <v>8065</v>
      </c>
    </row>
    <row r="3930" spans="6:6" ht="12.45" x14ac:dyDescent="0.3">
      <c r="F3930" s="36" t="s">
        <v>5015</v>
      </c>
    </row>
    <row r="3931" spans="6:6" ht="12.45" x14ac:dyDescent="0.3">
      <c r="F3931" s="36" t="s">
        <v>3663</v>
      </c>
    </row>
    <row r="3932" spans="6:6" ht="12.45" x14ac:dyDescent="0.3">
      <c r="F3932" s="36" t="s">
        <v>8066</v>
      </c>
    </row>
    <row r="3933" spans="6:6" ht="12.45" x14ac:dyDescent="0.3">
      <c r="F3933" s="36" t="s">
        <v>8067</v>
      </c>
    </row>
    <row r="3934" spans="6:6" ht="12.45" x14ac:dyDescent="0.3">
      <c r="F3934" s="36" t="s">
        <v>3437</v>
      </c>
    </row>
    <row r="3935" spans="6:6" ht="12.45" x14ac:dyDescent="0.3">
      <c r="F3935" s="36" t="s">
        <v>8068</v>
      </c>
    </row>
    <row r="3936" spans="6:6" ht="12.45" x14ac:dyDescent="0.3">
      <c r="F3936" s="36" t="s">
        <v>3054</v>
      </c>
    </row>
    <row r="3937" spans="6:6" ht="12.45" x14ac:dyDescent="0.3">
      <c r="F3937" s="36" t="s">
        <v>8069</v>
      </c>
    </row>
    <row r="3938" spans="6:6" ht="12.45" x14ac:dyDescent="0.3">
      <c r="F3938" s="36" t="s">
        <v>1274</v>
      </c>
    </row>
    <row r="3939" spans="6:6" ht="12.45" x14ac:dyDescent="0.3">
      <c r="F3939" s="36" t="s">
        <v>695</v>
      </c>
    </row>
    <row r="3940" spans="6:6" ht="12.45" x14ac:dyDescent="0.3">
      <c r="F3940" s="36" t="s">
        <v>4420</v>
      </c>
    </row>
    <row r="3941" spans="6:6" ht="12.45" x14ac:dyDescent="0.3">
      <c r="F3941" s="36" t="s">
        <v>8070</v>
      </c>
    </row>
    <row r="3942" spans="6:6" ht="12.45" x14ac:dyDescent="0.3">
      <c r="F3942" s="36" t="s">
        <v>8071</v>
      </c>
    </row>
    <row r="3943" spans="6:6" ht="12.45" x14ac:dyDescent="0.3">
      <c r="F3943" s="36" t="s">
        <v>8072</v>
      </c>
    </row>
    <row r="3944" spans="6:6" ht="12.45" x14ac:dyDescent="0.3">
      <c r="F3944" s="36" t="s">
        <v>8073</v>
      </c>
    </row>
    <row r="3945" spans="6:6" ht="12.45" x14ac:dyDescent="0.3">
      <c r="F3945" s="36" t="s">
        <v>8074</v>
      </c>
    </row>
    <row r="3946" spans="6:6" ht="12.45" x14ac:dyDescent="0.3">
      <c r="F3946" s="36" t="s">
        <v>8075</v>
      </c>
    </row>
    <row r="3947" spans="6:6" ht="12.45" x14ac:dyDescent="0.3">
      <c r="F3947" s="36" t="s">
        <v>8076</v>
      </c>
    </row>
    <row r="3948" spans="6:6" ht="12.45" x14ac:dyDescent="0.3">
      <c r="F3948" s="36" t="s">
        <v>8077</v>
      </c>
    </row>
    <row r="3949" spans="6:6" ht="12.45" x14ac:dyDescent="0.3">
      <c r="F3949" s="36" t="s">
        <v>8078</v>
      </c>
    </row>
    <row r="3950" spans="6:6" ht="12.45" x14ac:dyDescent="0.3">
      <c r="F3950" s="36" t="s">
        <v>8079</v>
      </c>
    </row>
    <row r="3951" spans="6:6" ht="12.45" x14ac:dyDescent="0.3">
      <c r="F3951" s="36" t="s">
        <v>1325</v>
      </c>
    </row>
    <row r="3952" spans="6:6" ht="12.45" x14ac:dyDescent="0.3">
      <c r="F3952" s="36" t="s">
        <v>6377</v>
      </c>
    </row>
    <row r="3953" spans="6:6" ht="12.45" x14ac:dyDescent="0.3">
      <c r="F3953" s="36" t="s">
        <v>964</v>
      </c>
    </row>
    <row r="3954" spans="6:6" ht="12.45" x14ac:dyDescent="0.3">
      <c r="F3954" s="36" t="s">
        <v>8080</v>
      </c>
    </row>
    <row r="3955" spans="6:6" ht="12.45" x14ac:dyDescent="0.3">
      <c r="F3955" s="36" t="s">
        <v>8081</v>
      </c>
    </row>
    <row r="3956" spans="6:6" ht="12.45" x14ac:dyDescent="0.3">
      <c r="F3956" s="36" t="s">
        <v>8082</v>
      </c>
    </row>
    <row r="3957" spans="6:6" ht="12.45" x14ac:dyDescent="0.3">
      <c r="F3957" s="36" t="s">
        <v>8083</v>
      </c>
    </row>
    <row r="3958" spans="6:6" ht="12.45" x14ac:dyDescent="0.3">
      <c r="F3958" s="36" t="s">
        <v>8084</v>
      </c>
    </row>
    <row r="3959" spans="6:6" ht="12.45" x14ac:dyDescent="0.3">
      <c r="F3959" s="36" t="s">
        <v>8085</v>
      </c>
    </row>
    <row r="3960" spans="6:6" ht="12.45" x14ac:dyDescent="0.3">
      <c r="F3960" s="36" t="s">
        <v>8086</v>
      </c>
    </row>
    <row r="3961" spans="6:6" ht="12.45" x14ac:dyDescent="0.3">
      <c r="F3961" s="36" t="s">
        <v>8087</v>
      </c>
    </row>
    <row r="3962" spans="6:6" ht="12.45" x14ac:dyDescent="0.3">
      <c r="F3962" s="36" t="s">
        <v>2095</v>
      </c>
    </row>
    <row r="3963" spans="6:6" ht="12.45" x14ac:dyDescent="0.3">
      <c r="F3963" s="36" t="s">
        <v>8088</v>
      </c>
    </row>
    <row r="3964" spans="6:6" ht="12.45" x14ac:dyDescent="0.3">
      <c r="F3964" s="36" t="s">
        <v>5786</v>
      </c>
    </row>
    <row r="3965" spans="6:6" ht="12.45" x14ac:dyDescent="0.3">
      <c r="F3965" s="36" t="s">
        <v>8089</v>
      </c>
    </row>
    <row r="3966" spans="6:6" ht="12.45" x14ac:dyDescent="0.3">
      <c r="F3966" s="36" t="s">
        <v>8090</v>
      </c>
    </row>
    <row r="3967" spans="6:6" ht="12.45" x14ac:dyDescent="0.3">
      <c r="F3967" s="36" t="s">
        <v>3585</v>
      </c>
    </row>
    <row r="3968" spans="6:6" ht="12.45" x14ac:dyDescent="0.3">
      <c r="F3968" s="36" t="s">
        <v>8091</v>
      </c>
    </row>
    <row r="3969" spans="6:6" ht="12.45" x14ac:dyDescent="0.3">
      <c r="F3969" s="36" t="s">
        <v>8092</v>
      </c>
    </row>
    <row r="3970" spans="6:6" ht="12.45" x14ac:dyDescent="0.3">
      <c r="F3970" s="36" t="s">
        <v>3457</v>
      </c>
    </row>
    <row r="3971" spans="6:6" ht="12.45" x14ac:dyDescent="0.3">
      <c r="F3971" s="36" t="s">
        <v>8093</v>
      </c>
    </row>
    <row r="3972" spans="6:6" ht="12.45" x14ac:dyDescent="0.3">
      <c r="F3972" s="36" t="s">
        <v>8094</v>
      </c>
    </row>
    <row r="3973" spans="6:6" ht="12.45" x14ac:dyDescent="0.3">
      <c r="F3973" s="36" t="s">
        <v>8095</v>
      </c>
    </row>
    <row r="3974" spans="6:6" ht="12.45" x14ac:dyDescent="0.3">
      <c r="F3974" s="36" t="s">
        <v>8096</v>
      </c>
    </row>
    <row r="3975" spans="6:6" ht="12.45" x14ac:dyDescent="0.3">
      <c r="F3975" s="36" t="s">
        <v>4238</v>
      </c>
    </row>
    <row r="3976" spans="6:6" ht="12.45" x14ac:dyDescent="0.3">
      <c r="F3976" s="36" t="s">
        <v>5711</v>
      </c>
    </row>
    <row r="3977" spans="6:6" ht="12.45" x14ac:dyDescent="0.3">
      <c r="F3977" s="36" t="s">
        <v>8097</v>
      </c>
    </row>
    <row r="3978" spans="6:6" ht="12.45" x14ac:dyDescent="0.3">
      <c r="F3978" s="36" t="s">
        <v>1779</v>
      </c>
    </row>
    <row r="3979" spans="6:6" ht="12.45" x14ac:dyDescent="0.3">
      <c r="F3979" s="36" t="s">
        <v>8098</v>
      </c>
    </row>
    <row r="3980" spans="6:6" ht="12.45" x14ac:dyDescent="0.3">
      <c r="F3980" s="36" t="s">
        <v>8099</v>
      </c>
    </row>
    <row r="3981" spans="6:6" ht="12.45" x14ac:dyDescent="0.3">
      <c r="F3981" s="36" t="s">
        <v>8100</v>
      </c>
    </row>
    <row r="3982" spans="6:6" ht="12.45" x14ac:dyDescent="0.3">
      <c r="F3982" s="36" t="s">
        <v>8101</v>
      </c>
    </row>
    <row r="3983" spans="6:6" ht="12.45" x14ac:dyDescent="0.3">
      <c r="F3983" s="36" t="s">
        <v>8102</v>
      </c>
    </row>
    <row r="3984" spans="6:6" ht="12.45" x14ac:dyDescent="0.3">
      <c r="F3984" s="36" t="s">
        <v>8103</v>
      </c>
    </row>
    <row r="3985" spans="6:6" ht="12.45" x14ac:dyDescent="0.3">
      <c r="F3985" s="36" t="s">
        <v>8104</v>
      </c>
    </row>
    <row r="3986" spans="6:6" ht="12.45" x14ac:dyDescent="0.3">
      <c r="F3986" s="36" t="s">
        <v>8105</v>
      </c>
    </row>
    <row r="3987" spans="6:6" ht="12.45" x14ac:dyDescent="0.3">
      <c r="F3987" s="36" t="s">
        <v>8106</v>
      </c>
    </row>
    <row r="3988" spans="6:6" ht="12.45" x14ac:dyDescent="0.3">
      <c r="F3988" s="36" t="s">
        <v>8107</v>
      </c>
    </row>
    <row r="3989" spans="6:6" ht="12.45" x14ac:dyDescent="0.3">
      <c r="F3989" s="36" t="s">
        <v>8108</v>
      </c>
    </row>
    <row r="3990" spans="6:6" ht="12.45" x14ac:dyDescent="0.3">
      <c r="F3990" s="36" t="s">
        <v>8109</v>
      </c>
    </row>
    <row r="3991" spans="6:6" ht="12.45" x14ac:dyDescent="0.3">
      <c r="F3991" s="36" t="s">
        <v>3613</v>
      </c>
    </row>
    <row r="3992" spans="6:6" ht="12.45" x14ac:dyDescent="0.3">
      <c r="F3992" s="36" t="s">
        <v>8110</v>
      </c>
    </row>
    <row r="3993" spans="6:6" ht="12.45" x14ac:dyDescent="0.3">
      <c r="F3993" s="36" t="s">
        <v>8111</v>
      </c>
    </row>
    <row r="3994" spans="6:6" ht="12.45" x14ac:dyDescent="0.3">
      <c r="F3994" s="36" t="s">
        <v>3496</v>
      </c>
    </row>
    <row r="3995" spans="6:6" ht="12.45" x14ac:dyDescent="0.3">
      <c r="F3995" s="36" t="s">
        <v>520</v>
      </c>
    </row>
    <row r="3996" spans="6:6" ht="12.45" x14ac:dyDescent="0.3">
      <c r="F3996" s="36" t="s">
        <v>8112</v>
      </c>
    </row>
    <row r="3997" spans="6:6" ht="12.45" x14ac:dyDescent="0.3">
      <c r="F3997" s="36" t="s">
        <v>8113</v>
      </c>
    </row>
    <row r="3998" spans="6:6" ht="12.45" x14ac:dyDescent="0.3">
      <c r="F3998" s="36" t="s">
        <v>8114</v>
      </c>
    </row>
    <row r="3999" spans="6:6" ht="12.45" x14ac:dyDescent="0.3">
      <c r="F3999" s="36" t="s">
        <v>8115</v>
      </c>
    </row>
    <row r="4000" spans="6:6" ht="12.45" x14ac:dyDescent="0.3">
      <c r="F4000" s="36" t="s">
        <v>8116</v>
      </c>
    </row>
    <row r="4001" spans="6:6" ht="12.45" x14ac:dyDescent="0.3">
      <c r="F4001" s="36" t="s">
        <v>8117</v>
      </c>
    </row>
    <row r="4002" spans="6:6" ht="12.45" x14ac:dyDescent="0.3">
      <c r="F4002" s="36" t="s">
        <v>1299</v>
      </c>
    </row>
    <row r="4003" spans="6:6" ht="12.45" x14ac:dyDescent="0.3">
      <c r="F4003" s="36" t="s">
        <v>8118</v>
      </c>
    </row>
    <row r="4004" spans="6:6" ht="12.45" x14ac:dyDescent="0.3">
      <c r="F4004" s="36" t="s">
        <v>8119</v>
      </c>
    </row>
    <row r="4005" spans="6:6" ht="12.45" x14ac:dyDescent="0.3">
      <c r="F4005" s="36" t="s">
        <v>2983</v>
      </c>
    </row>
    <row r="4006" spans="6:6" ht="12.45" x14ac:dyDescent="0.3">
      <c r="F4006" s="36" t="s">
        <v>8120</v>
      </c>
    </row>
    <row r="4007" spans="6:6" ht="12.45" x14ac:dyDescent="0.3">
      <c r="F4007" s="36" t="s">
        <v>3465</v>
      </c>
    </row>
    <row r="4008" spans="6:6" ht="12.45" x14ac:dyDescent="0.3">
      <c r="F4008" s="36" t="s">
        <v>8121</v>
      </c>
    </row>
    <row r="4009" spans="6:6" ht="12.45" x14ac:dyDescent="0.3">
      <c r="F4009" s="36" t="s">
        <v>1831</v>
      </c>
    </row>
    <row r="4010" spans="6:6" ht="12.45" x14ac:dyDescent="0.3">
      <c r="F4010" s="36" t="s">
        <v>8122</v>
      </c>
    </row>
    <row r="4011" spans="6:6" ht="12.45" x14ac:dyDescent="0.3">
      <c r="F4011" s="36" t="s">
        <v>8123</v>
      </c>
    </row>
    <row r="4012" spans="6:6" ht="12.45" x14ac:dyDescent="0.3">
      <c r="F4012" s="36" t="s">
        <v>8124</v>
      </c>
    </row>
    <row r="4013" spans="6:6" ht="12.45" x14ac:dyDescent="0.3">
      <c r="F4013" s="36" t="s">
        <v>8125</v>
      </c>
    </row>
    <row r="4014" spans="6:6" ht="12.45" x14ac:dyDescent="0.3">
      <c r="F4014" s="36" t="s">
        <v>8126</v>
      </c>
    </row>
    <row r="4015" spans="6:6" ht="12.45" x14ac:dyDescent="0.3">
      <c r="F4015" s="36" t="s">
        <v>4775</v>
      </c>
    </row>
    <row r="4016" spans="6:6" ht="12.45" x14ac:dyDescent="0.3">
      <c r="F4016" s="36" t="s">
        <v>6368</v>
      </c>
    </row>
    <row r="4017" spans="6:6" ht="12.45" x14ac:dyDescent="0.3">
      <c r="F4017" s="36" t="s">
        <v>4720</v>
      </c>
    </row>
    <row r="4018" spans="6:6" ht="12.45" x14ac:dyDescent="0.3">
      <c r="F4018" s="36" t="s">
        <v>8127</v>
      </c>
    </row>
    <row r="4019" spans="6:6" ht="12.45" x14ac:dyDescent="0.3">
      <c r="F4019" s="36" t="s">
        <v>8128</v>
      </c>
    </row>
    <row r="4020" spans="6:6" ht="12.45" x14ac:dyDescent="0.3">
      <c r="F4020" s="36" t="s">
        <v>8129</v>
      </c>
    </row>
    <row r="4021" spans="6:6" ht="12.45" x14ac:dyDescent="0.3">
      <c r="F4021" s="36" t="s">
        <v>8130</v>
      </c>
    </row>
    <row r="4022" spans="6:6" ht="12.45" x14ac:dyDescent="0.3">
      <c r="F4022" s="36" t="s">
        <v>8131</v>
      </c>
    </row>
    <row r="4023" spans="6:6" ht="12.45" x14ac:dyDescent="0.3">
      <c r="F4023" s="36" t="s">
        <v>8132</v>
      </c>
    </row>
    <row r="4024" spans="6:6" ht="12.45" x14ac:dyDescent="0.3">
      <c r="F4024" s="36" t="s">
        <v>8133</v>
      </c>
    </row>
    <row r="4025" spans="6:6" ht="12.45" x14ac:dyDescent="0.3">
      <c r="F4025" s="36" t="s">
        <v>8134</v>
      </c>
    </row>
    <row r="4026" spans="6:6" ht="12.45" x14ac:dyDescent="0.3">
      <c r="F4026" s="36" t="s">
        <v>8135</v>
      </c>
    </row>
    <row r="4027" spans="6:6" ht="12.45" x14ac:dyDescent="0.3">
      <c r="F4027" s="36" t="s">
        <v>8136</v>
      </c>
    </row>
    <row r="4028" spans="6:6" ht="12.45" x14ac:dyDescent="0.3">
      <c r="F4028" s="36" t="s">
        <v>8137</v>
      </c>
    </row>
    <row r="4029" spans="6:6" ht="12.45" x14ac:dyDescent="0.3">
      <c r="F4029" s="36" t="s">
        <v>2184</v>
      </c>
    </row>
    <row r="4030" spans="6:6" ht="12.45" x14ac:dyDescent="0.3">
      <c r="F4030" s="36" t="s">
        <v>8138</v>
      </c>
    </row>
    <row r="4031" spans="6:6" ht="12.45" x14ac:dyDescent="0.3">
      <c r="F4031" s="36" t="s">
        <v>8139</v>
      </c>
    </row>
    <row r="4032" spans="6:6" ht="12.45" x14ac:dyDescent="0.3">
      <c r="F4032" s="36" t="s">
        <v>8140</v>
      </c>
    </row>
    <row r="4033" spans="6:6" ht="12.45" x14ac:dyDescent="0.3">
      <c r="F4033" s="36" t="s">
        <v>8141</v>
      </c>
    </row>
    <row r="4034" spans="6:6" ht="12.45" x14ac:dyDescent="0.3">
      <c r="F4034" s="36" t="s">
        <v>2422</v>
      </c>
    </row>
    <row r="4035" spans="6:6" ht="12.45" x14ac:dyDescent="0.3">
      <c r="F4035" s="36" t="s">
        <v>2704</v>
      </c>
    </row>
    <row r="4036" spans="6:6" ht="12.45" x14ac:dyDescent="0.3">
      <c r="F4036" s="36" t="s">
        <v>8142</v>
      </c>
    </row>
    <row r="4037" spans="6:6" ht="12.45" x14ac:dyDescent="0.3">
      <c r="F4037" s="36" t="s">
        <v>8143</v>
      </c>
    </row>
    <row r="4038" spans="6:6" ht="12.45" x14ac:dyDescent="0.3">
      <c r="F4038" s="36" t="s">
        <v>8144</v>
      </c>
    </row>
    <row r="4039" spans="6:6" ht="12.45" x14ac:dyDescent="0.3">
      <c r="F4039" s="36" t="s">
        <v>8145</v>
      </c>
    </row>
    <row r="4040" spans="6:6" ht="12.45" x14ac:dyDescent="0.3">
      <c r="F4040" s="36" t="s">
        <v>8146</v>
      </c>
    </row>
    <row r="4041" spans="6:6" ht="12.45" x14ac:dyDescent="0.3">
      <c r="F4041" s="36" t="s">
        <v>8147</v>
      </c>
    </row>
    <row r="4042" spans="6:6" ht="12.45" x14ac:dyDescent="0.3">
      <c r="F4042" s="36" t="s">
        <v>8148</v>
      </c>
    </row>
    <row r="4043" spans="6:6" ht="12.45" x14ac:dyDescent="0.3">
      <c r="F4043" s="36" t="s">
        <v>8149</v>
      </c>
    </row>
    <row r="4044" spans="6:6" ht="12.45" x14ac:dyDescent="0.3">
      <c r="F4044" s="36" t="s">
        <v>2108</v>
      </c>
    </row>
    <row r="4045" spans="6:6" ht="12.45" x14ac:dyDescent="0.3">
      <c r="F4045" s="36" t="s">
        <v>8150</v>
      </c>
    </row>
    <row r="4046" spans="6:6" ht="12.45" x14ac:dyDescent="0.3">
      <c r="F4046" s="36" t="s">
        <v>8151</v>
      </c>
    </row>
    <row r="4047" spans="6:6" ht="12.45" x14ac:dyDescent="0.3">
      <c r="F4047" s="36" t="s">
        <v>8152</v>
      </c>
    </row>
    <row r="4048" spans="6:6" ht="12.45" x14ac:dyDescent="0.3">
      <c r="F4048" s="36" t="s">
        <v>8153</v>
      </c>
    </row>
    <row r="4049" spans="6:6" ht="12.45" x14ac:dyDescent="0.3">
      <c r="F4049" s="36" t="s">
        <v>8154</v>
      </c>
    </row>
    <row r="4050" spans="6:6" ht="12.45" x14ac:dyDescent="0.3">
      <c r="F4050" s="36" t="s">
        <v>8155</v>
      </c>
    </row>
    <row r="4051" spans="6:6" ht="12.45" x14ac:dyDescent="0.3">
      <c r="F4051" s="36" t="s">
        <v>570</v>
      </c>
    </row>
    <row r="4052" spans="6:6" ht="12.45" x14ac:dyDescent="0.3">
      <c r="F4052" s="36" t="s">
        <v>8156</v>
      </c>
    </row>
    <row r="4053" spans="6:6" ht="12.45" x14ac:dyDescent="0.3">
      <c r="F4053" s="36" t="s">
        <v>8157</v>
      </c>
    </row>
    <row r="4054" spans="6:6" ht="12.45" x14ac:dyDescent="0.3">
      <c r="F4054" s="36" t="s">
        <v>8158</v>
      </c>
    </row>
    <row r="4055" spans="6:6" ht="12.45" x14ac:dyDescent="0.3">
      <c r="F4055" s="36" t="s">
        <v>8159</v>
      </c>
    </row>
    <row r="4056" spans="6:6" ht="12.45" x14ac:dyDescent="0.3">
      <c r="F4056" s="36" t="s">
        <v>8160</v>
      </c>
    </row>
    <row r="4057" spans="6:6" ht="12.45" x14ac:dyDescent="0.3">
      <c r="F4057" s="36" t="s">
        <v>2228</v>
      </c>
    </row>
    <row r="4058" spans="6:6" ht="12.45" x14ac:dyDescent="0.3">
      <c r="F4058" s="36" t="s">
        <v>8161</v>
      </c>
    </row>
    <row r="4059" spans="6:6" ht="12.45" x14ac:dyDescent="0.3">
      <c r="F4059" s="36" t="s">
        <v>8162</v>
      </c>
    </row>
    <row r="4060" spans="6:6" ht="12.45" x14ac:dyDescent="0.3">
      <c r="F4060" s="36" t="s">
        <v>8163</v>
      </c>
    </row>
    <row r="4061" spans="6:6" ht="12.45" x14ac:dyDescent="0.3">
      <c r="F4061" s="36" t="s">
        <v>8164</v>
      </c>
    </row>
    <row r="4062" spans="6:6" ht="12.45" x14ac:dyDescent="0.3">
      <c r="F4062" s="36" t="s">
        <v>3536</v>
      </c>
    </row>
    <row r="4063" spans="6:6" ht="12.45" x14ac:dyDescent="0.3">
      <c r="F4063" s="36" t="s">
        <v>8165</v>
      </c>
    </row>
    <row r="4064" spans="6:6" ht="12.45" x14ac:dyDescent="0.3">
      <c r="F4064" s="36" t="s">
        <v>720</v>
      </c>
    </row>
    <row r="4065" spans="6:6" ht="12.45" x14ac:dyDescent="0.3">
      <c r="F4065" s="36" t="s">
        <v>874</v>
      </c>
    </row>
    <row r="4066" spans="6:6" ht="12.45" x14ac:dyDescent="0.3">
      <c r="F4066" s="36" t="s">
        <v>8166</v>
      </c>
    </row>
    <row r="4067" spans="6:6" ht="12.45" x14ac:dyDescent="0.3">
      <c r="F4067" s="36" t="s">
        <v>8167</v>
      </c>
    </row>
    <row r="4068" spans="6:6" ht="12.45" x14ac:dyDescent="0.3">
      <c r="F4068" s="36" t="s">
        <v>8168</v>
      </c>
    </row>
    <row r="4069" spans="6:6" ht="12.45" x14ac:dyDescent="0.3">
      <c r="F4069" s="36" t="s">
        <v>8169</v>
      </c>
    </row>
    <row r="4070" spans="6:6" ht="12.45" x14ac:dyDescent="0.3">
      <c r="F4070" s="36" t="s">
        <v>8170</v>
      </c>
    </row>
    <row r="4071" spans="6:6" ht="12.45" x14ac:dyDescent="0.3">
      <c r="F4071" s="36" t="s">
        <v>8171</v>
      </c>
    </row>
    <row r="4072" spans="6:6" ht="12.45" x14ac:dyDescent="0.3">
      <c r="F4072" s="36" t="s">
        <v>8172</v>
      </c>
    </row>
    <row r="4073" spans="6:6" ht="12.45" x14ac:dyDescent="0.3">
      <c r="F4073" s="36" t="s">
        <v>924</v>
      </c>
    </row>
    <row r="4074" spans="6:6" ht="12.45" x14ac:dyDescent="0.3">
      <c r="F4074" s="36" t="s">
        <v>8173</v>
      </c>
    </row>
    <row r="4075" spans="6:6" ht="12.45" x14ac:dyDescent="0.3">
      <c r="F4075" s="36" t="s">
        <v>1087</v>
      </c>
    </row>
    <row r="4076" spans="6:6" ht="12.45" x14ac:dyDescent="0.3">
      <c r="F4076" s="36" t="s">
        <v>3101</v>
      </c>
    </row>
    <row r="4077" spans="6:6" ht="12.45" x14ac:dyDescent="0.3">
      <c r="F4077" s="36" t="s">
        <v>8174</v>
      </c>
    </row>
    <row r="4078" spans="6:6" ht="12.45" x14ac:dyDescent="0.3">
      <c r="F4078" s="36" t="s">
        <v>8175</v>
      </c>
    </row>
    <row r="4079" spans="6:6" ht="12.45" x14ac:dyDescent="0.3">
      <c r="F4079" s="36" t="s">
        <v>8176</v>
      </c>
    </row>
    <row r="4080" spans="6:6" ht="12.45" x14ac:dyDescent="0.3">
      <c r="F4080" s="36" t="s">
        <v>8177</v>
      </c>
    </row>
    <row r="4081" spans="6:6" ht="12.45" x14ac:dyDescent="0.3">
      <c r="F4081" s="36" t="s">
        <v>8178</v>
      </c>
    </row>
    <row r="4082" spans="6:6" ht="12.45" x14ac:dyDescent="0.3">
      <c r="F4082" s="36" t="s">
        <v>8179</v>
      </c>
    </row>
    <row r="4083" spans="6:6" ht="12.45" x14ac:dyDescent="0.3">
      <c r="F4083" s="36" t="s">
        <v>2249</v>
      </c>
    </row>
    <row r="4084" spans="6:6" ht="12.45" x14ac:dyDescent="0.3">
      <c r="F4084" s="36" t="s">
        <v>8180</v>
      </c>
    </row>
    <row r="4085" spans="6:6" ht="12.45" x14ac:dyDescent="0.3">
      <c r="F4085" s="36" t="s">
        <v>8181</v>
      </c>
    </row>
    <row r="4086" spans="6:6" ht="12.45" x14ac:dyDescent="0.3">
      <c r="F4086" s="36" t="s">
        <v>8182</v>
      </c>
    </row>
    <row r="4087" spans="6:6" ht="12.45" x14ac:dyDescent="0.3">
      <c r="F4087" s="36" t="s">
        <v>8183</v>
      </c>
    </row>
    <row r="4088" spans="6:6" ht="12.45" x14ac:dyDescent="0.3">
      <c r="F4088" s="36" t="s">
        <v>8184</v>
      </c>
    </row>
    <row r="4089" spans="6:6" ht="12.45" x14ac:dyDescent="0.3">
      <c r="F4089" s="36" t="s">
        <v>8185</v>
      </c>
    </row>
    <row r="4090" spans="6:6" ht="12.45" x14ac:dyDescent="0.3">
      <c r="F4090" s="36" t="s">
        <v>8186</v>
      </c>
    </row>
    <row r="4091" spans="6:6" ht="12.45" x14ac:dyDescent="0.3">
      <c r="F4091" s="36" t="s">
        <v>8187</v>
      </c>
    </row>
    <row r="4092" spans="6:6" ht="12.45" x14ac:dyDescent="0.3">
      <c r="F4092" s="36" t="s">
        <v>8188</v>
      </c>
    </row>
    <row r="4093" spans="6:6" ht="12.45" x14ac:dyDescent="0.3">
      <c r="F4093" s="36" t="s">
        <v>8189</v>
      </c>
    </row>
    <row r="4094" spans="6:6" ht="12.45" x14ac:dyDescent="0.3">
      <c r="F4094" s="36" t="s">
        <v>2757</v>
      </c>
    </row>
    <row r="4095" spans="6:6" ht="12.45" x14ac:dyDescent="0.3">
      <c r="F4095" s="36" t="s">
        <v>8190</v>
      </c>
    </row>
    <row r="4096" spans="6:6" ht="12.45" x14ac:dyDescent="0.3">
      <c r="F4096" s="36" t="s">
        <v>8191</v>
      </c>
    </row>
    <row r="4097" spans="6:6" ht="12.45" x14ac:dyDescent="0.3">
      <c r="F4097" s="36" t="s">
        <v>3225</v>
      </c>
    </row>
    <row r="4098" spans="6:6" ht="12.45" x14ac:dyDescent="0.3">
      <c r="F4098" s="36" t="s">
        <v>8192</v>
      </c>
    </row>
    <row r="4099" spans="6:6" ht="12.45" x14ac:dyDescent="0.3">
      <c r="F4099" s="36" t="s">
        <v>4546</v>
      </c>
    </row>
    <row r="4100" spans="6:6" ht="12.45" x14ac:dyDescent="0.3">
      <c r="F4100" s="36" t="s">
        <v>8193</v>
      </c>
    </row>
    <row r="4101" spans="6:6" ht="12.45" x14ac:dyDescent="0.3">
      <c r="F4101" s="36" t="s">
        <v>8194</v>
      </c>
    </row>
    <row r="4102" spans="6:6" ht="12.45" x14ac:dyDescent="0.3">
      <c r="F4102" s="36" t="s">
        <v>237</v>
      </c>
    </row>
    <row r="4103" spans="6:6" ht="12.45" x14ac:dyDescent="0.3">
      <c r="F4103" s="36" t="s">
        <v>8195</v>
      </c>
    </row>
    <row r="4104" spans="6:6" ht="12.45" x14ac:dyDescent="0.3">
      <c r="F4104" s="36" t="s">
        <v>8196</v>
      </c>
    </row>
    <row r="4105" spans="6:6" ht="12.45" x14ac:dyDescent="0.3">
      <c r="F4105" s="36" t="s">
        <v>8197</v>
      </c>
    </row>
    <row r="4106" spans="6:6" ht="12.45" x14ac:dyDescent="0.3">
      <c r="F4106" s="36" t="s">
        <v>8198</v>
      </c>
    </row>
    <row r="4107" spans="6:6" ht="12.45" x14ac:dyDescent="0.3">
      <c r="F4107" s="36" t="s">
        <v>8199</v>
      </c>
    </row>
    <row r="4108" spans="6:6" ht="12.45" x14ac:dyDescent="0.3">
      <c r="F4108" s="36" t="s">
        <v>8200</v>
      </c>
    </row>
    <row r="4109" spans="6:6" ht="12.45" x14ac:dyDescent="0.3">
      <c r="F4109" s="36" t="s">
        <v>8201</v>
      </c>
    </row>
    <row r="4110" spans="6:6" ht="12.45" x14ac:dyDescent="0.3">
      <c r="F4110" s="36" t="s">
        <v>8202</v>
      </c>
    </row>
    <row r="4111" spans="6:6" ht="12.45" x14ac:dyDescent="0.3">
      <c r="F4111" s="36" t="s">
        <v>8203</v>
      </c>
    </row>
    <row r="4112" spans="6:6" ht="12.45" x14ac:dyDescent="0.3">
      <c r="F4112" s="36" t="s">
        <v>2171</v>
      </c>
    </row>
    <row r="4113" spans="6:6" ht="12.45" x14ac:dyDescent="0.3">
      <c r="F4113" s="36" t="s">
        <v>8204</v>
      </c>
    </row>
    <row r="4114" spans="6:6" ht="12.45" x14ac:dyDescent="0.3">
      <c r="F4114" s="36" t="s">
        <v>8205</v>
      </c>
    </row>
    <row r="4115" spans="6:6" ht="12.45" x14ac:dyDescent="0.3">
      <c r="F4115" s="36" t="s">
        <v>8206</v>
      </c>
    </row>
    <row r="4116" spans="6:6" ht="12.45" x14ac:dyDescent="0.3">
      <c r="F4116" s="36" t="s">
        <v>8207</v>
      </c>
    </row>
    <row r="4117" spans="6:6" ht="12.45" x14ac:dyDescent="0.3">
      <c r="F4117" s="36" t="s">
        <v>8208</v>
      </c>
    </row>
    <row r="4118" spans="6:6" ht="12.45" x14ac:dyDescent="0.3">
      <c r="F4118" s="36" t="s">
        <v>8209</v>
      </c>
    </row>
    <row r="4119" spans="6:6" ht="12.45" x14ac:dyDescent="0.3">
      <c r="F4119" s="36" t="s">
        <v>1868</v>
      </c>
    </row>
    <row r="4120" spans="6:6" ht="12.45" x14ac:dyDescent="0.3">
      <c r="F4120" s="36" t="s">
        <v>8210</v>
      </c>
    </row>
    <row r="4121" spans="6:6" ht="12.45" x14ac:dyDescent="0.3">
      <c r="F4121" s="36" t="s">
        <v>8211</v>
      </c>
    </row>
    <row r="4122" spans="6:6" ht="12.45" x14ac:dyDescent="0.3">
      <c r="F4122" s="36" t="s">
        <v>8212</v>
      </c>
    </row>
    <row r="4123" spans="6:6" ht="12.45" x14ac:dyDescent="0.3">
      <c r="F4123" s="36" t="s">
        <v>8213</v>
      </c>
    </row>
    <row r="4124" spans="6:6" ht="12.45" x14ac:dyDescent="0.3">
      <c r="F4124" s="36" t="s">
        <v>8214</v>
      </c>
    </row>
    <row r="4125" spans="6:6" ht="12.45" x14ac:dyDescent="0.3">
      <c r="F4125" s="36" t="s">
        <v>2211</v>
      </c>
    </row>
    <row r="4126" spans="6:6" ht="12.45" x14ac:dyDescent="0.3">
      <c r="F4126" s="36" t="s">
        <v>8215</v>
      </c>
    </row>
    <row r="4127" spans="6:6" ht="12.45" x14ac:dyDescent="0.3">
      <c r="F4127" s="36" t="s">
        <v>8216</v>
      </c>
    </row>
    <row r="4128" spans="6:6" ht="12.45" x14ac:dyDescent="0.3">
      <c r="F4128" s="36" t="s">
        <v>2292</v>
      </c>
    </row>
    <row r="4129" spans="6:6" ht="12.45" x14ac:dyDescent="0.3">
      <c r="F4129" s="36" t="s">
        <v>2197</v>
      </c>
    </row>
    <row r="4130" spans="6:6" ht="12.45" x14ac:dyDescent="0.3">
      <c r="F4130" s="36" t="s">
        <v>8217</v>
      </c>
    </row>
    <row r="4131" spans="6:6" ht="12.45" x14ac:dyDescent="0.3">
      <c r="F4131" s="36" t="s">
        <v>8218</v>
      </c>
    </row>
    <row r="4132" spans="6:6" ht="12.45" x14ac:dyDescent="0.3">
      <c r="F4132" s="36" t="s">
        <v>4527</v>
      </c>
    </row>
    <row r="4133" spans="6:6" ht="12.45" x14ac:dyDescent="0.3">
      <c r="F4133" s="36" t="s">
        <v>8219</v>
      </c>
    </row>
    <row r="4134" spans="6:6" ht="12.45" x14ac:dyDescent="0.3">
      <c r="F4134" s="36" t="s">
        <v>8220</v>
      </c>
    </row>
    <row r="4135" spans="6:6" ht="12.45" x14ac:dyDescent="0.3">
      <c r="F4135" s="36" t="s">
        <v>2993</v>
      </c>
    </row>
    <row r="4136" spans="6:6" ht="12.45" x14ac:dyDescent="0.3">
      <c r="F4136" s="36" t="s">
        <v>485</v>
      </c>
    </row>
    <row r="4137" spans="6:6" ht="12.45" x14ac:dyDescent="0.3">
      <c r="F4137" s="36" t="s">
        <v>8221</v>
      </c>
    </row>
    <row r="4138" spans="6:6" ht="12.45" x14ac:dyDescent="0.3">
      <c r="F4138" s="36" t="s">
        <v>8222</v>
      </c>
    </row>
    <row r="4139" spans="6:6" ht="12.45" x14ac:dyDescent="0.3">
      <c r="F4139" s="36" t="s">
        <v>8223</v>
      </c>
    </row>
    <row r="4140" spans="6:6" ht="12.45" x14ac:dyDescent="0.3">
      <c r="F4140" s="36" t="s">
        <v>8224</v>
      </c>
    </row>
    <row r="4141" spans="6:6" ht="12.45" x14ac:dyDescent="0.3">
      <c r="F4141" s="36" t="s">
        <v>8225</v>
      </c>
    </row>
    <row r="4142" spans="6:6" ht="12.45" x14ac:dyDescent="0.3">
      <c r="F4142" s="36" t="s">
        <v>8226</v>
      </c>
    </row>
    <row r="4143" spans="6:6" ht="12.45" x14ac:dyDescent="0.3">
      <c r="F4143" s="36" t="s">
        <v>8227</v>
      </c>
    </row>
    <row r="4144" spans="6:6" ht="12.45" x14ac:dyDescent="0.3">
      <c r="F4144" s="36" t="s">
        <v>8228</v>
      </c>
    </row>
    <row r="4145" spans="6:6" ht="12.45" x14ac:dyDescent="0.3">
      <c r="F4145" s="36" t="s">
        <v>8229</v>
      </c>
    </row>
    <row r="4146" spans="6:6" ht="12.45" x14ac:dyDescent="0.3">
      <c r="F4146" s="36" t="s">
        <v>8230</v>
      </c>
    </row>
    <row r="4147" spans="6:6" ht="12.45" x14ac:dyDescent="0.3">
      <c r="F4147" s="36" t="s">
        <v>8231</v>
      </c>
    </row>
    <row r="4148" spans="6:6" ht="12.45" x14ac:dyDescent="0.3">
      <c r="F4148" s="36" t="s">
        <v>8232</v>
      </c>
    </row>
    <row r="4149" spans="6:6" ht="12.45" x14ac:dyDescent="0.3">
      <c r="F4149" s="36" t="s">
        <v>8233</v>
      </c>
    </row>
    <row r="4150" spans="6:6" ht="12.45" x14ac:dyDescent="0.3">
      <c r="F4150" s="36" t="s">
        <v>8234</v>
      </c>
    </row>
    <row r="4151" spans="6:6" ht="12.45" x14ac:dyDescent="0.3">
      <c r="F4151" s="36" t="s">
        <v>8235</v>
      </c>
    </row>
    <row r="4152" spans="6:6" ht="12.45" x14ac:dyDescent="0.3">
      <c r="F4152" s="36" t="s">
        <v>8236</v>
      </c>
    </row>
    <row r="4153" spans="6:6" ht="12.45" x14ac:dyDescent="0.3">
      <c r="F4153" s="36" t="s">
        <v>8237</v>
      </c>
    </row>
    <row r="4154" spans="6:6" ht="12.45" x14ac:dyDescent="0.3">
      <c r="F4154" s="36" t="s">
        <v>8238</v>
      </c>
    </row>
    <row r="4155" spans="6:6" ht="12.45" x14ac:dyDescent="0.3">
      <c r="F4155" s="36" t="s">
        <v>8239</v>
      </c>
    </row>
    <row r="4156" spans="6:6" ht="12.45" x14ac:dyDescent="0.3">
      <c r="F4156" s="36" t="s">
        <v>8240</v>
      </c>
    </row>
    <row r="4157" spans="6:6" ht="12.45" x14ac:dyDescent="0.3">
      <c r="F4157" s="36" t="s">
        <v>8241</v>
      </c>
    </row>
    <row r="4158" spans="6:6" ht="12.45" x14ac:dyDescent="0.3">
      <c r="F4158" s="36" t="s">
        <v>8242</v>
      </c>
    </row>
    <row r="4159" spans="6:6" ht="12.45" x14ac:dyDescent="0.3">
      <c r="F4159" s="36" t="s">
        <v>8243</v>
      </c>
    </row>
    <row r="4160" spans="6:6" ht="12.45" x14ac:dyDescent="0.3">
      <c r="F4160" s="36" t="s">
        <v>8244</v>
      </c>
    </row>
    <row r="4161" spans="6:6" ht="12.45" x14ac:dyDescent="0.3">
      <c r="F4161" s="36" t="s">
        <v>1324</v>
      </c>
    </row>
    <row r="4162" spans="6:6" ht="12.45" x14ac:dyDescent="0.3">
      <c r="F4162" s="36" t="s">
        <v>8245</v>
      </c>
    </row>
    <row r="4163" spans="6:6" ht="12.45" x14ac:dyDescent="0.3">
      <c r="F4163" s="36" t="s">
        <v>8246</v>
      </c>
    </row>
    <row r="4164" spans="6:6" ht="12.45" x14ac:dyDescent="0.3">
      <c r="F4164" s="36" t="s">
        <v>8247</v>
      </c>
    </row>
    <row r="4165" spans="6:6" ht="12.45" x14ac:dyDescent="0.3">
      <c r="F4165" s="36" t="s">
        <v>8248</v>
      </c>
    </row>
    <row r="4166" spans="6:6" ht="12.45" x14ac:dyDescent="0.3">
      <c r="F4166" s="36" t="s">
        <v>8249</v>
      </c>
    </row>
    <row r="4167" spans="6:6" ht="12.45" x14ac:dyDescent="0.3">
      <c r="F4167" s="36" t="s">
        <v>8250</v>
      </c>
    </row>
    <row r="4168" spans="6:6" ht="12.45" x14ac:dyDescent="0.3">
      <c r="F4168" s="36" t="s">
        <v>8251</v>
      </c>
    </row>
    <row r="4169" spans="6:6" ht="12.45" x14ac:dyDescent="0.3">
      <c r="F4169" s="36" t="s">
        <v>4338</v>
      </c>
    </row>
    <row r="4170" spans="6:6" ht="12.45" x14ac:dyDescent="0.3">
      <c r="F4170" s="36" t="s">
        <v>8252</v>
      </c>
    </row>
    <row r="4171" spans="6:6" ht="12.45" x14ac:dyDescent="0.3">
      <c r="F4171" s="36" t="s">
        <v>8253</v>
      </c>
    </row>
    <row r="4172" spans="6:6" ht="12.45" x14ac:dyDescent="0.3">
      <c r="F4172" s="36" t="s">
        <v>8254</v>
      </c>
    </row>
    <row r="4173" spans="6:6" ht="12.45" x14ac:dyDescent="0.3">
      <c r="F4173" s="36" t="s">
        <v>8255</v>
      </c>
    </row>
    <row r="4174" spans="6:6" ht="12.45" x14ac:dyDescent="0.3">
      <c r="F4174" s="36" t="s">
        <v>8256</v>
      </c>
    </row>
    <row r="4175" spans="6:6" ht="12.45" x14ac:dyDescent="0.3">
      <c r="F4175" s="36" t="s">
        <v>8257</v>
      </c>
    </row>
    <row r="4176" spans="6:6" ht="12.45" x14ac:dyDescent="0.3">
      <c r="F4176" s="36" t="s">
        <v>8258</v>
      </c>
    </row>
    <row r="4177" spans="6:6" ht="12.45" x14ac:dyDescent="0.3">
      <c r="F4177" s="36" t="s">
        <v>3495</v>
      </c>
    </row>
    <row r="4178" spans="6:6" ht="12.45" x14ac:dyDescent="0.3">
      <c r="F4178" s="36" t="s">
        <v>3792</v>
      </c>
    </row>
    <row r="4179" spans="6:6" ht="12.45" x14ac:dyDescent="0.3">
      <c r="F4179" s="36" t="s">
        <v>3248</v>
      </c>
    </row>
    <row r="4180" spans="6:6" ht="12.45" x14ac:dyDescent="0.3">
      <c r="F4180" s="36" t="s">
        <v>8259</v>
      </c>
    </row>
    <row r="4181" spans="6:6" ht="12.45" x14ac:dyDescent="0.3">
      <c r="F4181" s="36" t="s">
        <v>8260</v>
      </c>
    </row>
    <row r="4182" spans="6:6" ht="12.45" x14ac:dyDescent="0.3">
      <c r="F4182" s="36" t="s">
        <v>8261</v>
      </c>
    </row>
    <row r="4183" spans="6:6" ht="12.45" x14ac:dyDescent="0.3">
      <c r="F4183" s="36" t="s">
        <v>8262</v>
      </c>
    </row>
    <row r="4184" spans="6:6" ht="12.45" x14ac:dyDescent="0.3">
      <c r="F4184" s="36" t="s">
        <v>8263</v>
      </c>
    </row>
    <row r="4185" spans="6:6" ht="12.45" x14ac:dyDescent="0.3">
      <c r="F4185" s="36" t="s">
        <v>8264</v>
      </c>
    </row>
    <row r="4186" spans="6:6" ht="12.45" x14ac:dyDescent="0.3">
      <c r="F4186" s="36" t="s">
        <v>2001</v>
      </c>
    </row>
    <row r="4187" spans="6:6" ht="12.45" x14ac:dyDescent="0.3">
      <c r="F4187" s="36" t="s">
        <v>8265</v>
      </c>
    </row>
    <row r="4188" spans="6:6" ht="12.45" x14ac:dyDescent="0.3">
      <c r="F4188" s="36" t="s">
        <v>2049</v>
      </c>
    </row>
    <row r="4189" spans="6:6" ht="12.45" x14ac:dyDescent="0.3">
      <c r="F4189" s="36" t="s">
        <v>8266</v>
      </c>
    </row>
    <row r="4190" spans="6:6" ht="12.45" x14ac:dyDescent="0.3">
      <c r="F4190" s="36" t="s">
        <v>8267</v>
      </c>
    </row>
    <row r="4191" spans="6:6" ht="12.45" x14ac:dyDescent="0.3">
      <c r="F4191" s="36" t="s">
        <v>8268</v>
      </c>
    </row>
    <row r="4192" spans="6:6" ht="12.45" x14ac:dyDescent="0.3">
      <c r="F4192" s="36" t="s">
        <v>8269</v>
      </c>
    </row>
    <row r="4193" spans="6:6" ht="12.45" x14ac:dyDescent="0.3">
      <c r="F4193" s="36" t="s">
        <v>8270</v>
      </c>
    </row>
    <row r="4194" spans="6:6" ht="12.45" x14ac:dyDescent="0.3">
      <c r="F4194" s="36" t="s">
        <v>8271</v>
      </c>
    </row>
    <row r="4195" spans="6:6" ht="12.45" x14ac:dyDescent="0.3">
      <c r="F4195" s="36" t="s">
        <v>8272</v>
      </c>
    </row>
    <row r="4196" spans="6:6" ht="12.45" x14ac:dyDescent="0.3">
      <c r="F4196" s="36" t="s">
        <v>8273</v>
      </c>
    </row>
    <row r="4197" spans="6:6" ht="12.45" x14ac:dyDescent="0.3">
      <c r="F4197" s="36" t="s">
        <v>8274</v>
      </c>
    </row>
    <row r="4198" spans="6:6" ht="12.45" x14ac:dyDescent="0.3">
      <c r="F4198" s="36" t="s">
        <v>2051</v>
      </c>
    </row>
    <row r="4199" spans="6:6" ht="12.45" x14ac:dyDescent="0.3">
      <c r="F4199" s="36" t="s">
        <v>8275</v>
      </c>
    </row>
    <row r="4200" spans="6:6" ht="12.45" x14ac:dyDescent="0.3">
      <c r="F4200" s="36" t="s">
        <v>8276</v>
      </c>
    </row>
    <row r="4201" spans="6:6" ht="12.45" x14ac:dyDescent="0.3">
      <c r="F4201" s="36" t="s">
        <v>2588</v>
      </c>
    </row>
    <row r="4202" spans="6:6" ht="12.45" x14ac:dyDescent="0.3">
      <c r="F4202" s="36" t="s">
        <v>8277</v>
      </c>
    </row>
    <row r="4203" spans="6:6" ht="12.45" x14ac:dyDescent="0.3">
      <c r="F4203" s="36" t="s">
        <v>8278</v>
      </c>
    </row>
    <row r="4204" spans="6:6" ht="12.45" x14ac:dyDescent="0.3">
      <c r="F4204" s="36" t="s">
        <v>8279</v>
      </c>
    </row>
    <row r="4205" spans="6:6" ht="12.45" x14ac:dyDescent="0.3">
      <c r="F4205" s="36" t="s">
        <v>8280</v>
      </c>
    </row>
    <row r="4206" spans="6:6" ht="12.45" x14ac:dyDescent="0.3">
      <c r="F4206" s="36" t="s">
        <v>8281</v>
      </c>
    </row>
    <row r="4207" spans="6:6" ht="12.45" x14ac:dyDescent="0.3">
      <c r="F4207" s="36" t="s">
        <v>8282</v>
      </c>
    </row>
    <row r="4208" spans="6:6" ht="12.45" x14ac:dyDescent="0.3">
      <c r="F4208" s="36" t="s">
        <v>3670</v>
      </c>
    </row>
    <row r="4209" spans="6:6" ht="12.45" x14ac:dyDescent="0.3">
      <c r="F4209" s="36" t="s">
        <v>1063</v>
      </c>
    </row>
    <row r="4210" spans="6:6" ht="12.45" x14ac:dyDescent="0.3">
      <c r="F4210" s="36" t="s">
        <v>8283</v>
      </c>
    </row>
    <row r="4211" spans="6:6" ht="12.45" x14ac:dyDescent="0.3">
      <c r="F4211" s="36" t="s">
        <v>8284</v>
      </c>
    </row>
    <row r="4212" spans="6:6" ht="12.45" x14ac:dyDescent="0.3">
      <c r="F4212" s="36" t="s">
        <v>8285</v>
      </c>
    </row>
    <row r="4213" spans="6:6" ht="12.45" x14ac:dyDescent="0.3">
      <c r="F4213" s="36" t="s">
        <v>8286</v>
      </c>
    </row>
    <row r="4214" spans="6:6" ht="12.45" x14ac:dyDescent="0.3">
      <c r="F4214" s="36" t="s">
        <v>8287</v>
      </c>
    </row>
    <row r="4215" spans="6:6" ht="12.45" x14ac:dyDescent="0.3">
      <c r="F4215" s="36" t="s">
        <v>8288</v>
      </c>
    </row>
    <row r="4216" spans="6:6" ht="12.45" x14ac:dyDescent="0.3">
      <c r="F4216" s="36" t="s">
        <v>8289</v>
      </c>
    </row>
    <row r="4217" spans="6:6" ht="12.45" x14ac:dyDescent="0.3">
      <c r="F4217" s="36" t="s">
        <v>8290</v>
      </c>
    </row>
    <row r="4218" spans="6:6" ht="12.45" x14ac:dyDescent="0.3">
      <c r="F4218" s="36" t="s">
        <v>8291</v>
      </c>
    </row>
    <row r="4219" spans="6:6" ht="12.45" x14ac:dyDescent="0.3">
      <c r="F4219" s="36" t="s">
        <v>8292</v>
      </c>
    </row>
    <row r="4220" spans="6:6" ht="12.45" x14ac:dyDescent="0.3">
      <c r="F4220" s="36" t="s">
        <v>8293</v>
      </c>
    </row>
    <row r="4221" spans="6:6" ht="12.45" x14ac:dyDescent="0.3">
      <c r="F4221" s="36" t="s">
        <v>8294</v>
      </c>
    </row>
    <row r="4222" spans="6:6" ht="12.45" x14ac:dyDescent="0.3">
      <c r="F4222" s="36" t="s">
        <v>8295</v>
      </c>
    </row>
    <row r="4223" spans="6:6" ht="12.45" x14ac:dyDescent="0.3">
      <c r="F4223" s="36" t="s">
        <v>8296</v>
      </c>
    </row>
    <row r="4224" spans="6:6" ht="12.45" x14ac:dyDescent="0.3">
      <c r="F4224" s="36" t="s">
        <v>8297</v>
      </c>
    </row>
    <row r="4225" spans="6:6" ht="12.45" x14ac:dyDescent="0.3">
      <c r="F4225" s="36" t="s">
        <v>8298</v>
      </c>
    </row>
    <row r="4226" spans="6:6" ht="12.45" x14ac:dyDescent="0.3">
      <c r="F4226" s="36" t="s">
        <v>8299</v>
      </c>
    </row>
    <row r="4227" spans="6:6" ht="12.45" x14ac:dyDescent="0.3">
      <c r="F4227" s="36" t="s">
        <v>8300</v>
      </c>
    </row>
    <row r="4228" spans="6:6" ht="12.45" x14ac:dyDescent="0.3">
      <c r="F4228" s="36" t="s">
        <v>8301</v>
      </c>
    </row>
    <row r="4229" spans="6:6" ht="12.45" x14ac:dyDescent="0.3">
      <c r="F4229" s="36" t="s">
        <v>8302</v>
      </c>
    </row>
    <row r="4230" spans="6:6" ht="12.45" x14ac:dyDescent="0.3">
      <c r="F4230" s="36" t="s">
        <v>8303</v>
      </c>
    </row>
    <row r="4231" spans="6:6" ht="12.45" x14ac:dyDescent="0.3">
      <c r="F4231" s="36" t="s">
        <v>8304</v>
      </c>
    </row>
    <row r="4232" spans="6:6" ht="12.45" x14ac:dyDescent="0.3">
      <c r="F4232" s="36" t="s">
        <v>8305</v>
      </c>
    </row>
    <row r="4233" spans="6:6" ht="12.45" x14ac:dyDescent="0.3">
      <c r="F4233" s="36" t="s">
        <v>8306</v>
      </c>
    </row>
    <row r="4234" spans="6:6" ht="12.45" x14ac:dyDescent="0.3">
      <c r="F4234" s="36" t="s">
        <v>8307</v>
      </c>
    </row>
    <row r="4235" spans="6:6" ht="12.45" x14ac:dyDescent="0.3">
      <c r="F4235" s="36" t="s">
        <v>8308</v>
      </c>
    </row>
    <row r="4236" spans="6:6" ht="12.45" x14ac:dyDescent="0.3">
      <c r="F4236" s="36" t="s">
        <v>8309</v>
      </c>
    </row>
    <row r="4237" spans="6:6" ht="12.45" x14ac:dyDescent="0.3">
      <c r="F4237" s="36" t="s">
        <v>962</v>
      </c>
    </row>
    <row r="4238" spans="6:6" ht="12.45" x14ac:dyDescent="0.3">
      <c r="F4238" s="36" t="s">
        <v>8310</v>
      </c>
    </row>
    <row r="4239" spans="6:6" ht="12.45" x14ac:dyDescent="0.3">
      <c r="F4239" s="36" t="s">
        <v>8311</v>
      </c>
    </row>
    <row r="4240" spans="6:6" ht="12.45" x14ac:dyDescent="0.3">
      <c r="F4240" s="36" t="s">
        <v>8312</v>
      </c>
    </row>
    <row r="4241" spans="6:6" ht="12.45" x14ac:dyDescent="0.3">
      <c r="F4241" s="36" t="s">
        <v>8313</v>
      </c>
    </row>
    <row r="4242" spans="6:6" ht="12.45" x14ac:dyDescent="0.3">
      <c r="F4242" s="36" t="s">
        <v>8314</v>
      </c>
    </row>
    <row r="4243" spans="6:6" ht="12.45" x14ac:dyDescent="0.3">
      <c r="F4243" s="36" t="s">
        <v>8315</v>
      </c>
    </row>
    <row r="4244" spans="6:6" ht="12.45" x14ac:dyDescent="0.3">
      <c r="F4244" s="36" t="s">
        <v>8316</v>
      </c>
    </row>
    <row r="4245" spans="6:6" ht="12.45" x14ac:dyDescent="0.3">
      <c r="F4245" s="36" t="s">
        <v>8317</v>
      </c>
    </row>
    <row r="4246" spans="6:6" ht="12.45" x14ac:dyDescent="0.3">
      <c r="F4246" s="36" t="s">
        <v>8318</v>
      </c>
    </row>
    <row r="4247" spans="6:6" ht="12.45" x14ac:dyDescent="0.3">
      <c r="F4247" s="36" t="s">
        <v>2084</v>
      </c>
    </row>
    <row r="4248" spans="6:6" ht="12.45" x14ac:dyDescent="0.3">
      <c r="F4248" s="36" t="s">
        <v>4820</v>
      </c>
    </row>
    <row r="4249" spans="6:6" ht="12.45" x14ac:dyDescent="0.3">
      <c r="F4249" s="36" t="s">
        <v>8319</v>
      </c>
    </row>
    <row r="4250" spans="6:6" ht="12.45" x14ac:dyDescent="0.3">
      <c r="F4250" s="36" t="s">
        <v>1040</v>
      </c>
    </row>
    <row r="4251" spans="6:6" ht="12.45" x14ac:dyDescent="0.3">
      <c r="F4251" s="36" t="s">
        <v>4198</v>
      </c>
    </row>
    <row r="4252" spans="6:6" ht="12.45" x14ac:dyDescent="0.3">
      <c r="F4252" s="36" t="s">
        <v>8320</v>
      </c>
    </row>
    <row r="4253" spans="6:6" ht="12.45" x14ac:dyDescent="0.3">
      <c r="F4253" s="36" t="s">
        <v>8321</v>
      </c>
    </row>
    <row r="4254" spans="6:6" ht="12.45" x14ac:dyDescent="0.3">
      <c r="F4254" s="36" t="s">
        <v>8322</v>
      </c>
    </row>
    <row r="4255" spans="6:6" ht="12.45" x14ac:dyDescent="0.3">
      <c r="F4255" s="36" t="s">
        <v>8323</v>
      </c>
    </row>
    <row r="4256" spans="6:6" ht="12.45" x14ac:dyDescent="0.3">
      <c r="F4256" s="36" t="s">
        <v>4929</v>
      </c>
    </row>
    <row r="4257" spans="6:6" ht="12.45" x14ac:dyDescent="0.3">
      <c r="F4257" s="36" t="s">
        <v>4943</v>
      </c>
    </row>
    <row r="4258" spans="6:6" ht="12.45" x14ac:dyDescent="0.3">
      <c r="F4258" s="36" t="s">
        <v>8324</v>
      </c>
    </row>
    <row r="4259" spans="6:6" ht="12.45" x14ac:dyDescent="0.3">
      <c r="F4259" s="36" t="s">
        <v>8325</v>
      </c>
    </row>
    <row r="4260" spans="6:6" ht="12.45" x14ac:dyDescent="0.3">
      <c r="F4260" s="36" t="s">
        <v>8326</v>
      </c>
    </row>
    <row r="4261" spans="6:6" ht="12.45" x14ac:dyDescent="0.3">
      <c r="F4261" s="36" t="s">
        <v>3314</v>
      </c>
    </row>
    <row r="4262" spans="6:6" ht="12.45" x14ac:dyDescent="0.3">
      <c r="F4262" s="36" t="s">
        <v>8327</v>
      </c>
    </row>
    <row r="4263" spans="6:6" ht="12.45" x14ac:dyDescent="0.3">
      <c r="F4263" s="36" t="s">
        <v>8328</v>
      </c>
    </row>
    <row r="4264" spans="6:6" ht="12.45" x14ac:dyDescent="0.3">
      <c r="F4264" s="36" t="s">
        <v>8329</v>
      </c>
    </row>
    <row r="4265" spans="6:6" ht="12.45" x14ac:dyDescent="0.3">
      <c r="F4265" s="36" t="s">
        <v>8330</v>
      </c>
    </row>
    <row r="4266" spans="6:6" ht="12.45" x14ac:dyDescent="0.3">
      <c r="F4266" s="36" t="s">
        <v>8331</v>
      </c>
    </row>
    <row r="4267" spans="6:6" ht="12.45" x14ac:dyDescent="0.3">
      <c r="F4267" s="36" t="s">
        <v>8332</v>
      </c>
    </row>
    <row r="4268" spans="6:6" ht="12.45" x14ac:dyDescent="0.3">
      <c r="F4268" s="36" t="s">
        <v>1456</v>
      </c>
    </row>
    <row r="4269" spans="6:6" ht="12.45" x14ac:dyDescent="0.3">
      <c r="F4269" s="36" t="s">
        <v>8333</v>
      </c>
    </row>
    <row r="4270" spans="6:6" ht="12.45" x14ac:dyDescent="0.3">
      <c r="F4270" s="36" t="s">
        <v>1387</v>
      </c>
    </row>
    <row r="4271" spans="6:6" ht="12.45" x14ac:dyDescent="0.3">
      <c r="F4271" s="36" t="s">
        <v>8334</v>
      </c>
    </row>
    <row r="4272" spans="6:6" ht="12.45" x14ac:dyDescent="0.3">
      <c r="F4272" s="36" t="s">
        <v>8335</v>
      </c>
    </row>
    <row r="4273" spans="6:6" ht="12.45" x14ac:dyDescent="0.3">
      <c r="F4273" s="36" t="s">
        <v>934</v>
      </c>
    </row>
    <row r="4274" spans="6:6" ht="12.45" x14ac:dyDescent="0.3">
      <c r="F4274" s="36" t="s">
        <v>8336</v>
      </c>
    </row>
    <row r="4275" spans="6:6" ht="12.45" x14ac:dyDescent="0.3">
      <c r="F4275" s="36" t="s">
        <v>6271</v>
      </c>
    </row>
    <row r="4276" spans="6:6" ht="12.45" x14ac:dyDescent="0.3">
      <c r="F4276" s="36" t="s">
        <v>8337</v>
      </c>
    </row>
    <row r="4277" spans="6:6" ht="12.45" x14ac:dyDescent="0.3">
      <c r="F4277" s="36" t="s">
        <v>8338</v>
      </c>
    </row>
    <row r="4278" spans="6:6" ht="12.45" x14ac:dyDescent="0.3">
      <c r="F4278" s="36" t="s">
        <v>8339</v>
      </c>
    </row>
    <row r="4279" spans="6:6" ht="12.45" x14ac:dyDescent="0.3">
      <c r="F4279" s="36" t="s">
        <v>8340</v>
      </c>
    </row>
    <row r="4280" spans="6:6" ht="12.45" x14ac:dyDescent="0.3">
      <c r="F4280" s="36" t="s">
        <v>8341</v>
      </c>
    </row>
    <row r="4281" spans="6:6" ht="12.45" x14ac:dyDescent="0.3">
      <c r="F4281" s="36" t="s">
        <v>8342</v>
      </c>
    </row>
    <row r="4282" spans="6:6" ht="12.45" x14ac:dyDescent="0.3">
      <c r="F4282" s="36" t="s">
        <v>8343</v>
      </c>
    </row>
    <row r="4283" spans="6:6" ht="12.45" x14ac:dyDescent="0.3">
      <c r="F4283" s="36" t="s">
        <v>8344</v>
      </c>
    </row>
    <row r="4284" spans="6:6" ht="12.45" x14ac:dyDescent="0.3">
      <c r="F4284" s="36" t="s">
        <v>8345</v>
      </c>
    </row>
    <row r="4285" spans="6:6" ht="12.45" x14ac:dyDescent="0.3">
      <c r="F4285" s="36" t="s">
        <v>8346</v>
      </c>
    </row>
    <row r="4286" spans="6:6" ht="12.45" x14ac:dyDescent="0.3">
      <c r="F4286" s="36" t="s">
        <v>8347</v>
      </c>
    </row>
    <row r="4287" spans="6:6" ht="12.45" x14ac:dyDescent="0.3">
      <c r="F4287" s="36" t="s">
        <v>8348</v>
      </c>
    </row>
    <row r="4288" spans="6:6" ht="12.45" x14ac:dyDescent="0.3">
      <c r="F4288" s="36" t="s">
        <v>8349</v>
      </c>
    </row>
    <row r="4289" spans="6:6" ht="12.45" x14ac:dyDescent="0.3">
      <c r="F4289" s="36" t="s">
        <v>4440</v>
      </c>
    </row>
    <row r="4290" spans="6:6" ht="12.45" x14ac:dyDescent="0.3">
      <c r="F4290" s="36" t="s">
        <v>8350</v>
      </c>
    </row>
    <row r="4291" spans="6:6" ht="12.45" x14ac:dyDescent="0.3">
      <c r="F4291" s="36" t="s">
        <v>8351</v>
      </c>
    </row>
    <row r="4292" spans="6:6" ht="12.45" x14ac:dyDescent="0.3">
      <c r="F4292" s="36" t="s">
        <v>8352</v>
      </c>
    </row>
    <row r="4293" spans="6:6" ht="12.45" x14ac:dyDescent="0.3">
      <c r="F4293" s="36" t="s">
        <v>8353</v>
      </c>
    </row>
    <row r="4294" spans="6:6" ht="12.45" x14ac:dyDescent="0.3">
      <c r="F4294" s="36" t="s">
        <v>8354</v>
      </c>
    </row>
    <row r="4295" spans="6:6" ht="12.45" x14ac:dyDescent="0.3">
      <c r="F4295" s="36" t="s">
        <v>8355</v>
      </c>
    </row>
    <row r="4296" spans="6:6" ht="12.45" x14ac:dyDescent="0.3">
      <c r="F4296" s="36" t="s">
        <v>8356</v>
      </c>
    </row>
    <row r="4297" spans="6:6" ht="12.45" x14ac:dyDescent="0.3">
      <c r="F4297" s="36" t="s">
        <v>8357</v>
      </c>
    </row>
    <row r="4298" spans="6:6" ht="12.45" x14ac:dyDescent="0.3">
      <c r="F4298" s="36" t="s">
        <v>8358</v>
      </c>
    </row>
    <row r="4299" spans="6:6" ht="12.45" x14ac:dyDescent="0.3">
      <c r="F4299" s="36" t="s">
        <v>8359</v>
      </c>
    </row>
    <row r="4300" spans="6:6" ht="12.45" x14ac:dyDescent="0.3">
      <c r="F4300" s="36" t="s">
        <v>8360</v>
      </c>
    </row>
    <row r="4301" spans="6:6" ht="12.45" x14ac:dyDescent="0.3">
      <c r="F4301" s="36" t="s">
        <v>8361</v>
      </c>
    </row>
    <row r="4302" spans="6:6" ht="12.45" x14ac:dyDescent="0.3">
      <c r="F4302" s="36" t="s">
        <v>8362</v>
      </c>
    </row>
    <row r="4303" spans="6:6" ht="12.45" x14ac:dyDescent="0.3">
      <c r="F4303" s="36" t="s">
        <v>8363</v>
      </c>
    </row>
    <row r="4304" spans="6:6" ht="12.45" x14ac:dyDescent="0.3">
      <c r="F4304" s="36" t="s">
        <v>3846</v>
      </c>
    </row>
    <row r="4305" spans="6:6" ht="12.45" x14ac:dyDescent="0.3">
      <c r="F4305" s="36" t="s">
        <v>8364</v>
      </c>
    </row>
    <row r="4306" spans="6:6" ht="12.45" x14ac:dyDescent="0.3">
      <c r="F4306" s="36" t="s">
        <v>8365</v>
      </c>
    </row>
    <row r="4307" spans="6:6" ht="12.45" x14ac:dyDescent="0.3">
      <c r="F4307" s="36" t="s">
        <v>8366</v>
      </c>
    </row>
    <row r="4308" spans="6:6" ht="12.45" x14ac:dyDescent="0.3">
      <c r="F4308" s="36" t="s">
        <v>8367</v>
      </c>
    </row>
    <row r="4309" spans="6:6" ht="12.45" x14ac:dyDescent="0.3">
      <c r="F4309" s="36" t="s">
        <v>8368</v>
      </c>
    </row>
    <row r="4310" spans="6:6" ht="12.45" x14ac:dyDescent="0.3">
      <c r="F4310" s="36" t="s">
        <v>554</v>
      </c>
    </row>
    <row r="4311" spans="6:6" ht="12.45" x14ac:dyDescent="0.3">
      <c r="F4311" s="36" t="s">
        <v>8369</v>
      </c>
    </row>
    <row r="4312" spans="6:6" ht="12.45" x14ac:dyDescent="0.3">
      <c r="F4312" s="36" t="s">
        <v>8370</v>
      </c>
    </row>
    <row r="4313" spans="6:6" ht="12.45" x14ac:dyDescent="0.3">
      <c r="F4313" s="36" t="s">
        <v>8371</v>
      </c>
    </row>
    <row r="4314" spans="6:6" ht="12.45" x14ac:dyDescent="0.3">
      <c r="F4314" s="36" t="s">
        <v>4374</v>
      </c>
    </row>
    <row r="4315" spans="6:6" ht="12.45" x14ac:dyDescent="0.3">
      <c r="F4315" s="36" t="s">
        <v>8372</v>
      </c>
    </row>
    <row r="4316" spans="6:6" ht="12.45" x14ac:dyDescent="0.3">
      <c r="F4316" s="36" t="s">
        <v>8373</v>
      </c>
    </row>
    <row r="4317" spans="6:6" ht="12.45" x14ac:dyDescent="0.3">
      <c r="F4317" s="36" t="s">
        <v>1870</v>
      </c>
    </row>
    <row r="4318" spans="6:6" ht="12.45" x14ac:dyDescent="0.3">
      <c r="F4318" s="36" t="s">
        <v>8374</v>
      </c>
    </row>
    <row r="4319" spans="6:6" ht="12.45" x14ac:dyDescent="0.3">
      <c r="F4319" s="36" t="s">
        <v>8375</v>
      </c>
    </row>
    <row r="4320" spans="6:6" ht="12.45" x14ac:dyDescent="0.3">
      <c r="F4320" s="36" t="s">
        <v>8376</v>
      </c>
    </row>
    <row r="4321" spans="6:6" ht="12.45" x14ac:dyDescent="0.3">
      <c r="F4321" s="36" t="s">
        <v>8377</v>
      </c>
    </row>
    <row r="4322" spans="6:6" ht="12.45" x14ac:dyDescent="0.3">
      <c r="F4322" s="36" t="s">
        <v>3855</v>
      </c>
    </row>
    <row r="4323" spans="6:6" ht="12.45" x14ac:dyDescent="0.3">
      <c r="F4323" s="36" t="s">
        <v>8378</v>
      </c>
    </row>
    <row r="4324" spans="6:6" ht="12.45" x14ac:dyDescent="0.3">
      <c r="F4324" s="36" t="s">
        <v>8379</v>
      </c>
    </row>
    <row r="4325" spans="6:6" ht="12.45" x14ac:dyDescent="0.3">
      <c r="F4325" s="36" t="s">
        <v>8380</v>
      </c>
    </row>
    <row r="4326" spans="6:6" ht="12.45" x14ac:dyDescent="0.3">
      <c r="F4326" s="36" t="s">
        <v>653</v>
      </c>
    </row>
    <row r="4327" spans="6:6" ht="12.45" x14ac:dyDescent="0.3">
      <c r="F4327" s="36" t="s">
        <v>8381</v>
      </c>
    </row>
    <row r="4328" spans="6:6" ht="12.45" x14ac:dyDescent="0.3">
      <c r="F4328" s="36" t="s">
        <v>8382</v>
      </c>
    </row>
    <row r="4329" spans="6:6" ht="12.45" x14ac:dyDescent="0.3">
      <c r="F4329" s="36" t="s">
        <v>8383</v>
      </c>
    </row>
    <row r="4330" spans="6:6" ht="12.45" x14ac:dyDescent="0.3">
      <c r="F4330" s="36" t="s">
        <v>8384</v>
      </c>
    </row>
    <row r="4331" spans="6:6" ht="12.45" x14ac:dyDescent="0.3">
      <c r="F4331" s="36" t="s">
        <v>8385</v>
      </c>
    </row>
    <row r="4332" spans="6:6" ht="12.45" x14ac:dyDescent="0.3">
      <c r="F4332" s="36" t="s">
        <v>8386</v>
      </c>
    </row>
    <row r="4333" spans="6:6" ht="12.45" x14ac:dyDescent="0.3">
      <c r="F4333" s="36" t="s">
        <v>8387</v>
      </c>
    </row>
    <row r="4334" spans="6:6" ht="12.45" x14ac:dyDescent="0.3">
      <c r="F4334" s="36" t="s">
        <v>4390</v>
      </c>
    </row>
    <row r="4335" spans="6:6" ht="12.45" x14ac:dyDescent="0.3">
      <c r="F4335" s="36" t="s">
        <v>8388</v>
      </c>
    </row>
    <row r="4336" spans="6:6" ht="12.45" x14ac:dyDescent="0.3">
      <c r="F4336" s="36" t="s">
        <v>8389</v>
      </c>
    </row>
    <row r="4337" spans="6:6" ht="12.45" x14ac:dyDescent="0.3">
      <c r="F4337" s="36" t="s">
        <v>8390</v>
      </c>
    </row>
    <row r="4338" spans="6:6" ht="12.45" x14ac:dyDescent="0.3">
      <c r="F4338" s="36" t="s">
        <v>8391</v>
      </c>
    </row>
    <row r="4339" spans="6:6" ht="12.45" x14ac:dyDescent="0.3">
      <c r="F4339" s="36" t="s">
        <v>1001</v>
      </c>
    </row>
    <row r="4340" spans="6:6" ht="12.45" x14ac:dyDescent="0.3">
      <c r="F4340" s="36" t="s">
        <v>8392</v>
      </c>
    </row>
    <row r="4341" spans="6:6" ht="12.45" x14ac:dyDescent="0.3">
      <c r="F4341" s="36" t="s">
        <v>8393</v>
      </c>
    </row>
    <row r="4342" spans="6:6" ht="12.45" x14ac:dyDescent="0.3">
      <c r="F4342" s="36" t="s">
        <v>8394</v>
      </c>
    </row>
    <row r="4343" spans="6:6" ht="12.45" x14ac:dyDescent="0.3">
      <c r="F4343" s="36" t="s">
        <v>8395</v>
      </c>
    </row>
    <row r="4344" spans="6:6" ht="12.45" x14ac:dyDescent="0.3">
      <c r="F4344" s="36" t="s">
        <v>2375</v>
      </c>
    </row>
    <row r="4345" spans="6:6" ht="12.45" x14ac:dyDescent="0.3">
      <c r="F4345" s="36" t="s">
        <v>8396</v>
      </c>
    </row>
    <row r="4346" spans="6:6" ht="12.45" x14ac:dyDescent="0.3">
      <c r="F4346" s="36" t="s">
        <v>8397</v>
      </c>
    </row>
    <row r="4347" spans="6:6" ht="12.45" x14ac:dyDescent="0.3">
      <c r="F4347" s="36" t="s">
        <v>5108</v>
      </c>
    </row>
    <row r="4348" spans="6:6" ht="12.45" x14ac:dyDescent="0.3">
      <c r="F4348" s="36" t="s">
        <v>4816</v>
      </c>
    </row>
    <row r="4349" spans="6:6" ht="12.45" x14ac:dyDescent="0.3">
      <c r="F4349" s="36" t="s">
        <v>8398</v>
      </c>
    </row>
    <row r="4350" spans="6:6" ht="12.45" x14ac:dyDescent="0.3">
      <c r="F4350" s="36" t="s">
        <v>8399</v>
      </c>
    </row>
    <row r="4351" spans="6:6" ht="12.45" x14ac:dyDescent="0.3">
      <c r="F4351" s="36" t="s">
        <v>8400</v>
      </c>
    </row>
    <row r="4352" spans="6:6" ht="12.45" x14ac:dyDescent="0.3">
      <c r="F4352" s="36" t="s">
        <v>8401</v>
      </c>
    </row>
    <row r="4353" spans="6:6" ht="12.45" x14ac:dyDescent="0.3">
      <c r="F4353" s="36" t="s">
        <v>8402</v>
      </c>
    </row>
    <row r="4354" spans="6:6" ht="12.45" x14ac:dyDescent="0.3">
      <c r="F4354" s="36" t="s">
        <v>8403</v>
      </c>
    </row>
    <row r="4355" spans="6:6" ht="12.45" x14ac:dyDescent="0.3">
      <c r="F4355" s="36" t="s">
        <v>8404</v>
      </c>
    </row>
    <row r="4356" spans="6:6" ht="12.45" x14ac:dyDescent="0.3">
      <c r="F4356" s="36" t="s">
        <v>8405</v>
      </c>
    </row>
    <row r="4357" spans="6:6" ht="12.45" x14ac:dyDescent="0.3">
      <c r="F4357" s="36" t="s">
        <v>8406</v>
      </c>
    </row>
    <row r="4358" spans="6:6" ht="12.45" x14ac:dyDescent="0.3">
      <c r="F4358" s="36" t="s">
        <v>8407</v>
      </c>
    </row>
    <row r="4359" spans="6:6" ht="12.45" x14ac:dyDescent="0.3">
      <c r="F4359" s="36" t="s">
        <v>8408</v>
      </c>
    </row>
    <row r="4360" spans="6:6" ht="12.45" x14ac:dyDescent="0.3">
      <c r="F4360" s="36" t="s">
        <v>8409</v>
      </c>
    </row>
    <row r="4361" spans="6:6" ht="12.45" x14ac:dyDescent="0.3">
      <c r="F4361" s="36" t="s">
        <v>1450</v>
      </c>
    </row>
    <row r="4362" spans="6:6" ht="12.45" x14ac:dyDescent="0.3">
      <c r="F4362" s="36" t="s">
        <v>8410</v>
      </c>
    </row>
    <row r="4363" spans="6:6" ht="12.45" x14ac:dyDescent="0.3">
      <c r="F4363" s="36" t="s">
        <v>8411</v>
      </c>
    </row>
    <row r="4364" spans="6:6" ht="12.45" x14ac:dyDescent="0.3">
      <c r="F4364" s="36" t="s">
        <v>8412</v>
      </c>
    </row>
    <row r="4365" spans="6:6" ht="12.45" x14ac:dyDescent="0.3">
      <c r="F4365" s="36" t="s">
        <v>8413</v>
      </c>
    </row>
    <row r="4366" spans="6:6" ht="12.45" x14ac:dyDescent="0.3">
      <c r="F4366" s="36" t="s">
        <v>8414</v>
      </c>
    </row>
    <row r="4367" spans="6:6" ht="12.45" x14ac:dyDescent="0.3">
      <c r="F4367" s="36" t="s">
        <v>8415</v>
      </c>
    </row>
    <row r="4368" spans="6:6" ht="12.45" x14ac:dyDescent="0.3">
      <c r="F4368" s="36" t="s">
        <v>8416</v>
      </c>
    </row>
    <row r="4369" spans="6:6" ht="12.45" x14ac:dyDescent="0.3">
      <c r="F4369" s="36" t="s">
        <v>561</v>
      </c>
    </row>
    <row r="4370" spans="6:6" ht="12.45" x14ac:dyDescent="0.3">
      <c r="F4370" s="36" t="s">
        <v>8417</v>
      </c>
    </row>
    <row r="4371" spans="6:6" ht="12.45" x14ac:dyDescent="0.3">
      <c r="F4371" s="36" t="s">
        <v>8418</v>
      </c>
    </row>
    <row r="4372" spans="6:6" ht="12.45" x14ac:dyDescent="0.3">
      <c r="F4372" s="36" t="s">
        <v>8419</v>
      </c>
    </row>
    <row r="4373" spans="6:6" ht="12.45" x14ac:dyDescent="0.3">
      <c r="F4373" s="36" t="s">
        <v>2905</v>
      </c>
    </row>
    <row r="4374" spans="6:6" ht="12.45" x14ac:dyDescent="0.3">
      <c r="F4374" s="36" t="s">
        <v>8420</v>
      </c>
    </row>
    <row r="4375" spans="6:6" ht="12.45" x14ac:dyDescent="0.3">
      <c r="F4375" s="36" t="s">
        <v>8421</v>
      </c>
    </row>
    <row r="4376" spans="6:6" ht="12.45" x14ac:dyDescent="0.3">
      <c r="F4376" s="36" t="s">
        <v>8422</v>
      </c>
    </row>
    <row r="4377" spans="6:6" ht="12.45" x14ac:dyDescent="0.3">
      <c r="F4377" s="36" t="s">
        <v>8423</v>
      </c>
    </row>
    <row r="4378" spans="6:6" ht="12.45" x14ac:dyDescent="0.3">
      <c r="F4378" s="36" t="s">
        <v>2774</v>
      </c>
    </row>
    <row r="4379" spans="6:6" ht="12.45" x14ac:dyDescent="0.3">
      <c r="F4379" s="36" t="s">
        <v>8424</v>
      </c>
    </row>
    <row r="4380" spans="6:6" ht="12.45" x14ac:dyDescent="0.3">
      <c r="F4380" s="36" t="s">
        <v>8425</v>
      </c>
    </row>
    <row r="4381" spans="6:6" ht="12.45" x14ac:dyDescent="0.3">
      <c r="F4381" s="36" t="s">
        <v>8426</v>
      </c>
    </row>
    <row r="4382" spans="6:6" ht="12.45" x14ac:dyDescent="0.3">
      <c r="F4382" s="36" t="s">
        <v>8427</v>
      </c>
    </row>
    <row r="4383" spans="6:6" ht="12.45" x14ac:dyDescent="0.3">
      <c r="F4383" s="36" t="s">
        <v>8428</v>
      </c>
    </row>
    <row r="4384" spans="6:6" ht="12.45" x14ac:dyDescent="0.3">
      <c r="F4384" s="36" t="s">
        <v>8429</v>
      </c>
    </row>
    <row r="4385" spans="6:6" ht="12.45" x14ac:dyDescent="0.3">
      <c r="F4385" s="36" t="s">
        <v>8430</v>
      </c>
    </row>
    <row r="4386" spans="6:6" ht="12.45" x14ac:dyDescent="0.3">
      <c r="F4386" s="36" t="s">
        <v>8431</v>
      </c>
    </row>
    <row r="4387" spans="6:6" ht="12.45" x14ac:dyDescent="0.3">
      <c r="F4387" s="36" t="s">
        <v>8432</v>
      </c>
    </row>
    <row r="4388" spans="6:6" ht="12.45" x14ac:dyDescent="0.3">
      <c r="F4388" s="36" t="s">
        <v>8433</v>
      </c>
    </row>
    <row r="4389" spans="6:6" ht="12.45" x14ac:dyDescent="0.3">
      <c r="F4389" s="36" t="s">
        <v>8434</v>
      </c>
    </row>
    <row r="4390" spans="6:6" ht="12.45" x14ac:dyDescent="0.3">
      <c r="F4390" s="36" t="s">
        <v>8435</v>
      </c>
    </row>
    <row r="4391" spans="6:6" ht="12.45" x14ac:dyDescent="0.3">
      <c r="F4391" s="36" t="s">
        <v>2438</v>
      </c>
    </row>
    <row r="4392" spans="6:6" ht="12.45" x14ac:dyDescent="0.3">
      <c r="F4392" s="36" t="s">
        <v>8436</v>
      </c>
    </row>
    <row r="4393" spans="6:6" ht="12.45" x14ac:dyDescent="0.3">
      <c r="F4393" s="36" t="s">
        <v>1710</v>
      </c>
    </row>
    <row r="4394" spans="6:6" ht="12.45" x14ac:dyDescent="0.3">
      <c r="F4394" s="36" t="s">
        <v>8437</v>
      </c>
    </row>
    <row r="4395" spans="6:6" ht="12.45" x14ac:dyDescent="0.3">
      <c r="F4395" s="36" t="s">
        <v>2085</v>
      </c>
    </row>
    <row r="4396" spans="6:6" ht="12.45" x14ac:dyDescent="0.3">
      <c r="F4396" s="36" t="s">
        <v>8438</v>
      </c>
    </row>
    <row r="4397" spans="6:6" ht="12.45" x14ac:dyDescent="0.3">
      <c r="F4397" s="36" t="s">
        <v>8439</v>
      </c>
    </row>
    <row r="4398" spans="6:6" ht="12.45" x14ac:dyDescent="0.3">
      <c r="F4398" s="36" t="s">
        <v>8440</v>
      </c>
    </row>
    <row r="4399" spans="6:6" ht="12.45" x14ac:dyDescent="0.3">
      <c r="F4399" s="36" t="s">
        <v>2653</v>
      </c>
    </row>
    <row r="4400" spans="6:6" ht="12.45" x14ac:dyDescent="0.3">
      <c r="F4400" s="36" t="s">
        <v>3367</v>
      </c>
    </row>
    <row r="4401" spans="6:6" ht="12.45" x14ac:dyDescent="0.3">
      <c r="F4401" s="36" t="s">
        <v>8441</v>
      </c>
    </row>
    <row r="4402" spans="6:6" ht="12.45" x14ac:dyDescent="0.3">
      <c r="F4402" s="36" t="s">
        <v>8442</v>
      </c>
    </row>
    <row r="4403" spans="6:6" ht="12.45" x14ac:dyDescent="0.3">
      <c r="F4403" s="36" t="s">
        <v>8443</v>
      </c>
    </row>
    <row r="4404" spans="6:6" ht="12.45" x14ac:dyDescent="0.3">
      <c r="F4404" s="36" t="s">
        <v>8444</v>
      </c>
    </row>
    <row r="4405" spans="6:6" ht="12.45" x14ac:dyDescent="0.3">
      <c r="F4405" s="36" t="s">
        <v>8445</v>
      </c>
    </row>
    <row r="4406" spans="6:6" ht="12.45" x14ac:dyDescent="0.3">
      <c r="F4406" s="36" t="s">
        <v>2391</v>
      </c>
    </row>
    <row r="4407" spans="6:6" ht="12.45" x14ac:dyDescent="0.3">
      <c r="F4407" s="36" t="s">
        <v>8446</v>
      </c>
    </row>
    <row r="4408" spans="6:6" ht="12.45" x14ac:dyDescent="0.3">
      <c r="F4408" s="36" t="s">
        <v>8447</v>
      </c>
    </row>
    <row r="4409" spans="6:6" ht="12.45" x14ac:dyDescent="0.3">
      <c r="F4409" s="36" t="s">
        <v>8448</v>
      </c>
    </row>
    <row r="4410" spans="6:6" ht="12.45" x14ac:dyDescent="0.3">
      <c r="F4410" s="36" t="s">
        <v>8449</v>
      </c>
    </row>
    <row r="4411" spans="6:6" ht="12.45" x14ac:dyDescent="0.3">
      <c r="F4411" s="36" t="s">
        <v>8450</v>
      </c>
    </row>
    <row r="4412" spans="6:6" ht="12.45" x14ac:dyDescent="0.3">
      <c r="F4412" s="36" t="s">
        <v>3430</v>
      </c>
    </row>
    <row r="4413" spans="6:6" ht="12.45" x14ac:dyDescent="0.3">
      <c r="F4413" s="36" t="s">
        <v>8451</v>
      </c>
    </row>
    <row r="4414" spans="6:6" ht="12.45" x14ac:dyDescent="0.3">
      <c r="F4414" s="36" t="s">
        <v>8452</v>
      </c>
    </row>
    <row r="4415" spans="6:6" ht="12.45" x14ac:dyDescent="0.3">
      <c r="F4415" s="36" t="s">
        <v>1965</v>
      </c>
    </row>
    <row r="4416" spans="6:6" ht="12.45" x14ac:dyDescent="0.3">
      <c r="F4416" s="36" t="s">
        <v>5025</v>
      </c>
    </row>
    <row r="4417" spans="6:6" ht="12.45" x14ac:dyDescent="0.3">
      <c r="F4417" s="36" t="s">
        <v>4500</v>
      </c>
    </row>
    <row r="4418" spans="6:6" ht="12.45" x14ac:dyDescent="0.3">
      <c r="F4418" s="36" t="s">
        <v>8453</v>
      </c>
    </row>
    <row r="4419" spans="6:6" ht="12.45" x14ac:dyDescent="0.3">
      <c r="F4419" s="36" t="s">
        <v>8454</v>
      </c>
    </row>
    <row r="4420" spans="6:6" ht="12.45" x14ac:dyDescent="0.3">
      <c r="F4420" s="36" t="s">
        <v>8455</v>
      </c>
    </row>
    <row r="4421" spans="6:6" ht="12.45" x14ac:dyDescent="0.3">
      <c r="F4421" s="36" t="s">
        <v>8456</v>
      </c>
    </row>
    <row r="4422" spans="6:6" ht="12.45" x14ac:dyDescent="0.3">
      <c r="F4422" s="36" t="s">
        <v>1836</v>
      </c>
    </row>
    <row r="4423" spans="6:6" ht="12.45" x14ac:dyDescent="0.3">
      <c r="F4423" s="36" t="s">
        <v>8457</v>
      </c>
    </row>
    <row r="4424" spans="6:6" ht="12.45" x14ac:dyDescent="0.3">
      <c r="F4424" s="36" t="s">
        <v>8458</v>
      </c>
    </row>
    <row r="4425" spans="6:6" ht="12.45" x14ac:dyDescent="0.3">
      <c r="F4425" s="36" t="s">
        <v>8459</v>
      </c>
    </row>
    <row r="4426" spans="6:6" ht="12.45" x14ac:dyDescent="0.3">
      <c r="F4426" s="36" t="s">
        <v>8460</v>
      </c>
    </row>
    <row r="4427" spans="6:6" ht="12.45" x14ac:dyDescent="0.3">
      <c r="F4427" s="36" t="s">
        <v>8461</v>
      </c>
    </row>
    <row r="4428" spans="6:6" ht="12.45" x14ac:dyDescent="0.3">
      <c r="F4428" s="36" t="s">
        <v>4925</v>
      </c>
    </row>
    <row r="4429" spans="6:6" ht="12.45" x14ac:dyDescent="0.3">
      <c r="F4429" s="36" t="s">
        <v>8462</v>
      </c>
    </row>
    <row r="4430" spans="6:6" ht="12.45" x14ac:dyDescent="0.3">
      <c r="F4430" s="36" t="s">
        <v>8463</v>
      </c>
    </row>
    <row r="4431" spans="6:6" ht="12.45" x14ac:dyDescent="0.3">
      <c r="F4431" s="36" t="s">
        <v>1807</v>
      </c>
    </row>
    <row r="4432" spans="6:6" ht="12.45" x14ac:dyDescent="0.3">
      <c r="F4432" s="36" t="s">
        <v>8464</v>
      </c>
    </row>
    <row r="4433" spans="6:6" ht="12.45" x14ac:dyDescent="0.3">
      <c r="F4433" s="36" t="s">
        <v>3758</v>
      </c>
    </row>
    <row r="4434" spans="6:6" ht="12.45" x14ac:dyDescent="0.3">
      <c r="F4434" s="36" t="s">
        <v>8465</v>
      </c>
    </row>
    <row r="4435" spans="6:6" ht="12.45" x14ac:dyDescent="0.3">
      <c r="F4435" s="36" t="s">
        <v>8466</v>
      </c>
    </row>
    <row r="4436" spans="6:6" ht="12.45" x14ac:dyDescent="0.3">
      <c r="F4436" s="36" t="s">
        <v>1615</v>
      </c>
    </row>
    <row r="4437" spans="6:6" ht="12.45" x14ac:dyDescent="0.3">
      <c r="F4437" s="36" t="s">
        <v>8467</v>
      </c>
    </row>
    <row r="4438" spans="6:6" ht="12.45" x14ac:dyDescent="0.3">
      <c r="F4438" s="36" t="s">
        <v>8468</v>
      </c>
    </row>
    <row r="4439" spans="6:6" ht="12.45" x14ac:dyDescent="0.3">
      <c r="F4439" s="36" t="s">
        <v>8469</v>
      </c>
    </row>
    <row r="4440" spans="6:6" ht="12.45" x14ac:dyDescent="0.3">
      <c r="F4440" s="36" t="s">
        <v>8470</v>
      </c>
    </row>
    <row r="4441" spans="6:6" ht="12.45" x14ac:dyDescent="0.3">
      <c r="F4441" s="36" t="s">
        <v>2128</v>
      </c>
    </row>
    <row r="4442" spans="6:6" ht="12.45" x14ac:dyDescent="0.3">
      <c r="F4442" s="36" t="s">
        <v>8471</v>
      </c>
    </row>
    <row r="4443" spans="6:6" ht="12.45" x14ac:dyDescent="0.3">
      <c r="F4443" s="36" t="s">
        <v>8472</v>
      </c>
    </row>
    <row r="4444" spans="6:6" ht="12.45" x14ac:dyDescent="0.3">
      <c r="F4444" s="36" t="s">
        <v>8473</v>
      </c>
    </row>
    <row r="4445" spans="6:6" ht="12.45" x14ac:dyDescent="0.3">
      <c r="F4445" s="36" t="s">
        <v>4258</v>
      </c>
    </row>
    <row r="4446" spans="6:6" ht="12.45" x14ac:dyDescent="0.3">
      <c r="F4446" s="36" t="s">
        <v>3761</v>
      </c>
    </row>
    <row r="4447" spans="6:6" ht="12.45" x14ac:dyDescent="0.3">
      <c r="F4447" s="36" t="s">
        <v>8474</v>
      </c>
    </row>
    <row r="4448" spans="6:6" ht="12.45" x14ac:dyDescent="0.3">
      <c r="F4448" s="36" t="s">
        <v>2207</v>
      </c>
    </row>
    <row r="4449" spans="6:6" ht="12.45" x14ac:dyDescent="0.3">
      <c r="F4449" s="36" t="s">
        <v>8475</v>
      </c>
    </row>
    <row r="4450" spans="6:6" ht="12.45" x14ac:dyDescent="0.3">
      <c r="F4450" s="36" t="s">
        <v>8476</v>
      </c>
    </row>
    <row r="4451" spans="6:6" ht="12.45" x14ac:dyDescent="0.3">
      <c r="F4451" s="36" t="s">
        <v>8477</v>
      </c>
    </row>
    <row r="4452" spans="6:6" ht="12.45" x14ac:dyDescent="0.3">
      <c r="F4452" s="36" t="s">
        <v>8478</v>
      </c>
    </row>
    <row r="4453" spans="6:6" ht="12.45" x14ac:dyDescent="0.3">
      <c r="F4453" s="36" t="s">
        <v>8479</v>
      </c>
    </row>
    <row r="4454" spans="6:6" ht="12.45" x14ac:dyDescent="0.3">
      <c r="F4454" s="36" t="s">
        <v>8480</v>
      </c>
    </row>
    <row r="4455" spans="6:6" ht="12.45" x14ac:dyDescent="0.3">
      <c r="F4455" s="36" t="s">
        <v>8481</v>
      </c>
    </row>
    <row r="4456" spans="6:6" ht="12.45" x14ac:dyDescent="0.3">
      <c r="F4456" s="36" t="s">
        <v>8482</v>
      </c>
    </row>
    <row r="4457" spans="6:6" ht="12.45" x14ac:dyDescent="0.3">
      <c r="F4457" s="36" t="s">
        <v>8483</v>
      </c>
    </row>
    <row r="4458" spans="6:6" ht="12.45" x14ac:dyDescent="0.3">
      <c r="F4458" s="36" t="s">
        <v>8484</v>
      </c>
    </row>
    <row r="4459" spans="6:6" ht="12.45" x14ac:dyDescent="0.3">
      <c r="F4459" s="36" t="s">
        <v>1743</v>
      </c>
    </row>
    <row r="4460" spans="6:6" ht="12.45" x14ac:dyDescent="0.3">
      <c r="F4460" s="36" t="s">
        <v>8485</v>
      </c>
    </row>
    <row r="4461" spans="6:6" ht="12.45" x14ac:dyDescent="0.3">
      <c r="F4461" s="36" t="s">
        <v>1753</v>
      </c>
    </row>
    <row r="4462" spans="6:6" ht="12.45" x14ac:dyDescent="0.3">
      <c r="F4462" s="36" t="s">
        <v>8486</v>
      </c>
    </row>
    <row r="4463" spans="6:6" ht="12.45" x14ac:dyDescent="0.3">
      <c r="F4463" s="36" t="s">
        <v>8487</v>
      </c>
    </row>
    <row r="4464" spans="6:6" ht="12.45" x14ac:dyDescent="0.3">
      <c r="F4464" s="36" t="s">
        <v>8488</v>
      </c>
    </row>
    <row r="4465" spans="6:6" ht="12.45" x14ac:dyDescent="0.3">
      <c r="F4465" s="36" t="s">
        <v>8489</v>
      </c>
    </row>
    <row r="4466" spans="6:6" ht="12.45" x14ac:dyDescent="0.3">
      <c r="F4466" s="36" t="s">
        <v>2320</v>
      </c>
    </row>
    <row r="4467" spans="6:6" ht="12.45" x14ac:dyDescent="0.3">
      <c r="F4467" s="36" t="s">
        <v>2419</v>
      </c>
    </row>
    <row r="4468" spans="6:6" ht="12.45" x14ac:dyDescent="0.3">
      <c r="F4468" s="36" t="s">
        <v>5783</v>
      </c>
    </row>
    <row r="4469" spans="6:6" ht="12.45" x14ac:dyDescent="0.3">
      <c r="F4469" s="36" t="s">
        <v>8490</v>
      </c>
    </row>
    <row r="4470" spans="6:6" ht="12.45" x14ac:dyDescent="0.3">
      <c r="F4470" s="36" t="s">
        <v>8491</v>
      </c>
    </row>
    <row r="4471" spans="6:6" ht="12.45" x14ac:dyDescent="0.3">
      <c r="F4471" s="36" t="s">
        <v>8492</v>
      </c>
    </row>
    <row r="4472" spans="6:6" ht="12.45" x14ac:dyDescent="0.3">
      <c r="F4472" s="36" t="s">
        <v>8493</v>
      </c>
    </row>
    <row r="4473" spans="6:6" ht="12.45" x14ac:dyDescent="0.3">
      <c r="F4473" s="36" t="s">
        <v>8494</v>
      </c>
    </row>
    <row r="4474" spans="6:6" ht="12.45" x14ac:dyDescent="0.3">
      <c r="F4474" s="36" t="s">
        <v>8495</v>
      </c>
    </row>
    <row r="4475" spans="6:6" ht="12.45" x14ac:dyDescent="0.3">
      <c r="F4475" s="36" t="s">
        <v>8496</v>
      </c>
    </row>
    <row r="4476" spans="6:6" ht="12.45" x14ac:dyDescent="0.3">
      <c r="F4476" s="36" t="s">
        <v>5185</v>
      </c>
    </row>
    <row r="4477" spans="6:6" ht="12.45" x14ac:dyDescent="0.3">
      <c r="F4477" s="36" t="s">
        <v>8497</v>
      </c>
    </row>
    <row r="4478" spans="6:6" ht="12.45" x14ac:dyDescent="0.3">
      <c r="F4478" s="36" t="s">
        <v>8498</v>
      </c>
    </row>
    <row r="4479" spans="6:6" ht="12.45" x14ac:dyDescent="0.3">
      <c r="F4479" s="36" t="s">
        <v>1816</v>
      </c>
    </row>
    <row r="4480" spans="6:6" ht="12.45" x14ac:dyDescent="0.3">
      <c r="F4480" s="36" t="s">
        <v>8499</v>
      </c>
    </row>
    <row r="4481" spans="6:6" ht="12.45" x14ac:dyDescent="0.3">
      <c r="F4481" s="36" t="s">
        <v>8500</v>
      </c>
    </row>
    <row r="4482" spans="6:6" ht="12.45" x14ac:dyDescent="0.3">
      <c r="F4482" s="36" t="s">
        <v>8501</v>
      </c>
    </row>
    <row r="4483" spans="6:6" ht="12.45" x14ac:dyDescent="0.3">
      <c r="F4483" s="36" t="s">
        <v>8502</v>
      </c>
    </row>
    <row r="4484" spans="6:6" ht="12.45" x14ac:dyDescent="0.3">
      <c r="F4484" s="36" t="s">
        <v>3742</v>
      </c>
    </row>
    <row r="4485" spans="6:6" ht="12.45" x14ac:dyDescent="0.3">
      <c r="F4485" s="36" t="s">
        <v>3863</v>
      </c>
    </row>
    <row r="4486" spans="6:6" ht="12.45" x14ac:dyDescent="0.3">
      <c r="F4486" s="36" t="s">
        <v>8503</v>
      </c>
    </row>
    <row r="4487" spans="6:6" ht="12.45" x14ac:dyDescent="0.3">
      <c r="F4487" s="36" t="s">
        <v>8504</v>
      </c>
    </row>
    <row r="4488" spans="6:6" ht="12.45" x14ac:dyDescent="0.3">
      <c r="F4488" s="36" t="s">
        <v>8505</v>
      </c>
    </row>
    <row r="4489" spans="6:6" ht="12.45" x14ac:dyDescent="0.3">
      <c r="F4489" s="36" t="s">
        <v>8506</v>
      </c>
    </row>
    <row r="4490" spans="6:6" ht="12.45" x14ac:dyDescent="0.3">
      <c r="F4490" s="36" t="s">
        <v>8507</v>
      </c>
    </row>
    <row r="4491" spans="6:6" ht="12.45" x14ac:dyDescent="0.3">
      <c r="F4491" s="36" t="s">
        <v>8508</v>
      </c>
    </row>
    <row r="4492" spans="6:6" ht="12.45" x14ac:dyDescent="0.3">
      <c r="F4492" s="36" t="s">
        <v>8509</v>
      </c>
    </row>
    <row r="4493" spans="6:6" ht="12.45" x14ac:dyDescent="0.3">
      <c r="F4493" s="36" t="s">
        <v>2949</v>
      </c>
    </row>
    <row r="4494" spans="6:6" ht="12.45" x14ac:dyDescent="0.3">
      <c r="F4494" s="36" t="s">
        <v>8510</v>
      </c>
    </row>
    <row r="4495" spans="6:6" ht="12.45" x14ac:dyDescent="0.3">
      <c r="F4495" s="36" t="s">
        <v>1832</v>
      </c>
    </row>
    <row r="4496" spans="6:6" ht="12.45" x14ac:dyDescent="0.3">
      <c r="F4496" s="36" t="s">
        <v>8511</v>
      </c>
    </row>
    <row r="4497" spans="6:6" ht="12.45" x14ac:dyDescent="0.3">
      <c r="F4497" s="36" t="s">
        <v>8512</v>
      </c>
    </row>
    <row r="4498" spans="6:6" ht="12.45" x14ac:dyDescent="0.3">
      <c r="F4498" s="36" t="s">
        <v>8513</v>
      </c>
    </row>
    <row r="4499" spans="6:6" ht="12.45" x14ac:dyDescent="0.3">
      <c r="F4499" s="36" t="s">
        <v>4728</v>
      </c>
    </row>
    <row r="4500" spans="6:6" ht="12.45" x14ac:dyDescent="0.3">
      <c r="F4500" s="36" t="s">
        <v>8514</v>
      </c>
    </row>
    <row r="4501" spans="6:6" ht="12.45" x14ac:dyDescent="0.3">
      <c r="F4501" s="36" t="s">
        <v>8515</v>
      </c>
    </row>
    <row r="4502" spans="6:6" ht="12.45" x14ac:dyDescent="0.3">
      <c r="F4502" s="36" t="s">
        <v>2601</v>
      </c>
    </row>
    <row r="4503" spans="6:6" ht="12.45" x14ac:dyDescent="0.3">
      <c r="F4503" s="36" t="s">
        <v>8516</v>
      </c>
    </row>
    <row r="4504" spans="6:6" ht="12.45" x14ac:dyDescent="0.3">
      <c r="F4504" s="36" t="s">
        <v>8517</v>
      </c>
    </row>
    <row r="4505" spans="6:6" ht="12.45" x14ac:dyDescent="0.3">
      <c r="F4505" s="36" t="s">
        <v>8518</v>
      </c>
    </row>
    <row r="4506" spans="6:6" ht="12.45" x14ac:dyDescent="0.3">
      <c r="F4506" s="36" t="s">
        <v>629</v>
      </c>
    </row>
    <row r="4507" spans="6:6" ht="12.45" x14ac:dyDescent="0.3">
      <c r="F4507" s="36" t="s">
        <v>8519</v>
      </c>
    </row>
    <row r="4508" spans="6:6" ht="12.45" x14ac:dyDescent="0.3">
      <c r="F4508" s="36" t="s">
        <v>8520</v>
      </c>
    </row>
    <row r="4509" spans="6:6" ht="12.45" x14ac:dyDescent="0.3">
      <c r="F4509" s="36" t="s">
        <v>8521</v>
      </c>
    </row>
    <row r="4510" spans="6:6" ht="12.45" x14ac:dyDescent="0.3">
      <c r="F4510" s="36" t="s">
        <v>8522</v>
      </c>
    </row>
    <row r="4511" spans="6:6" ht="12.45" x14ac:dyDescent="0.3">
      <c r="F4511" s="36" t="s">
        <v>8523</v>
      </c>
    </row>
    <row r="4512" spans="6:6" ht="12.45" x14ac:dyDescent="0.3">
      <c r="F4512" s="36" t="s">
        <v>8524</v>
      </c>
    </row>
    <row r="4513" spans="6:6" ht="12.45" x14ac:dyDescent="0.3">
      <c r="F4513" s="36" t="s">
        <v>8525</v>
      </c>
    </row>
    <row r="4514" spans="6:6" ht="12.45" x14ac:dyDescent="0.3">
      <c r="F4514" s="36" t="s">
        <v>3532</v>
      </c>
    </row>
    <row r="4515" spans="6:6" ht="12.45" x14ac:dyDescent="0.3">
      <c r="F4515" s="36" t="s">
        <v>4273</v>
      </c>
    </row>
    <row r="4516" spans="6:6" ht="12.45" x14ac:dyDescent="0.3">
      <c r="F4516" s="36" t="s">
        <v>8526</v>
      </c>
    </row>
    <row r="4517" spans="6:6" ht="12.45" x14ac:dyDescent="0.3">
      <c r="F4517" s="36" t="s">
        <v>8527</v>
      </c>
    </row>
    <row r="4518" spans="6:6" ht="12.45" x14ac:dyDescent="0.3">
      <c r="F4518" s="36" t="s">
        <v>1662</v>
      </c>
    </row>
    <row r="4519" spans="6:6" ht="12.45" x14ac:dyDescent="0.3">
      <c r="F4519" s="36" t="s">
        <v>8528</v>
      </c>
    </row>
    <row r="4520" spans="6:6" ht="12.45" x14ac:dyDescent="0.3">
      <c r="F4520" s="36" t="s">
        <v>998</v>
      </c>
    </row>
    <row r="4521" spans="6:6" ht="12.45" x14ac:dyDescent="0.3">
      <c r="F4521" s="36" t="s">
        <v>2456</v>
      </c>
    </row>
    <row r="4522" spans="6:6" ht="12.45" x14ac:dyDescent="0.3">
      <c r="F4522" s="36" t="s">
        <v>8529</v>
      </c>
    </row>
    <row r="4523" spans="6:6" ht="12.45" x14ac:dyDescent="0.3">
      <c r="F4523" s="36" t="s">
        <v>8530</v>
      </c>
    </row>
    <row r="4524" spans="6:6" ht="12.45" x14ac:dyDescent="0.3">
      <c r="F4524" s="36" t="s">
        <v>2641</v>
      </c>
    </row>
    <row r="4525" spans="6:6" ht="12.45" x14ac:dyDescent="0.3">
      <c r="F4525" s="36" t="s">
        <v>8531</v>
      </c>
    </row>
    <row r="4526" spans="6:6" ht="12.45" x14ac:dyDescent="0.3">
      <c r="F4526" s="36" t="s">
        <v>954</v>
      </c>
    </row>
    <row r="4527" spans="6:6" ht="12.45" x14ac:dyDescent="0.3">
      <c r="F4527" s="36" t="s">
        <v>8532</v>
      </c>
    </row>
    <row r="4528" spans="6:6" ht="12.45" x14ac:dyDescent="0.3">
      <c r="F4528" s="36" t="s">
        <v>8533</v>
      </c>
    </row>
    <row r="4529" spans="6:6" ht="12.45" x14ac:dyDescent="0.3">
      <c r="F4529" s="36" t="s">
        <v>8534</v>
      </c>
    </row>
    <row r="4530" spans="6:6" ht="12.45" x14ac:dyDescent="0.3">
      <c r="F4530" s="36" t="s">
        <v>8535</v>
      </c>
    </row>
    <row r="4531" spans="6:6" ht="12.45" x14ac:dyDescent="0.3">
      <c r="F4531" s="36" t="s">
        <v>8536</v>
      </c>
    </row>
    <row r="4532" spans="6:6" ht="12.45" x14ac:dyDescent="0.3">
      <c r="F4532" s="36" t="s">
        <v>8537</v>
      </c>
    </row>
    <row r="4533" spans="6:6" ht="12.45" x14ac:dyDescent="0.3">
      <c r="F4533" s="36" t="s">
        <v>8538</v>
      </c>
    </row>
    <row r="4534" spans="6:6" ht="12.45" x14ac:dyDescent="0.3">
      <c r="F4534" s="36" t="s">
        <v>8539</v>
      </c>
    </row>
    <row r="4535" spans="6:6" ht="12.45" x14ac:dyDescent="0.3">
      <c r="F4535" s="36" t="s">
        <v>8540</v>
      </c>
    </row>
    <row r="4536" spans="6:6" ht="12.45" x14ac:dyDescent="0.3">
      <c r="F4536" s="36" t="s">
        <v>8541</v>
      </c>
    </row>
    <row r="4537" spans="6:6" ht="12.45" x14ac:dyDescent="0.3">
      <c r="F4537" s="36" t="s">
        <v>8542</v>
      </c>
    </row>
    <row r="4538" spans="6:6" ht="12.45" x14ac:dyDescent="0.3">
      <c r="F4538" s="36" t="s">
        <v>8543</v>
      </c>
    </row>
    <row r="4539" spans="6:6" ht="12.45" x14ac:dyDescent="0.3">
      <c r="F4539" s="36" t="s">
        <v>8544</v>
      </c>
    </row>
    <row r="4540" spans="6:6" ht="12.45" x14ac:dyDescent="0.3">
      <c r="F4540" s="36" t="s">
        <v>4187</v>
      </c>
    </row>
    <row r="4541" spans="6:6" ht="12.45" x14ac:dyDescent="0.3">
      <c r="F4541" s="36" t="s">
        <v>8545</v>
      </c>
    </row>
    <row r="4542" spans="6:6" ht="12.45" x14ac:dyDescent="0.3">
      <c r="F4542" s="36" t="s">
        <v>8546</v>
      </c>
    </row>
    <row r="4543" spans="6:6" ht="12.45" x14ac:dyDescent="0.3">
      <c r="F4543" s="36" t="s">
        <v>8547</v>
      </c>
    </row>
    <row r="4544" spans="6:6" ht="12.45" x14ac:dyDescent="0.3">
      <c r="F4544" s="36" t="s">
        <v>6001</v>
      </c>
    </row>
    <row r="4545" spans="6:6" ht="12.45" x14ac:dyDescent="0.3">
      <c r="F4545" s="36" t="s">
        <v>8548</v>
      </c>
    </row>
    <row r="4546" spans="6:6" ht="12.45" x14ac:dyDescent="0.3">
      <c r="F4546" s="36" t="s">
        <v>8549</v>
      </c>
    </row>
    <row r="4547" spans="6:6" ht="12.45" x14ac:dyDescent="0.3">
      <c r="F4547" s="36" t="s">
        <v>8550</v>
      </c>
    </row>
    <row r="4548" spans="6:6" ht="12.45" x14ac:dyDescent="0.3">
      <c r="F4548" s="36" t="s">
        <v>7014</v>
      </c>
    </row>
    <row r="4549" spans="6:6" ht="12.45" x14ac:dyDescent="0.3">
      <c r="F4549" s="36" t="s">
        <v>8551</v>
      </c>
    </row>
    <row r="4550" spans="6:6" ht="12.45" x14ac:dyDescent="0.3">
      <c r="F4550" s="36" t="s">
        <v>8552</v>
      </c>
    </row>
    <row r="4551" spans="6:6" ht="12.45" x14ac:dyDescent="0.3">
      <c r="F4551" s="36" t="s">
        <v>8553</v>
      </c>
    </row>
    <row r="4552" spans="6:6" ht="12.45" x14ac:dyDescent="0.3">
      <c r="F4552" s="36" t="s">
        <v>8554</v>
      </c>
    </row>
    <row r="4553" spans="6:6" ht="12.45" x14ac:dyDescent="0.3">
      <c r="F4553" s="36" t="s">
        <v>8555</v>
      </c>
    </row>
    <row r="4554" spans="6:6" ht="12.45" x14ac:dyDescent="0.3">
      <c r="F4554" s="36" t="s">
        <v>8556</v>
      </c>
    </row>
    <row r="4555" spans="6:6" ht="12.45" x14ac:dyDescent="0.3">
      <c r="F4555" s="36" t="s">
        <v>8557</v>
      </c>
    </row>
    <row r="4556" spans="6:6" ht="12.45" x14ac:dyDescent="0.3">
      <c r="F4556" s="36" t="s">
        <v>8558</v>
      </c>
    </row>
    <row r="4557" spans="6:6" ht="12.45" x14ac:dyDescent="0.3">
      <c r="F4557" s="36" t="s">
        <v>4350</v>
      </c>
    </row>
    <row r="4558" spans="6:6" ht="12.45" x14ac:dyDescent="0.3">
      <c r="F4558" s="36" t="s">
        <v>8559</v>
      </c>
    </row>
    <row r="4559" spans="6:6" ht="12.45" x14ac:dyDescent="0.3">
      <c r="F4559" s="36" t="s">
        <v>1806</v>
      </c>
    </row>
    <row r="4560" spans="6:6" ht="12.45" x14ac:dyDescent="0.3">
      <c r="F4560" s="36" t="s">
        <v>8560</v>
      </c>
    </row>
    <row r="4561" spans="6:6" ht="12.45" x14ac:dyDescent="0.3">
      <c r="F4561" s="36" t="s">
        <v>8561</v>
      </c>
    </row>
    <row r="4562" spans="6:6" ht="12.45" x14ac:dyDescent="0.3">
      <c r="F4562" s="36" t="s">
        <v>8562</v>
      </c>
    </row>
    <row r="4563" spans="6:6" ht="12.45" x14ac:dyDescent="0.3">
      <c r="F4563" s="36" t="s">
        <v>8563</v>
      </c>
    </row>
    <row r="4564" spans="6:6" ht="12.45" x14ac:dyDescent="0.3">
      <c r="F4564" s="36" t="s">
        <v>8564</v>
      </c>
    </row>
    <row r="4565" spans="6:6" ht="12.45" x14ac:dyDescent="0.3">
      <c r="F4565" s="36" t="s">
        <v>8565</v>
      </c>
    </row>
    <row r="4566" spans="6:6" ht="12.45" x14ac:dyDescent="0.3">
      <c r="F4566" s="36" t="s">
        <v>8566</v>
      </c>
    </row>
    <row r="4567" spans="6:6" ht="12.45" x14ac:dyDescent="0.3">
      <c r="F4567" s="36" t="s">
        <v>8567</v>
      </c>
    </row>
    <row r="4568" spans="6:6" ht="12.45" x14ac:dyDescent="0.3">
      <c r="F4568" s="36" t="s">
        <v>8568</v>
      </c>
    </row>
    <row r="4569" spans="6:6" ht="12.45" x14ac:dyDescent="0.3">
      <c r="F4569" s="36" t="s">
        <v>8569</v>
      </c>
    </row>
    <row r="4570" spans="6:6" ht="12.45" x14ac:dyDescent="0.3">
      <c r="F4570" s="36" t="s">
        <v>472</v>
      </c>
    </row>
    <row r="4571" spans="6:6" ht="12.45" x14ac:dyDescent="0.3">
      <c r="F4571" s="36" t="s">
        <v>8570</v>
      </c>
    </row>
    <row r="4572" spans="6:6" ht="12.45" x14ac:dyDescent="0.3">
      <c r="F4572" s="36" t="s">
        <v>636</v>
      </c>
    </row>
    <row r="4573" spans="6:6" ht="12.45" x14ac:dyDescent="0.3">
      <c r="F4573" s="36" t="s">
        <v>8571</v>
      </c>
    </row>
    <row r="4574" spans="6:6" ht="12.45" x14ac:dyDescent="0.3">
      <c r="F4574" s="36" t="s">
        <v>3161</v>
      </c>
    </row>
    <row r="4575" spans="6:6" ht="12.45" x14ac:dyDescent="0.3">
      <c r="F4575" s="36" t="s">
        <v>8572</v>
      </c>
    </row>
    <row r="4576" spans="6:6" ht="12.45" x14ac:dyDescent="0.3">
      <c r="F4576" s="36" t="s">
        <v>8573</v>
      </c>
    </row>
    <row r="4577" spans="6:6" ht="12.45" x14ac:dyDescent="0.3">
      <c r="F4577" s="36" t="s">
        <v>3359</v>
      </c>
    </row>
    <row r="4578" spans="6:6" ht="12.45" x14ac:dyDescent="0.3">
      <c r="F4578" s="36" t="s">
        <v>8574</v>
      </c>
    </row>
    <row r="4579" spans="6:6" ht="12.45" x14ac:dyDescent="0.3">
      <c r="F4579" s="36" t="s">
        <v>8575</v>
      </c>
    </row>
    <row r="4580" spans="6:6" ht="12.45" x14ac:dyDescent="0.3">
      <c r="F4580" s="36" t="s">
        <v>8576</v>
      </c>
    </row>
    <row r="4581" spans="6:6" ht="12.45" x14ac:dyDescent="0.3">
      <c r="F4581" s="36" t="s">
        <v>714</v>
      </c>
    </row>
    <row r="4582" spans="6:6" ht="12.45" x14ac:dyDescent="0.3">
      <c r="F4582" s="36" t="s">
        <v>2562</v>
      </c>
    </row>
    <row r="4583" spans="6:6" ht="12.45" x14ac:dyDescent="0.3">
      <c r="F4583" s="36" t="s">
        <v>2479</v>
      </c>
    </row>
    <row r="4584" spans="6:6" ht="12.45" x14ac:dyDescent="0.3">
      <c r="F4584" s="36" t="s">
        <v>8577</v>
      </c>
    </row>
    <row r="4585" spans="6:6" ht="12.45" x14ac:dyDescent="0.3">
      <c r="F4585" s="36" t="s">
        <v>2862</v>
      </c>
    </row>
    <row r="4586" spans="6:6" ht="12.45" x14ac:dyDescent="0.3">
      <c r="F4586" s="36" t="s">
        <v>8578</v>
      </c>
    </row>
    <row r="4587" spans="6:6" ht="12.45" x14ac:dyDescent="0.3">
      <c r="F4587" s="36" t="s">
        <v>4210</v>
      </c>
    </row>
    <row r="4588" spans="6:6" ht="12.45" x14ac:dyDescent="0.3">
      <c r="F4588" s="36" t="s">
        <v>8579</v>
      </c>
    </row>
    <row r="4589" spans="6:6" ht="12.45" x14ac:dyDescent="0.3">
      <c r="F4589" s="36" t="s">
        <v>8580</v>
      </c>
    </row>
    <row r="4590" spans="6:6" ht="12.45" x14ac:dyDescent="0.3">
      <c r="F4590" s="36" t="s">
        <v>8581</v>
      </c>
    </row>
    <row r="4591" spans="6:6" ht="12.45" x14ac:dyDescent="0.3">
      <c r="F4591" s="36" t="s">
        <v>8582</v>
      </c>
    </row>
    <row r="4592" spans="6:6" ht="12.45" x14ac:dyDescent="0.3">
      <c r="F4592" s="36" t="s">
        <v>8583</v>
      </c>
    </row>
    <row r="4593" spans="6:6" ht="12.45" x14ac:dyDescent="0.3">
      <c r="F4593" s="36" t="s">
        <v>8584</v>
      </c>
    </row>
    <row r="4594" spans="6:6" ht="12.45" x14ac:dyDescent="0.3">
      <c r="F4594" s="36" t="s">
        <v>8585</v>
      </c>
    </row>
    <row r="4595" spans="6:6" ht="12.45" x14ac:dyDescent="0.3">
      <c r="F4595" s="36" t="s">
        <v>5065</v>
      </c>
    </row>
    <row r="4596" spans="6:6" ht="12.45" x14ac:dyDescent="0.3">
      <c r="F4596" s="36" t="s">
        <v>8586</v>
      </c>
    </row>
    <row r="4597" spans="6:6" ht="12.45" x14ac:dyDescent="0.3">
      <c r="F4597" s="36" t="s">
        <v>8587</v>
      </c>
    </row>
    <row r="4598" spans="6:6" ht="12.45" x14ac:dyDescent="0.3">
      <c r="F4598" s="36" t="s">
        <v>8588</v>
      </c>
    </row>
    <row r="4599" spans="6:6" ht="12.45" x14ac:dyDescent="0.3">
      <c r="F4599" s="36" t="s">
        <v>8589</v>
      </c>
    </row>
    <row r="4600" spans="6:6" ht="12.45" x14ac:dyDescent="0.3">
      <c r="F4600" s="36" t="s">
        <v>8590</v>
      </c>
    </row>
    <row r="4601" spans="6:6" ht="12.45" x14ac:dyDescent="0.3">
      <c r="F4601" s="36" t="s">
        <v>8591</v>
      </c>
    </row>
    <row r="4602" spans="6:6" ht="12.45" x14ac:dyDescent="0.3">
      <c r="F4602" s="36" t="s">
        <v>8592</v>
      </c>
    </row>
    <row r="4603" spans="6:6" ht="12.45" x14ac:dyDescent="0.3">
      <c r="F4603" s="36" t="s">
        <v>8593</v>
      </c>
    </row>
    <row r="4604" spans="6:6" ht="12.45" x14ac:dyDescent="0.3">
      <c r="F4604" s="36" t="s">
        <v>8594</v>
      </c>
    </row>
    <row r="4605" spans="6:6" ht="12.45" x14ac:dyDescent="0.3">
      <c r="F4605" s="36" t="s">
        <v>8595</v>
      </c>
    </row>
    <row r="4606" spans="6:6" ht="12.45" x14ac:dyDescent="0.3">
      <c r="F4606" s="36" t="s">
        <v>8596</v>
      </c>
    </row>
    <row r="4607" spans="6:6" ht="12.45" x14ac:dyDescent="0.3">
      <c r="F4607" s="36" t="s">
        <v>8597</v>
      </c>
    </row>
    <row r="4608" spans="6:6" ht="12.45" x14ac:dyDescent="0.3">
      <c r="F4608" s="36" t="s">
        <v>8598</v>
      </c>
    </row>
    <row r="4609" spans="6:6" ht="12.45" x14ac:dyDescent="0.3">
      <c r="F4609" s="36" t="s">
        <v>8599</v>
      </c>
    </row>
    <row r="4610" spans="6:6" ht="12.45" x14ac:dyDescent="0.3">
      <c r="F4610" s="36" t="s">
        <v>4153</v>
      </c>
    </row>
    <row r="4611" spans="6:6" ht="12.45" x14ac:dyDescent="0.3">
      <c r="F4611" s="36" t="s">
        <v>8600</v>
      </c>
    </row>
    <row r="4612" spans="6:6" ht="12.45" x14ac:dyDescent="0.3">
      <c r="F4612" s="36" t="s">
        <v>8601</v>
      </c>
    </row>
    <row r="4613" spans="6:6" ht="12.45" x14ac:dyDescent="0.3">
      <c r="F4613" s="36" t="s">
        <v>8602</v>
      </c>
    </row>
    <row r="4614" spans="6:6" ht="12.45" x14ac:dyDescent="0.3">
      <c r="F4614" s="36" t="s">
        <v>8603</v>
      </c>
    </row>
    <row r="4615" spans="6:6" ht="12.45" x14ac:dyDescent="0.3">
      <c r="F4615" s="36" t="s">
        <v>8604</v>
      </c>
    </row>
    <row r="4616" spans="6:6" ht="12.45" x14ac:dyDescent="0.3">
      <c r="F4616" s="36" t="s">
        <v>8605</v>
      </c>
    </row>
    <row r="4617" spans="6:6" ht="12.45" x14ac:dyDescent="0.3">
      <c r="F4617" s="36" t="s">
        <v>2937</v>
      </c>
    </row>
    <row r="4618" spans="6:6" ht="12.45" x14ac:dyDescent="0.3">
      <c r="F4618" s="36" t="s">
        <v>8606</v>
      </c>
    </row>
    <row r="4619" spans="6:6" ht="12.45" x14ac:dyDescent="0.3">
      <c r="F4619" s="36" t="s">
        <v>8607</v>
      </c>
    </row>
    <row r="4620" spans="6:6" ht="12.45" x14ac:dyDescent="0.3">
      <c r="F4620" s="36" t="s">
        <v>8608</v>
      </c>
    </row>
    <row r="4621" spans="6:6" ht="12.45" x14ac:dyDescent="0.3">
      <c r="F4621" s="36" t="s">
        <v>8609</v>
      </c>
    </row>
    <row r="4622" spans="6:6" ht="12.45" x14ac:dyDescent="0.3">
      <c r="F4622" s="36" t="s">
        <v>8610</v>
      </c>
    </row>
    <row r="4623" spans="6:6" ht="12.45" x14ac:dyDescent="0.3">
      <c r="F4623" s="36" t="s">
        <v>8611</v>
      </c>
    </row>
    <row r="4624" spans="6:6" ht="12.45" x14ac:dyDescent="0.3">
      <c r="F4624" s="36" t="s">
        <v>8612</v>
      </c>
    </row>
    <row r="4625" spans="6:6" ht="12.45" x14ac:dyDescent="0.3">
      <c r="F4625" s="36" t="s">
        <v>2740</v>
      </c>
    </row>
    <row r="4626" spans="6:6" ht="12.45" x14ac:dyDescent="0.3">
      <c r="F4626" s="36" t="s">
        <v>8613</v>
      </c>
    </row>
    <row r="4627" spans="6:6" ht="12.45" x14ac:dyDescent="0.3">
      <c r="F4627" s="36" t="s">
        <v>8614</v>
      </c>
    </row>
    <row r="4628" spans="6:6" ht="12.45" x14ac:dyDescent="0.3">
      <c r="F4628" s="36" t="s">
        <v>8615</v>
      </c>
    </row>
    <row r="4629" spans="6:6" ht="12.45" x14ac:dyDescent="0.3">
      <c r="F4629" s="36" t="s">
        <v>8616</v>
      </c>
    </row>
    <row r="4630" spans="6:6" ht="12.45" x14ac:dyDescent="0.3">
      <c r="F4630" s="36" t="s">
        <v>8617</v>
      </c>
    </row>
    <row r="4631" spans="6:6" ht="12.45" x14ac:dyDescent="0.3">
      <c r="F4631" s="36" t="s">
        <v>8618</v>
      </c>
    </row>
    <row r="4632" spans="6:6" ht="12.45" x14ac:dyDescent="0.3">
      <c r="F4632" s="36" t="s">
        <v>8619</v>
      </c>
    </row>
    <row r="4633" spans="6:6" ht="12.45" x14ac:dyDescent="0.3">
      <c r="F4633" s="36" t="s">
        <v>8620</v>
      </c>
    </row>
    <row r="4634" spans="6:6" ht="12.45" x14ac:dyDescent="0.3">
      <c r="F4634" s="36" t="s">
        <v>8621</v>
      </c>
    </row>
    <row r="4635" spans="6:6" ht="12.45" x14ac:dyDescent="0.3">
      <c r="F4635" s="36" t="s">
        <v>8622</v>
      </c>
    </row>
    <row r="4636" spans="6:6" ht="12.45" x14ac:dyDescent="0.3">
      <c r="F4636" s="36" t="s">
        <v>8623</v>
      </c>
    </row>
    <row r="4637" spans="6:6" ht="12.45" x14ac:dyDescent="0.3">
      <c r="F4637" s="36" t="s">
        <v>8624</v>
      </c>
    </row>
    <row r="4638" spans="6:6" ht="12.45" x14ac:dyDescent="0.3">
      <c r="F4638" s="36" t="s">
        <v>8625</v>
      </c>
    </row>
    <row r="4639" spans="6:6" ht="12.45" x14ac:dyDescent="0.3">
      <c r="F4639" s="36" t="s">
        <v>8626</v>
      </c>
    </row>
    <row r="4640" spans="6:6" ht="12.45" x14ac:dyDescent="0.3">
      <c r="F4640" s="36" t="s">
        <v>8627</v>
      </c>
    </row>
    <row r="4641" spans="6:6" ht="12.45" x14ac:dyDescent="0.3">
      <c r="F4641" s="36" t="s">
        <v>8628</v>
      </c>
    </row>
    <row r="4642" spans="6:6" ht="12.45" x14ac:dyDescent="0.3">
      <c r="F4642" s="36" t="s">
        <v>8629</v>
      </c>
    </row>
    <row r="4643" spans="6:6" ht="12.45" x14ac:dyDescent="0.3">
      <c r="F4643" s="36" t="s">
        <v>2825</v>
      </c>
    </row>
    <row r="4644" spans="6:6" ht="12.45" x14ac:dyDescent="0.3">
      <c r="F4644" s="36" t="s">
        <v>751</v>
      </c>
    </row>
    <row r="4645" spans="6:6" ht="12.45" x14ac:dyDescent="0.3">
      <c r="F4645" s="36" t="s">
        <v>8630</v>
      </c>
    </row>
    <row r="4646" spans="6:6" ht="12.45" x14ac:dyDescent="0.3">
      <c r="F4646" s="36" t="s">
        <v>8631</v>
      </c>
    </row>
    <row r="4647" spans="6:6" ht="12.45" x14ac:dyDescent="0.3">
      <c r="F4647" s="36" t="s">
        <v>8632</v>
      </c>
    </row>
    <row r="4648" spans="6:6" ht="12.45" x14ac:dyDescent="0.3">
      <c r="F4648" s="36" t="s">
        <v>8633</v>
      </c>
    </row>
    <row r="4649" spans="6:6" ht="12.45" x14ac:dyDescent="0.3">
      <c r="F4649" s="36" t="s">
        <v>8634</v>
      </c>
    </row>
    <row r="4650" spans="6:6" ht="12.45" x14ac:dyDescent="0.3">
      <c r="F4650" s="36" t="s">
        <v>8635</v>
      </c>
    </row>
    <row r="4651" spans="6:6" ht="12.45" x14ac:dyDescent="0.3">
      <c r="F4651" s="36" t="s">
        <v>8636</v>
      </c>
    </row>
    <row r="4652" spans="6:6" ht="12.45" x14ac:dyDescent="0.3">
      <c r="F4652" s="36" t="s">
        <v>8637</v>
      </c>
    </row>
    <row r="4653" spans="6:6" ht="12.45" x14ac:dyDescent="0.3">
      <c r="F4653" s="36" t="s">
        <v>8638</v>
      </c>
    </row>
    <row r="4654" spans="6:6" ht="12.45" x14ac:dyDescent="0.3">
      <c r="F4654" s="36" t="s">
        <v>8639</v>
      </c>
    </row>
    <row r="4655" spans="6:6" ht="12.45" x14ac:dyDescent="0.3">
      <c r="F4655" s="36" t="s">
        <v>8640</v>
      </c>
    </row>
    <row r="4656" spans="6:6" ht="12.45" x14ac:dyDescent="0.3">
      <c r="F4656" s="36" t="s">
        <v>8641</v>
      </c>
    </row>
    <row r="4657" spans="6:6" ht="12.45" x14ac:dyDescent="0.3">
      <c r="F4657" s="36" t="s">
        <v>8642</v>
      </c>
    </row>
    <row r="4658" spans="6:6" ht="12.45" x14ac:dyDescent="0.3">
      <c r="F4658" s="36" t="s">
        <v>8643</v>
      </c>
    </row>
    <row r="4659" spans="6:6" ht="12.45" x14ac:dyDescent="0.3">
      <c r="F4659" s="36" t="s">
        <v>8644</v>
      </c>
    </row>
    <row r="4660" spans="6:6" ht="12.45" x14ac:dyDescent="0.3">
      <c r="F4660" s="36" t="s">
        <v>8645</v>
      </c>
    </row>
    <row r="4661" spans="6:6" ht="12.45" x14ac:dyDescent="0.3">
      <c r="F4661" s="36" t="s">
        <v>8646</v>
      </c>
    </row>
    <row r="4662" spans="6:6" ht="12.45" x14ac:dyDescent="0.3">
      <c r="F4662" s="36" t="s">
        <v>8647</v>
      </c>
    </row>
    <row r="4663" spans="6:6" ht="12.45" x14ac:dyDescent="0.3">
      <c r="F4663" s="36" t="s">
        <v>4125</v>
      </c>
    </row>
    <row r="4664" spans="6:6" ht="12.45" x14ac:dyDescent="0.3">
      <c r="F4664" s="36" t="s">
        <v>8648</v>
      </c>
    </row>
    <row r="4665" spans="6:6" ht="12.45" x14ac:dyDescent="0.3">
      <c r="F4665" s="36" t="s">
        <v>8649</v>
      </c>
    </row>
    <row r="4666" spans="6:6" ht="12.45" x14ac:dyDescent="0.3">
      <c r="F4666" s="36" t="s">
        <v>8650</v>
      </c>
    </row>
    <row r="4667" spans="6:6" ht="12.45" x14ac:dyDescent="0.3">
      <c r="F4667" s="36" t="s">
        <v>8651</v>
      </c>
    </row>
    <row r="4668" spans="6:6" ht="12.45" x14ac:dyDescent="0.3">
      <c r="F4668" s="36" t="s">
        <v>8652</v>
      </c>
    </row>
    <row r="4669" spans="6:6" ht="12.45" x14ac:dyDescent="0.3">
      <c r="F4669" s="36" t="s">
        <v>8653</v>
      </c>
    </row>
    <row r="4670" spans="6:6" ht="12.45" x14ac:dyDescent="0.3">
      <c r="F4670" s="36" t="s">
        <v>1267</v>
      </c>
    </row>
    <row r="4671" spans="6:6" ht="12.45" x14ac:dyDescent="0.3">
      <c r="F4671" s="36" t="s">
        <v>8654</v>
      </c>
    </row>
    <row r="4672" spans="6:6" ht="12.45" x14ac:dyDescent="0.3">
      <c r="F4672" s="36" t="s">
        <v>8655</v>
      </c>
    </row>
    <row r="4673" spans="6:6" ht="12.45" x14ac:dyDescent="0.3">
      <c r="F4673" s="36" t="s">
        <v>8656</v>
      </c>
    </row>
    <row r="4674" spans="6:6" ht="12.45" x14ac:dyDescent="0.3">
      <c r="F4674" s="36" t="s">
        <v>8657</v>
      </c>
    </row>
    <row r="4675" spans="6:6" ht="12.45" x14ac:dyDescent="0.3">
      <c r="F4675" s="36" t="s">
        <v>881</v>
      </c>
    </row>
    <row r="4676" spans="6:6" ht="12.45" x14ac:dyDescent="0.3">
      <c r="F4676" s="36" t="s">
        <v>8658</v>
      </c>
    </row>
    <row r="4677" spans="6:6" ht="12.45" x14ac:dyDescent="0.3">
      <c r="F4677" s="36" t="s">
        <v>8659</v>
      </c>
    </row>
    <row r="4678" spans="6:6" ht="12.45" x14ac:dyDescent="0.3">
      <c r="F4678" s="36" t="s">
        <v>8660</v>
      </c>
    </row>
    <row r="4679" spans="6:6" ht="12.45" x14ac:dyDescent="0.3">
      <c r="F4679" s="36" t="s">
        <v>8661</v>
      </c>
    </row>
    <row r="4680" spans="6:6" ht="12.45" x14ac:dyDescent="0.3">
      <c r="F4680" s="36" t="s">
        <v>8662</v>
      </c>
    </row>
    <row r="4681" spans="6:6" ht="12.45" x14ac:dyDescent="0.3">
      <c r="F4681" s="36" t="s">
        <v>8663</v>
      </c>
    </row>
    <row r="4682" spans="6:6" ht="12.45" x14ac:dyDescent="0.3">
      <c r="F4682" s="36" t="s">
        <v>8664</v>
      </c>
    </row>
    <row r="4683" spans="6:6" ht="12.45" x14ac:dyDescent="0.3">
      <c r="F4683" s="36" t="s">
        <v>8665</v>
      </c>
    </row>
    <row r="4684" spans="6:6" ht="12.45" x14ac:dyDescent="0.3">
      <c r="F4684" s="36" t="s">
        <v>4361</v>
      </c>
    </row>
    <row r="4685" spans="6:6" ht="12.45" x14ac:dyDescent="0.3">
      <c r="F4685" s="36" t="s">
        <v>8666</v>
      </c>
    </row>
    <row r="4686" spans="6:6" ht="12.45" x14ac:dyDescent="0.3">
      <c r="F4686" s="36" t="s">
        <v>1613</v>
      </c>
    </row>
    <row r="4687" spans="6:6" ht="12.45" x14ac:dyDescent="0.3">
      <c r="F4687" s="36" t="s">
        <v>8667</v>
      </c>
    </row>
    <row r="4688" spans="6:6" ht="12.45" x14ac:dyDescent="0.3">
      <c r="F4688" s="36" t="s">
        <v>8668</v>
      </c>
    </row>
    <row r="4689" spans="6:6" ht="12.45" x14ac:dyDescent="0.3">
      <c r="F4689" s="36" t="s">
        <v>8669</v>
      </c>
    </row>
    <row r="4690" spans="6:6" ht="12.45" x14ac:dyDescent="0.3">
      <c r="F4690" s="36" t="s">
        <v>2865</v>
      </c>
    </row>
    <row r="4691" spans="6:6" ht="12.45" x14ac:dyDescent="0.3">
      <c r="F4691" s="36" t="s">
        <v>8670</v>
      </c>
    </row>
    <row r="4692" spans="6:6" ht="12.45" x14ac:dyDescent="0.3">
      <c r="F4692" s="36" t="s">
        <v>8671</v>
      </c>
    </row>
    <row r="4693" spans="6:6" ht="12.45" x14ac:dyDescent="0.3">
      <c r="F4693" s="36" t="s">
        <v>4755</v>
      </c>
    </row>
    <row r="4694" spans="6:6" ht="12.45" x14ac:dyDescent="0.3">
      <c r="F4694" s="36" t="s">
        <v>8672</v>
      </c>
    </row>
    <row r="4695" spans="6:6" ht="12.45" x14ac:dyDescent="0.3">
      <c r="F4695" s="36" t="s">
        <v>8673</v>
      </c>
    </row>
    <row r="4696" spans="6:6" ht="12.45" x14ac:dyDescent="0.3">
      <c r="F4696" s="36" t="s">
        <v>8674</v>
      </c>
    </row>
    <row r="4697" spans="6:6" ht="12.45" x14ac:dyDescent="0.3">
      <c r="F4697" s="36" t="s">
        <v>8675</v>
      </c>
    </row>
    <row r="4698" spans="6:6" ht="12.45" x14ac:dyDescent="0.3">
      <c r="F4698" s="36" t="s">
        <v>8676</v>
      </c>
    </row>
    <row r="4699" spans="6:6" ht="12.45" x14ac:dyDescent="0.3">
      <c r="F4699" s="36" t="s">
        <v>4356</v>
      </c>
    </row>
    <row r="4700" spans="6:6" ht="12.45" x14ac:dyDescent="0.3">
      <c r="F4700" s="36" t="s">
        <v>1681</v>
      </c>
    </row>
    <row r="4701" spans="6:6" ht="12.45" x14ac:dyDescent="0.3">
      <c r="F4701" s="36" t="s">
        <v>8677</v>
      </c>
    </row>
    <row r="4702" spans="6:6" ht="12.45" x14ac:dyDescent="0.3">
      <c r="F4702" s="36" t="s">
        <v>8678</v>
      </c>
    </row>
    <row r="4703" spans="6:6" ht="12.45" x14ac:dyDescent="0.3">
      <c r="F4703" s="36" t="s">
        <v>8679</v>
      </c>
    </row>
    <row r="4704" spans="6:6" ht="12.45" x14ac:dyDescent="0.3">
      <c r="F4704" s="36" t="s">
        <v>8680</v>
      </c>
    </row>
    <row r="4705" spans="6:6" ht="12.45" x14ac:dyDescent="0.3">
      <c r="F4705" s="36" t="s">
        <v>8681</v>
      </c>
    </row>
    <row r="4706" spans="6:6" ht="12.45" x14ac:dyDescent="0.3">
      <c r="F4706" s="36" t="s">
        <v>3512</v>
      </c>
    </row>
    <row r="4707" spans="6:6" ht="12.45" x14ac:dyDescent="0.3">
      <c r="F4707" s="36" t="s">
        <v>8682</v>
      </c>
    </row>
    <row r="4708" spans="6:6" ht="12.45" x14ac:dyDescent="0.3">
      <c r="F4708" s="36" t="s">
        <v>8683</v>
      </c>
    </row>
    <row r="4709" spans="6:6" ht="12.45" x14ac:dyDescent="0.3">
      <c r="F4709" s="36" t="s">
        <v>8684</v>
      </c>
    </row>
    <row r="4710" spans="6:6" ht="12.45" x14ac:dyDescent="0.3">
      <c r="F4710" s="36" t="s">
        <v>8685</v>
      </c>
    </row>
    <row r="4711" spans="6:6" ht="12.45" x14ac:dyDescent="0.3">
      <c r="F4711" s="36" t="s">
        <v>2803</v>
      </c>
    </row>
    <row r="4712" spans="6:6" ht="12.45" x14ac:dyDescent="0.3">
      <c r="F4712" s="36" t="s">
        <v>8686</v>
      </c>
    </row>
    <row r="4713" spans="6:6" ht="12.45" x14ac:dyDescent="0.3">
      <c r="F4713" s="36" t="s">
        <v>2473</v>
      </c>
    </row>
    <row r="4714" spans="6:6" ht="12.45" x14ac:dyDescent="0.3">
      <c r="F4714" s="36" t="s">
        <v>8687</v>
      </c>
    </row>
    <row r="4715" spans="6:6" ht="12.45" x14ac:dyDescent="0.3">
      <c r="F4715" s="36" t="s">
        <v>8688</v>
      </c>
    </row>
    <row r="4716" spans="6:6" ht="12.45" x14ac:dyDescent="0.3">
      <c r="F4716" s="36" t="s">
        <v>8689</v>
      </c>
    </row>
    <row r="4717" spans="6:6" ht="12.45" x14ac:dyDescent="0.3">
      <c r="F4717" s="36" t="s">
        <v>8690</v>
      </c>
    </row>
    <row r="4718" spans="6:6" ht="12.45" x14ac:dyDescent="0.3">
      <c r="F4718" s="36" t="s">
        <v>3117</v>
      </c>
    </row>
    <row r="4719" spans="6:6" ht="12.45" x14ac:dyDescent="0.3">
      <c r="F4719" s="36" t="s">
        <v>8691</v>
      </c>
    </row>
    <row r="4720" spans="6:6" ht="12.45" x14ac:dyDescent="0.3">
      <c r="F4720" s="36" t="s">
        <v>8692</v>
      </c>
    </row>
    <row r="4721" spans="6:6" ht="12.45" x14ac:dyDescent="0.3">
      <c r="F4721" s="36" t="s">
        <v>8693</v>
      </c>
    </row>
    <row r="4722" spans="6:6" ht="12.45" x14ac:dyDescent="0.3">
      <c r="F4722" s="36" t="s">
        <v>8694</v>
      </c>
    </row>
    <row r="4723" spans="6:6" ht="12.45" x14ac:dyDescent="0.3">
      <c r="F4723" s="36" t="s">
        <v>8695</v>
      </c>
    </row>
    <row r="4724" spans="6:6" ht="12.45" x14ac:dyDescent="0.3">
      <c r="F4724" s="36" t="s">
        <v>3530</v>
      </c>
    </row>
    <row r="4725" spans="6:6" ht="12.45" x14ac:dyDescent="0.3">
      <c r="F4725" s="36" t="s">
        <v>5251</v>
      </c>
    </row>
    <row r="4726" spans="6:6" ht="12.45" x14ac:dyDescent="0.3">
      <c r="F4726" s="36" t="s">
        <v>8696</v>
      </c>
    </row>
    <row r="4727" spans="6:6" ht="12.45" x14ac:dyDescent="0.3">
      <c r="F4727" s="36" t="s">
        <v>8697</v>
      </c>
    </row>
    <row r="4728" spans="6:6" ht="12.45" x14ac:dyDescent="0.3">
      <c r="F4728" s="36" t="s">
        <v>8698</v>
      </c>
    </row>
    <row r="4729" spans="6:6" ht="12.45" x14ac:dyDescent="0.3">
      <c r="F4729" s="36" t="s">
        <v>8699</v>
      </c>
    </row>
    <row r="4730" spans="6:6" ht="12.45" x14ac:dyDescent="0.3">
      <c r="F4730" s="36" t="s">
        <v>8700</v>
      </c>
    </row>
    <row r="4731" spans="6:6" ht="12.45" x14ac:dyDescent="0.3">
      <c r="F4731" s="36" t="s">
        <v>8701</v>
      </c>
    </row>
    <row r="4732" spans="6:6" ht="12.45" x14ac:dyDescent="0.3">
      <c r="F4732" s="36" t="s">
        <v>8702</v>
      </c>
    </row>
    <row r="4733" spans="6:6" ht="12.45" x14ac:dyDescent="0.3">
      <c r="F4733" s="36" t="s">
        <v>8703</v>
      </c>
    </row>
    <row r="4734" spans="6:6" ht="12.45" x14ac:dyDescent="0.3">
      <c r="F4734" s="36" t="s">
        <v>8704</v>
      </c>
    </row>
    <row r="4735" spans="6:6" ht="12.45" x14ac:dyDescent="0.3">
      <c r="F4735" s="36" t="s">
        <v>5731</v>
      </c>
    </row>
    <row r="4736" spans="6:6" ht="12.45" x14ac:dyDescent="0.3">
      <c r="F4736" s="36" t="s">
        <v>8705</v>
      </c>
    </row>
    <row r="4737" spans="6:6" ht="12.45" x14ac:dyDescent="0.3">
      <c r="F4737" s="36" t="s">
        <v>3969</v>
      </c>
    </row>
    <row r="4738" spans="6:6" ht="12.45" x14ac:dyDescent="0.3">
      <c r="F4738" s="36" t="s">
        <v>3715</v>
      </c>
    </row>
    <row r="4739" spans="6:6" ht="12.45" x14ac:dyDescent="0.3">
      <c r="F4739" s="36" t="s">
        <v>4507</v>
      </c>
    </row>
    <row r="4740" spans="6:6" ht="12.45" x14ac:dyDescent="0.3">
      <c r="F4740" s="36" t="s">
        <v>8706</v>
      </c>
    </row>
    <row r="4741" spans="6:6" ht="12.45" x14ac:dyDescent="0.3">
      <c r="F4741" s="36" t="s">
        <v>8707</v>
      </c>
    </row>
    <row r="4742" spans="6:6" ht="12.45" x14ac:dyDescent="0.3">
      <c r="F4742" s="36" t="s">
        <v>1092</v>
      </c>
    </row>
    <row r="4743" spans="6:6" ht="12.45" x14ac:dyDescent="0.3">
      <c r="F4743" s="36" t="s">
        <v>8708</v>
      </c>
    </row>
    <row r="4744" spans="6:6" ht="12.45" x14ac:dyDescent="0.3">
      <c r="F4744" s="36" t="s">
        <v>8709</v>
      </c>
    </row>
    <row r="4745" spans="6:6" ht="12.45" x14ac:dyDescent="0.3">
      <c r="F4745" s="36" t="s">
        <v>8710</v>
      </c>
    </row>
    <row r="4746" spans="6:6" ht="12.45" x14ac:dyDescent="0.3">
      <c r="F4746" s="36" t="s">
        <v>5807</v>
      </c>
    </row>
    <row r="4747" spans="6:6" ht="12.45" x14ac:dyDescent="0.3">
      <c r="F4747" s="36" t="s">
        <v>1699</v>
      </c>
    </row>
    <row r="4748" spans="6:6" ht="12.45" x14ac:dyDescent="0.3">
      <c r="F4748" s="36" t="s">
        <v>8711</v>
      </c>
    </row>
    <row r="4749" spans="6:6" ht="12.45" x14ac:dyDescent="0.3">
      <c r="F4749" s="36" t="s">
        <v>8712</v>
      </c>
    </row>
    <row r="4750" spans="6:6" ht="12.45" x14ac:dyDescent="0.3">
      <c r="F4750" s="36" t="s">
        <v>4967</v>
      </c>
    </row>
    <row r="4751" spans="6:6" ht="12.45" x14ac:dyDescent="0.3">
      <c r="F4751" s="36" t="s">
        <v>1865</v>
      </c>
    </row>
    <row r="4752" spans="6:6" ht="12.45" x14ac:dyDescent="0.3">
      <c r="F4752" s="36" t="s">
        <v>8713</v>
      </c>
    </row>
    <row r="4753" spans="6:6" ht="12.45" x14ac:dyDescent="0.3">
      <c r="F4753" s="36" t="s">
        <v>8714</v>
      </c>
    </row>
    <row r="4754" spans="6:6" ht="12.45" x14ac:dyDescent="0.3">
      <c r="F4754" s="36" t="s">
        <v>8715</v>
      </c>
    </row>
    <row r="4755" spans="6:6" ht="12.45" x14ac:dyDescent="0.3">
      <c r="F4755" s="36" t="s">
        <v>8716</v>
      </c>
    </row>
    <row r="4756" spans="6:6" ht="12.45" x14ac:dyDescent="0.3">
      <c r="F4756" s="36" t="s">
        <v>814</v>
      </c>
    </row>
    <row r="4757" spans="6:6" ht="12.45" x14ac:dyDescent="0.3">
      <c r="F4757" s="36" t="s">
        <v>8717</v>
      </c>
    </row>
    <row r="4758" spans="6:6" ht="12.45" x14ac:dyDescent="0.3">
      <c r="F4758" s="36" t="s">
        <v>8718</v>
      </c>
    </row>
    <row r="4759" spans="6:6" ht="12.45" x14ac:dyDescent="0.3">
      <c r="F4759" s="36" t="s">
        <v>8719</v>
      </c>
    </row>
    <row r="4760" spans="6:6" ht="12.45" x14ac:dyDescent="0.3">
      <c r="F4760" s="36" t="s">
        <v>3547</v>
      </c>
    </row>
    <row r="4761" spans="6:6" ht="12.45" x14ac:dyDescent="0.3">
      <c r="F4761" s="36" t="s">
        <v>1596</v>
      </c>
    </row>
    <row r="4762" spans="6:6" ht="12.45" x14ac:dyDescent="0.3">
      <c r="F4762" s="36" t="s">
        <v>8720</v>
      </c>
    </row>
    <row r="4763" spans="6:6" ht="12.45" x14ac:dyDescent="0.3">
      <c r="F4763" s="36" t="s">
        <v>8721</v>
      </c>
    </row>
    <row r="4764" spans="6:6" ht="12.45" x14ac:dyDescent="0.3">
      <c r="F4764" s="36" t="s">
        <v>4404</v>
      </c>
    </row>
    <row r="4765" spans="6:6" ht="12.45" x14ac:dyDescent="0.3">
      <c r="F4765" s="36" t="s">
        <v>8722</v>
      </c>
    </row>
    <row r="4766" spans="6:6" ht="12.45" x14ac:dyDescent="0.3">
      <c r="F4766" s="36" t="s">
        <v>8723</v>
      </c>
    </row>
    <row r="4767" spans="6:6" ht="12.45" x14ac:dyDescent="0.3">
      <c r="F4767" s="36" t="s">
        <v>8724</v>
      </c>
    </row>
    <row r="4768" spans="6:6" ht="12.45" x14ac:dyDescent="0.3">
      <c r="F4768" s="36" t="s">
        <v>3726</v>
      </c>
    </row>
    <row r="4769" spans="6:6" ht="12.45" x14ac:dyDescent="0.3">
      <c r="F4769" s="36" t="s">
        <v>8725</v>
      </c>
    </row>
    <row r="4770" spans="6:6" ht="12.45" x14ac:dyDescent="0.3">
      <c r="F4770" s="36" t="s">
        <v>8726</v>
      </c>
    </row>
    <row r="4771" spans="6:6" ht="12.45" x14ac:dyDescent="0.3">
      <c r="F4771" s="36" t="s">
        <v>8727</v>
      </c>
    </row>
    <row r="4772" spans="6:6" ht="12.45" x14ac:dyDescent="0.3">
      <c r="F4772" s="36" t="s">
        <v>8728</v>
      </c>
    </row>
    <row r="4773" spans="6:6" ht="12.45" x14ac:dyDescent="0.3">
      <c r="F4773" s="36" t="s">
        <v>2699</v>
      </c>
    </row>
    <row r="4774" spans="6:6" ht="12.45" x14ac:dyDescent="0.3">
      <c r="F4774" s="36" t="s">
        <v>8729</v>
      </c>
    </row>
    <row r="4775" spans="6:6" ht="12.45" x14ac:dyDescent="0.3">
      <c r="F4775" s="36" t="s">
        <v>8730</v>
      </c>
    </row>
    <row r="4776" spans="6:6" ht="12.45" x14ac:dyDescent="0.3">
      <c r="F4776" s="36" t="s">
        <v>8731</v>
      </c>
    </row>
    <row r="4777" spans="6:6" ht="12.45" x14ac:dyDescent="0.3">
      <c r="F4777" s="36" t="s">
        <v>8732</v>
      </c>
    </row>
    <row r="4778" spans="6:6" ht="12.45" x14ac:dyDescent="0.3">
      <c r="F4778" s="36" t="s">
        <v>8733</v>
      </c>
    </row>
    <row r="4779" spans="6:6" ht="12.45" x14ac:dyDescent="0.3">
      <c r="F4779" s="36" t="s">
        <v>8734</v>
      </c>
    </row>
    <row r="4780" spans="6:6" ht="12.45" x14ac:dyDescent="0.3">
      <c r="F4780" s="36" t="s">
        <v>8735</v>
      </c>
    </row>
    <row r="4781" spans="6:6" ht="12.45" x14ac:dyDescent="0.3">
      <c r="F4781" s="36" t="s">
        <v>4856</v>
      </c>
    </row>
    <row r="4782" spans="6:6" ht="12.45" x14ac:dyDescent="0.3">
      <c r="F4782" s="36" t="s">
        <v>8736</v>
      </c>
    </row>
    <row r="4783" spans="6:6" ht="12.45" x14ac:dyDescent="0.3">
      <c r="F4783" s="36" t="s">
        <v>8737</v>
      </c>
    </row>
    <row r="4784" spans="6:6" ht="12.45" x14ac:dyDescent="0.3">
      <c r="F4784" s="36" t="s">
        <v>2029</v>
      </c>
    </row>
    <row r="4785" spans="6:6" ht="12.45" x14ac:dyDescent="0.3">
      <c r="F4785" s="36" t="s">
        <v>2586</v>
      </c>
    </row>
    <row r="4786" spans="6:6" ht="12.45" x14ac:dyDescent="0.3">
      <c r="F4786" s="36" t="s">
        <v>8738</v>
      </c>
    </row>
    <row r="4787" spans="6:6" ht="12.45" x14ac:dyDescent="0.3">
      <c r="F4787" s="36" t="s">
        <v>8739</v>
      </c>
    </row>
    <row r="4788" spans="6:6" ht="12.45" x14ac:dyDescent="0.3">
      <c r="F4788" s="36" t="s">
        <v>1021</v>
      </c>
    </row>
    <row r="4789" spans="6:6" ht="12.45" x14ac:dyDescent="0.3">
      <c r="F4789" s="36" t="s">
        <v>4195</v>
      </c>
    </row>
    <row r="4790" spans="6:6" ht="12.45" x14ac:dyDescent="0.3">
      <c r="F4790" s="36" t="s">
        <v>8740</v>
      </c>
    </row>
    <row r="4791" spans="6:6" ht="12.45" x14ac:dyDescent="0.3">
      <c r="F4791" s="36" t="s">
        <v>8741</v>
      </c>
    </row>
    <row r="4792" spans="6:6" ht="12.45" x14ac:dyDescent="0.3">
      <c r="F4792" s="36" t="s">
        <v>8742</v>
      </c>
    </row>
    <row r="4793" spans="6:6" ht="12.45" x14ac:dyDescent="0.3">
      <c r="F4793" s="36" t="s">
        <v>8743</v>
      </c>
    </row>
    <row r="4794" spans="6:6" ht="12.45" x14ac:dyDescent="0.3">
      <c r="F4794" s="36" t="s">
        <v>8744</v>
      </c>
    </row>
    <row r="4795" spans="6:6" ht="12.45" x14ac:dyDescent="0.3">
      <c r="F4795" s="36" t="s">
        <v>8745</v>
      </c>
    </row>
    <row r="4796" spans="6:6" ht="12.45" x14ac:dyDescent="0.3">
      <c r="F4796" s="36" t="s">
        <v>8746</v>
      </c>
    </row>
    <row r="4797" spans="6:6" ht="12.45" x14ac:dyDescent="0.3">
      <c r="F4797" s="36" t="s">
        <v>8747</v>
      </c>
    </row>
    <row r="4798" spans="6:6" ht="12.45" x14ac:dyDescent="0.3">
      <c r="F4798" s="36" t="s">
        <v>8748</v>
      </c>
    </row>
    <row r="4799" spans="6:6" ht="12.45" x14ac:dyDescent="0.3">
      <c r="F4799" s="36" t="s">
        <v>8749</v>
      </c>
    </row>
    <row r="4800" spans="6:6" ht="12.45" x14ac:dyDescent="0.3">
      <c r="F4800" s="36" t="s">
        <v>2856</v>
      </c>
    </row>
    <row r="4801" spans="6:6" ht="12.45" x14ac:dyDescent="0.3">
      <c r="F4801" s="36" t="s">
        <v>8750</v>
      </c>
    </row>
    <row r="4802" spans="6:6" ht="12.45" x14ac:dyDescent="0.3">
      <c r="F4802" s="36" t="s">
        <v>8751</v>
      </c>
    </row>
    <row r="4803" spans="6:6" ht="12.45" x14ac:dyDescent="0.3">
      <c r="F4803" s="36" t="s">
        <v>8752</v>
      </c>
    </row>
    <row r="4804" spans="6:6" ht="12.45" x14ac:dyDescent="0.3">
      <c r="F4804" s="36" t="s">
        <v>8753</v>
      </c>
    </row>
    <row r="4805" spans="6:6" ht="12.45" x14ac:dyDescent="0.3">
      <c r="F4805" s="36" t="s">
        <v>8754</v>
      </c>
    </row>
    <row r="4806" spans="6:6" ht="12.45" x14ac:dyDescent="0.3">
      <c r="F4806" s="36" t="s">
        <v>8755</v>
      </c>
    </row>
    <row r="4807" spans="6:6" ht="12.45" x14ac:dyDescent="0.3">
      <c r="F4807" s="36" t="s">
        <v>2443</v>
      </c>
    </row>
    <row r="4808" spans="6:6" ht="12.45" x14ac:dyDescent="0.3">
      <c r="F4808" s="36" t="s">
        <v>8756</v>
      </c>
    </row>
    <row r="4809" spans="6:6" ht="12.45" x14ac:dyDescent="0.3">
      <c r="F4809" s="36" t="s">
        <v>8757</v>
      </c>
    </row>
    <row r="4810" spans="6:6" ht="12.45" x14ac:dyDescent="0.3">
      <c r="F4810" s="36" t="s">
        <v>8758</v>
      </c>
    </row>
    <row r="4811" spans="6:6" ht="12.45" x14ac:dyDescent="0.3">
      <c r="F4811" s="36" t="s">
        <v>8759</v>
      </c>
    </row>
    <row r="4812" spans="6:6" ht="12.45" x14ac:dyDescent="0.3">
      <c r="F4812" s="36" t="s">
        <v>8760</v>
      </c>
    </row>
    <row r="4813" spans="6:6" ht="12.45" x14ac:dyDescent="0.3">
      <c r="F4813" s="36" t="s">
        <v>8761</v>
      </c>
    </row>
    <row r="4814" spans="6:6" ht="12.45" x14ac:dyDescent="0.3">
      <c r="F4814" s="36" t="s">
        <v>8762</v>
      </c>
    </row>
    <row r="4815" spans="6:6" ht="12.45" x14ac:dyDescent="0.3">
      <c r="F4815" s="36" t="s">
        <v>8763</v>
      </c>
    </row>
    <row r="4816" spans="6:6" ht="12.45" x14ac:dyDescent="0.3">
      <c r="F4816" s="36" t="s">
        <v>8764</v>
      </c>
    </row>
    <row r="4817" spans="6:6" ht="12.45" x14ac:dyDescent="0.3">
      <c r="F4817" s="36" t="s">
        <v>8765</v>
      </c>
    </row>
    <row r="4818" spans="6:6" ht="12.45" x14ac:dyDescent="0.3">
      <c r="F4818" s="36" t="s">
        <v>8766</v>
      </c>
    </row>
    <row r="4819" spans="6:6" ht="12.45" x14ac:dyDescent="0.3">
      <c r="F4819" s="36" t="s">
        <v>8767</v>
      </c>
    </row>
    <row r="4820" spans="6:6" ht="12.45" x14ac:dyDescent="0.3">
      <c r="F4820" s="36" t="s">
        <v>8768</v>
      </c>
    </row>
    <row r="4821" spans="6:6" ht="12.45" x14ac:dyDescent="0.3">
      <c r="F4821" s="36" t="s">
        <v>896</v>
      </c>
    </row>
    <row r="4822" spans="6:6" ht="12.45" x14ac:dyDescent="0.3">
      <c r="F4822" s="36" t="s">
        <v>8769</v>
      </c>
    </row>
    <row r="4823" spans="6:6" ht="12.45" x14ac:dyDescent="0.3">
      <c r="F4823" s="36" t="s">
        <v>8770</v>
      </c>
    </row>
    <row r="4824" spans="6:6" ht="12.45" x14ac:dyDescent="0.3">
      <c r="F4824" s="36" t="s">
        <v>3192</v>
      </c>
    </row>
    <row r="4825" spans="6:6" ht="12.45" x14ac:dyDescent="0.3">
      <c r="F4825" s="36" t="s">
        <v>8771</v>
      </c>
    </row>
    <row r="4826" spans="6:6" ht="12.45" x14ac:dyDescent="0.3">
      <c r="F4826" s="36" t="s">
        <v>168</v>
      </c>
    </row>
    <row r="4827" spans="6:6" ht="12.45" x14ac:dyDescent="0.3">
      <c r="F4827" s="36" t="s">
        <v>8772</v>
      </c>
    </row>
    <row r="4828" spans="6:6" ht="12.45" x14ac:dyDescent="0.3">
      <c r="F4828" s="36" t="s">
        <v>8773</v>
      </c>
    </row>
    <row r="4829" spans="6:6" ht="12.45" x14ac:dyDescent="0.3">
      <c r="F4829" s="36" t="s">
        <v>8774</v>
      </c>
    </row>
    <row r="4830" spans="6:6" ht="12.45" x14ac:dyDescent="0.3">
      <c r="F4830" s="36" t="s">
        <v>8775</v>
      </c>
    </row>
    <row r="4831" spans="6:6" ht="12.45" x14ac:dyDescent="0.3">
      <c r="F4831" s="36" t="s">
        <v>8776</v>
      </c>
    </row>
    <row r="4832" spans="6:6" ht="12.45" x14ac:dyDescent="0.3">
      <c r="F4832" s="36" t="s">
        <v>3729</v>
      </c>
    </row>
    <row r="4833" spans="6:6" ht="12.45" x14ac:dyDescent="0.3">
      <c r="F4833" s="36" t="s">
        <v>8777</v>
      </c>
    </row>
    <row r="4834" spans="6:6" ht="12.45" x14ac:dyDescent="0.3">
      <c r="F4834" s="36" t="s">
        <v>8778</v>
      </c>
    </row>
    <row r="4835" spans="6:6" ht="12.45" x14ac:dyDescent="0.3">
      <c r="F4835" s="36" t="s">
        <v>8779</v>
      </c>
    </row>
    <row r="4836" spans="6:6" ht="12.45" x14ac:dyDescent="0.3">
      <c r="F4836" s="36" t="s">
        <v>2637</v>
      </c>
    </row>
    <row r="4837" spans="6:6" ht="12.45" x14ac:dyDescent="0.3">
      <c r="F4837" s="36" t="s">
        <v>8780</v>
      </c>
    </row>
    <row r="4838" spans="6:6" ht="12.45" x14ac:dyDescent="0.3">
      <c r="F4838" s="36" t="s">
        <v>8781</v>
      </c>
    </row>
    <row r="4839" spans="6:6" ht="12.45" x14ac:dyDescent="0.3">
      <c r="F4839" s="36" t="s">
        <v>8782</v>
      </c>
    </row>
    <row r="4840" spans="6:6" ht="12.45" x14ac:dyDescent="0.3">
      <c r="F4840" s="36" t="s">
        <v>8783</v>
      </c>
    </row>
    <row r="4841" spans="6:6" ht="12.45" x14ac:dyDescent="0.3">
      <c r="F4841" s="36" t="s">
        <v>8784</v>
      </c>
    </row>
    <row r="4842" spans="6:6" ht="12.45" x14ac:dyDescent="0.3">
      <c r="F4842" s="36" t="s">
        <v>8785</v>
      </c>
    </row>
    <row r="4843" spans="6:6" ht="12.45" x14ac:dyDescent="0.3">
      <c r="F4843" s="36" t="s">
        <v>3160</v>
      </c>
    </row>
    <row r="4844" spans="6:6" ht="12.45" x14ac:dyDescent="0.3">
      <c r="F4844" s="36" t="s">
        <v>989</v>
      </c>
    </row>
    <row r="4845" spans="6:6" ht="12.45" x14ac:dyDescent="0.3">
      <c r="F4845" s="36" t="s">
        <v>8786</v>
      </c>
    </row>
    <row r="4846" spans="6:6" ht="12.45" x14ac:dyDescent="0.3">
      <c r="F4846" s="36" t="s">
        <v>8787</v>
      </c>
    </row>
    <row r="4847" spans="6:6" ht="12.45" x14ac:dyDescent="0.3">
      <c r="F4847" s="36" t="s">
        <v>8788</v>
      </c>
    </row>
    <row r="4848" spans="6:6" ht="12.45" x14ac:dyDescent="0.3">
      <c r="F4848" s="36" t="s">
        <v>8789</v>
      </c>
    </row>
    <row r="4849" spans="6:6" ht="12.45" x14ac:dyDescent="0.3">
      <c r="F4849" s="36" t="s">
        <v>8790</v>
      </c>
    </row>
    <row r="4850" spans="6:6" ht="12.45" x14ac:dyDescent="0.3">
      <c r="F4850" s="36" t="s">
        <v>8791</v>
      </c>
    </row>
    <row r="4851" spans="6:6" ht="12.45" x14ac:dyDescent="0.3">
      <c r="F4851" s="36" t="s">
        <v>8792</v>
      </c>
    </row>
    <row r="4852" spans="6:6" ht="12.45" x14ac:dyDescent="0.3">
      <c r="F4852" s="36" t="s">
        <v>8793</v>
      </c>
    </row>
    <row r="4853" spans="6:6" ht="12.45" x14ac:dyDescent="0.3">
      <c r="F4853" s="36" t="s">
        <v>8794</v>
      </c>
    </row>
    <row r="4854" spans="6:6" ht="12.45" x14ac:dyDescent="0.3">
      <c r="F4854" s="36" t="s">
        <v>8795</v>
      </c>
    </row>
    <row r="4855" spans="6:6" ht="12.45" x14ac:dyDescent="0.3">
      <c r="F4855" s="36" t="s">
        <v>1828</v>
      </c>
    </row>
    <row r="4856" spans="6:6" ht="12.45" x14ac:dyDescent="0.3">
      <c r="F4856" s="36" t="s">
        <v>3502</v>
      </c>
    </row>
    <row r="4857" spans="6:6" ht="12.45" x14ac:dyDescent="0.3">
      <c r="F4857" s="36" t="s">
        <v>8796</v>
      </c>
    </row>
    <row r="4858" spans="6:6" ht="12.45" x14ac:dyDescent="0.3">
      <c r="F4858" s="36" t="s">
        <v>8797</v>
      </c>
    </row>
    <row r="4859" spans="6:6" ht="12.45" x14ac:dyDescent="0.3">
      <c r="F4859" s="36" t="s">
        <v>8798</v>
      </c>
    </row>
    <row r="4860" spans="6:6" ht="12.45" x14ac:dyDescent="0.3">
      <c r="F4860" s="36" t="s">
        <v>8799</v>
      </c>
    </row>
    <row r="4861" spans="6:6" ht="12.45" x14ac:dyDescent="0.3">
      <c r="F4861" s="36" t="s">
        <v>8800</v>
      </c>
    </row>
    <row r="4862" spans="6:6" ht="12.45" x14ac:dyDescent="0.3">
      <c r="F4862" s="36" t="s">
        <v>8801</v>
      </c>
    </row>
    <row r="4863" spans="6:6" ht="12.45" x14ac:dyDescent="0.3">
      <c r="F4863" s="36" t="s">
        <v>8802</v>
      </c>
    </row>
    <row r="4864" spans="6:6" ht="12.45" x14ac:dyDescent="0.3">
      <c r="F4864" s="36" t="s">
        <v>4972</v>
      </c>
    </row>
    <row r="4865" spans="6:6" ht="12.45" x14ac:dyDescent="0.3">
      <c r="F4865" s="36" t="s">
        <v>8803</v>
      </c>
    </row>
    <row r="4866" spans="6:6" ht="12.45" x14ac:dyDescent="0.3">
      <c r="F4866" s="36" t="s">
        <v>8804</v>
      </c>
    </row>
    <row r="4867" spans="6:6" ht="12.45" x14ac:dyDescent="0.3">
      <c r="F4867" s="36" t="s">
        <v>3647</v>
      </c>
    </row>
    <row r="4868" spans="6:6" ht="12.45" x14ac:dyDescent="0.3">
      <c r="F4868" s="36" t="s">
        <v>4600</v>
      </c>
    </row>
    <row r="4869" spans="6:6" ht="12.45" x14ac:dyDescent="0.3">
      <c r="F4869" s="36" t="s">
        <v>3993</v>
      </c>
    </row>
    <row r="4870" spans="6:6" ht="12.45" x14ac:dyDescent="0.3">
      <c r="F4870" s="36" t="s">
        <v>1672</v>
      </c>
    </row>
    <row r="4871" spans="6:6" ht="12.45" x14ac:dyDescent="0.3">
      <c r="F4871" s="36" t="s">
        <v>8805</v>
      </c>
    </row>
    <row r="4872" spans="6:6" ht="12.45" x14ac:dyDescent="0.3">
      <c r="F4872" s="36" t="s">
        <v>8806</v>
      </c>
    </row>
    <row r="4873" spans="6:6" ht="12.45" x14ac:dyDescent="0.3">
      <c r="F4873" s="36" t="s">
        <v>8807</v>
      </c>
    </row>
    <row r="4874" spans="6:6" ht="12.45" x14ac:dyDescent="0.3">
      <c r="F4874" s="36" t="s">
        <v>8808</v>
      </c>
    </row>
    <row r="4875" spans="6:6" ht="12.45" x14ac:dyDescent="0.3">
      <c r="F4875" s="36" t="s">
        <v>8809</v>
      </c>
    </row>
    <row r="4876" spans="6:6" ht="12.45" x14ac:dyDescent="0.3">
      <c r="F4876" s="36" t="s">
        <v>8810</v>
      </c>
    </row>
  </sheetData>
  <mergeCells count="7">
    <mergeCell ref="N2:Q2"/>
    <mergeCell ref="J1:Q1"/>
    <mergeCell ref="A1:B1"/>
    <mergeCell ref="A2:B2"/>
    <mergeCell ref="F2:H2"/>
    <mergeCell ref="F1:H1"/>
    <mergeCell ref="J2:M2"/>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40"/>
  <sheetViews>
    <sheetView workbookViewId="0">
      <pane ySplit="1" topLeftCell="A2" activePane="bottomLeft" state="frozen"/>
      <selection pane="bottomLeft" activeCell="B3" sqref="B3"/>
    </sheetView>
  </sheetViews>
  <sheetFormatPr defaultColWidth="14.4609375" defaultRowHeight="12.75" customHeight="1" x14ac:dyDescent="0.3"/>
  <cols>
    <col min="1" max="20" width="17.3046875" customWidth="1"/>
  </cols>
  <sheetData>
    <row r="1" spans="1:11" ht="12.75" customHeight="1" x14ac:dyDescent="0.3">
      <c r="A1" s="36" t="s">
        <v>1555</v>
      </c>
      <c r="B1" s="36" t="s">
        <v>1557</v>
      </c>
      <c r="C1" s="36" t="s">
        <v>1558</v>
      </c>
      <c r="D1" s="36" t="s">
        <v>1559</v>
      </c>
      <c r="E1" s="36" t="s">
        <v>127</v>
      </c>
      <c r="G1" s="36" t="s">
        <v>1560</v>
      </c>
      <c r="H1" s="36" t="s">
        <v>1562</v>
      </c>
    </row>
    <row r="2" spans="1:11" ht="12.75" customHeight="1" x14ac:dyDescent="0.3">
      <c r="A2" s="36">
        <v>39874</v>
      </c>
      <c r="B2" s="36" t="s">
        <v>1565</v>
      </c>
      <c r="C2" s="36">
        <v>388344</v>
      </c>
      <c r="D2" s="36" t="s">
        <v>1567</v>
      </c>
      <c r="E2" s="36" t="s">
        <v>1569</v>
      </c>
      <c r="G2" s="36">
        <v>39874</v>
      </c>
      <c r="H2" s="36">
        <v>39874</v>
      </c>
      <c r="J2" s="36" t="s">
        <v>1573</v>
      </c>
      <c r="K2" s="36">
        <v>8.39</v>
      </c>
    </row>
    <row r="3" spans="1:11" ht="12.75" customHeight="1" x14ac:dyDescent="0.3">
      <c r="A3" s="36" t="s">
        <v>1576</v>
      </c>
      <c r="B3" s="36" t="s">
        <v>1578</v>
      </c>
      <c r="C3" s="36" t="s">
        <v>1580</v>
      </c>
      <c r="D3" s="36" t="s">
        <v>1582</v>
      </c>
      <c r="E3" s="36" t="s">
        <v>842</v>
      </c>
      <c r="G3" s="36">
        <v>388344</v>
      </c>
      <c r="H3" s="36">
        <v>388344</v>
      </c>
      <c r="J3" s="36" t="s">
        <v>1584</v>
      </c>
    </row>
    <row r="4" spans="1:11" ht="12.75" customHeight="1" x14ac:dyDescent="0.3">
      <c r="A4" s="36" t="s">
        <v>1587</v>
      </c>
      <c r="B4" s="36" t="s">
        <v>1589</v>
      </c>
      <c r="C4" s="36" t="s">
        <v>1591</v>
      </c>
      <c r="D4" s="36" t="s">
        <v>1592</v>
      </c>
      <c r="E4" s="36" t="s">
        <v>382</v>
      </c>
      <c r="G4" s="36" t="s">
        <v>1576</v>
      </c>
      <c r="H4" s="36" t="s">
        <v>1576</v>
      </c>
      <c r="J4" s="36" t="s">
        <v>1599</v>
      </c>
    </row>
    <row r="5" spans="1:11" ht="12.75" customHeight="1" x14ac:dyDescent="0.3">
      <c r="A5" s="36" t="s">
        <v>1601</v>
      </c>
      <c r="B5" s="36" t="s">
        <v>876</v>
      </c>
      <c r="C5" s="36" t="s">
        <v>1605</v>
      </c>
      <c r="D5" s="36" t="s">
        <v>1607</v>
      </c>
      <c r="E5" s="36" t="s">
        <v>1434</v>
      </c>
      <c r="G5" s="36" t="s">
        <v>1569</v>
      </c>
      <c r="H5" s="36" t="s">
        <v>1569</v>
      </c>
    </row>
    <row r="6" spans="1:11" ht="12.75" customHeight="1" x14ac:dyDescent="0.3">
      <c r="A6" s="36" t="s">
        <v>1613</v>
      </c>
      <c r="B6" s="36" t="s">
        <v>1616</v>
      </c>
      <c r="C6" s="36" t="s">
        <v>1618</v>
      </c>
      <c r="D6" s="36" t="s">
        <v>1619</v>
      </c>
      <c r="E6" s="36" t="s">
        <v>1621</v>
      </c>
      <c r="G6" s="36" t="s">
        <v>1567</v>
      </c>
      <c r="H6" s="36" t="s">
        <v>1567</v>
      </c>
    </row>
    <row r="7" spans="1:11" ht="12.75" customHeight="1" x14ac:dyDescent="0.3">
      <c r="A7" s="36" t="s">
        <v>1650</v>
      </c>
      <c r="B7" s="36" t="s">
        <v>763</v>
      </c>
      <c r="C7" s="36" t="s">
        <v>814</v>
      </c>
      <c r="D7" s="36" t="s">
        <v>1306</v>
      </c>
      <c r="E7" s="36" t="s">
        <v>1653</v>
      </c>
      <c r="G7" s="36" t="s">
        <v>842</v>
      </c>
      <c r="H7" s="36" t="s">
        <v>842</v>
      </c>
    </row>
    <row r="8" spans="1:11" ht="12.75" customHeight="1" x14ac:dyDescent="0.3">
      <c r="A8" s="36" t="s">
        <v>1655</v>
      </c>
      <c r="B8" s="36" t="s">
        <v>1656</v>
      </c>
      <c r="C8" s="36" t="s">
        <v>1657</v>
      </c>
      <c r="D8" s="36" t="s">
        <v>1658</v>
      </c>
      <c r="E8" s="36" t="s">
        <v>1659</v>
      </c>
      <c r="G8" s="36" t="s">
        <v>1565</v>
      </c>
      <c r="H8" s="36" t="s">
        <v>1565</v>
      </c>
    </row>
    <row r="9" spans="1:11" ht="12.75" customHeight="1" x14ac:dyDescent="0.3">
      <c r="A9" s="36" t="s">
        <v>1663</v>
      </c>
      <c r="B9" s="36" t="s">
        <v>1664</v>
      </c>
      <c r="C9" s="36" t="s">
        <v>1050</v>
      </c>
      <c r="D9" s="36" t="s">
        <v>1434</v>
      </c>
      <c r="E9" s="36" t="s">
        <v>1667</v>
      </c>
      <c r="G9" s="36" t="s">
        <v>382</v>
      </c>
      <c r="H9" s="36" t="s">
        <v>382</v>
      </c>
    </row>
    <row r="10" spans="1:11" ht="12.75" customHeight="1" x14ac:dyDescent="0.3">
      <c r="A10" s="36" t="s">
        <v>1672</v>
      </c>
      <c r="B10" s="36" t="s">
        <v>1618</v>
      </c>
      <c r="C10" s="36" t="s">
        <v>826</v>
      </c>
      <c r="D10" s="36" t="s">
        <v>1677</v>
      </c>
      <c r="E10" s="36" t="s">
        <v>1172</v>
      </c>
      <c r="G10" s="36" t="s">
        <v>1582</v>
      </c>
      <c r="H10" s="36" t="s">
        <v>1582</v>
      </c>
    </row>
    <row r="11" spans="1:11" ht="12.75" customHeight="1" x14ac:dyDescent="0.3">
      <c r="A11" s="36" t="s">
        <v>1683</v>
      </c>
      <c r="B11" s="36" t="s">
        <v>814</v>
      </c>
      <c r="C11" s="36" t="s">
        <v>1686</v>
      </c>
      <c r="D11" s="36" t="s">
        <v>1687</v>
      </c>
      <c r="E11" s="36" t="s">
        <v>1689</v>
      </c>
      <c r="G11" s="36" t="s">
        <v>1592</v>
      </c>
      <c r="H11" s="36" t="s">
        <v>1592</v>
      </c>
    </row>
    <row r="12" spans="1:11" ht="12.75" customHeight="1" x14ac:dyDescent="0.3">
      <c r="A12" s="36" t="s">
        <v>1691</v>
      </c>
      <c r="B12" s="36" t="s">
        <v>249</v>
      </c>
      <c r="C12" s="36" t="s">
        <v>1711</v>
      </c>
      <c r="D12" s="36" t="s">
        <v>1714</v>
      </c>
      <c r="E12" s="36" t="s">
        <v>1716</v>
      </c>
      <c r="G12" s="36" t="s">
        <v>1607</v>
      </c>
      <c r="H12" s="36" t="s">
        <v>1607</v>
      </c>
    </row>
    <row r="13" spans="1:11" ht="12.75" customHeight="1" x14ac:dyDescent="0.3">
      <c r="A13" s="36" t="s">
        <v>1653</v>
      </c>
      <c r="B13" s="36" t="s">
        <v>1723</v>
      </c>
      <c r="C13" s="36" t="s">
        <v>1725</v>
      </c>
      <c r="D13" s="36" t="s">
        <v>1712</v>
      </c>
      <c r="E13" s="36" t="s">
        <v>814</v>
      </c>
      <c r="G13" s="36" t="s">
        <v>1587</v>
      </c>
      <c r="H13" s="36" t="s">
        <v>1587</v>
      </c>
    </row>
    <row r="14" spans="1:11" ht="12.75" customHeight="1" x14ac:dyDescent="0.3">
      <c r="A14" s="36" t="s">
        <v>1730</v>
      </c>
      <c r="B14" s="36" t="s">
        <v>1457</v>
      </c>
      <c r="C14" s="36" t="s">
        <v>1733</v>
      </c>
      <c r="D14" s="36" t="s">
        <v>1735</v>
      </c>
      <c r="E14" s="36" t="s">
        <v>1738</v>
      </c>
      <c r="G14" s="36" t="s">
        <v>1619</v>
      </c>
      <c r="H14" s="36" t="s">
        <v>1619</v>
      </c>
    </row>
    <row r="15" spans="1:11" ht="12.75" customHeight="1" x14ac:dyDescent="0.3">
      <c r="A15" s="36" t="s">
        <v>1478</v>
      </c>
      <c r="B15" s="36" t="s">
        <v>1458</v>
      </c>
      <c r="C15" s="36" t="s">
        <v>1745</v>
      </c>
      <c r="D15" s="36" t="s">
        <v>1748</v>
      </c>
      <c r="E15" s="36" t="s">
        <v>1750</v>
      </c>
      <c r="G15" s="36" t="s">
        <v>1306</v>
      </c>
      <c r="H15" s="36" t="s">
        <v>1306</v>
      </c>
    </row>
    <row r="16" spans="1:11" ht="12.75" customHeight="1" x14ac:dyDescent="0.3">
      <c r="A16" s="36" t="s">
        <v>1753</v>
      </c>
      <c r="B16" s="36" t="s">
        <v>1754</v>
      </c>
      <c r="C16" s="36" t="s">
        <v>1756</v>
      </c>
      <c r="D16" s="36" t="s">
        <v>1757</v>
      </c>
      <c r="E16" s="36" t="s">
        <v>1758</v>
      </c>
      <c r="G16" s="36" t="s">
        <v>1601</v>
      </c>
      <c r="H16" s="36" t="s">
        <v>1601</v>
      </c>
    </row>
    <row r="17" spans="1:8" ht="12.75" customHeight="1" x14ac:dyDescent="0.3">
      <c r="A17" s="36" t="s">
        <v>1761</v>
      </c>
      <c r="B17" s="36" t="s">
        <v>739</v>
      </c>
      <c r="C17" s="36" t="s">
        <v>1765</v>
      </c>
      <c r="D17" s="36" t="s">
        <v>1438</v>
      </c>
      <c r="E17" s="36" t="s">
        <v>1768</v>
      </c>
      <c r="G17" s="36" t="s">
        <v>1580</v>
      </c>
      <c r="H17" s="36" t="s">
        <v>1580</v>
      </c>
    </row>
    <row r="18" spans="1:8" ht="12.75" customHeight="1" x14ac:dyDescent="0.3">
      <c r="A18" s="36" t="s">
        <v>1773</v>
      </c>
      <c r="B18" s="36" t="s">
        <v>1775</v>
      </c>
      <c r="C18" s="36" t="s">
        <v>1777</v>
      </c>
      <c r="D18" s="36" t="s">
        <v>1781</v>
      </c>
      <c r="E18" s="36" t="s">
        <v>1411</v>
      </c>
      <c r="G18" s="36" t="s">
        <v>1658</v>
      </c>
      <c r="H18" s="36" t="s">
        <v>1658</v>
      </c>
    </row>
    <row r="19" spans="1:8" ht="12.75" customHeight="1" x14ac:dyDescent="0.3">
      <c r="A19" s="36" t="s">
        <v>1787</v>
      </c>
      <c r="B19" s="36" t="s">
        <v>1789</v>
      </c>
      <c r="C19" s="36" t="s">
        <v>1792</v>
      </c>
      <c r="D19" s="36" t="s">
        <v>1793</v>
      </c>
      <c r="E19" s="36" t="s">
        <v>1795</v>
      </c>
      <c r="G19" s="36" t="s">
        <v>1434</v>
      </c>
      <c r="H19" s="36" t="s">
        <v>1434</v>
      </c>
    </row>
    <row r="20" spans="1:8" ht="12.75" customHeight="1" x14ac:dyDescent="0.3">
      <c r="A20" s="36" t="s">
        <v>1799</v>
      </c>
      <c r="B20" s="36" t="s">
        <v>1801</v>
      </c>
      <c r="C20" s="36" t="s">
        <v>1804</v>
      </c>
      <c r="D20" s="36" t="s">
        <v>1806</v>
      </c>
      <c r="E20" s="36" t="s">
        <v>739</v>
      </c>
      <c r="G20" s="36" t="s">
        <v>1434</v>
      </c>
      <c r="H20" s="36" t="s">
        <v>1613</v>
      </c>
    </row>
    <row r="21" spans="1:8" ht="12.75" customHeight="1" x14ac:dyDescent="0.3">
      <c r="A21" s="36" t="s">
        <v>1809</v>
      </c>
      <c r="B21" s="36" t="s">
        <v>1810</v>
      </c>
      <c r="C21" s="36" t="s">
        <v>1812</v>
      </c>
      <c r="D21" s="36" t="s">
        <v>1813</v>
      </c>
      <c r="E21" s="36" t="s">
        <v>1815</v>
      </c>
      <c r="G21" s="36" t="s">
        <v>1613</v>
      </c>
      <c r="H21" s="36" t="s">
        <v>1677</v>
      </c>
    </row>
    <row r="22" spans="1:8" ht="12.75" customHeight="1" x14ac:dyDescent="0.3">
      <c r="A22" s="36" t="s">
        <v>1818</v>
      </c>
      <c r="B22" s="36" t="s">
        <v>1820</v>
      </c>
      <c r="C22" s="36" t="s">
        <v>1823</v>
      </c>
      <c r="D22" s="36" t="s">
        <v>1515</v>
      </c>
      <c r="E22" s="36" t="s">
        <v>826</v>
      </c>
      <c r="G22" s="36" t="s">
        <v>1677</v>
      </c>
      <c r="H22" s="36" t="s">
        <v>1687</v>
      </c>
    </row>
    <row r="23" spans="1:8" ht="12.75" customHeight="1" x14ac:dyDescent="0.3">
      <c r="A23" s="36" t="s">
        <v>1829</v>
      </c>
      <c r="B23" s="36" t="s">
        <v>1831</v>
      </c>
      <c r="C23" s="36" t="s">
        <v>1832</v>
      </c>
      <c r="D23" s="36" t="s">
        <v>1835</v>
      </c>
      <c r="E23" s="36" t="s">
        <v>1686</v>
      </c>
      <c r="G23" s="36" t="s">
        <v>1687</v>
      </c>
      <c r="H23" s="36" t="s">
        <v>1650</v>
      </c>
    </row>
    <row r="24" spans="1:8" ht="12.75" customHeight="1" x14ac:dyDescent="0.3">
      <c r="A24" s="36" t="s">
        <v>1843</v>
      </c>
      <c r="B24" s="36" t="s">
        <v>1845</v>
      </c>
      <c r="C24" s="36" t="s">
        <v>1848</v>
      </c>
      <c r="D24" s="36" t="s">
        <v>1852</v>
      </c>
      <c r="E24" s="36" t="s">
        <v>1853</v>
      </c>
      <c r="G24" s="36" t="s">
        <v>1650</v>
      </c>
      <c r="H24" s="36" t="s">
        <v>1655</v>
      </c>
    </row>
    <row r="25" spans="1:8" ht="12.75" customHeight="1" x14ac:dyDescent="0.3">
      <c r="A25" s="36" t="s">
        <v>814</v>
      </c>
      <c r="B25" s="36" t="s">
        <v>1856</v>
      </c>
      <c r="C25" s="36" t="s">
        <v>1859</v>
      </c>
      <c r="D25" s="36" t="s">
        <v>1863</v>
      </c>
      <c r="E25" s="36" t="s">
        <v>935</v>
      </c>
      <c r="G25" s="36" t="s">
        <v>1655</v>
      </c>
      <c r="H25" s="36" t="s">
        <v>1578</v>
      </c>
    </row>
    <row r="26" spans="1:8" ht="12.75" customHeight="1" x14ac:dyDescent="0.3">
      <c r="A26" s="36" t="s">
        <v>739</v>
      </c>
      <c r="B26" s="36" t="s">
        <v>1869</v>
      </c>
      <c r="C26" s="36" t="s">
        <v>1871</v>
      </c>
      <c r="D26" s="36" t="s">
        <v>1874</v>
      </c>
      <c r="E26" s="36" t="s">
        <v>1875</v>
      </c>
      <c r="G26" s="36" t="s">
        <v>1578</v>
      </c>
      <c r="H26" s="36" t="s">
        <v>1714</v>
      </c>
    </row>
    <row r="27" spans="1:8" ht="12.75" customHeight="1" x14ac:dyDescent="0.3">
      <c r="A27" s="36" t="s">
        <v>1815</v>
      </c>
      <c r="B27" s="36" t="s">
        <v>1877</v>
      </c>
      <c r="C27" s="36" t="s">
        <v>1878</v>
      </c>
      <c r="D27" s="36" t="s">
        <v>1879</v>
      </c>
      <c r="E27" s="36" t="s">
        <v>941</v>
      </c>
      <c r="G27" s="36" t="s">
        <v>1714</v>
      </c>
      <c r="H27" s="36" t="s">
        <v>1663</v>
      </c>
    </row>
    <row r="28" spans="1:8" ht="12.75" customHeight="1" x14ac:dyDescent="0.3">
      <c r="A28" s="36" t="s">
        <v>1775</v>
      </c>
      <c r="B28" s="36" t="s">
        <v>1884</v>
      </c>
      <c r="C28" s="36" t="s">
        <v>1885</v>
      </c>
      <c r="D28" s="36" t="s">
        <v>1888</v>
      </c>
      <c r="E28" s="36" t="s">
        <v>1889</v>
      </c>
      <c r="G28" s="36" t="s">
        <v>1663</v>
      </c>
      <c r="H28" s="36" t="s">
        <v>1712</v>
      </c>
    </row>
    <row r="29" spans="1:8" ht="12.75" customHeight="1" x14ac:dyDescent="0.3">
      <c r="A29" s="36" t="s">
        <v>826</v>
      </c>
      <c r="B29" s="36" t="s">
        <v>1895</v>
      </c>
      <c r="C29" s="36" t="s">
        <v>1896</v>
      </c>
      <c r="D29" s="36" t="s">
        <v>1897</v>
      </c>
      <c r="E29" s="36" t="s">
        <v>1898</v>
      </c>
      <c r="G29" s="36" t="s">
        <v>1712</v>
      </c>
      <c r="H29" s="36" t="s">
        <v>1672</v>
      </c>
    </row>
    <row r="30" spans="1:8" ht="12.75" customHeight="1" x14ac:dyDescent="0.3">
      <c r="A30" s="36" t="s">
        <v>1686</v>
      </c>
      <c r="B30" s="36" t="s">
        <v>1902</v>
      </c>
      <c r="C30" s="36" t="s">
        <v>1903</v>
      </c>
      <c r="D30" s="36" t="s">
        <v>1750</v>
      </c>
      <c r="E30" s="36" t="s">
        <v>1905</v>
      </c>
      <c r="G30" s="36" t="s">
        <v>1672</v>
      </c>
      <c r="H30" s="36" t="s">
        <v>1683</v>
      </c>
    </row>
    <row r="31" spans="1:8" ht="12.75" customHeight="1" x14ac:dyDescent="0.3">
      <c r="A31" s="36" t="s">
        <v>1853</v>
      </c>
      <c r="B31" s="36" t="s">
        <v>463</v>
      </c>
      <c r="C31" s="36" t="s">
        <v>1167</v>
      </c>
      <c r="D31" s="36" t="s">
        <v>1912</v>
      </c>
      <c r="E31" s="36" t="s">
        <v>1915</v>
      </c>
      <c r="G31" s="36" t="s">
        <v>1683</v>
      </c>
      <c r="H31" s="36" t="s">
        <v>1691</v>
      </c>
    </row>
    <row r="32" spans="1:8" ht="12.75" customHeight="1" x14ac:dyDescent="0.3">
      <c r="A32" s="36" t="s">
        <v>935</v>
      </c>
      <c r="B32" s="36" t="s">
        <v>1921</v>
      </c>
      <c r="C32" s="36" t="s">
        <v>1923</v>
      </c>
      <c r="D32" s="36" t="s">
        <v>1924</v>
      </c>
      <c r="E32" s="36" t="s">
        <v>1925</v>
      </c>
      <c r="G32" s="36" t="s">
        <v>1691</v>
      </c>
      <c r="H32" s="36" t="s">
        <v>1589</v>
      </c>
    </row>
    <row r="33" spans="1:8" ht="12.75" customHeight="1" x14ac:dyDescent="0.3">
      <c r="A33" s="36" t="s">
        <v>1929</v>
      </c>
      <c r="B33" s="36" t="s">
        <v>1930</v>
      </c>
      <c r="C33" s="36" t="s">
        <v>1931</v>
      </c>
      <c r="D33" s="36" t="s">
        <v>1932</v>
      </c>
      <c r="E33" s="36" t="s">
        <v>1933</v>
      </c>
      <c r="G33" s="36" t="s">
        <v>1589</v>
      </c>
      <c r="H33" s="36" t="s">
        <v>1621</v>
      </c>
    </row>
    <row r="34" spans="1:8" ht="12.75" customHeight="1" x14ac:dyDescent="0.3">
      <c r="A34" s="36" t="s">
        <v>1934</v>
      </c>
      <c r="B34" s="36" t="s">
        <v>1936</v>
      </c>
      <c r="C34" s="36" t="s">
        <v>477</v>
      </c>
      <c r="D34" s="36" t="s">
        <v>834</v>
      </c>
      <c r="E34" s="36" t="s">
        <v>1937</v>
      </c>
      <c r="G34" s="36" t="s">
        <v>1621</v>
      </c>
      <c r="H34" s="36" t="s">
        <v>1735</v>
      </c>
    </row>
    <row r="35" spans="1:8" ht="12.75" customHeight="1" x14ac:dyDescent="0.3">
      <c r="A35" s="36" t="s">
        <v>1940</v>
      </c>
      <c r="B35" s="36" t="s">
        <v>1942</v>
      </c>
      <c r="C35" s="36" t="s">
        <v>1943</v>
      </c>
      <c r="D35" s="36" t="s">
        <v>941</v>
      </c>
      <c r="E35" s="36" t="s">
        <v>1945</v>
      </c>
      <c r="G35" s="36" t="s">
        <v>1735</v>
      </c>
      <c r="H35" s="36" t="s">
        <v>1748</v>
      </c>
    </row>
    <row r="36" spans="1:8" ht="12.45" x14ac:dyDescent="0.3">
      <c r="A36" s="36" t="s">
        <v>1945</v>
      </c>
      <c r="B36" s="36" t="s">
        <v>1948</v>
      </c>
      <c r="C36" s="36" t="s">
        <v>1949</v>
      </c>
      <c r="D36" s="36" t="s">
        <v>462</v>
      </c>
      <c r="E36" s="36" t="s">
        <v>1951</v>
      </c>
      <c r="G36" s="36" t="s">
        <v>1748</v>
      </c>
      <c r="H36" s="36" t="s">
        <v>1653</v>
      </c>
    </row>
    <row r="37" spans="1:8" ht="12.45" x14ac:dyDescent="0.3">
      <c r="A37" s="36" t="s">
        <v>1956</v>
      </c>
      <c r="B37" s="36" t="s">
        <v>1957</v>
      </c>
      <c r="C37" s="36" t="s">
        <v>1959</v>
      </c>
      <c r="D37" s="36" t="s">
        <v>1961</v>
      </c>
      <c r="E37" s="36" t="s">
        <v>1963</v>
      </c>
      <c r="G37" s="36" t="s">
        <v>1653</v>
      </c>
      <c r="H37" s="36" t="s">
        <v>876</v>
      </c>
    </row>
    <row r="38" spans="1:8" ht="12.45" x14ac:dyDescent="0.3">
      <c r="A38" s="36" t="s">
        <v>1967</v>
      </c>
      <c r="B38" s="36" t="s">
        <v>1969</v>
      </c>
      <c r="C38" s="36" t="s">
        <v>923</v>
      </c>
      <c r="D38" s="36" t="s">
        <v>1972</v>
      </c>
      <c r="E38" s="36" t="s">
        <v>1974</v>
      </c>
      <c r="G38" s="36" t="s">
        <v>1653</v>
      </c>
      <c r="H38" s="36" t="s">
        <v>1730</v>
      </c>
    </row>
    <row r="39" spans="1:8" ht="12.45" x14ac:dyDescent="0.3">
      <c r="A39" s="36" t="s">
        <v>1981</v>
      </c>
      <c r="B39" s="36" t="s">
        <v>1864</v>
      </c>
      <c r="C39" s="36" t="s">
        <v>644</v>
      </c>
      <c r="D39" s="36" t="s">
        <v>1984</v>
      </c>
      <c r="E39" s="36" t="s">
        <v>1986</v>
      </c>
      <c r="G39" s="36" t="s">
        <v>876</v>
      </c>
      <c r="H39" s="36" t="s">
        <v>1478</v>
      </c>
    </row>
    <row r="40" spans="1:8" ht="12.45" x14ac:dyDescent="0.3">
      <c r="A40" s="36" t="s">
        <v>1990</v>
      </c>
      <c r="B40" s="36" t="s">
        <v>1992</v>
      </c>
      <c r="C40" s="36" t="s">
        <v>1995</v>
      </c>
      <c r="D40" s="36" t="s">
        <v>630</v>
      </c>
      <c r="E40" s="36" t="s">
        <v>1998</v>
      </c>
      <c r="G40" s="36" t="s">
        <v>1730</v>
      </c>
      <c r="H40" s="36" t="s">
        <v>1757</v>
      </c>
    </row>
    <row r="41" spans="1:8" ht="12.45" x14ac:dyDescent="0.3">
      <c r="A41" s="36" t="s">
        <v>2003</v>
      </c>
      <c r="B41" s="36" t="s">
        <v>2005</v>
      </c>
      <c r="C41" s="36" t="s">
        <v>2006</v>
      </c>
      <c r="D41" s="36" t="s">
        <v>2008</v>
      </c>
      <c r="E41" s="36" t="s">
        <v>2009</v>
      </c>
      <c r="G41" s="36" t="s">
        <v>1478</v>
      </c>
      <c r="H41" s="36" t="s">
        <v>1438</v>
      </c>
    </row>
    <row r="42" spans="1:8" ht="12.45" x14ac:dyDescent="0.3">
      <c r="A42" s="36" t="s">
        <v>2012</v>
      </c>
      <c r="B42" s="36" t="s">
        <v>2014</v>
      </c>
      <c r="C42" s="36" t="s">
        <v>2015</v>
      </c>
      <c r="D42" s="36" t="s">
        <v>2016</v>
      </c>
      <c r="E42" s="36" t="s">
        <v>2018</v>
      </c>
      <c r="G42" s="36" t="s">
        <v>1757</v>
      </c>
      <c r="H42" s="36" t="s">
        <v>1616</v>
      </c>
    </row>
    <row r="43" spans="1:8" ht="12.45" x14ac:dyDescent="0.3">
      <c r="A43" s="36" t="s">
        <v>2020</v>
      </c>
      <c r="B43" s="36" t="s">
        <v>2021</v>
      </c>
      <c r="C43" s="36" t="s">
        <v>2022</v>
      </c>
      <c r="D43" s="36" t="s">
        <v>2023</v>
      </c>
      <c r="E43" s="36" t="s">
        <v>2024</v>
      </c>
      <c r="G43" s="36" t="s">
        <v>1438</v>
      </c>
      <c r="H43" s="36" t="s">
        <v>1781</v>
      </c>
    </row>
    <row r="44" spans="1:8" ht="12.45" x14ac:dyDescent="0.3">
      <c r="A44" s="36" t="s">
        <v>2025</v>
      </c>
      <c r="B44" s="36" t="s">
        <v>2045</v>
      </c>
      <c r="C44" s="36" t="s">
        <v>2047</v>
      </c>
      <c r="D44" s="36" t="s">
        <v>2049</v>
      </c>
      <c r="E44" s="36" t="s">
        <v>2052</v>
      </c>
      <c r="G44" s="36" t="s">
        <v>1616</v>
      </c>
      <c r="H44" s="36" t="s">
        <v>1753</v>
      </c>
    </row>
    <row r="45" spans="1:8" ht="12.45" x14ac:dyDescent="0.3">
      <c r="A45" s="36" t="s">
        <v>1718</v>
      </c>
      <c r="B45" s="36" t="s">
        <v>2058</v>
      </c>
      <c r="C45" s="36" t="s">
        <v>2059</v>
      </c>
      <c r="D45" s="36" t="s">
        <v>2060</v>
      </c>
      <c r="E45" s="36" t="s">
        <v>2062</v>
      </c>
      <c r="G45" s="36" t="s">
        <v>1781</v>
      </c>
      <c r="H45" s="36" t="s">
        <v>1793</v>
      </c>
    </row>
    <row r="46" spans="1:8" ht="12.45" x14ac:dyDescent="0.3">
      <c r="A46" s="36" t="s">
        <v>250</v>
      </c>
      <c r="B46" s="36" t="s">
        <v>2064</v>
      </c>
      <c r="C46" s="36" t="s">
        <v>135</v>
      </c>
      <c r="D46" s="36" t="s">
        <v>1877</v>
      </c>
      <c r="E46" s="36" t="s">
        <v>2065</v>
      </c>
      <c r="G46" s="36" t="s">
        <v>1753</v>
      </c>
      <c r="H46" s="36" t="s">
        <v>1591</v>
      </c>
    </row>
    <row r="47" spans="1:8" ht="12.45" x14ac:dyDescent="0.3">
      <c r="A47" s="36" t="s">
        <v>2070</v>
      </c>
      <c r="B47" s="36" t="s">
        <v>2074</v>
      </c>
      <c r="C47" s="36" t="s">
        <v>2077</v>
      </c>
      <c r="D47" s="36" t="s">
        <v>2079</v>
      </c>
      <c r="E47" s="36" t="s">
        <v>2080</v>
      </c>
      <c r="G47" s="36" t="s">
        <v>1793</v>
      </c>
      <c r="H47" s="36" t="s">
        <v>1659</v>
      </c>
    </row>
    <row r="48" spans="1:8" ht="12.45" x14ac:dyDescent="0.3">
      <c r="A48" s="36" t="s">
        <v>2084</v>
      </c>
      <c r="B48" s="36" t="s">
        <v>2087</v>
      </c>
      <c r="C48" s="36" t="s">
        <v>2091</v>
      </c>
      <c r="D48" s="36" t="s">
        <v>2093</v>
      </c>
      <c r="E48" s="36" t="s">
        <v>2094</v>
      </c>
      <c r="G48" s="36" t="s">
        <v>1591</v>
      </c>
      <c r="H48" s="36" t="s">
        <v>763</v>
      </c>
    </row>
    <row r="49" spans="1:8" ht="12.45" x14ac:dyDescent="0.3">
      <c r="A49" s="36" t="s">
        <v>2096</v>
      </c>
      <c r="B49" s="36" t="s">
        <v>2097</v>
      </c>
      <c r="C49" s="36" t="s">
        <v>2098</v>
      </c>
      <c r="D49" s="36" t="s">
        <v>1902</v>
      </c>
      <c r="E49" s="36" t="s">
        <v>2100</v>
      </c>
      <c r="G49" s="36" t="s">
        <v>1659</v>
      </c>
      <c r="H49" s="36" t="s">
        <v>1806</v>
      </c>
    </row>
    <row r="50" spans="1:8" ht="12.45" x14ac:dyDescent="0.3">
      <c r="A50" s="36" t="s">
        <v>2104</v>
      </c>
      <c r="B50" s="36" t="s">
        <v>2106</v>
      </c>
      <c r="C50" s="36" t="s">
        <v>2107</v>
      </c>
      <c r="D50" s="36" t="s">
        <v>2108</v>
      </c>
      <c r="E50" s="36" t="s">
        <v>2110</v>
      </c>
      <c r="G50" s="36" t="s">
        <v>763</v>
      </c>
      <c r="H50" s="36" t="s">
        <v>1761</v>
      </c>
    </row>
    <row r="51" spans="1:8" ht="12.45" x14ac:dyDescent="0.3">
      <c r="A51" s="36" t="s">
        <v>2114</v>
      </c>
      <c r="B51" s="36" t="s">
        <v>2115</v>
      </c>
      <c r="C51" s="36" t="s">
        <v>2116</v>
      </c>
      <c r="D51" s="36" t="s">
        <v>2117</v>
      </c>
      <c r="E51" s="36" t="s">
        <v>2118</v>
      </c>
      <c r="G51" s="36" t="s">
        <v>1806</v>
      </c>
      <c r="H51" s="36" t="s">
        <v>1656</v>
      </c>
    </row>
    <row r="52" spans="1:8" ht="12.45" x14ac:dyDescent="0.3">
      <c r="A52" s="36" t="s">
        <v>2121</v>
      </c>
      <c r="B52" s="36" t="s">
        <v>2123</v>
      </c>
      <c r="C52" s="36" t="s">
        <v>2125</v>
      </c>
      <c r="D52" s="36" t="s">
        <v>2126</v>
      </c>
      <c r="E52" s="36" t="s">
        <v>2128</v>
      </c>
      <c r="G52" s="36" t="s">
        <v>1761</v>
      </c>
      <c r="H52" s="36" t="s">
        <v>1667</v>
      </c>
    </row>
    <row r="53" spans="1:8" ht="12.45" x14ac:dyDescent="0.3">
      <c r="A53" s="36" t="s">
        <v>2094</v>
      </c>
      <c r="B53" s="36" t="s">
        <v>2129</v>
      </c>
      <c r="C53" s="36" t="s">
        <v>2131</v>
      </c>
      <c r="D53" s="36" t="s">
        <v>779</v>
      </c>
      <c r="E53" s="36" t="s">
        <v>2133</v>
      </c>
      <c r="G53" s="36" t="s">
        <v>1656</v>
      </c>
      <c r="H53" s="36" t="s">
        <v>1813</v>
      </c>
    </row>
    <row r="54" spans="1:8" ht="12.45" x14ac:dyDescent="0.3">
      <c r="A54" s="36" t="s">
        <v>2137</v>
      </c>
      <c r="B54" s="36" t="s">
        <v>2139</v>
      </c>
      <c r="C54" s="36" t="s">
        <v>1036</v>
      </c>
      <c r="D54" s="36" t="s">
        <v>2143</v>
      </c>
      <c r="E54" s="36" t="s">
        <v>2145</v>
      </c>
      <c r="G54" s="36" t="s">
        <v>1667</v>
      </c>
      <c r="H54" s="36" t="s">
        <v>1773</v>
      </c>
    </row>
    <row r="55" spans="1:8" ht="12.45" x14ac:dyDescent="0.3">
      <c r="A55" s="36" t="s">
        <v>2150</v>
      </c>
      <c r="B55" s="36" t="s">
        <v>2144</v>
      </c>
      <c r="C55" s="36" t="s">
        <v>1036</v>
      </c>
      <c r="D55" s="36" t="s">
        <v>2156</v>
      </c>
      <c r="E55" s="36" t="s">
        <v>2157</v>
      </c>
      <c r="G55" s="36" t="s">
        <v>1813</v>
      </c>
      <c r="H55" s="36" t="s">
        <v>1605</v>
      </c>
    </row>
    <row r="56" spans="1:8" ht="12.45" x14ac:dyDescent="0.3">
      <c r="A56" s="36" t="s">
        <v>2160</v>
      </c>
      <c r="B56" s="36" t="s">
        <v>2161</v>
      </c>
      <c r="C56" s="36" t="s">
        <v>2164</v>
      </c>
      <c r="D56" s="36" t="s">
        <v>2167</v>
      </c>
      <c r="E56" s="36" t="s">
        <v>2169</v>
      </c>
      <c r="G56" s="36" t="s">
        <v>1773</v>
      </c>
      <c r="H56" s="36" t="s">
        <v>1787</v>
      </c>
    </row>
    <row r="57" spans="1:8" ht="12.45" x14ac:dyDescent="0.3">
      <c r="A57" s="36" t="s">
        <v>2173</v>
      </c>
      <c r="B57" s="36" t="s">
        <v>1025</v>
      </c>
      <c r="C57" s="36" t="s">
        <v>2175</v>
      </c>
      <c r="D57" s="36" t="s">
        <v>1864</v>
      </c>
      <c r="E57" s="36" t="s">
        <v>2177</v>
      </c>
      <c r="G57" s="36" t="s">
        <v>1605</v>
      </c>
      <c r="H57" s="36" t="s">
        <v>1515</v>
      </c>
    </row>
    <row r="58" spans="1:8" ht="12.45" x14ac:dyDescent="0.3">
      <c r="A58" s="36" t="s">
        <v>2183</v>
      </c>
      <c r="B58" s="36" t="s">
        <v>1777</v>
      </c>
      <c r="C58" s="36" t="s">
        <v>2184</v>
      </c>
      <c r="D58" s="36" t="s">
        <v>2186</v>
      </c>
      <c r="E58" s="36" t="s">
        <v>2189</v>
      </c>
      <c r="G58" s="36" t="s">
        <v>1787</v>
      </c>
      <c r="H58" s="36" t="s">
        <v>1172</v>
      </c>
    </row>
    <row r="59" spans="1:8" ht="12.45" x14ac:dyDescent="0.3">
      <c r="A59" s="36" t="s">
        <v>2191</v>
      </c>
      <c r="B59" s="36" t="s">
        <v>2192</v>
      </c>
      <c r="C59" s="36" t="s">
        <v>2194</v>
      </c>
      <c r="D59" s="36" t="s">
        <v>2195</v>
      </c>
      <c r="E59" s="36" t="s">
        <v>1625</v>
      </c>
      <c r="G59" s="36" t="s">
        <v>1515</v>
      </c>
      <c r="H59" s="36" t="s">
        <v>1664</v>
      </c>
    </row>
    <row r="60" spans="1:8" ht="12.45" x14ac:dyDescent="0.3">
      <c r="A60" s="36" t="s">
        <v>2199</v>
      </c>
      <c r="B60" s="36" t="s">
        <v>2202</v>
      </c>
      <c r="C60" s="36" t="s">
        <v>2203</v>
      </c>
      <c r="D60" s="36" t="s">
        <v>2204</v>
      </c>
      <c r="E60" s="36" t="s">
        <v>2206</v>
      </c>
      <c r="G60" s="36" t="s">
        <v>1172</v>
      </c>
      <c r="H60" s="36" t="s">
        <v>1689</v>
      </c>
    </row>
    <row r="61" spans="1:8" ht="12.45" x14ac:dyDescent="0.3">
      <c r="A61" s="36" t="s">
        <v>2211</v>
      </c>
      <c r="B61" s="36" t="s">
        <v>2213</v>
      </c>
      <c r="C61" s="36" t="s">
        <v>2214</v>
      </c>
      <c r="D61" s="36" t="s">
        <v>2219</v>
      </c>
      <c r="E61" s="36" t="s">
        <v>2144</v>
      </c>
      <c r="G61" s="36" t="s">
        <v>1664</v>
      </c>
      <c r="H61" s="36" t="s">
        <v>1835</v>
      </c>
    </row>
    <row r="62" spans="1:8" ht="12.45" x14ac:dyDescent="0.3">
      <c r="A62" s="36" t="s">
        <v>2177</v>
      </c>
      <c r="B62" s="36" t="s">
        <v>2227</v>
      </c>
      <c r="C62" s="36" t="s">
        <v>2229</v>
      </c>
      <c r="D62" s="36" t="s">
        <v>2230</v>
      </c>
      <c r="E62" s="36" t="s">
        <v>2232</v>
      </c>
      <c r="G62" s="36" t="s">
        <v>1689</v>
      </c>
      <c r="H62" s="36" t="s">
        <v>1799</v>
      </c>
    </row>
    <row r="63" spans="1:8" ht="12.45" x14ac:dyDescent="0.3">
      <c r="A63" s="36" t="s">
        <v>2261</v>
      </c>
      <c r="B63" s="36" t="s">
        <v>2262</v>
      </c>
      <c r="C63" s="36" t="s">
        <v>2263</v>
      </c>
      <c r="D63" s="36" t="s">
        <v>291</v>
      </c>
      <c r="E63" s="36" t="s">
        <v>1025</v>
      </c>
      <c r="G63" s="36" t="s">
        <v>1835</v>
      </c>
      <c r="H63" s="36" t="s">
        <v>1809</v>
      </c>
    </row>
    <row r="64" spans="1:8" ht="12.45" x14ac:dyDescent="0.3">
      <c r="A64" s="36" t="s">
        <v>2163</v>
      </c>
      <c r="B64" s="36" t="s">
        <v>2270</v>
      </c>
      <c r="C64" s="36" t="s">
        <v>2271</v>
      </c>
      <c r="D64" s="36" t="s">
        <v>2273</v>
      </c>
      <c r="E64" s="36" t="s">
        <v>2275</v>
      </c>
      <c r="G64" s="36" t="s">
        <v>1799</v>
      </c>
      <c r="H64" s="36" t="s">
        <v>1852</v>
      </c>
    </row>
    <row r="65" spans="1:8" ht="12.45" x14ac:dyDescent="0.3">
      <c r="A65" s="36" t="s">
        <v>2144</v>
      </c>
      <c r="B65" s="36" t="s">
        <v>2281</v>
      </c>
      <c r="C65" s="36" t="s">
        <v>2283</v>
      </c>
      <c r="D65" s="36" t="s">
        <v>2287</v>
      </c>
      <c r="E65" s="36" t="s">
        <v>1777</v>
      </c>
      <c r="G65" s="36" t="s">
        <v>1809</v>
      </c>
      <c r="H65" s="36" t="s">
        <v>1863</v>
      </c>
    </row>
    <row r="66" spans="1:8" ht="12.45" x14ac:dyDescent="0.3">
      <c r="A66" s="36" t="s">
        <v>1025</v>
      </c>
      <c r="B66" s="36" t="s">
        <v>2293</v>
      </c>
      <c r="C66" s="36" t="s">
        <v>2296</v>
      </c>
      <c r="D66" s="36" t="s">
        <v>703</v>
      </c>
      <c r="E66" s="36" t="s">
        <v>2302</v>
      </c>
      <c r="G66" s="36" t="s">
        <v>1852</v>
      </c>
      <c r="H66" s="36" t="s">
        <v>1874</v>
      </c>
    </row>
    <row r="67" spans="1:8" ht="12.45" x14ac:dyDescent="0.3">
      <c r="A67" s="36" t="s">
        <v>1777</v>
      </c>
      <c r="B67" s="36" t="s">
        <v>2311</v>
      </c>
      <c r="C67" s="36" t="s">
        <v>2314</v>
      </c>
      <c r="D67" s="36" t="s">
        <v>2014</v>
      </c>
      <c r="E67" s="36" t="s">
        <v>2317</v>
      </c>
      <c r="G67" s="36" t="s">
        <v>1863</v>
      </c>
      <c r="H67" s="36" t="s">
        <v>1818</v>
      </c>
    </row>
    <row r="68" spans="1:8" ht="12.45" x14ac:dyDescent="0.3">
      <c r="A68" s="36" t="s">
        <v>2318</v>
      </c>
      <c r="B68" s="36" t="s">
        <v>2321</v>
      </c>
      <c r="C68" s="36" t="s">
        <v>2322</v>
      </c>
      <c r="D68" s="36" t="s">
        <v>1549</v>
      </c>
      <c r="E68" s="36" t="s">
        <v>2324</v>
      </c>
      <c r="G68" s="36" t="s">
        <v>1874</v>
      </c>
      <c r="H68" s="36" t="s">
        <v>1716</v>
      </c>
    </row>
    <row r="69" spans="1:8" ht="12.45" x14ac:dyDescent="0.3">
      <c r="A69" s="36" t="s">
        <v>2329</v>
      </c>
      <c r="B69" s="36" t="s">
        <v>2330</v>
      </c>
      <c r="C69" s="36" t="s">
        <v>2333</v>
      </c>
      <c r="D69" s="36" t="s">
        <v>2334</v>
      </c>
      <c r="E69" s="36" t="s">
        <v>2335</v>
      </c>
      <c r="G69" s="36" t="s">
        <v>1818</v>
      </c>
      <c r="H69" s="36" t="s">
        <v>1829</v>
      </c>
    </row>
    <row r="70" spans="1:8" ht="12.45" x14ac:dyDescent="0.3">
      <c r="A70" s="36" t="s">
        <v>440</v>
      </c>
      <c r="B70" s="36" t="s">
        <v>2338</v>
      </c>
      <c r="C70" s="36" t="s">
        <v>2340</v>
      </c>
      <c r="D70" s="36" t="s">
        <v>250</v>
      </c>
      <c r="E70" s="36" t="s">
        <v>2343</v>
      </c>
      <c r="G70" s="36" t="s">
        <v>1716</v>
      </c>
      <c r="H70" s="36" t="s">
        <v>1618</v>
      </c>
    </row>
    <row r="71" spans="1:8" ht="12.45" x14ac:dyDescent="0.3">
      <c r="A71" s="36" t="s">
        <v>2347</v>
      </c>
      <c r="B71" s="36" t="s">
        <v>1436</v>
      </c>
      <c r="C71" s="36" t="s">
        <v>2238</v>
      </c>
      <c r="D71" s="36" t="s">
        <v>2350</v>
      </c>
      <c r="E71" s="36" t="s">
        <v>2351</v>
      </c>
      <c r="G71" s="36" t="s">
        <v>1829</v>
      </c>
      <c r="H71" s="36" t="s">
        <v>1843</v>
      </c>
    </row>
    <row r="72" spans="1:8" ht="12.45" x14ac:dyDescent="0.3">
      <c r="A72" s="36" t="s">
        <v>2352</v>
      </c>
      <c r="B72" s="36" t="s">
        <v>1846</v>
      </c>
      <c r="C72" s="36" t="s">
        <v>2354</v>
      </c>
      <c r="D72" s="36" t="s">
        <v>2356</v>
      </c>
      <c r="E72" s="36" t="s">
        <v>2360</v>
      </c>
      <c r="G72" s="36" t="s">
        <v>1618</v>
      </c>
      <c r="H72" s="36" t="s">
        <v>814</v>
      </c>
    </row>
    <row r="73" spans="1:8" ht="12.45" x14ac:dyDescent="0.3">
      <c r="A73" s="36" t="s">
        <v>2363</v>
      </c>
      <c r="B73" s="36" t="s">
        <v>2365</v>
      </c>
      <c r="C73" s="36" t="s">
        <v>2366</v>
      </c>
      <c r="D73" s="36" t="s">
        <v>2367</v>
      </c>
      <c r="E73" s="36" t="s">
        <v>2369</v>
      </c>
      <c r="G73" s="36" t="s">
        <v>1618</v>
      </c>
      <c r="H73" s="36" t="s">
        <v>1738</v>
      </c>
    </row>
    <row r="74" spans="1:8" ht="12.45" x14ac:dyDescent="0.3">
      <c r="A74" s="36" t="s">
        <v>2374</v>
      </c>
      <c r="B74" s="36" t="s">
        <v>1281</v>
      </c>
      <c r="C74" s="36" t="s">
        <v>2377</v>
      </c>
      <c r="D74" s="36" t="s">
        <v>2380</v>
      </c>
      <c r="E74" s="36" t="s">
        <v>2381</v>
      </c>
      <c r="G74" s="36" t="s">
        <v>1843</v>
      </c>
      <c r="H74" s="36" t="s">
        <v>1879</v>
      </c>
    </row>
    <row r="75" spans="1:8" ht="12.45" x14ac:dyDescent="0.3">
      <c r="A75" s="36" t="s">
        <v>2385</v>
      </c>
      <c r="B75" s="36" t="s">
        <v>2388</v>
      </c>
      <c r="C75" s="36" t="s">
        <v>2390</v>
      </c>
      <c r="D75" s="36" t="s">
        <v>2392</v>
      </c>
      <c r="E75" s="36" t="s">
        <v>2394</v>
      </c>
      <c r="G75" s="36" t="s">
        <v>814</v>
      </c>
      <c r="H75" s="36" t="s">
        <v>1888</v>
      </c>
    </row>
    <row r="76" spans="1:8" ht="12.45" x14ac:dyDescent="0.3">
      <c r="A76" s="36" t="s">
        <v>1697</v>
      </c>
      <c r="B76" s="36" t="s">
        <v>1167</v>
      </c>
      <c r="C76" s="36" t="s">
        <v>2398</v>
      </c>
      <c r="D76" s="36" t="s">
        <v>2400</v>
      </c>
      <c r="E76" s="36" t="s">
        <v>1680</v>
      </c>
      <c r="G76" s="36" t="s">
        <v>814</v>
      </c>
      <c r="H76" s="36" t="s">
        <v>1897</v>
      </c>
    </row>
    <row r="77" spans="1:8" ht="12.45" x14ac:dyDescent="0.3">
      <c r="A77" s="36" t="s">
        <v>1131</v>
      </c>
      <c r="B77" s="36" t="s">
        <v>2401</v>
      </c>
      <c r="C77" s="36" t="s">
        <v>2402</v>
      </c>
      <c r="D77" s="36" t="s">
        <v>2403</v>
      </c>
      <c r="E77" s="36" t="s">
        <v>1479</v>
      </c>
      <c r="G77" s="36" t="s">
        <v>814</v>
      </c>
      <c r="H77" s="36" t="s">
        <v>1750</v>
      </c>
    </row>
    <row r="78" spans="1:8" ht="12.45" x14ac:dyDescent="0.3">
      <c r="A78" s="36" t="s">
        <v>2406</v>
      </c>
      <c r="B78" s="36" t="s">
        <v>2297</v>
      </c>
      <c r="C78" s="36" t="s">
        <v>2410</v>
      </c>
      <c r="D78" s="36" t="s">
        <v>2412</v>
      </c>
      <c r="E78" s="36" t="s">
        <v>2414</v>
      </c>
      <c r="G78" s="36" t="s">
        <v>814</v>
      </c>
      <c r="H78" s="36" t="s">
        <v>249</v>
      </c>
    </row>
    <row r="79" spans="1:8" ht="12.45" x14ac:dyDescent="0.3">
      <c r="A79" s="36" t="s">
        <v>2416</v>
      </c>
      <c r="B79" s="36" t="s">
        <v>1374</v>
      </c>
      <c r="C79" s="36" t="s">
        <v>2417</v>
      </c>
      <c r="D79" s="36" t="s">
        <v>2419</v>
      </c>
      <c r="E79" s="36" t="s">
        <v>2421</v>
      </c>
      <c r="G79" s="36" t="s">
        <v>1738</v>
      </c>
      <c r="H79" s="36" t="s">
        <v>1758</v>
      </c>
    </row>
    <row r="80" spans="1:8" ht="12.45" x14ac:dyDescent="0.3">
      <c r="A80" s="36" t="s">
        <v>2422</v>
      </c>
      <c r="B80" s="36" t="s">
        <v>2423</v>
      </c>
      <c r="C80" s="36" t="s">
        <v>2425</v>
      </c>
      <c r="D80" s="36" t="s">
        <v>2426</v>
      </c>
      <c r="E80" s="36" t="s">
        <v>2427</v>
      </c>
      <c r="G80" s="36" t="s">
        <v>1879</v>
      </c>
      <c r="H80" s="36" t="s">
        <v>1768</v>
      </c>
    </row>
    <row r="81" spans="1:8" ht="12.45" x14ac:dyDescent="0.3">
      <c r="A81" s="36" t="s">
        <v>2428</v>
      </c>
      <c r="B81" s="36" t="s">
        <v>2429</v>
      </c>
      <c r="C81" s="36" t="s">
        <v>1413</v>
      </c>
      <c r="D81" s="36" t="s">
        <v>2431</v>
      </c>
      <c r="E81" s="36" t="s">
        <v>2432</v>
      </c>
      <c r="G81" s="36" t="s">
        <v>1888</v>
      </c>
      <c r="H81" s="36" t="s">
        <v>1723</v>
      </c>
    </row>
    <row r="82" spans="1:8" ht="12.45" x14ac:dyDescent="0.3">
      <c r="A82" s="36" t="s">
        <v>2436</v>
      </c>
      <c r="B82" s="36" t="s">
        <v>2438</v>
      </c>
      <c r="C82" s="36" t="s">
        <v>864</v>
      </c>
      <c r="D82" s="36" t="s">
        <v>2173</v>
      </c>
      <c r="E82" s="36" t="s">
        <v>2442</v>
      </c>
      <c r="G82" s="36" t="s">
        <v>1897</v>
      </c>
      <c r="H82" s="36" t="s">
        <v>1912</v>
      </c>
    </row>
    <row r="83" spans="1:8" ht="12.45" x14ac:dyDescent="0.3">
      <c r="A83" s="36" t="s">
        <v>2445</v>
      </c>
      <c r="B83" s="36" t="s">
        <v>2447</v>
      </c>
      <c r="C83" s="36" t="s">
        <v>2448</v>
      </c>
      <c r="D83" s="36" t="s">
        <v>2450</v>
      </c>
      <c r="E83" s="36" t="s">
        <v>1823</v>
      </c>
      <c r="G83" s="36" t="s">
        <v>1750</v>
      </c>
      <c r="H83" s="36" t="s">
        <v>1924</v>
      </c>
    </row>
    <row r="84" spans="1:8" ht="12.45" x14ac:dyDescent="0.3">
      <c r="A84" s="36" t="s">
        <v>2454</v>
      </c>
      <c r="B84" s="36" t="s">
        <v>2455</v>
      </c>
      <c r="C84" s="36" t="s">
        <v>2458</v>
      </c>
      <c r="D84" s="36" t="s">
        <v>2460</v>
      </c>
      <c r="E84" s="36" t="s">
        <v>2461</v>
      </c>
      <c r="G84" s="36" t="s">
        <v>1750</v>
      </c>
      <c r="H84" s="36" t="s">
        <v>1932</v>
      </c>
    </row>
    <row r="85" spans="1:8" ht="12.45" x14ac:dyDescent="0.3">
      <c r="A85" s="36" t="s">
        <v>2463</v>
      </c>
      <c r="B85" s="36" t="s">
        <v>2465</v>
      </c>
      <c r="C85" s="36" t="s">
        <v>2466</v>
      </c>
      <c r="D85" s="36" t="s">
        <v>2467</v>
      </c>
      <c r="E85" s="36" t="s">
        <v>2469</v>
      </c>
      <c r="G85" s="36" t="s">
        <v>249</v>
      </c>
      <c r="H85" s="36" t="s">
        <v>834</v>
      </c>
    </row>
    <row r="86" spans="1:8" ht="12.45" x14ac:dyDescent="0.3">
      <c r="A86" s="36" t="s">
        <v>2472</v>
      </c>
      <c r="B86" s="36" t="s">
        <v>2474</v>
      </c>
      <c r="D86" s="36" t="s">
        <v>2475</v>
      </c>
      <c r="E86" s="36" t="s">
        <v>2031</v>
      </c>
      <c r="G86" s="36" t="s">
        <v>1758</v>
      </c>
      <c r="H86" s="36" t="s">
        <v>1411</v>
      </c>
    </row>
    <row r="87" spans="1:8" ht="12.45" x14ac:dyDescent="0.3">
      <c r="A87" s="36" t="s">
        <v>2479</v>
      </c>
      <c r="B87" s="36" t="s">
        <v>2480</v>
      </c>
      <c r="D87" s="36" t="s">
        <v>2482</v>
      </c>
      <c r="E87" s="36" t="s">
        <v>2484</v>
      </c>
      <c r="G87" s="36" t="s">
        <v>1768</v>
      </c>
      <c r="H87" s="36" t="s">
        <v>1457</v>
      </c>
    </row>
    <row r="88" spans="1:8" ht="12.45" x14ac:dyDescent="0.3">
      <c r="A88" s="36" t="s">
        <v>2488</v>
      </c>
      <c r="B88" s="36" t="s">
        <v>2491</v>
      </c>
      <c r="D88" s="36" t="s">
        <v>2191</v>
      </c>
      <c r="E88" s="36" t="s">
        <v>2495</v>
      </c>
      <c r="G88" s="36" t="s">
        <v>1723</v>
      </c>
      <c r="H88" s="36" t="s">
        <v>1795</v>
      </c>
    </row>
    <row r="89" spans="1:8" ht="12.45" x14ac:dyDescent="0.3">
      <c r="A89" s="36" t="s">
        <v>2503</v>
      </c>
      <c r="B89" s="36" t="s">
        <v>2505</v>
      </c>
      <c r="D89" s="36" t="s">
        <v>2506</v>
      </c>
      <c r="E89" s="36" t="s">
        <v>1878</v>
      </c>
      <c r="G89" s="36" t="s">
        <v>1912</v>
      </c>
      <c r="H89" s="36" t="s">
        <v>1657</v>
      </c>
    </row>
    <row r="90" spans="1:8" ht="12.45" x14ac:dyDescent="0.3">
      <c r="A90" s="36" t="s">
        <v>2509</v>
      </c>
      <c r="B90" s="36" t="s">
        <v>2510</v>
      </c>
      <c r="D90" s="36" t="s">
        <v>2512</v>
      </c>
      <c r="E90" s="36" t="s">
        <v>1896</v>
      </c>
      <c r="G90" s="36" t="s">
        <v>1924</v>
      </c>
      <c r="H90" s="36" t="s">
        <v>1050</v>
      </c>
    </row>
    <row r="91" spans="1:8" ht="12.45" x14ac:dyDescent="0.3">
      <c r="A91" s="36" t="s">
        <v>2518</v>
      </c>
      <c r="B91" s="36" t="s">
        <v>2521</v>
      </c>
      <c r="D91" s="36" t="s">
        <v>2524</v>
      </c>
      <c r="E91" s="36" t="s">
        <v>2527</v>
      </c>
      <c r="G91" s="36" t="s">
        <v>1932</v>
      </c>
      <c r="H91" s="36" t="s">
        <v>1458</v>
      </c>
    </row>
    <row r="92" spans="1:8" ht="12.45" x14ac:dyDescent="0.3">
      <c r="A92" s="36" t="s">
        <v>2531</v>
      </c>
      <c r="B92" s="36" t="s">
        <v>2535</v>
      </c>
      <c r="D92" s="36" t="s">
        <v>2145</v>
      </c>
      <c r="E92" s="36" t="s">
        <v>477</v>
      </c>
      <c r="G92" s="36" t="s">
        <v>834</v>
      </c>
      <c r="H92" s="36" t="s">
        <v>1754</v>
      </c>
    </row>
    <row r="93" spans="1:8" ht="12.45" x14ac:dyDescent="0.3">
      <c r="A93" s="36" t="s">
        <v>2539</v>
      </c>
      <c r="B93" s="36" t="s">
        <v>2540</v>
      </c>
      <c r="D93" s="36" t="s">
        <v>2541</v>
      </c>
      <c r="E93" s="36" t="s">
        <v>2542</v>
      </c>
      <c r="G93" s="36" t="s">
        <v>1411</v>
      </c>
      <c r="H93" s="36" t="s">
        <v>739</v>
      </c>
    </row>
    <row r="94" spans="1:8" ht="12.45" x14ac:dyDescent="0.3">
      <c r="A94" s="36" t="s">
        <v>2544</v>
      </c>
      <c r="B94" s="36" t="s">
        <v>2546</v>
      </c>
      <c r="D94" s="36" t="s">
        <v>2547</v>
      </c>
      <c r="E94" s="36" t="s">
        <v>2549</v>
      </c>
      <c r="G94" s="36" t="s">
        <v>1457</v>
      </c>
      <c r="H94" s="36" t="s">
        <v>1815</v>
      </c>
    </row>
    <row r="95" spans="1:8" ht="12.45" x14ac:dyDescent="0.3">
      <c r="A95" s="36" t="s">
        <v>2555</v>
      </c>
      <c r="B95" s="36" t="s">
        <v>2557</v>
      </c>
      <c r="D95" s="36" t="s">
        <v>2560</v>
      </c>
      <c r="E95" s="36" t="s">
        <v>2561</v>
      </c>
      <c r="G95" s="36" t="s">
        <v>1795</v>
      </c>
      <c r="H95" s="36" t="s">
        <v>1775</v>
      </c>
    </row>
    <row r="96" spans="1:8" ht="12.45" x14ac:dyDescent="0.3">
      <c r="A96" s="36" t="s">
        <v>507</v>
      </c>
      <c r="B96" s="36" t="s">
        <v>2567</v>
      </c>
      <c r="D96" s="36" t="s">
        <v>2570</v>
      </c>
      <c r="E96" s="36" t="s">
        <v>2572</v>
      </c>
      <c r="G96" s="36" t="s">
        <v>1657</v>
      </c>
      <c r="H96" s="36" t="s">
        <v>826</v>
      </c>
    </row>
    <row r="97" spans="1:8" ht="12.45" x14ac:dyDescent="0.3">
      <c r="A97" s="36" t="s">
        <v>2576</v>
      </c>
      <c r="B97" s="36" t="s">
        <v>2577</v>
      </c>
      <c r="D97" s="36" t="s">
        <v>2169</v>
      </c>
      <c r="E97" s="36" t="s">
        <v>2579</v>
      </c>
      <c r="G97" s="36" t="s">
        <v>1050</v>
      </c>
      <c r="H97" s="36" t="s">
        <v>1686</v>
      </c>
    </row>
    <row r="98" spans="1:8" ht="12.45" x14ac:dyDescent="0.3">
      <c r="A98" s="36" t="s">
        <v>2581</v>
      </c>
      <c r="B98" s="36" t="s">
        <v>2582</v>
      </c>
      <c r="D98" s="36" t="s">
        <v>2584</v>
      </c>
      <c r="E98" s="36" t="s">
        <v>1079</v>
      </c>
      <c r="G98" s="36" t="s">
        <v>1458</v>
      </c>
      <c r="H98" s="36" t="s">
        <v>1789</v>
      </c>
    </row>
    <row r="99" spans="1:8" ht="12.45" x14ac:dyDescent="0.3">
      <c r="A99" s="36" t="s">
        <v>2585</v>
      </c>
      <c r="B99" s="36" t="s">
        <v>2586</v>
      </c>
      <c r="D99" s="36" t="s">
        <v>2245</v>
      </c>
      <c r="E99" s="36" t="s">
        <v>1465</v>
      </c>
      <c r="G99" s="36" t="s">
        <v>1754</v>
      </c>
      <c r="H99" s="36" t="s">
        <v>1853</v>
      </c>
    </row>
    <row r="100" spans="1:8" ht="12.45" x14ac:dyDescent="0.3">
      <c r="A100" s="36" t="s">
        <v>2590</v>
      </c>
      <c r="B100" s="36" t="s">
        <v>2592</v>
      </c>
      <c r="D100" s="36" t="s">
        <v>1435</v>
      </c>
      <c r="E100" s="36" t="s">
        <v>2595</v>
      </c>
      <c r="G100" s="36" t="s">
        <v>739</v>
      </c>
      <c r="H100" s="36" t="s">
        <v>935</v>
      </c>
    </row>
    <row r="101" spans="1:8" ht="12.45" x14ac:dyDescent="0.3">
      <c r="A101" s="36" t="s">
        <v>2599</v>
      </c>
      <c r="B101" s="36" t="s">
        <v>2600</v>
      </c>
      <c r="D101" s="36" t="s">
        <v>2602</v>
      </c>
      <c r="E101" s="36" t="s">
        <v>2604</v>
      </c>
      <c r="G101" s="36" t="s">
        <v>739</v>
      </c>
      <c r="H101" s="36" t="s">
        <v>1801</v>
      </c>
    </row>
    <row r="102" spans="1:8" ht="12.45" x14ac:dyDescent="0.3">
      <c r="A102" s="36" t="s">
        <v>2606</v>
      </c>
      <c r="B102" s="36" t="s">
        <v>2609</v>
      </c>
      <c r="D102" s="36" t="s">
        <v>2144</v>
      </c>
      <c r="E102" s="36" t="s">
        <v>2611</v>
      </c>
      <c r="G102" s="36" t="s">
        <v>739</v>
      </c>
      <c r="H102" s="36" t="s">
        <v>1810</v>
      </c>
    </row>
    <row r="103" spans="1:8" ht="12.45" x14ac:dyDescent="0.3">
      <c r="A103" s="36" t="s">
        <v>1079</v>
      </c>
      <c r="B103" s="36" t="s">
        <v>2613</v>
      </c>
      <c r="D103" s="36" t="s">
        <v>2614</v>
      </c>
      <c r="E103" s="36" t="s">
        <v>2616</v>
      </c>
      <c r="G103" s="36" t="s">
        <v>1815</v>
      </c>
      <c r="H103" s="36" t="s">
        <v>1875</v>
      </c>
    </row>
    <row r="104" spans="1:8" ht="12.45" x14ac:dyDescent="0.3">
      <c r="A104" s="36" t="s">
        <v>2617</v>
      </c>
      <c r="B104" s="36" t="s">
        <v>2618</v>
      </c>
      <c r="D104" s="36" t="s">
        <v>620</v>
      </c>
      <c r="E104" s="36" t="s">
        <v>2620</v>
      </c>
      <c r="G104" s="36" t="s">
        <v>1815</v>
      </c>
      <c r="H104" s="36" t="s">
        <v>941</v>
      </c>
    </row>
    <row r="105" spans="1:8" ht="12.45" x14ac:dyDescent="0.3">
      <c r="A105" s="36" t="s">
        <v>2624</v>
      </c>
      <c r="B105" s="36" t="s">
        <v>2626</v>
      </c>
      <c r="D105" s="36" t="s">
        <v>2629</v>
      </c>
      <c r="E105" s="36" t="s">
        <v>2632</v>
      </c>
      <c r="G105" s="36" t="s">
        <v>1775</v>
      </c>
      <c r="H105" s="36" t="s">
        <v>1820</v>
      </c>
    </row>
    <row r="106" spans="1:8" ht="12.45" x14ac:dyDescent="0.3">
      <c r="A106" s="36" t="s">
        <v>2636</v>
      </c>
      <c r="B106" s="36" t="s">
        <v>2637</v>
      </c>
      <c r="D106" s="36" t="s">
        <v>2639</v>
      </c>
      <c r="E106" s="36" t="s">
        <v>2640</v>
      </c>
      <c r="G106" s="36" t="s">
        <v>1775</v>
      </c>
      <c r="H106" s="36" t="s">
        <v>1889</v>
      </c>
    </row>
    <row r="107" spans="1:8" ht="12.45" x14ac:dyDescent="0.3">
      <c r="A107" s="36" t="s">
        <v>2641</v>
      </c>
      <c r="B107" s="36" t="s">
        <v>2642</v>
      </c>
      <c r="D107" s="36" t="s">
        <v>2643</v>
      </c>
      <c r="E107" s="36" t="s">
        <v>2644</v>
      </c>
      <c r="G107" s="36" t="s">
        <v>826</v>
      </c>
      <c r="H107" s="36" t="s">
        <v>1831</v>
      </c>
    </row>
    <row r="108" spans="1:8" ht="12.45" x14ac:dyDescent="0.3">
      <c r="A108" s="36" t="s">
        <v>2645</v>
      </c>
      <c r="B108" s="36" t="s">
        <v>2646</v>
      </c>
      <c r="D108" s="36" t="s">
        <v>2647</v>
      </c>
      <c r="E108" s="36" t="s">
        <v>2649</v>
      </c>
      <c r="G108" s="36" t="s">
        <v>826</v>
      </c>
      <c r="H108" s="36" t="s">
        <v>1845</v>
      </c>
    </row>
    <row r="109" spans="1:8" ht="12.45" x14ac:dyDescent="0.3">
      <c r="A109" s="36" t="s">
        <v>2652</v>
      </c>
      <c r="B109" s="36" t="s">
        <v>2653</v>
      </c>
      <c r="D109" s="36" t="s">
        <v>2655</v>
      </c>
      <c r="E109" s="36" t="s">
        <v>2656</v>
      </c>
      <c r="G109" s="36" t="s">
        <v>826</v>
      </c>
      <c r="H109" s="36" t="s">
        <v>1898</v>
      </c>
    </row>
    <row r="110" spans="1:8" ht="12.45" x14ac:dyDescent="0.3">
      <c r="A110" s="36" t="s">
        <v>565</v>
      </c>
      <c r="B110" s="36" t="s">
        <v>2246</v>
      </c>
      <c r="D110" s="36" t="s">
        <v>2662</v>
      </c>
      <c r="E110" s="36" t="s">
        <v>2663</v>
      </c>
      <c r="G110" s="36" t="s">
        <v>1686</v>
      </c>
      <c r="H110" s="36" t="s">
        <v>1905</v>
      </c>
    </row>
    <row r="111" spans="1:8" ht="12.45" x14ac:dyDescent="0.3">
      <c r="A111" s="36" t="s">
        <v>2670</v>
      </c>
      <c r="B111" s="36" t="s">
        <v>2672</v>
      </c>
      <c r="D111" s="36" t="s">
        <v>2674</v>
      </c>
      <c r="E111" s="36" t="s">
        <v>2685</v>
      </c>
      <c r="G111" s="36" t="s">
        <v>1686</v>
      </c>
      <c r="H111" s="36" t="s">
        <v>1915</v>
      </c>
    </row>
    <row r="112" spans="1:8" ht="12.45" x14ac:dyDescent="0.3">
      <c r="A112" s="36" t="s">
        <v>2689</v>
      </c>
      <c r="B112" s="36" t="s">
        <v>2006</v>
      </c>
      <c r="D112" s="36" t="s">
        <v>2692</v>
      </c>
      <c r="E112" s="36" t="s">
        <v>2695</v>
      </c>
      <c r="G112" s="36" t="s">
        <v>1686</v>
      </c>
      <c r="H112" s="36" t="s">
        <v>462</v>
      </c>
    </row>
    <row r="113" spans="1:8" ht="12.45" x14ac:dyDescent="0.3">
      <c r="A113" s="36" t="s">
        <v>650</v>
      </c>
      <c r="B113" s="36" t="s">
        <v>1425</v>
      </c>
      <c r="D113" s="36" t="s">
        <v>2701</v>
      </c>
      <c r="E113" s="36" t="s">
        <v>2703</v>
      </c>
      <c r="G113" s="36" t="s">
        <v>1789</v>
      </c>
      <c r="H113" s="36" t="s">
        <v>1925</v>
      </c>
    </row>
    <row r="114" spans="1:8" ht="12.45" x14ac:dyDescent="0.3">
      <c r="A114" s="36" t="s">
        <v>2707</v>
      </c>
      <c r="B114" s="36" t="s">
        <v>2708</v>
      </c>
      <c r="D114" s="36" t="s">
        <v>2709</v>
      </c>
      <c r="E114" s="36" t="s">
        <v>2711</v>
      </c>
      <c r="G114" s="36" t="s">
        <v>1853</v>
      </c>
      <c r="H114" s="36" t="s">
        <v>1711</v>
      </c>
    </row>
    <row r="115" spans="1:8" ht="12.45" x14ac:dyDescent="0.3">
      <c r="A115" s="36" t="s">
        <v>2714</v>
      </c>
      <c r="B115" s="36" t="s">
        <v>2717</v>
      </c>
      <c r="D115" s="36" t="s">
        <v>2718</v>
      </c>
      <c r="E115" s="36" t="s">
        <v>2720</v>
      </c>
      <c r="G115" s="36" t="s">
        <v>1853</v>
      </c>
      <c r="H115" s="36" t="s">
        <v>1961</v>
      </c>
    </row>
    <row r="116" spans="1:8" ht="12.45" x14ac:dyDescent="0.3">
      <c r="A116" s="36" t="s">
        <v>2399</v>
      </c>
      <c r="B116" s="36" t="s">
        <v>2722</v>
      </c>
      <c r="D116" s="36" t="s">
        <v>2724</v>
      </c>
      <c r="E116" s="36" t="s">
        <v>2726</v>
      </c>
      <c r="G116" s="36" t="s">
        <v>935</v>
      </c>
      <c r="H116" s="36" t="s">
        <v>1929</v>
      </c>
    </row>
    <row r="117" spans="1:8" ht="12.45" x14ac:dyDescent="0.3">
      <c r="A117" s="36" t="s">
        <v>2731</v>
      </c>
      <c r="B117" s="36" t="s">
        <v>2733</v>
      </c>
      <c r="D117" s="36" t="s">
        <v>2736</v>
      </c>
      <c r="E117" s="36" t="s">
        <v>2738</v>
      </c>
      <c r="G117" s="36" t="s">
        <v>935</v>
      </c>
      <c r="H117" s="36" t="s">
        <v>1972</v>
      </c>
    </row>
    <row r="118" spans="1:8" ht="12.45" x14ac:dyDescent="0.3">
      <c r="A118" s="36" t="s">
        <v>2742</v>
      </c>
      <c r="B118" s="36" t="s">
        <v>2745</v>
      </c>
      <c r="D118" s="36" t="s">
        <v>2747</v>
      </c>
      <c r="E118" s="36" t="s">
        <v>2749</v>
      </c>
      <c r="G118" s="36" t="s">
        <v>1801</v>
      </c>
      <c r="H118" s="36" t="s">
        <v>1984</v>
      </c>
    </row>
    <row r="119" spans="1:8" ht="12.45" x14ac:dyDescent="0.3">
      <c r="A119" s="36" t="s">
        <v>2696</v>
      </c>
      <c r="B119" s="36" t="s">
        <v>2756</v>
      </c>
      <c r="D119" s="36" t="s">
        <v>2758</v>
      </c>
      <c r="E119" s="36" t="s">
        <v>1703</v>
      </c>
      <c r="G119" s="36" t="s">
        <v>1810</v>
      </c>
      <c r="H119" s="36" t="s">
        <v>630</v>
      </c>
    </row>
    <row r="120" spans="1:8" ht="12.45" x14ac:dyDescent="0.3">
      <c r="A120" s="36" t="s">
        <v>2761</v>
      </c>
      <c r="B120" s="36" t="s">
        <v>2763</v>
      </c>
      <c r="D120" s="36" t="s">
        <v>2765</v>
      </c>
      <c r="E120" s="36" t="s">
        <v>2768</v>
      </c>
      <c r="G120" s="36" t="s">
        <v>1875</v>
      </c>
      <c r="H120" s="36" t="s">
        <v>1933</v>
      </c>
    </row>
    <row r="121" spans="1:8" ht="12.45" x14ac:dyDescent="0.3">
      <c r="A121" s="36" t="s">
        <v>1433</v>
      </c>
      <c r="B121" s="36" t="s">
        <v>2771</v>
      </c>
      <c r="D121" s="36" t="s">
        <v>2773</v>
      </c>
      <c r="E121" s="36" t="s">
        <v>2775</v>
      </c>
      <c r="G121" s="36" t="s">
        <v>941</v>
      </c>
      <c r="H121" s="36" t="s">
        <v>1856</v>
      </c>
    </row>
    <row r="122" spans="1:8" ht="12.45" x14ac:dyDescent="0.3">
      <c r="A122" s="36" t="s">
        <v>2779</v>
      </c>
      <c r="B122" s="36" t="s">
        <v>2781</v>
      </c>
      <c r="D122" s="36" t="s">
        <v>2782</v>
      </c>
      <c r="E122" s="36" t="s">
        <v>1177</v>
      </c>
      <c r="G122" s="36" t="s">
        <v>941</v>
      </c>
      <c r="H122" s="36" t="s">
        <v>2008</v>
      </c>
    </row>
    <row r="123" spans="1:8" ht="12.45" x14ac:dyDescent="0.3">
      <c r="A123" s="36" t="s">
        <v>2788</v>
      </c>
      <c r="B123" s="36" t="s">
        <v>2789</v>
      </c>
      <c r="D123" s="36" t="s">
        <v>2791</v>
      </c>
      <c r="E123" s="36" t="s">
        <v>2793</v>
      </c>
      <c r="G123" s="36" t="s">
        <v>1820</v>
      </c>
      <c r="H123" s="36" t="s">
        <v>2016</v>
      </c>
    </row>
    <row r="124" spans="1:8" ht="12.45" x14ac:dyDescent="0.3">
      <c r="A124" s="36" t="s">
        <v>1943</v>
      </c>
      <c r="B124" s="36" t="s">
        <v>2801</v>
      </c>
      <c r="D124" s="36" t="s">
        <v>2803</v>
      </c>
      <c r="E124" s="36" t="s">
        <v>2806</v>
      </c>
      <c r="G124" s="36" t="s">
        <v>1889</v>
      </c>
      <c r="H124" s="36" t="s">
        <v>1934</v>
      </c>
    </row>
    <row r="125" spans="1:8" ht="12.45" x14ac:dyDescent="0.3">
      <c r="A125" s="36" t="s">
        <v>978</v>
      </c>
      <c r="B125" s="36" t="s">
        <v>2810</v>
      </c>
      <c r="D125" s="36" t="s">
        <v>2812</v>
      </c>
      <c r="E125" s="36" t="s">
        <v>2813</v>
      </c>
      <c r="G125" s="36" t="s">
        <v>1831</v>
      </c>
      <c r="H125" s="36" t="s">
        <v>2023</v>
      </c>
    </row>
    <row r="126" spans="1:8" ht="12.45" x14ac:dyDescent="0.3">
      <c r="A126" s="36" t="s">
        <v>2816</v>
      </c>
      <c r="B126" s="36" t="s">
        <v>2819</v>
      </c>
      <c r="D126" s="36" t="s">
        <v>2820</v>
      </c>
      <c r="E126" s="36" t="s">
        <v>2822</v>
      </c>
      <c r="G126" s="36" t="s">
        <v>1845</v>
      </c>
      <c r="H126" s="36" t="s">
        <v>1937</v>
      </c>
    </row>
    <row r="127" spans="1:8" ht="12.45" x14ac:dyDescent="0.3">
      <c r="A127" s="36" t="s">
        <v>2826</v>
      </c>
      <c r="B127" s="36" t="s">
        <v>2827</v>
      </c>
      <c r="D127" s="36" t="s">
        <v>2830</v>
      </c>
      <c r="E127" s="36" t="s">
        <v>1191</v>
      </c>
      <c r="G127" s="36" t="s">
        <v>1898</v>
      </c>
      <c r="H127" s="36" t="s">
        <v>1940</v>
      </c>
    </row>
    <row r="128" spans="1:8" ht="12.45" x14ac:dyDescent="0.3">
      <c r="A128" s="36" t="s">
        <v>2832</v>
      </c>
      <c r="B128" s="36" t="s">
        <v>2835</v>
      </c>
      <c r="D128" s="36" t="s">
        <v>2837</v>
      </c>
      <c r="E128" s="36" t="s">
        <v>2839</v>
      </c>
      <c r="G128" s="36" t="s">
        <v>1905</v>
      </c>
      <c r="H128" s="36" t="s">
        <v>2049</v>
      </c>
    </row>
    <row r="129" spans="1:8" ht="12.45" x14ac:dyDescent="0.3">
      <c r="A129" s="36" t="s">
        <v>1421</v>
      </c>
      <c r="B129" s="36" t="s">
        <v>2842</v>
      </c>
      <c r="D129" s="36" t="s">
        <v>2844</v>
      </c>
      <c r="E129" s="36" t="s">
        <v>2845</v>
      </c>
      <c r="G129" s="36" t="s">
        <v>1915</v>
      </c>
      <c r="H129" s="36" t="s">
        <v>2060</v>
      </c>
    </row>
    <row r="130" spans="1:8" ht="12.45" x14ac:dyDescent="0.3">
      <c r="A130" s="36" t="s">
        <v>2651</v>
      </c>
      <c r="B130" s="36" t="s">
        <v>2857</v>
      </c>
      <c r="D130" s="36" t="s">
        <v>2860</v>
      </c>
      <c r="E130" s="36" t="s">
        <v>2861</v>
      </c>
      <c r="G130" s="36" t="s">
        <v>462</v>
      </c>
      <c r="H130" s="36" t="s">
        <v>1869</v>
      </c>
    </row>
    <row r="131" spans="1:8" ht="12.45" x14ac:dyDescent="0.3">
      <c r="A131" s="36" t="s">
        <v>1372</v>
      </c>
      <c r="B131" s="36" t="s">
        <v>2863</v>
      </c>
      <c r="D131" s="36" t="s">
        <v>2864</v>
      </c>
      <c r="E131" s="36" t="s">
        <v>2865</v>
      </c>
      <c r="G131" s="36" t="s">
        <v>1925</v>
      </c>
      <c r="H131" s="36" t="s">
        <v>1877</v>
      </c>
    </row>
    <row r="132" spans="1:8" ht="12.45" x14ac:dyDescent="0.3">
      <c r="A132" s="36" t="s">
        <v>2870</v>
      </c>
      <c r="B132" s="36" t="s">
        <v>2511</v>
      </c>
      <c r="D132" s="36" t="s">
        <v>1737</v>
      </c>
      <c r="E132" s="36" t="s">
        <v>2873</v>
      </c>
      <c r="G132" s="36" t="s">
        <v>1711</v>
      </c>
      <c r="H132" s="36" t="s">
        <v>1945</v>
      </c>
    </row>
    <row r="133" spans="1:8" ht="12.45" x14ac:dyDescent="0.3">
      <c r="A133" s="36" t="s">
        <v>2876</v>
      </c>
      <c r="B133" s="36" t="s">
        <v>2878</v>
      </c>
      <c r="D133" s="36" t="s">
        <v>2879</v>
      </c>
      <c r="E133" s="36" t="s">
        <v>2881</v>
      </c>
      <c r="G133" s="36" t="s">
        <v>1961</v>
      </c>
      <c r="H133" s="36" t="s">
        <v>1951</v>
      </c>
    </row>
    <row r="134" spans="1:8" ht="12.45" x14ac:dyDescent="0.3">
      <c r="A134" s="36" t="s">
        <v>2822</v>
      </c>
      <c r="B134" s="36" t="s">
        <v>2888</v>
      </c>
      <c r="D134" s="36" t="s">
        <v>2889</v>
      </c>
      <c r="E134" s="36" t="s">
        <v>2890</v>
      </c>
      <c r="G134" s="36" t="s">
        <v>1929</v>
      </c>
      <c r="H134" s="36" t="s">
        <v>1884</v>
      </c>
    </row>
    <row r="135" spans="1:8" ht="12.45" x14ac:dyDescent="0.3">
      <c r="A135" s="36" t="s">
        <v>1899</v>
      </c>
      <c r="B135" s="36" t="s">
        <v>2898</v>
      </c>
      <c r="D135" s="36" t="s">
        <v>2899</v>
      </c>
      <c r="E135" s="36" t="s">
        <v>2902</v>
      </c>
      <c r="G135" s="36" t="s">
        <v>1972</v>
      </c>
      <c r="H135" s="36" t="s">
        <v>1895</v>
      </c>
    </row>
    <row r="136" spans="1:8" ht="12.45" x14ac:dyDescent="0.3">
      <c r="A136" s="36" t="s">
        <v>2906</v>
      </c>
      <c r="B136" s="36" t="s">
        <v>2907</v>
      </c>
      <c r="D136" s="36" t="s">
        <v>2910</v>
      </c>
      <c r="E136" s="36" t="s">
        <v>2672</v>
      </c>
      <c r="G136" s="36" t="s">
        <v>1984</v>
      </c>
      <c r="H136" s="36" t="s">
        <v>2079</v>
      </c>
    </row>
    <row r="137" spans="1:8" ht="12.45" x14ac:dyDescent="0.3">
      <c r="A137" s="36" t="s">
        <v>2918</v>
      </c>
      <c r="B137" s="36" t="s">
        <v>2919</v>
      </c>
      <c r="D137" s="36" t="s">
        <v>2920</v>
      </c>
      <c r="E137" s="36" t="s">
        <v>2921</v>
      </c>
      <c r="G137" s="36" t="s">
        <v>630</v>
      </c>
      <c r="H137" s="36" t="s">
        <v>2093</v>
      </c>
    </row>
    <row r="138" spans="1:8" ht="12.45" x14ac:dyDescent="0.3">
      <c r="A138" s="36" t="s">
        <v>2926</v>
      </c>
      <c r="B138" s="36" t="s">
        <v>2927</v>
      </c>
      <c r="D138" s="36" t="s">
        <v>2436</v>
      </c>
      <c r="E138" s="36" t="s">
        <v>2931</v>
      </c>
      <c r="G138" s="36" t="s">
        <v>1933</v>
      </c>
      <c r="H138" s="36" t="s">
        <v>1902</v>
      </c>
    </row>
    <row r="139" spans="1:8" ht="12.45" x14ac:dyDescent="0.3">
      <c r="A139" s="36" t="s">
        <v>2934</v>
      </c>
      <c r="B139" s="36" t="s">
        <v>2936</v>
      </c>
      <c r="D139" s="36" t="s">
        <v>805</v>
      </c>
      <c r="E139" s="36" t="s">
        <v>2940</v>
      </c>
      <c r="G139" s="36" t="s">
        <v>1856</v>
      </c>
      <c r="H139" s="36" t="s">
        <v>463</v>
      </c>
    </row>
    <row r="140" spans="1:8" ht="12.45" x14ac:dyDescent="0.3">
      <c r="A140" s="36" t="s">
        <v>2943</v>
      </c>
      <c r="B140" s="36" t="s">
        <v>2945</v>
      </c>
      <c r="D140" s="36" t="s">
        <v>2947</v>
      </c>
      <c r="E140" s="36" t="s">
        <v>2949</v>
      </c>
      <c r="G140" s="36" t="s">
        <v>2008</v>
      </c>
      <c r="H140" s="36" t="s">
        <v>2108</v>
      </c>
    </row>
    <row r="141" spans="1:8" ht="12.45" x14ac:dyDescent="0.3">
      <c r="A141" s="36" t="s">
        <v>2953</v>
      </c>
      <c r="B141" s="36" t="s">
        <v>2955</v>
      </c>
      <c r="D141" s="36" t="s">
        <v>2957</v>
      </c>
      <c r="E141" s="36" t="s">
        <v>539</v>
      </c>
      <c r="G141" s="36" t="s">
        <v>2016</v>
      </c>
      <c r="H141" s="36" t="s">
        <v>1963</v>
      </c>
    </row>
    <row r="142" spans="1:8" ht="12.45" x14ac:dyDescent="0.3">
      <c r="A142" s="36" t="s">
        <v>2961</v>
      </c>
      <c r="B142" s="36" t="s">
        <v>2962</v>
      </c>
      <c r="D142" s="36" t="s">
        <v>2964</v>
      </c>
      <c r="E142" s="36" t="s">
        <v>2966</v>
      </c>
      <c r="G142" s="36" t="s">
        <v>1934</v>
      </c>
      <c r="H142" s="36" t="s">
        <v>1956</v>
      </c>
    </row>
    <row r="143" spans="1:8" ht="12.45" x14ac:dyDescent="0.3">
      <c r="A143" s="36" t="s">
        <v>2969</v>
      </c>
      <c r="B143" s="36" t="s">
        <v>333</v>
      </c>
      <c r="D143" s="36" t="s">
        <v>2970</v>
      </c>
      <c r="E143" s="36" t="s">
        <v>2972</v>
      </c>
      <c r="G143" s="36" t="s">
        <v>2023</v>
      </c>
      <c r="H143" s="36" t="s">
        <v>2117</v>
      </c>
    </row>
    <row r="144" spans="1:8" ht="12.45" x14ac:dyDescent="0.3">
      <c r="A144" s="36" t="s">
        <v>2873</v>
      </c>
      <c r="B144" s="36" t="s">
        <v>2059</v>
      </c>
      <c r="D144" s="36" t="s">
        <v>2978</v>
      </c>
      <c r="E144" s="36" t="s">
        <v>2979</v>
      </c>
      <c r="G144" s="36" t="s">
        <v>1937</v>
      </c>
      <c r="H144" s="36" t="s">
        <v>1967</v>
      </c>
    </row>
    <row r="145" spans="1:8" ht="12.45" x14ac:dyDescent="0.3">
      <c r="A145" s="36" t="s">
        <v>2983</v>
      </c>
      <c r="B145" s="36" t="s">
        <v>2985</v>
      </c>
      <c r="D145" s="36" t="s">
        <v>1354</v>
      </c>
      <c r="E145" s="36" t="s">
        <v>2988</v>
      </c>
      <c r="G145" s="36" t="s">
        <v>1940</v>
      </c>
      <c r="H145" s="36" t="s">
        <v>1974</v>
      </c>
    </row>
    <row r="146" spans="1:8" ht="12.45" x14ac:dyDescent="0.3">
      <c r="A146" s="36" t="s">
        <v>2993</v>
      </c>
      <c r="B146" s="36" t="s">
        <v>2995</v>
      </c>
      <c r="D146" s="36" t="s">
        <v>2997</v>
      </c>
      <c r="E146" s="36" t="s">
        <v>2998</v>
      </c>
      <c r="G146" s="36" t="s">
        <v>2049</v>
      </c>
      <c r="H146" s="36" t="s">
        <v>1921</v>
      </c>
    </row>
    <row r="147" spans="1:8" ht="12.45" x14ac:dyDescent="0.3">
      <c r="A147" s="36" t="s">
        <v>3002</v>
      </c>
      <c r="B147" s="36" t="s">
        <v>135</v>
      </c>
      <c r="D147" s="36" t="s">
        <v>3006</v>
      </c>
      <c r="E147" s="36" t="s">
        <v>3013</v>
      </c>
      <c r="G147" s="36" t="s">
        <v>2060</v>
      </c>
      <c r="H147" s="36" t="s">
        <v>2126</v>
      </c>
    </row>
    <row r="148" spans="1:8" ht="12.45" x14ac:dyDescent="0.3">
      <c r="A148" s="36" t="s">
        <v>3017</v>
      </c>
      <c r="B148" s="36" t="s">
        <v>3019</v>
      </c>
      <c r="D148" s="36" t="s">
        <v>3020</v>
      </c>
      <c r="E148" s="36" t="s">
        <v>3021</v>
      </c>
      <c r="G148" s="36" t="s">
        <v>1869</v>
      </c>
      <c r="H148" s="36" t="s">
        <v>1981</v>
      </c>
    </row>
    <row r="149" spans="1:8" ht="12.45" x14ac:dyDescent="0.3">
      <c r="A149" s="36" t="s">
        <v>3025</v>
      </c>
      <c r="B149" s="36" t="s">
        <v>3027</v>
      </c>
      <c r="D149" s="36" t="s">
        <v>3028</v>
      </c>
      <c r="E149" s="36" t="s">
        <v>3030</v>
      </c>
      <c r="G149" s="36" t="s">
        <v>1877</v>
      </c>
      <c r="H149" s="36" t="s">
        <v>1930</v>
      </c>
    </row>
    <row r="150" spans="1:8" ht="12.45" x14ac:dyDescent="0.3">
      <c r="A150" s="36" t="s">
        <v>3034</v>
      </c>
      <c r="B150" s="36" t="s">
        <v>3035</v>
      </c>
      <c r="D150" s="36" t="s">
        <v>2488</v>
      </c>
      <c r="E150" s="36" t="s">
        <v>3036</v>
      </c>
      <c r="G150" s="36" t="s">
        <v>1877</v>
      </c>
      <c r="H150" s="36" t="s">
        <v>1936</v>
      </c>
    </row>
    <row r="151" spans="1:8" ht="12.45" x14ac:dyDescent="0.3">
      <c r="A151" s="36" t="s">
        <v>3038</v>
      </c>
      <c r="B151" s="36" t="s">
        <v>3040</v>
      </c>
      <c r="D151" s="36" t="s">
        <v>3041</v>
      </c>
      <c r="E151" s="36" t="s">
        <v>3042</v>
      </c>
      <c r="G151" s="36" t="s">
        <v>1945</v>
      </c>
      <c r="H151" s="36" t="s">
        <v>779</v>
      </c>
    </row>
    <row r="152" spans="1:8" ht="12.45" x14ac:dyDescent="0.3">
      <c r="A152" s="36" t="s">
        <v>539</v>
      </c>
      <c r="B152" s="36" t="s">
        <v>3043</v>
      </c>
      <c r="D152" s="36" t="s">
        <v>3044</v>
      </c>
      <c r="E152" s="36" t="s">
        <v>3045</v>
      </c>
      <c r="G152" s="36" t="s">
        <v>1945</v>
      </c>
      <c r="H152" s="36" t="s">
        <v>2143</v>
      </c>
    </row>
    <row r="153" spans="1:8" ht="12.45" x14ac:dyDescent="0.3">
      <c r="A153" s="36" t="s">
        <v>3047</v>
      </c>
      <c r="B153" s="36" t="s">
        <v>3049</v>
      </c>
      <c r="D153" s="36" t="s">
        <v>3050</v>
      </c>
      <c r="E153" s="36" t="s">
        <v>3060</v>
      </c>
      <c r="G153" s="36" t="s">
        <v>1951</v>
      </c>
      <c r="H153" s="36" t="s">
        <v>1990</v>
      </c>
    </row>
    <row r="154" spans="1:8" ht="12.45" x14ac:dyDescent="0.3">
      <c r="A154" s="36" t="s">
        <v>3065</v>
      </c>
      <c r="B154" s="36" t="s">
        <v>3067</v>
      </c>
      <c r="D154" s="36" t="s">
        <v>3069</v>
      </c>
      <c r="E154" s="36" t="s">
        <v>2717</v>
      </c>
      <c r="G154" s="36" t="s">
        <v>1884</v>
      </c>
      <c r="H154" s="36" t="s">
        <v>1725</v>
      </c>
    </row>
    <row r="155" spans="1:8" ht="12.45" x14ac:dyDescent="0.3">
      <c r="A155" s="36" t="s">
        <v>3198</v>
      </c>
      <c r="B155" s="36" t="s">
        <v>2098</v>
      </c>
      <c r="D155" s="36" t="s">
        <v>3199</v>
      </c>
      <c r="E155" s="36" t="s">
        <v>3200</v>
      </c>
      <c r="G155" s="36" t="s">
        <v>1895</v>
      </c>
      <c r="H155" s="36" t="s">
        <v>1986</v>
      </c>
    </row>
    <row r="156" spans="1:8" ht="12.45" x14ac:dyDescent="0.3">
      <c r="A156" s="36" t="s">
        <v>3201</v>
      </c>
      <c r="B156" s="36" t="s">
        <v>3202</v>
      </c>
      <c r="D156" s="36" t="s">
        <v>2531</v>
      </c>
      <c r="E156" s="36" t="s">
        <v>2745</v>
      </c>
      <c r="G156" s="36" t="s">
        <v>2079</v>
      </c>
      <c r="H156" s="36" t="s">
        <v>2156</v>
      </c>
    </row>
    <row r="157" spans="1:8" ht="12.45" x14ac:dyDescent="0.3">
      <c r="A157" s="36" t="s">
        <v>3203</v>
      </c>
      <c r="B157" s="36" t="s">
        <v>3204</v>
      </c>
      <c r="D157" s="36" t="s">
        <v>3205</v>
      </c>
      <c r="E157" s="36" t="s">
        <v>3206</v>
      </c>
      <c r="G157" s="36" t="s">
        <v>2093</v>
      </c>
      <c r="H157" s="36" t="s">
        <v>1998</v>
      </c>
    </row>
    <row r="158" spans="1:8" ht="12.45" x14ac:dyDescent="0.3">
      <c r="A158" s="36" t="s">
        <v>3207</v>
      </c>
      <c r="B158" s="36" t="s">
        <v>3208</v>
      </c>
      <c r="D158" s="36" t="s">
        <v>3209</v>
      </c>
      <c r="E158" s="36" t="s">
        <v>3211</v>
      </c>
      <c r="G158" s="36" t="s">
        <v>1902</v>
      </c>
      <c r="H158" s="36" t="s">
        <v>1942</v>
      </c>
    </row>
    <row r="159" spans="1:8" ht="12.45" x14ac:dyDescent="0.3">
      <c r="A159" s="36" t="s">
        <v>3212</v>
      </c>
      <c r="B159" s="36" t="s">
        <v>3213</v>
      </c>
      <c r="D159" s="36" t="s">
        <v>3214</v>
      </c>
      <c r="E159" s="36" t="s">
        <v>3215</v>
      </c>
      <c r="G159" s="36" t="s">
        <v>1902</v>
      </c>
      <c r="H159" s="36" t="s">
        <v>2167</v>
      </c>
    </row>
    <row r="160" spans="1:8" ht="12.45" x14ac:dyDescent="0.3">
      <c r="A160" s="36" t="s">
        <v>3217</v>
      </c>
      <c r="B160" s="36" t="s">
        <v>3218</v>
      </c>
      <c r="D160" s="36" t="s">
        <v>3221</v>
      </c>
      <c r="E160" s="36" t="s">
        <v>3223</v>
      </c>
      <c r="G160" s="36" t="s">
        <v>463</v>
      </c>
      <c r="H160" s="36" t="s">
        <v>1948</v>
      </c>
    </row>
    <row r="161" spans="1:8" ht="12.45" x14ac:dyDescent="0.3">
      <c r="A161" s="36" t="s">
        <v>3226</v>
      </c>
      <c r="B161" s="36" t="s">
        <v>3227</v>
      </c>
      <c r="D161" s="36" t="s">
        <v>2952</v>
      </c>
      <c r="E161" s="36" t="s">
        <v>3229</v>
      </c>
      <c r="G161" s="36" t="s">
        <v>2108</v>
      </c>
      <c r="H161" s="36" t="s">
        <v>2009</v>
      </c>
    </row>
    <row r="162" spans="1:8" ht="12.45" x14ac:dyDescent="0.3">
      <c r="A162" s="36" t="s">
        <v>3231</v>
      </c>
      <c r="B162" s="36" t="s">
        <v>3232</v>
      </c>
      <c r="D162" s="36" t="s">
        <v>3234</v>
      </c>
      <c r="E162" s="36" t="s">
        <v>3236</v>
      </c>
      <c r="G162" s="36" t="s">
        <v>1963</v>
      </c>
      <c r="H162" s="36" t="s">
        <v>2003</v>
      </c>
    </row>
    <row r="163" spans="1:8" ht="12.45" x14ac:dyDescent="0.3">
      <c r="A163" s="36" t="s">
        <v>3238</v>
      </c>
      <c r="B163" s="36" t="s">
        <v>3240</v>
      </c>
      <c r="D163" s="36" t="s">
        <v>3242</v>
      </c>
      <c r="E163" s="36" t="s">
        <v>3245</v>
      </c>
      <c r="G163" s="36" t="s">
        <v>1956</v>
      </c>
      <c r="H163" s="36" t="s">
        <v>1957</v>
      </c>
    </row>
    <row r="164" spans="1:8" ht="12.45" x14ac:dyDescent="0.3">
      <c r="A164" s="36" t="s">
        <v>3249</v>
      </c>
      <c r="B164" s="36" t="s">
        <v>3251</v>
      </c>
      <c r="D164" s="36" t="s">
        <v>2465</v>
      </c>
      <c r="E164" s="36" t="s">
        <v>3254</v>
      </c>
      <c r="G164" s="36" t="s">
        <v>2117</v>
      </c>
      <c r="H164" s="36" t="s">
        <v>2012</v>
      </c>
    </row>
    <row r="165" spans="1:8" ht="12.45" x14ac:dyDescent="0.3">
      <c r="A165" s="36" t="s">
        <v>3257</v>
      </c>
      <c r="B165" s="36" t="s">
        <v>3258</v>
      </c>
      <c r="D165" s="36" t="s">
        <v>1526</v>
      </c>
      <c r="E165" s="36" t="s">
        <v>3262</v>
      </c>
      <c r="G165" s="36" t="s">
        <v>1967</v>
      </c>
      <c r="H165" s="36" t="s">
        <v>1969</v>
      </c>
    </row>
    <row r="166" spans="1:8" ht="12.45" x14ac:dyDescent="0.3">
      <c r="A166" s="36" t="s">
        <v>3211</v>
      </c>
      <c r="B166" s="36" t="s">
        <v>3268</v>
      </c>
      <c r="D166" s="36" t="s">
        <v>3270</v>
      </c>
      <c r="E166" s="36" t="s">
        <v>3272</v>
      </c>
      <c r="G166" s="36" t="s">
        <v>1974</v>
      </c>
      <c r="H166" s="36" t="s">
        <v>2018</v>
      </c>
    </row>
    <row r="167" spans="1:8" ht="12.45" x14ac:dyDescent="0.3">
      <c r="A167" s="36" t="s">
        <v>3276</v>
      </c>
      <c r="B167" s="36" t="s">
        <v>3278</v>
      </c>
      <c r="D167" s="36" t="s">
        <v>3279</v>
      </c>
      <c r="E167" s="36" t="s">
        <v>3282</v>
      </c>
      <c r="G167" s="36" t="s">
        <v>1921</v>
      </c>
      <c r="H167" s="36" t="s">
        <v>1864</v>
      </c>
    </row>
    <row r="168" spans="1:8" ht="12.45" x14ac:dyDescent="0.3">
      <c r="A168" s="36" t="s">
        <v>3285</v>
      </c>
      <c r="B168" s="36" t="s">
        <v>3287</v>
      </c>
      <c r="D168" s="36" t="s">
        <v>3288</v>
      </c>
      <c r="E168" s="36" t="s">
        <v>3290</v>
      </c>
      <c r="G168" s="36" t="s">
        <v>2126</v>
      </c>
      <c r="H168" s="36" t="s">
        <v>2024</v>
      </c>
    </row>
    <row r="169" spans="1:8" ht="12.45" x14ac:dyDescent="0.3">
      <c r="A169" s="36" t="s">
        <v>3292</v>
      </c>
      <c r="B169" s="36" t="s">
        <v>1461</v>
      </c>
      <c r="D169" s="36" t="s">
        <v>2549</v>
      </c>
      <c r="E169" s="36" t="s">
        <v>3295</v>
      </c>
      <c r="G169" s="36" t="s">
        <v>1981</v>
      </c>
      <c r="H169" s="36" t="s">
        <v>2020</v>
      </c>
    </row>
    <row r="170" spans="1:8" ht="12.45" x14ac:dyDescent="0.3">
      <c r="A170" s="36" t="s">
        <v>3299</v>
      </c>
      <c r="B170" s="36" t="s">
        <v>3301</v>
      </c>
      <c r="D170" s="36" t="s">
        <v>2599</v>
      </c>
      <c r="E170" s="36" t="s">
        <v>3302</v>
      </c>
      <c r="G170" s="36" t="s">
        <v>1930</v>
      </c>
      <c r="H170" s="36" t="s">
        <v>2186</v>
      </c>
    </row>
    <row r="171" spans="1:8" ht="12.45" x14ac:dyDescent="0.3">
      <c r="A171" s="36" t="s">
        <v>3305</v>
      </c>
      <c r="B171" s="36" t="s">
        <v>3307</v>
      </c>
      <c r="D171" s="36" t="s">
        <v>3309</v>
      </c>
      <c r="E171" s="36" t="s">
        <v>3311</v>
      </c>
      <c r="G171" s="36" t="s">
        <v>1936</v>
      </c>
      <c r="H171" s="36" t="s">
        <v>2195</v>
      </c>
    </row>
    <row r="172" spans="1:8" ht="12.45" x14ac:dyDescent="0.3">
      <c r="A172" s="36" t="s">
        <v>3312</v>
      </c>
      <c r="B172" s="36" t="s">
        <v>3313</v>
      </c>
      <c r="D172" s="36" t="s">
        <v>2243</v>
      </c>
      <c r="E172" s="36" t="s">
        <v>3316</v>
      </c>
      <c r="G172" s="36" t="s">
        <v>779</v>
      </c>
      <c r="H172" s="36" t="s">
        <v>2204</v>
      </c>
    </row>
    <row r="173" spans="1:8" ht="12.45" x14ac:dyDescent="0.3">
      <c r="A173" s="36" t="s">
        <v>3223</v>
      </c>
      <c r="B173" s="36" t="s">
        <v>3324</v>
      </c>
      <c r="D173" s="36" t="s">
        <v>2505</v>
      </c>
      <c r="E173" s="36" t="s">
        <v>3325</v>
      </c>
      <c r="G173" s="36" t="s">
        <v>2143</v>
      </c>
      <c r="H173" s="36" t="s">
        <v>2219</v>
      </c>
    </row>
    <row r="174" spans="1:8" ht="12.45" x14ac:dyDescent="0.3">
      <c r="A174" s="36" t="s">
        <v>3327</v>
      </c>
      <c r="B174" s="36" t="s">
        <v>3329</v>
      </c>
      <c r="D174" s="36" t="s">
        <v>3331</v>
      </c>
      <c r="E174" s="36" t="s">
        <v>3332</v>
      </c>
      <c r="G174" s="36" t="s">
        <v>1990</v>
      </c>
      <c r="H174" s="36" t="s">
        <v>2230</v>
      </c>
    </row>
    <row r="175" spans="1:8" ht="12.45" x14ac:dyDescent="0.3">
      <c r="A175" s="36" t="s">
        <v>3338</v>
      </c>
      <c r="B175" s="36" t="s">
        <v>2184</v>
      </c>
      <c r="D175" s="36" t="s">
        <v>1165</v>
      </c>
      <c r="E175" s="36" t="s">
        <v>3342</v>
      </c>
      <c r="G175" s="36" t="s">
        <v>1725</v>
      </c>
      <c r="H175" s="36" t="s">
        <v>1992</v>
      </c>
    </row>
    <row r="176" spans="1:8" ht="12.45" x14ac:dyDescent="0.3">
      <c r="A176" s="36" t="s">
        <v>3345</v>
      </c>
      <c r="B176" s="36" t="s">
        <v>3347</v>
      </c>
      <c r="D176" s="36" t="s">
        <v>3349</v>
      </c>
      <c r="E176" s="36" t="s">
        <v>3350</v>
      </c>
      <c r="G176" s="36" t="s">
        <v>1986</v>
      </c>
      <c r="H176" s="36" t="s">
        <v>291</v>
      </c>
    </row>
    <row r="177" spans="1:8" ht="12.45" x14ac:dyDescent="0.3">
      <c r="A177" s="36" t="s">
        <v>3353</v>
      </c>
      <c r="B177" s="36" t="s">
        <v>2203</v>
      </c>
      <c r="D177" s="36" t="s">
        <v>3357</v>
      </c>
      <c r="E177" s="36" t="s">
        <v>3358</v>
      </c>
      <c r="G177" s="36" t="s">
        <v>2156</v>
      </c>
      <c r="H177" s="36" t="s">
        <v>2025</v>
      </c>
    </row>
    <row r="178" spans="1:8" ht="12.45" x14ac:dyDescent="0.3">
      <c r="A178" s="36" t="s">
        <v>3367</v>
      </c>
      <c r="B178" s="36" t="s">
        <v>3368</v>
      </c>
      <c r="D178" s="36" t="s">
        <v>3369</v>
      </c>
      <c r="E178" s="36" t="s">
        <v>3370</v>
      </c>
      <c r="G178" s="36" t="s">
        <v>1998</v>
      </c>
      <c r="H178" s="36" t="s">
        <v>2273</v>
      </c>
    </row>
    <row r="179" spans="1:8" ht="12.45" x14ac:dyDescent="0.3">
      <c r="A179" s="36" t="s">
        <v>3372</v>
      </c>
      <c r="B179" s="36" t="s">
        <v>3377</v>
      </c>
      <c r="D179" s="36" t="s">
        <v>3378</v>
      </c>
      <c r="E179" s="36" t="s">
        <v>3379</v>
      </c>
      <c r="G179" s="36" t="s">
        <v>1942</v>
      </c>
      <c r="H179" s="36" t="s">
        <v>1718</v>
      </c>
    </row>
    <row r="180" spans="1:8" ht="12.45" x14ac:dyDescent="0.3">
      <c r="A180" s="36" t="s">
        <v>3381</v>
      </c>
      <c r="B180" s="36" t="s">
        <v>3382</v>
      </c>
      <c r="D180" s="36" t="s">
        <v>3383</v>
      </c>
      <c r="E180" s="36" t="s">
        <v>629</v>
      </c>
      <c r="G180" s="36" t="s">
        <v>2167</v>
      </c>
      <c r="H180" s="36" t="s">
        <v>2287</v>
      </c>
    </row>
    <row r="181" spans="1:8" ht="12.45" x14ac:dyDescent="0.3">
      <c r="A181" s="36" t="s">
        <v>3390</v>
      </c>
      <c r="B181" s="36" t="s">
        <v>3391</v>
      </c>
      <c r="D181" s="36" t="s">
        <v>3393</v>
      </c>
      <c r="E181" s="36" t="s">
        <v>2059</v>
      </c>
      <c r="G181" s="36" t="s">
        <v>1948</v>
      </c>
      <c r="H181" s="36" t="s">
        <v>2005</v>
      </c>
    </row>
    <row r="182" spans="1:8" ht="12.45" x14ac:dyDescent="0.3">
      <c r="A182" s="36" t="s">
        <v>3400</v>
      </c>
      <c r="B182" s="36" t="s">
        <v>3403</v>
      </c>
      <c r="D182" s="36" t="s">
        <v>3404</v>
      </c>
      <c r="E182" s="36" t="s">
        <v>135</v>
      </c>
      <c r="G182" s="36" t="s">
        <v>2009</v>
      </c>
      <c r="H182" s="36" t="s">
        <v>703</v>
      </c>
    </row>
    <row r="183" spans="1:8" ht="12.45" x14ac:dyDescent="0.3">
      <c r="A183" s="36" t="s">
        <v>2927</v>
      </c>
      <c r="B183" s="36" t="s">
        <v>3409</v>
      </c>
      <c r="D183" s="36" t="s">
        <v>3411</v>
      </c>
      <c r="E183" s="36" t="s">
        <v>3413</v>
      </c>
      <c r="G183" s="36" t="s">
        <v>2003</v>
      </c>
      <c r="H183" s="36" t="s">
        <v>2014</v>
      </c>
    </row>
    <row r="184" spans="1:8" ht="12.45" x14ac:dyDescent="0.3">
      <c r="A184" s="36" t="s">
        <v>3417</v>
      </c>
      <c r="B184" s="36" t="s">
        <v>2314</v>
      </c>
      <c r="D184" s="36" t="s">
        <v>3420</v>
      </c>
      <c r="E184" s="36" t="s">
        <v>3422</v>
      </c>
      <c r="G184" s="36" t="s">
        <v>1957</v>
      </c>
      <c r="H184" s="36" t="s">
        <v>1549</v>
      </c>
    </row>
    <row r="185" spans="1:8" ht="12.45" x14ac:dyDescent="0.3">
      <c r="A185" s="36" t="s">
        <v>3423</v>
      </c>
      <c r="B185" s="36" t="s">
        <v>2340</v>
      </c>
      <c r="D185" s="36" t="s">
        <v>3425</v>
      </c>
      <c r="E185" s="36" t="s">
        <v>3426</v>
      </c>
      <c r="G185" s="36" t="s">
        <v>2012</v>
      </c>
      <c r="H185" s="36" t="s">
        <v>2334</v>
      </c>
    </row>
    <row r="186" spans="1:8" ht="12.45" x14ac:dyDescent="0.3">
      <c r="A186" s="36" t="s">
        <v>3428</v>
      </c>
      <c r="B186" s="36" t="s">
        <v>3429</v>
      </c>
      <c r="D186" s="36" t="s">
        <v>3430</v>
      </c>
      <c r="E186" s="36" t="s">
        <v>3431</v>
      </c>
      <c r="G186" s="36" t="s">
        <v>1969</v>
      </c>
      <c r="H186" s="36" t="s">
        <v>250</v>
      </c>
    </row>
    <row r="187" spans="1:8" ht="12.45" x14ac:dyDescent="0.3">
      <c r="A187" s="36" t="s">
        <v>3433</v>
      </c>
      <c r="B187" s="36" t="s">
        <v>3434</v>
      </c>
      <c r="D187" s="36" t="s">
        <v>3435</v>
      </c>
      <c r="E187" s="36" t="s">
        <v>3255</v>
      </c>
      <c r="G187" s="36" t="s">
        <v>2018</v>
      </c>
      <c r="H187" s="36" t="s">
        <v>2350</v>
      </c>
    </row>
    <row r="188" spans="1:8" ht="12.45" x14ac:dyDescent="0.3">
      <c r="A188" s="36" t="s">
        <v>3437</v>
      </c>
      <c r="B188" s="36" t="s">
        <v>3438</v>
      </c>
      <c r="D188" s="36" t="s">
        <v>3439</v>
      </c>
      <c r="E188" s="36" t="s">
        <v>3441</v>
      </c>
      <c r="G188" s="36" t="s">
        <v>1864</v>
      </c>
      <c r="H188" s="36" t="s">
        <v>2070</v>
      </c>
    </row>
    <row r="189" spans="1:8" ht="12.45" x14ac:dyDescent="0.3">
      <c r="A189" s="36" t="s">
        <v>3444</v>
      </c>
      <c r="B189" s="36" t="s">
        <v>3446</v>
      </c>
      <c r="D189" s="36" t="s">
        <v>3448</v>
      </c>
      <c r="E189" s="36" t="s">
        <v>3449</v>
      </c>
      <c r="G189" s="36" t="s">
        <v>1864</v>
      </c>
      <c r="H189" s="36" t="s">
        <v>2084</v>
      </c>
    </row>
    <row r="190" spans="1:8" ht="12.45" x14ac:dyDescent="0.3">
      <c r="A190" s="36" t="s">
        <v>3455</v>
      </c>
      <c r="B190" s="36" t="s">
        <v>3456</v>
      </c>
      <c r="D190" s="36" t="s">
        <v>3457</v>
      </c>
      <c r="E190" s="36" t="s">
        <v>3459</v>
      </c>
      <c r="G190" s="36" t="s">
        <v>2024</v>
      </c>
      <c r="H190" s="36" t="s">
        <v>2356</v>
      </c>
    </row>
    <row r="191" spans="1:8" ht="12.45" x14ac:dyDescent="0.3">
      <c r="A191" s="36" t="s">
        <v>3462</v>
      </c>
      <c r="B191" s="36" t="s">
        <v>3463</v>
      </c>
      <c r="D191" s="36" t="s">
        <v>3466</v>
      </c>
      <c r="E191" s="36" t="s">
        <v>3467</v>
      </c>
      <c r="G191" s="36" t="s">
        <v>2020</v>
      </c>
      <c r="H191" s="36" t="s">
        <v>2021</v>
      </c>
    </row>
    <row r="192" spans="1:8" ht="12.45" x14ac:dyDescent="0.3">
      <c r="A192" s="36" t="s">
        <v>3472</v>
      </c>
      <c r="B192" s="36" t="s">
        <v>3473</v>
      </c>
      <c r="D192" s="36" t="s">
        <v>277</v>
      </c>
      <c r="E192" s="36" t="s">
        <v>3476</v>
      </c>
      <c r="G192" s="36" t="s">
        <v>2186</v>
      </c>
      <c r="H192" s="36" t="s">
        <v>2367</v>
      </c>
    </row>
    <row r="193" spans="1:8" ht="12.45" x14ac:dyDescent="0.3">
      <c r="A193" s="36" t="s">
        <v>3431</v>
      </c>
      <c r="B193" s="36" t="s">
        <v>3483</v>
      </c>
      <c r="D193" s="36" t="s">
        <v>3485</v>
      </c>
      <c r="E193" s="36" t="s">
        <v>3487</v>
      </c>
      <c r="G193" s="36" t="s">
        <v>2195</v>
      </c>
      <c r="H193" s="36" t="s">
        <v>2380</v>
      </c>
    </row>
    <row r="194" spans="1:8" ht="12.45" x14ac:dyDescent="0.3">
      <c r="A194" s="36" t="s">
        <v>3488</v>
      </c>
      <c r="B194" s="36" t="s">
        <v>3132</v>
      </c>
      <c r="D194" s="36" t="s">
        <v>3490</v>
      </c>
      <c r="E194" s="36" t="s">
        <v>3492</v>
      </c>
      <c r="G194" s="36" t="s">
        <v>2204</v>
      </c>
      <c r="H194" s="36" t="s">
        <v>2096</v>
      </c>
    </row>
    <row r="195" spans="1:8" ht="12.45" x14ac:dyDescent="0.3">
      <c r="A195" s="36" t="s">
        <v>3495</v>
      </c>
      <c r="B195" s="36" t="s">
        <v>3497</v>
      </c>
      <c r="D195" s="36" t="s">
        <v>3499</v>
      </c>
      <c r="E195" s="36" t="s">
        <v>2091</v>
      </c>
      <c r="G195" s="36" t="s">
        <v>2219</v>
      </c>
      <c r="H195" s="36" t="s">
        <v>2045</v>
      </c>
    </row>
    <row r="196" spans="1:8" ht="12.45" x14ac:dyDescent="0.3">
      <c r="A196" s="36" t="s">
        <v>3532</v>
      </c>
      <c r="B196" s="36" t="s">
        <v>3534</v>
      </c>
      <c r="D196" s="36" t="s">
        <v>3007</v>
      </c>
      <c r="E196" s="36" t="s">
        <v>3536</v>
      </c>
      <c r="G196" s="36" t="s">
        <v>2230</v>
      </c>
      <c r="H196" s="36" t="s">
        <v>1733</v>
      </c>
    </row>
    <row r="197" spans="1:8" ht="12.45" x14ac:dyDescent="0.3">
      <c r="A197" s="36" t="s">
        <v>3537</v>
      </c>
      <c r="B197" s="36" t="s">
        <v>3538</v>
      </c>
      <c r="D197" s="36" t="s">
        <v>3539</v>
      </c>
      <c r="E197" s="36" t="s">
        <v>3540</v>
      </c>
      <c r="G197" s="36" t="s">
        <v>1992</v>
      </c>
      <c r="H197" s="36" t="s">
        <v>2058</v>
      </c>
    </row>
    <row r="198" spans="1:8" ht="12.45" x14ac:dyDescent="0.3">
      <c r="A198" s="36" t="s">
        <v>3541</v>
      </c>
      <c r="B198" s="36" t="s">
        <v>3542</v>
      </c>
      <c r="D198" s="36" t="s">
        <v>3543</v>
      </c>
      <c r="E198" s="36" t="s">
        <v>3544</v>
      </c>
      <c r="G198" s="36" t="s">
        <v>291</v>
      </c>
      <c r="H198" s="36" t="s">
        <v>2064</v>
      </c>
    </row>
    <row r="199" spans="1:8" ht="12.45" x14ac:dyDescent="0.3">
      <c r="A199" s="36" t="s">
        <v>3545</v>
      </c>
      <c r="B199" s="36" t="s">
        <v>3546</v>
      </c>
      <c r="D199" s="36" t="s">
        <v>3547</v>
      </c>
      <c r="E199" s="36" t="s">
        <v>261</v>
      </c>
      <c r="G199" s="36" t="s">
        <v>2025</v>
      </c>
      <c r="H199" s="36" t="s">
        <v>2074</v>
      </c>
    </row>
    <row r="200" spans="1:8" ht="12.45" x14ac:dyDescent="0.3">
      <c r="A200" s="36" t="s">
        <v>3548</v>
      </c>
      <c r="B200" s="36" t="s">
        <v>3549</v>
      </c>
      <c r="D200" s="36" t="s">
        <v>3550</v>
      </c>
      <c r="E200" s="36" t="s">
        <v>3551</v>
      </c>
      <c r="G200" s="36" t="s">
        <v>2273</v>
      </c>
      <c r="H200" s="36" t="s">
        <v>2104</v>
      </c>
    </row>
    <row r="201" spans="1:8" ht="12.45" x14ac:dyDescent="0.3">
      <c r="A201" s="36" t="s">
        <v>2224</v>
      </c>
      <c r="B201" s="36" t="s">
        <v>3552</v>
      </c>
      <c r="D201" s="36" t="s">
        <v>3553</v>
      </c>
      <c r="E201" s="36" t="s">
        <v>3554</v>
      </c>
      <c r="G201" s="36" t="s">
        <v>1718</v>
      </c>
      <c r="H201" s="36" t="s">
        <v>2392</v>
      </c>
    </row>
    <row r="202" spans="1:8" ht="12.45" x14ac:dyDescent="0.3">
      <c r="A202" s="36" t="s">
        <v>3556</v>
      </c>
      <c r="B202" s="36" t="s">
        <v>1251</v>
      </c>
      <c r="D202" s="36" t="s">
        <v>3629</v>
      </c>
      <c r="E202" s="36" t="s">
        <v>3632</v>
      </c>
      <c r="G202" s="36" t="s">
        <v>2287</v>
      </c>
      <c r="H202" s="36" t="s">
        <v>2400</v>
      </c>
    </row>
    <row r="203" spans="1:8" ht="12.45" x14ac:dyDescent="0.3">
      <c r="A203" s="36" t="s">
        <v>1303</v>
      </c>
      <c r="B203" s="36" t="s">
        <v>3635</v>
      </c>
      <c r="D203" s="36" t="s">
        <v>3637</v>
      </c>
      <c r="E203" s="36" t="s">
        <v>3639</v>
      </c>
      <c r="G203" s="36" t="s">
        <v>2005</v>
      </c>
      <c r="H203" s="36" t="s">
        <v>2403</v>
      </c>
    </row>
    <row r="204" spans="1:8" ht="12.45" x14ac:dyDescent="0.3">
      <c r="A204" s="36" t="s">
        <v>3645</v>
      </c>
      <c r="B204" s="36" t="s">
        <v>3647</v>
      </c>
      <c r="D204" s="36" t="s">
        <v>3648</v>
      </c>
      <c r="E204" s="36" t="s">
        <v>3649</v>
      </c>
      <c r="G204" s="36" t="s">
        <v>703</v>
      </c>
      <c r="H204" s="36" t="s">
        <v>2052</v>
      </c>
    </row>
    <row r="205" spans="1:8" ht="12.45" x14ac:dyDescent="0.3">
      <c r="A205" s="36" t="s">
        <v>3651</v>
      </c>
      <c r="B205" s="36" t="s">
        <v>3652</v>
      </c>
      <c r="D205" s="36" t="s">
        <v>3654</v>
      </c>
      <c r="E205" s="36" t="s">
        <v>3655</v>
      </c>
      <c r="G205" s="36" t="s">
        <v>2014</v>
      </c>
      <c r="H205" s="36" t="s">
        <v>2412</v>
      </c>
    </row>
    <row r="206" spans="1:8" ht="12.45" x14ac:dyDescent="0.3">
      <c r="A206" s="36" t="s">
        <v>3659</v>
      </c>
      <c r="B206" s="36" t="s">
        <v>3662</v>
      </c>
      <c r="D206" s="36" t="s">
        <v>3664</v>
      </c>
      <c r="E206" s="36" t="s">
        <v>3666</v>
      </c>
      <c r="G206" s="36" t="s">
        <v>2014</v>
      </c>
      <c r="H206" s="36" t="s">
        <v>2114</v>
      </c>
    </row>
    <row r="207" spans="1:8" ht="12.45" x14ac:dyDescent="0.3">
      <c r="A207" s="36" t="s">
        <v>3667</v>
      </c>
      <c r="B207" s="36" t="s">
        <v>3669</v>
      </c>
      <c r="D207" s="36" t="s">
        <v>3671</v>
      </c>
      <c r="E207" s="36" t="s">
        <v>688</v>
      </c>
      <c r="G207" s="36" t="s">
        <v>1549</v>
      </c>
      <c r="H207" s="36" t="s">
        <v>2419</v>
      </c>
    </row>
    <row r="208" spans="1:8" ht="12.45" x14ac:dyDescent="0.3">
      <c r="A208" s="36" t="s">
        <v>3536</v>
      </c>
      <c r="B208" s="36" t="s">
        <v>3679</v>
      </c>
      <c r="D208" s="36" t="s">
        <v>1762</v>
      </c>
      <c r="E208" s="36" t="s">
        <v>3278</v>
      </c>
      <c r="G208" s="36" t="s">
        <v>2334</v>
      </c>
      <c r="H208" s="36" t="s">
        <v>2121</v>
      </c>
    </row>
    <row r="209" spans="1:8" ht="12.45" x14ac:dyDescent="0.3">
      <c r="A209" s="36" t="s">
        <v>887</v>
      </c>
      <c r="B209" s="36" t="s">
        <v>1579</v>
      </c>
      <c r="D209" s="36" t="s">
        <v>671</v>
      </c>
      <c r="E209" s="36" t="s">
        <v>3474</v>
      </c>
      <c r="G209" s="36" t="s">
        <v>250</v>
      </c>
      <c r="H209" s="36" t="s">
        <v>2062</v>
      </c>
    </row>
    <row r="210" spans="1:8" ht="12.45" x14ac:dyDescent="0.3">
      <c r="A210" s="36" t="s">
        <v>3686</v>
      </c>
      <c r="B210" s="36" t="s">
        <v>3688</v>
      </c>
      <c r="D210" s="36" t="s">
        <v>1247</v>
      </c>
      <c r="E210" s="36" t="s">
        <v>3693</v>
      </c>
      <c r="G210" s="36" t="s">
        <v>250</v>
      </c>
      <c r="H210" s="36" t="s">
        <v>2065</v>
      </c>
    </row>
    <row r="211" spans="1:8" ht="12.45" x14ac:dyDescent="0.3">
      <c r="A211" s="36" t="s">
        <v>3697</v>
      </c>
      <c r="B211" s="36" t="s">
        <v>3698</v>
      </c>
      <c r="D211" s="36" t="s">
        <v>1635</v>
      </c>
      <c r="E211" s="36" t="s">
        <v>3700</v>
      </c>
      <c r="G211" s="36" t="s">
        <v>2350</v>
      </c>
      <c r="H211" s="36" t="s">
        <v>2080</v>
      </c>
    </row>
    <row r="212" spans="1:8" ht="12.45" x14ac:dyDescent="0.3">
      <c r="A212" s="36" t="s">
        <v>3649</v>
      </c>
      <c r="B212" s="36" t="s">
        <v>3706</v>
      </c>
      <c r="D212" s="36" t="s">
        <v>3707</v>
      </c>
      <c r="E212" s="36" t="s">
        <v>3708</v>
      </c>
      <c r="G212" s="36" t="s">
        <v>2070</v>
      </c>
      <c r="H212" s="36" t="s">
        <v>2094</v>
      </c>
    </row>
    <row r="213" spans="1:8" ht="12.45" x14ac:dyDescent="0.3">
      <c r="A213" s="36" t="s">
        <v>1430</v>
      </c>
      <c r="B213" s="36" t="s">
        <v>3713</v>
      </c>
      <c r="D213" s="36" t="s">
        <v>3714</v>
      </c>
      <c r="E213" s="36" t="s">
        <v>1085</v>
      </c>
      <c r="G213" s="36" t="s">
        <v>2084</v>
      </c>
      <c r="H213" s="36" t="s">
        <v>2426</v>
      </c>
    </row>
    <row r="214" spans="1:8" ht="12.45" x14ac:dyDescent="0.3">
      <c r="A214" s="36" t="s">
        <v>3718</v>
      </c>
      <c r="B214" s="36" t="s">
        <v>3719</v>
      </c>
      <c r="D214" s="36" t="s">
        <v>3720</v>
      </c>
      <c r="E214" s="36" t="s">
        <v>3365</v>
      </c>
      <c r="G214" s="36" t="s">
        <v>2356</v>
      </c>
      <c r="H214" s="36" t="s">
        <v>1745</v>
      </c>
    </row>
    <row r="215" spans="1:8" ht="12.45" x14ac:dyDescent="0.3">
      <c r="A215" s="36" t="s">
        <v>3724</v>
      </c>
      <c r="B215" s="36" t="s">
        <v>3725</v>
      </c>
      <c r="D215" s="36" t="s">
        <v>3727</v>
      </c>
      <c r="E215" s="36" t="s">
        <v>2612</v>
      </c>
      <c r="G215" s="36" t="s">
        <v>2021</v>
      </c>
      <c r="H215" s="36" t="s">
        <v>2137</v>
      </c>
    </row>
    <row r="216" spans="1:8" ht="12.45" x14ac:dyDescent="0.3">
      <c r="A216" s="36" t="s">
        <v>2152</v>
      </c>
      <c r="B216" s="36" t="s">
        <v>3730</v>
      </c>
      <c r="D216" s="36" t="s">
        <v>3731</v>
      </c>
      <c r="E216" s="36" t="s">
        <v>3732</v>
      </c>
      <c r="G216" s="36" t="s">
        <v>2367</v>
      </c>
      <c r="H216" s="36" t="s">
        <v>2150</v>
      </c>
    </row>
    <row r="217" spans="1:8" ht="12.45" x14ac:dyDescent="0.3">
      <c r="A217" s="36" t="s">
        <v>688</v>
      </c>
      <c r="B217" s="36" t="s">
        <v>3736</v>
      </c>
      <c r="D217" s="36" t="s">
        <v>3737</v>
      </c>
      <c r="E217" s="36" t="s">
        <v>3738</v>
      </c>
      <c r="G217" s="36" t="s">
        <v>2380</v>
      </c>
      <c r="H217" s="36" t="s">
        <v>2431</v>
      </c>
    </row>
    <row r="218" spans="1:8" ht="12.45" x14ac:dyDescent="0.3">
      <c r="A218" s="36" t="s">
        <v>3740</v>
      </c>
      <c r="B218" s="36" t="s">
        <v>3742</v>
      </c>
      <c r="D218" s="36" t="s">
        <v>3613</v>
      </c>
      <c r="E218" s="36" t="s">
        <v>3590</v>
      </c>
      <c r="G218" s="36" t="s">
        <v>2096</v>
      </c>
      <c r="H218" s="36" t="s">
        <v>2160</v>
      </c>
    </row>
    <row r="219" spans="1:8" ht="12.45" x14ac:dyDescent="0.3">
      <c r="A219" s="36" t="s">
        <v>3745</v>
      </c>
      <c r="B219" s="36" t="s">
        <v>3746</v>
      </c>
      <c r="D219" s="36" t="s">
        <v>3747</v>
      </c>
      <c r="E219" s="36" t="s">
        <v>2216</v>
      </c>
      <c r="G219" s="36" t="s">
        <v>2045</v>
      </c>
      <c r="H219" s="36" t="s">
        <v>2173</v>
      </c>
    </row>
    <row r="220" spans="1:8" ht="12.45" x14ac:dyDescent="0.3">
      <c r="A220" s="36" t="s">
        <v>3750</v>
      </c>
      <c r="B220" s="36" t="s">
        <v>3751</v>
      </c>
      <c r="D220" s="36" t="s">
        <v>1162</v>
      </c>
      <c r="E220" s="36" t="s">
        <v>3753</v>
      </c>
      <c r="G220" s="36" t="s">
        <v>1733</v>
      </c>
      <c r="H220" s="36" t="s">
        <v>2087</v>
      </c>
    </row>
    <row r="221" spans="1:8" ht="12.45" x14ac:dyDescent="0.3">
      <c r="A221" s="36" t="s">
        <v>3756</v>
      </c>
      <c r="B221" s="36" t="s">
        <v>3757</v>
      </c>
      <c r="D221" s="36" t="s">
        <v>3758</v>
      </c>
      <c r="E221" s="36" t="s">
        <v>3759</v>
      </c>
      <c r="G221" s="36" t="s">
        <v>2058</v>
      </c>
      <c r="H221" s="36" t="s">
        <v>2183</v>
      </c>
    </row>
    <row r="222" spans="1:8" ht="12.45" x14ac:dyDescent="0.3">
      <c r="A222" s="36" t="s">
        <v>3762</v>
      </c>
      <c r="B222" s="36" t="s">
        <v>3764</v>
      </c>
      <c r="D222" s="36" t="s">
        <v>3765</v>
      </c>
      <c r="E222" s="36" t="s">
        <v>3767</v>
      </c>
      <c r="G222" s="36" t="s">
        <v>2064</v>
      </c>
      <c r="H222" s="36" t="s">
        <v>2100</v>
      </c>
    </row>
    <row r="223" spans="1:8" ht="12.45" x14ac:dyDescent="0.3">
      <c r="A223" s="36" t="s">
        <v>710</v>
      </c>
      <c r="B223" s="36" t="s">
        <v>3769</v>
      </c>
      <c r="D223" s="36" t="s">
        <v>3771</v>
      </c>
      <c r="E223" s="36" t="s">
        <v>3772</v>
      </c>
      <c r="G223" s="36" t="s">
        <v>2074</v>
      </c>
      <c r="H223" s="36" t="s">
        <v>2450</v>
      </c>
    </row>
    <row r="224" spans="1:8" ht="12.45" x14ac:dyDescent="0.3">
      <c r="A224" s="36" t="s">
        <v>3774</v>
      </c>
      <c r="B224" s="36" t="s">
        <v>3776</v>
      </c>
      <c r="D224" s="36" t="s">
        <v>121</v>
      </c>
      <c r="E224" s="36" t="s">
        <v>3481</v>
      </c>
      <c r="G224" s="36" t="s">
        <v>2104</v>
      </c>
      <c r="H224" s="36" t="s">
        <v>2460</v>
      </c>
    </row>
    <row r="225" spans="1:8" ht="12.45" x14ac:dyDescent="0.3">
      <c r="A225" s="36" t="s">
        <v>1158</v>
      </c>
      <c r="B225" s="36" t="s">
        <v>3780</v>
      </c>
      <c r="D225" s="36" t="s">
        <v>2637</v>
      </c>
      <c r="E225" s="36" t="s">
        <v>2263</v>
      </c>
      <c r="G225" s="36" t="s">
        <v>2392</v>
      </c>
      <c r="H225" s="36" t="s">
        <v>2097</v>
      </c>
    </row>
    <row r="226" spans="1:8" ht="12.45" x14ac:dyDescent="0.3">
      <c r="A226" s="36" t="s">
        <v>3784</v>
      </c>
      <c r="B226" s="36" t="s">
        <v>3785</v>
      </c>
      <c r="D226" s="36" t="s">
        <v>238</v>
      </c>
      <c r="E226" s="36" t="s">
        <v>2283</v>
      </c>
      <c r="G226" s="36" t="s">
        <v>2400</v>
      </c>
      <c r="H226" s="36" t="s">
        <v>2467</v>
      </c>
    </row>
    <row r="227" spans="1:8" ht="12.45" x14ac:dyDescent="0.3">
      <c r="A227" s="36" t="s">
        <v>3791</v>
      </c>
      <c r="B227" s="36" t="s">
        <v>3792</v>
      </c>
      <c r="D227" s="36" t="s">
        <v>203</v>
      </c>
      <c r="E227" s="36" t="s">
        <v>2314</v>
      </c>
      <c r="G227" s="36" t="s">
        <v>2403</v>
      </c>
      <c r="H227" s="36" t="s">
        <v>2475</v>
      </c>
    </row>
    <row r="228" spans="1:8" ht="12.45" x14ac:dyDescent="0.3">
      <c r="A228" s="36" t="s">
        <v>3794</v>
      </c>
      <c r="B228" s="36" t="s">
        <v>3796</v>
      </c>
      <c r="D228" s="36" t="s">
        <v>1309</v>
      </c>
      <c r="E228" s="36" t="s">
        <v>3797</v>
      </c>
      <c r="G228" s="36" t="s">
        <v>2052</v>
      </c>
      <c r="H228" s="36" t="s">
        <v>2110</v>
      </c>
    </row>
    <row r="229" spans="1:8" ht="12.45" x14ac:dyDescent="0.3">
      <c r="A229" s="36" t="s">
        <v>3732</v>
      </c>
      <c r="B229" s="36" t="s">
        <v>527</v>
      </c>
      <c r="D229" s="36" t="s">
        <v>2813</v>
      </c>
      <c r="E229" s="36" t="s">
        <v>998</v>
      </c>
      <c r="G229" s="36" t="s">
        <v>2412</v>
      </c>
      <c r="H229" s="36" t="s">
        <v>2118</v>
      </c>
    </row>
    <row r="230" spans="1:8" ht="12.45" x14ac:dyDescent="0.3">
      <c r="A230" s="36" t="s">
        <v>3324</v>
      </c>
      <c r="B230" s="36" t="s">
        <v>3820</v>
      </c>
      <c r="D230" s="36" t="s">
        <v>3821</v>
      </c>
      <c r="E230" s="36" t="s">
        <v>3822</v>
      </c>
      <c r="G230" s="36" t="s">
        <v>2114</v>
      </c>
      <c r="H230" s="36" t="s">
        <v>2482</v>
      </c>
    </row>
    <row r="231" spans="1:8" ht="12.45" x14ac:dyDescent="0.3">
      <c r="A231" s="36" t="s">
        <v>1964</v>
      </c>
      <c r="B231" s="36" t="s">
        <v>3823</v>
      </c>
      <c r="D231" s="36" t="s">
        <v>3824</v>
      </c>
      <c r="E231" s="36" t="s">
        <v>2238</v>
      </c>
      <c r="F231" s="36">
        <v>6</v>
      </c>
      <c r="G231" s="36" t="s">
        <v>2419</v>
      </c>
      <c r="H231" s="36" t="s">
        <v>2191</v>
      </c>
    </row>
    <row r="232" spans="1:8" ht="12.45" x14ac:dyDescent="0.3">
      <c r="A232" s="36" t="s">
        <v>3827</v>
      </c>
      <c r="B232" s="36" t="s">
        <v>3828</v>
      </c>
      <c r="D232" s="36" t="s">
        <v>3829</v>
      </c>
      <c r="E232" s="36" t="s">
        <v>3434</v>
      </c>
      <c r="G232" s="36" t="s">
        <v>2121</v>
      </c>
      <c r="H232" s="36" t="s">
        <v>2506</v>
      </c>
    </row>
    <row r="233" spans="1:8" ht="12.45" x14ac:dyDescent="0.3">
      <c r="A233" s="36" t="s">
        <v>3833</v>
      </c>
      <c r="B233" s="36" t="s">
        <v>3834</v>
      </c>
      <c r="D233" s="36" t="s">
        <v>1899</v>
      </c>
      <c r="E233" s="36" t="s">
        <v>3836</v>
      </c>
      <c r="G233" s="36" t="s">
        <v>2062</v>
      </c>
      <c r="H233" s="36" t="s">
        <v>2512</v>
      </c>
    </row>
    <row r="234" spans="1:8" ht="12.45" x14ac:dyDescent="0.3">
      <c r="A234" s="36" t="s">
        <v>3590</v>
      </c>
      <c r="B234" s="36" t="s">
        <v>3840</v>
      </c>
      <c r="D234" s="36" t="s">
        <v>3841</v>
      </c>
      <c r="E234" s="36" t="s">
        <v>3108</v>
      </c>
      <c r="G234" s="36" t="s">
        <v>2065</v>
      </c>
      <c r="H234" s="36" t="s">
        <v>2199</v>
      </c>
    </row>
    <row r="235" spans="1:8" ht="12.45" x14ac:dyDescent="0.3">
      <c r="A235" s="36" t="s">
        <v>975</v>
      </c>
      <c r="B235" s="36" t="s">
        <v>3845</v>
      </c>
      <c r="D235" s="36" t="s">
        <v>3847</v>
      </c>
      <c r="E235" s="36" t="s">
        <v>3848</v>
      </c>
      <c r="G235" s="36" t="s">
        <v>2080</v>
      </c>
      <c r="H235" s="36" t="s">
        <v>2106</v>
      </c>
    </row>
    <row r="236" spans="1:8" ht="12.45" x14ac:dyDescent="0.3">
      <c r="A236" s="36" t="s">
        <v>3851</v>
      </c>
      <c r="B236" s="36" t="s">
        <v>3853</v>
      </c>
      <c r="D236" s="36" t="s">
        <v>3855</v>
      </c>
      <c r="E236" s="36" t="s">
        <v>3608</v>
      </c>
      <c r="G236" s="36" t="s">
        <v>2094</v>
      </c>
      <c r="H236" s="36" t="s">
        <v>2524</v>
      </c>
    </row>
    <row r="237" spans="1:8" ht="12.45" x14ac:dyDescent="0.3">
      <c r="A237" s="36" t="s">
        <v>2666</v>
      </c>
      <c r="B237" s="36" t="s">
        <v>1594</v>
      </c>
      <c r="D237" s="36" t="s">
        <v>3863</v>
      </c>
      <c r="E237" s="36" t="s">
        <v>3864</v>
      </c>
      <c r="G237" s="36" t="s">
        <v>2094</v>
      </c>
      <c r="H237" s="36" t="s">
        <v>2128</v>
      </c>
    </row>
    <row r="238" spans="1:8" ht="12.45" x14ac:dyDescent="0.3">
      <c r="A238" s="36" t="s">
        <v>3865</v>
      </c>
      <c r="B238" s="36" t="s">
        <v>3866</v>
      </c>
      <c r="D238" s="36" t="s">
        <v>3867</v>
      </c>
      <c r="E238" s="36" t="s">
        <v>3869</v>
      </c>
      <c r="G238" s="36" t="s">
        <v>2426</v>
      </c>
      <c r="H238" s="36" t="s">
        <v>2133</v>
      </c>
    </row>
    <row r="239" spans="1:8" ht="12.45" x14ac:dyDescent="0.3">
      <c r="A239" s="36" t="s">
        <v>3872</v>
      </c>
      <c r="B239" s="36" t="s">
        <v>3874</v>
      </c>
      <c r="D239" s="36" t="s">
        <v>3877</v>
      </c>
      <c r="E239" s="36" t="s">
        <v>3879</v>
      </c>
      <c r="G239" s="36" t="s">
        <v>1745</v>
      </c>
      <c r="H239" s="36" t="s">
        <v>2145</v>
      </c>
    </row>
    <row r="240" spans="1:8" ht="12.45" x14ac:dyDescent="0.3">
      <c r="A240" s="36" t="s">
        <v>3881</v>
      </c>
      <c r="B240" s="36" t="s">
        <v>3882</v>
      </c>
      <c r="D240" s="36" t="s">
        <v>3883</v>
      </c>
      <c r="E240" s="36" t="s">
        <v>3483</v>
      </c>
      <c r="G240" s="36" t="s">
        <v>2137</v>
      </c>
      <c r="H240" s="36" t="s">
        <v>2541</v>
      </c>
    </row>
    <row r="241" spans="1:8" ht="12.45" x14ac:dyDescent="0.3">
      <c r="A241" s="36" t="s">
        <v>3889</v>
      </c>
      <c r="B241" s="36" t="s">
        <v>3891</v>
      </c>
      <c r="D241" s="36" t="s">
        <v>3892</v>
      </c>
      <c r="E241" s="36" t="s">
        <v>3893</v>
      </c>
      <c r="G241" s="36" t="s">
        <v>2150</v>
      </c>
      <c r="H241" s="36" t="s">
        <v>2547</v>
      </c>
    </row>
    <row r="242" spans="1:8" ht="12.45" x14ac:dyDescent="0.3">
      <c r="A242" s="36" t="s">
        <v>3896</v>
      </c>
      <c r="B242" s="36" t="s">
        <v>3898</v>
      </c>
      <c r="D242" s="36" t="s">
        <v>3899</v>
      </c>
      <c r="E242" s="36" t="s">
        <v>3900</v>
      </c>
      <c r="G242" s="36" t="s">
        <v>2431</v>
      </c>
      <c r="H242" s="36" t="s">
        <v>2211</v>
      </c>
    </row>
    <row r="243" spans="1:8" ht="12.45" x14ac:dyDescent="0.3">
      <c r="A243" s="36" t="s">
        <v>3902</v>
      </c>
      <c r="B243" s="36" t="s">
        <v>3909</v>
      </c>
      <c r="D243" s="36" t="s">
        <v>3911</v>
      </c>
      <c r="E243" s="36" t="s">
        <v>3913</v>
      </c>
      <c r="G243" s="36" t="s">
        <v>2160</v>
      </c>
      <c r="H243" s="36" t="s">
        <v>2157</v>
      </c>
    </row>
    <row r="244" spans="1:8" ht="12.45" x14ac:dyDescent="0.3">
      <c r="A244" s="36" t="s">
        <v>2263</v>
      </c>
      <c r="B244" s="36" t="s">
        <v>3917</v>
      </c>
      <c r="D244" s="36" t="s">
        <v>3919</v>
      </c>
      <c r="E244" s="36" t="s">
        <v>3921</v>
      </c>
      <c r="G244" s="36" t="s">
        <v>2173</v>
      </c>
      <c r="H244" s="36" t="s">
        <v>2560</v>
      </c>
    </row>
    <row r="245" spans="1:8" ht="12.45" x14ac:dyDescent="0.3">
      <c r="A245" s="36" t="s">
        <v>2333</v>
      </c>
      <c r="B245" s="36" t="s">
        <v>3923</v>
      </c>
      <c r="D245" s="36" t="s">
        <v>3924</v>
      </c>
      <c r="E245" s="36" t="s">
        <v>3926</v>
      </c>
      <c r="G245" s="36" t="s">
        <v>2173</v>
      </c>
      <c r="H245" s="36" t="s">
        <v>2570</v>
      </c>
    </row>
    <row r="246" spans="1:8" ht="12.45" x14ac:dyDescent="0.3">
      <c r="A246" s="36" t="s">
        <v>3930</v>
      </c>
      <c r="B246" s="36" t="s">
        <v>3932</v>
      </c>
      <c r="D246" s="36" t="s">
        <v>3933</v>
      </c>
      <c r="E246" s="36" t="s">
        <v>3935</v>
      </c>
      <c r="G246" s="36" t="s">
        <v>2087</v>
      </c>
      <c r="H246" s="36" t="s">
        <v>2169</v>
      </c>
    </row>
    <row r="247" spans="1:8" ht="12.45" x14ac:dyDescent="0.3">
      <c r="A247" s="36" t="s">
        <v>3936</v>
      </c>
      <c r="B247" s="36" t="s">
        <v>3937</v>
      </c>
      <c r="D247" s="36" t="s">
        <v>3938</v>
      </c>
      <c r="E247" s="36" t="s">
        <v>3939</v>
      </c>
      <c r="G247" s="36" t="s">
        <v>2183</v>
      </c>
      <c r="H247" s="36" t="s">
        <v>2177</v>
      </c>
    </row>
    <row r="248" spans="1:8" ht="12.45" x14ac:dyDescent="0.3">
      <c r="A248" s="36" t="s">
        <v>3940</v>
      </c>
      <c r="B248" s="36" t="s">
        <v>3941</v>
      </c>
      <c r="D248" s="36" t="s">
        <v>3942</v>
      </c>
      <c r="E248" s="36" t="s">
        <v>1217</v>
      </c>
      <c r="G248" s="36" t="s">
        <v>2100</v>
      </c>
      <c r="H248" s="36" t="s">
        <v>2115</v>
      </c>
    </row>
    <row r="249" spans="1:8" ht="12.45" x14ac:dyDescent="0.3">
      <c r="A249" s="36" t="s">
        <v>3945</v>
      </c>
      <c r="B249" s="36" t="s">
        <v>3947</v>
      </c>
      <c r="D249" s="36" t="s">
        <v>3949</v>
      </c>
      <c r="E249" s="36" t="s">
        <v>3950</v>
      </c>
      <c r="G249" s="36" t="s">
        <v>2450</v>
      </c>
      <c r="H249" s="36" t="s">
        <v>2584</v>
      </c>
    </row>
    <row r="250" spans="1:8" ht="12.45" x14ac:dyDescent="0.3">
      <c r="A250" s="36" t="s">
        <v>3952</v>
      </c>
      <c r="B250" s="36" t="s">
        <v>3953</v>
      </c>
      <c r="D250" s="36" t="s">
        <v>3954</v>
      </c>
      <c r="E250" s="36" t="s">
        <v>3957</v>
      </c>
      <c r="G250" s="36" t="s">
        <v>2460</v>
      </c>
      <c r="H250" s="36" t="s">
        <v>2123</v>
      </c>
    </row>
    <row r="251" spans="1:8" ht="12.45" x14ac:dyDescent="0.3">
      <c r="A251" s="36" t="s">
        <v>3879</v>
      </c>
      <c r="B251" s="36" t="s">
        <v>3962</v>
      </c>
      <c r="D251" s="36" t="s">
        <v>3963</v>
      </c>
      <c r="E251" s="36" t="s">
        <v>3964</v>
      </c>
      <c r="G251" s="36" t="s">
        <v>2097</v>
      </c>
      <c r="H251" s="36" t="s">
        <v>2261</v>
      </c>
    </row>
    <row r="252" spans="1:8" ht="12.45" x14ac:dyDescent="0.3">
      <c r="A252" s="36" t="s">
        <v>3966</v>
      </c>
      <c r="B252" s="36" t="s">
        <v>203</v>
      </c>
      <c r="D252" s="36" t="s">
        <v>3967</v>
      </c>
      <c r="E252" s="36" t="s">
        <v>3969</v>
      </c>
      <c r="G252" s="36" t="s">
        <v>2467</v>
      </c>
      <c r="H252" s="36" t="s">
        <v>2189</v>
      </c>
    </row>
    <row r="253" spans="1:8" ht="12.45" x14ac:dyDescent="0.3">
      <c r="A253" s="36" t="s">
        <v>13</v>
      </c>
      <c r="B253" s="36" t="s">
        <v>3970</v>
      </c>
      <c r="D253" s="36" t="s">
        <v>3971</v>
      </c>
      <c r="E253" s="36" t="s">
        <v>3972</v>
      </c>
      <c r="G253" s="36" t="s">
        <v>2475</v>
      </c>
      <c r="H253" s="36" t="s">
        <v>2245</v>
      </c>
    </row>
    <row r="254" spans="1:8" ht="12.45" x14ac:dyDescent="0.3">
      <c r="A254" s="36" t="s">
        <v>3973</v>
      </c>
      <c r="B254" s="36" t="s">
        <v>3974</v>
      </c>
      <c r="D254" s="36" t="s">
        <v>1369</v>
      </c>
      <c r="E254" s="36" t="s">
        <v>3975</v>
      </c>
      <c r="G254" s="36" t="s">
        <v>2110</v>
      </c>
      <c r="H254" s="36" t="s">
        <v>1756</v>
      </c>
    </row>
    <row r="255" spans="1:8" ht="12.45" x14ac:dyDescent="0.3">
      <c r="A255" s="36" t="s">
        <v>3977</v>
      </c>
      <c r="B255" s="36" t="s">
        <v>3978</v>
      </c>
      <c r="D255" s="36" t="s">
        <v>1528</v>
      </c>
      <c r="E255" s="36" t="s">
        <v>3979</v>
      </c>
      <c r="G255" s="36" t="s">
        <v>2118</v>
      </c>
      <c r="H255" s="36" t="s">
        <v>1625</v>
      </c>
    </row>
    <row r="256" spans="1:8" ht="12.45" x14ac:dyDescent="0.3">
      <c r="A256" s="36" t="s">
        <v>3981</v>
      </c>
      <c r="D256" s="36" t="s">
        <v>2861</v>
      </c>
      <c r="E256" s="36" t="s">
        <v>3982</v>
      </c>
      <c r="G256" s="36" t="s">
        <v>2482</v>
      </c>
      <c r="H256" s="36" t="s">
        <v>2206</v>
      </c>
    </row>
    <row r="257" spans="1:8" ht="12.45" x14ac:dyDescent="0.3">
      <c r="A257" s="36" t="s">
        <v>3984</v>
      </c>
      <c r="D257" s="36" t="s">
        <v>1448</v>
      </c>
      <c r="E257" s="36" t="s">
        <v>3986</v>
      </c>
      <c r="G257" s="36" t="s">
        <v>2191</v>
      </c>
      <c r="H257" s="36" t="s">
        <v>2129</v>
      </c>
    </row>
    <row r="258" spans="1:8" ht="12.45" x14ac:dyDescent="0.3">
      <c r="A258" s="36" t="s">
        <v>3988</v>
      </c>
      <c r="D258" s="36" t="s">
        <v>3990</v>
      </c>
      <c r="E258" s="36" t="s">
        <v>3991</v>
      </c>
      <c r="G258" s="36" t="s">
        <v>2191</v>
      </c>
      <c r="H258" s="36" t="s">
        <v>1765</v>
      </c>
    </row>
    <row r="259" spans="1:8" ht="12.45" x14ac:dyDescent="0.3">
      <c r="A259" s="36" t="s">
        <v>3993</v>
      </c>
      <c r="D259" s="36" t="s">
        <v>3994</v>
      </c>
      <c r="E259" s="36" t="s">
        <v>3995</v>
      </c>
      <c r="G259" s="36" t="s">
        <v>2506</v>
      </c>
      <c r="H259" s="36" t="s">
        <v>1435</v>
      </c>
    </row>
    <row r="260" spans="1:8" ht="12.45" x14ac:dyDescent="0.3">
      <c r="A260" s="36" t="s">
        <v>3997</v>
      </c>
      <c r="D260" s="36" t="s">
        <v>3998</v>
      </c>
      <c r="E260" s="36" t="s">
        <v>3999</v>
      </c>
      <c r="G260" s="36" t="s">
        <v>2512</v>
      </c>
      <c r="H260" s="36" t="s">
        <v>2139</v>
      </c>
    </row>
    <row r="261" spans="1:8" ht="12.45" x14ac:dyDescent="0.3">
      <c r="A261" s="36" t="s">
        <v>3950</v>
      </c>
      <c r="D261" s="36" t="s">
        <v>387</v>
      </c>
      <c r="E261" s="36" t="s">
        <v>4004</v>
      </c>
      <c r="G261" s="36" t="s">
        <v>2199</v>
      </c>
      <c r="H261" s="36" t="s">
        <v>2602</v>
      </c>
    </row>
    <row r="262" spans="1:8" ht="12.45" x14ac:dyDescent="0.3">
      <c r="A262" s="36" t="s">
        <v>4007</v>
      </c>
      <c r="D262" s="36" t="s">
        <v>4008</v>
      </c>
      <c r="E262" s="36" t="s">
        <v>4009</v>
      </c>
      <c r="G262" s="36" t="s">
        <v>2106</v>
      </c>
      <c r="H262" s="36" t="s">
        <v>2163</v>
      </c>
    </row>
    <row r="263" spans="1:8" ht="12.45" x14ac:dyDescent="0.3">
      <c r="A263" s="36" t="s">
        <v>3280</v>
      </c>
      <c r="D263" s="36" t="s">
        <v>4013</v>
      </c>
      <c r="E263" s="36" t="s">
        <v>4014</v>
      </c>
      <c r="G263" s="36" t="s">
        <v>2524</v>
      </c>
      <c r="H263" s="36" t="s">
        <v>2144</v>
      </c>
    </row>
    <row r="264" spans="1:8" ht="12.45" x14ac:dyDescent="0.3">
      <c r="A264" s="36" t="s">
        <v>4018</v>
      </c>
      <c r="D264" s="36" t="s">
        <v>4020</v>
      </c>
      <c r="E264" s="36" t="s">
        <v>4022</v>
      </c>
      <c r="G264" s="36" t="s">
        <v>2128</v>
      </c>
      <c r="H264" s="36" t="s">
        <v>2232</v>
      </c>
    </row>
    <row r="265" spans="1:8" ht="12.45" x14ac:dyDescent="0.3">
      <c r="A265" s="36" t="s">
        <v>4025</v>
      </c>
      <c r="D265" s="36" t="s">
        <v>3781</v>
      </c>
      <c r="E265" s="36" t="s">
        <v>4027</v>
      </c>
      <c r="G265" s="36" t="s">
        <v>2133</v>
      </c>
      <c r="H265" s="36" t="s">
        <v>2161</v>
      </c>
    </row>
    <row r="266" spans="1:8" ht="12.45" x14ac:dyDescent="0.3">
      <c r="A266" s="36" t="s">
        <v>4028</v>
      </c>
      <c r="D266" s="36" t="s">
        <v>4030</v>
      </c>
      <c r="E266" s="36" t="s">
        <v>4033</v>
      </c>
      <c r="G266" s="36" t="s">
        <v>2145</v>
      </c>
      <c r="H266" s="36" t="s">
        <v>1025</v>
      </c>
    </row>
    <row r="267" spans="1:8" ht="12.45" x14ac:dyDescent="0.3">
      <c r="A267" s="36" t="s">
        <v>4037</v>
      </c>
      <c r="D267" s="36" t="s">
        <v>1073</v>
      </c>
      <c r="E267" s="36" t="s">
        <v>4038</v>
      </c>
      <c r="G267" s="36" t="s">
        <v>2145</v>
      </c>
      <c r="H267" s="36" t="s">
        <v>2275</v>
      </c>
    </row>
    <row r="268" spans="1:8" ht="12.45" x14ac:dyDescent="0.3">
      <c r="A268" s="36" t="s">
        <v>4040</v>
      </c>
      <c r="D268" s="36" t="s">
        <v>4041</v>
      </c>
      <c r="E268" s="36" t="s">
        <v>2307</v>
      </c>
      <c r="G268" s="36" t="s">
        <v>2541</v>
      </c>
      <c r="H268" s="36" t="s">
        <v>1777</v>
      </c>
    </row>
    <row r="269" spans="1:8" ht="12.45" x14ac:dyDescent="0.3">
      <c r="A269" s="36" t="s">
        <v>4043</v>
      </c>
      <c r="D269" s="36" t="s">
        <v>4046</v>
      </c>
      <c r="E269" s="36" t="s">
        <v>4049</v>
      </c>
      <c r="G269" s="36" t="s">
        <v>2547</v>
      </c>
      <c r="H269" s="36" t="s">
        <v>2192</v>
      </c>
    </row>
    <row r="270" spans="1:8" ht="12.45" x14ac:dyDescent="0.3">
      <c r="A270" s="36" t="s">
        <v>4053</v>
      </c>
      <c r="D270" s="36" t="s">
        <v>4054</v>
      </c>
      <c r="E270" s="36" t="s">
        <v>4056</v>
      </c>
      <c r="G270" s="36" t="s">
        <v>2211</v>
      </c>
      <c r="H270" s="36" t="s">
        <v>2202</v>
      </c>
    </row>
    <row r="271" spans="1:8" ht="12.45" x14ac:dyDescent="0.3">
      <c r="A271" s="36" t="s">
        <v>4059</v>
      </c>
      <c r="D271" s="36" t="s">
        <v>4060</v>
      </c>
      <c r="E271" s="36" t="s">
        <v>4061</v>
      </c>
      <c r="G271" s="36" t="s">
        <v>2157</v>
      </c>
      <c r="H271" s="36" t="s">
        <v>2614</v>
      </c>
    </row>
    <row r="272" spans="1:8" ht="12.45" x14ac:dyDescent="0.3">
      <c r="A272" s="36" t="s">
        <v>4069</v>
      </c>
      <c r="D272" s="36" t="s">
        <v>4071</v>
      </c>
      <c r="E272" s="36" t="s">
        <v>4073</v>
      </c>
      <c r="G272" s="36" t="s">
        <v>2560</v>
      </c>
      <c r="H272" s="36" t="s">
        <v>1792</v>
      </c>
    </row>
    <row r="273" spans="1:8" ht="12.45" x14ac:dyDescent="0.3">
      <c r="A273" s="36" t="s">
        <v>4075</v>
      </c>
      <c r="D273" s="36" t="s">
        <v>4076</v>
      </c>
      <c r="E273" s="36" t="s">
        <v>4077</v>
      </c>
      <c r="G273" s="36" t="s">
        <v>2570</v>
      </c>
      <c r="H273" s="36" t="s">
        <v>2213</v>
      </c>
    </row>
    <row r="274" spans="1:8" ht="12.45" x14ac:dyDescent="0.3">
      <c r="A274" s="36" t="s">
        <v>4082</v>
      </c>
      <c r="D274" s="36" t="s">
        <v>4084</v>
      </c>
      <c r="E274" s="36" t="s">
        <v>4085</v>
      </c>
      <c r="G274" s="36" t="s">
        <v>2169</v>
      </c>
      <c r="H274" s="36" t="s">
        <v>2227</v>
      </c>
    </row>
    <row r="275" spans="1:8" ht="12.45" x14ac:dyDescent="0.3">
      <c r="A275" s="36" t="s">
        <v>4086</v>
      </c>
      <c r="D275" s="36" t="s">
        <v>4088</v>
      </c>
      <c r="E275" s="36" t="s">
        <v>4045</v>
      </c>
      <c r="G275" s="36" t="s">
        <v>2169</v>
      </c>
      <c r="H275" s="36" t="s">
        <v>620</v>
      </c>
    </row>
    <row r="276" spans="1:8" ht="12.45" x14ac:dyDescent="0.3">
      <c r="A276" s="36" t="s">
        <v>4091</v>
      </c>
      <c r="D276" s="36" t="s">
        <v>4093</v>
      </c>
      <c r="E276" s="36" t="s">
        <v>4094</v>
      </c>
      <c r="G276" s="36" t="s">
        <v>2177</v>
      </c>
      <c r="H276" s="36" t="s">
        <v>2262</v>
      </c>
    </row>
    <row r="277" spans="1:8" ht="12.45" x14ac:dyDescent="0.3">
      <c r="A277" s="36" t="s">
        <v>4049</v>
      </c>
      <c r="D277" s="36" t="s">
        <v>4097</v>
      </c>
      <c r="E277" s="36" t="s">
        <v>4098</v>
      </c>
      <c r="G277" s="36" t="s">
        <v>2177</v>
      </c>
      <c r="H277" s="36" t="s">
        <v>2302</v>
      </c>
    </row>
    <row r="278" spans="1:8" ht="12.45" x14ac:dyDescent="0.3">
      <c r="A278" s="36" t="s">
        <v>4101</v>
      </c>
      <c r="D278" s="36" t="s">
        <v>4102</v>
      </c>
      <c r="E278" s="36" t="s">
        <v>4104</v>
      </c>
      <c r="G278" s="36" t="s">
        <v>2115</v>
      </c>
      <c r="H278" s="36" t="s">
        <v>2318</v>
      </c>
    </row>
    <row r="279" spans="1:8" ht="12.45" x14ac:dyDescent="0.3">
      <c r="A279" s="36" t="s">
        <v>4106</v>
      </c>
      <c r="D279" s="36" t="s">
        <v>4109</v>
      </c>
      <c r="E279" s="36" t="s">
        <v>4110</v>
      </c>
      <c r="G279" s="36" t="s">
        <v>2584</v>
      </c>
      <c r="H279" s="36" t="s">
        <v>2629</v>
      </c>
    </row>
    <row r="280" spans="1:8" ht="12.45" x14ac:dyDescent="0.3">
      <c r="A280" s="36" t="s">
        <v>4113</v>
      </c>
      <c r="D280" s="36" t="s">
        <v>4114</v>
      </c>
      <c r="E280" s="36" t="s">
        <v>4116</v>
      </c>
      <c r="G280" s="36" t="s">
        <v>2123</v>
      </c>
      <c r="H280" s="36" t="s">
        <v>2639</v>
      </c>
    </row>
    <row r="281" spans="1:8" ht="12.45" x14ac:dyDescent="0.3">
      <c r="A281" s="36" t="s">
        <v>4123</v>
      </c>
      <c r="D281" s="36" t="s">
        <v>4124</v>
      </c>
      <c r="E281" s="36" t="s">
        <v>4125</v>
      </c>
      <c r="G281" s="36" t="s">
        <v>2261</v>
      </c>
      <c r="H281" s="36" t="s">
        <v>2329</v>
      </c>
    </row>
    <row r="282" spans="1:8" ht="12.45" x14ac:dyDescent="0.3">
      <c r="A282" s="36" t="s">
        <v>527</v>
      </c>
      <c r="D282" s="36" t="s">
        <v>4127</v>
      </c>
      <c r="E282" s="36" t="s">
        <v>4128</v>
      </c>
      <c r="G282" s="36" t="s">
        <v>2189</v>
      </c>
      <c r="H282" s="36" t="s">
        <v>2643</v>
      </c>
    </row>
    <row r="283" spans="1:8" ht="12.45" x14ac:dyDescent="0.3">
      <c r="A283" s="36" t="s">
        <v>1554</v>
      </c>
      <c r="D283" s="36" t="s">
        <v>4131</v>
      </c>
      <c r="E283" s="36" t="s">
        <v>4132</v>
      </c>
      <c r="G283" s="36" t="s">
        <v>2245</v>
      </c>
      <c r="H283" s="36" t="s">
        <v>2270</v>
      </c>
    </row>
    <row r="284" spans="1:8" ht="12.45" x14ac:dyDescent="0.3">
      <c r="A284" s="36" t="s">
        <v>846</v>
      </c>
      <c r="D284" s="36" t="s">
        <v>4135</v>
      </c>
      <c r="E284" s="36" t="s">
        <v>2266</v>
      </c>
      <c r="G284" s="36" t="s">
        <v>1756</v>
      </c>
      <c r="H284" s="36" t="s">
        <v>2317</v>
      </c>
    </row>
    <row r="285" spans="1:8" ht="12.45" x14ac:dyDescent="0.3">
      <c r="A285" s="36" t="s">
        <v>4136</v>
      </c>
      <c r="D285" s="36" t="s">
        <v>4137</v>
      </c>
      <c r="E285" s="36" t="s">
        <v>122</v>
      </c>
      <c r="G285" s="36" t="s">
        <v>1625</v>
      </c>
      <c r="H285" s="36" t="s">
        <v>2324</v>
      </c>
    </row>
    <row r="286" spans="1:8" ht="12.45" x14ac:dyDescent="0.3">
      <c r="A286" s="36" t="s">
        <v>4139</v>
      </c>
      <c r="D286" s="36" t="s">
        <v>4141</v>
      </c>
      <c r="E286" s="36" t="s">
        <v>4142</v>
      </c>
      <c r="G286" s="36" t="s">
        <v>2206</v>
      </c>
      <c r="H286" s="36" t="s">
        <v>2335</v>
      </c>
    </row>
    <row r="287" spans="1:8" ht="12.45" x14ac:dyDescent="0.3">
      <c r="A287" s="36" t="s">
        <v>4147</v>
      </c>
      <c r="D287" s="36" t="s">
        <v>3303</v>
      </c>
      <c r="E287" s="36" t="s">
        <v>4150</v>
      </c>
      <c r="G287" s="36" t="s">
        <v>2129</v>
      </c>
      <c r="H287" s="36" t="s">
        <v>440</v>
      </c>
    </row>
    <row r="288" spans="1:8" ht="12.45" x14ac:dyDescent="0.3">
      <c r="A288" s="36" t="s">
        <v>4153</v>
      </c>
      <c r="D288" s="36" t="s">
        <v>4155</v>
      </c>
      <c r="E288" s="36" t="s">
        <v>4156</v>
      </c>
      <c r="G288" s="36" t="s">
        <v>1765</v>
      </c>
      <c r="H288" s="36" t="s">
        <v>2343</v>
      </c>
    </row>
    <row r="289" spans="1:8" ht="12.45" x14ac:dyDescent="0.3">
      <c r="A289" s="36" t="s">
        <v>4159</v>
      </c>
      <c r="D289" s="36" t="s">
        <v>2037</v>
      </c>
      <c r="G289" s="36" t="s">
        <v>1435</v>
      </c>
      <c r="H289" s="36" t="s">
        <v>2647</v>
      </c>
    </row>
    <row r="290" spans="1:8" ht="12.45" x14ac:dyDescent="0.3">
      <c r="A290" s="36" t="s">
        <v>4162</v>
      </c>
      <c r="D290" s="36" t="s">
        <v>4163</v>
      </c>
      <c r="G290" s="36" t="s">
        <v>2139</v>
      </c>
      <c r="H290" s="36" t="s">
        <v>2347</v>
      </c>
    </row>
    <row r="291" spans="1:8" ht="12.45" x14ac:dyDescent="0.3">
      <c r="A291" s="36" t="s">
        <v>4167</v>
      </c>
      <c r="D291" s="36" t="s">
        <v>4168</v>
      </c>
      <c r="G291" s="36" t="s">
        <v>2602</v>
      </c>
      <c r="H291" s="36" t="s">
        <v>2655</v>
      </c>
    </row>
    <row r="292" spans="1:8" ht="12.45" x14ac:dyDescent="0.3">
      <c r="A292" s="36" t="s">
        <v>4171</v>
      </c>
      <c r="D292" s="36" t="s">
        <v>3525</v>
      </c>
      <c r="G292" s="36" t="s">
        <v>2163</v>
      </c>
      <c r="H292" s="36" t="s">
        <v>2662</v>
      </c>
    </row>
    <row r="293" spans="1:8" ht="12.45" x14ac:dyDescent="0.3">
      <c r="A293" s="36" t="s">
        <v>4174</v>
      </c>
      <c r="D293" s="36" t="s">
        <v>4176</v>
      </c>
      <c r="G293" s="36" t="s">
        <v>2144</v>
      </c>
      <c r="H293" s="36" t="s">
        <v>2674</v>
      </c>
    </row>
    <row r="294" spans="1:8" ht="12.45" x14ac:dyDescent="0.3">
      <c r="A294" s="36" t="s">
        <v>4179</v>
      </c>
      <c r="D294" s="36" t="s">
        <v>4181</v>
      </c>
      <c r="G294" s="36" t="s">
        <v>2144</v>
      </c>
      <c r="H294" s="36" t="s">
        <v>2352</v>
      </c>
    </row>
    <row r="295" spans="1:8" ht="12.45" x14ac:dyDescent="0.3">
      <c r="A295" s="36" t="s">
        <v>4182</v>
      </c>
      <c r="D295" s="36" t="s">
        <v>4184</v>
      </c>
      <c r="G295" s="36" t="s">
        <v>2144</v>
      </c>
      <c r="H295" s="36" t="s">
        <v>2692</v>
      </c>
    </row>
    <row r="296" spans="1:8" ht="12.45" x14ac:dyDescent="0.3">
      <c r="A296" s="36" t="s">
        <v>1594</v>
      </c>
      <c r="D296" s="36" t="s">
        <v>2408</v>
      </c>
      <c r="G296" s="36" t="s">
        <v>2144</v>
      </c>
      <c r="H296" s="36" t="s">
        <v>2701</v>
      </c>
    </row>
    <row r="297" spans="1:8" ht="12.45" x14ac:dyDescent="0.3">
      <c r="A297" s="36" t="s">
        <v>1047</v>
      </c>
      <c r="D297" s="36" t="s">
        <v>4188</v>
      </c>
      <c r="G297" s="36" t="s">
        <v>2232</v>
      </c>
      <c r="H297" s="36" t="s">
        <v>2709</v>
      </c>
    </row>
    <row r="298" spans="1:8" ht="12.45" x14ac:dyDescent="0.3">
      <c r="A298" s="36" t="s">
        <v>4191</v>
      </c>
      <c r="D298" s="36" t="s">
        <v>4194</v>
      </c>
      <c r="G298" s="36" t="s">
        <v>2161</v>
      </c>
      <c r="H298" s="36" t="s">
        <v>2351</v>
      </c>
    </row>
    <row r="299" spans="1:8" ht="12.45" x14ac:dyDescent="0.3">
      <c r="A299" s="36" t="s">
        <v>4198</v>
      </c>
      <c r="D299" s="36" t="s">
        <v>1544</v>
      </c>
      <c r="G299" s="36" t="s">
        <v>1025</v>
      </c>
      <c r="H299" s="36" t="s">
        <v>2718</v>
      </c>
    </row>
    <row r="300" spans="1:8" ht="12.45" x14ac:dyDescent="0.3">
      <c r="D300" s="36" t="s">
        <v>4201</v>
      </c>
      <c r="G300" s="36" t="s">
        <v>1025</v>
      </c>
      <c r="H300" s="36" t="s">
        <v>2360</v>
      </c>
    </row>
    <row r="301" spans="1:8" ht="12.45" x14ac:dyDescent="0.3">
      <c r="D301" s="36" t="s">
        <v>4205</v>
      </c>
      <c r="G301" s="36" t="s">
        <v>1025</v>
      </c>
      <c r="H301" s="36" t="s">
        <v>2724</v>
      </c>
    </row>
    <row r="302" spans="1:8" ht="12.45" x14ac:dyDescent="0.3">
      <c r="D302" s="36" t="s">
        <v>4209</v>
      </c>
      <c r="G302" s="36" t="s">
        <v>2275</v>
      </c>
      <c r="H302" s="36" t="s">
        <v>2736</v>
      </c>
    </row>
    <row r="303" spans="1:8" ht="12.45" x14ac:dyDescent="0.3">
      <c r="D303" s="36" t="s">
        <v>4211</v>
      </c>
      <c r="G303" s="36" t="s">
        <v>1777</v>
      </c>
      <c r="H303" s="36" t="s">
        <v>2363</v>
      </c>
    </row>
    <row r="304" spans="1:8" ht="12.45" x14ac:dyDescent="0.3">
      <c r="D304" s="36" t="s">
        <v>4213</v>
      </c>
      <c r="G304" s="36" t="s">
        <v>1777</v>
      </c>
      <c r="H304" s="36" t="s">
        <v>2374</v>
      </c>
    </row>
    <row r="305" spans="4:8" ht="12.45" x14ac:dyDescent="0.3">
      <c r="D305" s="36" t="s">
        <v>1547</v>
      </c>
      <c r="G305" s="36" t="s">
        <v>1777</v>
      </c>
      <c r="H305" s="36" t="s">
        <v>2747</v>
      </c>
    </row>
    <row r="306" spans="4:8" ht="12.45" x14ac:dyDescent="0.3">
      <c r="D306" s="36" t="s">
        <v>2942</v>
      </c>
      <c r="G306" s="36" t="s">
        <v>1777</v>
      </c>
      <c r="H306" s="36" t="s">
        <v>2758</v>
      </c>
    </row>
    <row r="307" spans="4:8" ht="12.45" x14ac:dyDescent="0.3">
      <c r="D307" s="36" t="s">
        <v>2134</v>
      </c>
      <c r="G307" s="36" t="s">
        <v>2192</v>
      </c>
      <c r="H307" s="36" t="s">
        <v>2281</v>
      </c>
    </row>
    <row r="308" spans="4:8" ht="12.45" x14ac:dyDescent="0.3">
      <c r="D308" s="36" t="s">
        <v>4221</v>
      </c>
      <c r="G308" s="36" t="s">
        <v>2202</v>
      </c>
      <c r="H308" s="36" t="s">
        <v>2765</v>
      </c>
    </row>
    <row r="309" spans="4:8" ht="12.45" x14ac:dyDescent="0.3">
      <c r="D309" s="36" t="s">
        <v>4224</v>
      </c>
      <c r="G309" s="36" t="s">
        <v>2614</v>
      </c>
      <c r="H309" s="36" t="s">
        <v>2773</v>
      </c>
    </row>
    <row r="310" spans="4:8" ht="12.45" x14ac:dyDescent="0.3">
      <c r="D310" s="36" t="s">
        <v>3211</v>
      </c>
      <c r="G310" s="36" t="s">
        <v>1792</v>
      </c>
      <c r="H310" s="36" t="s">
        <v>2782</v>
      </c>
    </row>
    <row r="311" spans="4:8" ht="12.45" x14ac:dyDescent="0.3">
      <c r="D311" s="36" t="s">
        <v>4226</v>
      </c>
      <c r="G311" s="36" t="s">
        <v>2213</v>
      </c>
      <c r="H311" s="36" t="s">
        <v>2791</v>
      </c>
    </row>
    <row r="312" spans="4:8" ht="12.45" x14ac:dyDescent="0.3">
      <c r="D312" s="36" t="s">
        <v>3292</v>
      </c>
      <c r="G312" s="36" t="s">
        <v>2227</v>
      </c>
      <c r="H312" s="36" t="s">
        <v>2369</v>
      </c>
    </row>
    <row r="313" spans="4:8" ht="12.45" x14ac:dyDescent="0.3">
      <c r="D313" s="36" t="s">
        <v>4233</v>
      </c>
      <c r="G313" s="36" t="s">
        <v>620</v>
      </c>
      <c r="H313" s="36" t="s">
        <v>2385</v>
      </c>
    </row>
    <row r="314" spans="4:8" ht="12.45" x14ac:dyDescent="0.3">
      <c r="D314" s="36" t="s">
        <v>4236</v>
      </c>
      <c r="G314" s="36" t="s">
        <v>2262</v>
      </c>
      <c r="H314" s="36" t="s">
        <v>2803</v>
      </c>
    </row>
    <row r="315" spans="4:8" ht="12.45" x14ac:dyDescent="0.3">
      <c r="D315" s="36" t="s">
        <v>4239</v>
      </c>
      <c r="G315" s="36" t="s">
        <v>2302</v>
      </c>
      <c r="H315" s="36" t="s">
        <v>2293</v>
      </c>
    </row>
    <row r="316" spans="4:8" ht="12.45" x14ac:dyDescent="0.3">
      <c r="D316" s="36" t="s">
        <v>4240</v>
      </c>
      <c r="G316" s="36" t="s">
        <v>2318</v>
      </c>
      <c r="H316" s="36" t="s">
        <v>2311</v>
      </c>
    </row>
    <row r="317" spans="4:8" ht="12.45" x14ac:dyDescent="0.3">
      <c r="D317" s="36" t="s">
        <v>4243</v>
      </c>
      <c r="G317" s="36" t="s">
        <v>2629</v>
      </c>
      <c r="H317" s="36" t="s">
        <v>2812</v>
      </c>
    </row>
    <row r="318" spans="4:8" ht="12.45" x14ac:dyDescent="0.3">
      <c r="D318" s="36" t="s">
        <v>3305</v>
      </c>
      <c r="G318" s="36" t="s">
        <v>2639</v>
      </c>
      <c r="H318" s="36" t="s">
        <v>2820</v>
      </c>
    </row>
    <row r="319" spans="4:8" ht="12.45" x14ac:dyDescent="0.3">
      <c r="D319" s="36" t="s">
        <v>4248</v>
      </c>
      <c r="G319" s="36" t="s">
        <v>2329</v>
      </c>
      <c r="H319" s="36" t="s">
        <v>2381</v>
      </c>
    </row>
    <row r="320" spans="4:8" ht="12.45" x14ac:dyDescent="0.3">
      <c r="D320" s="36" t="s">
        <v>3048</v>
      </c>
      <c r="G320" s="36" t="s">
        <v>2643</v>
      </c>
      <c r="H320" s="36" t="s">
        <v>2830</v>
      </c>
    </row>
    <row r="321" spans="4:8" ht="12.45" x14ac:dyDescent="0.3">
      <c r="D321" s="36" t="s">
        <v>4250</v>
      </c>
      <c r="G321" s="36" t="s">
        <v>2270</v>
      </c>
      <c r="H321" s="36" t="s">
        <v>2394</v>
      </c>
    </row>
    <row r="322" spans="4:8" ht="12.45" x14ac:dyDescent="0.3">
      <c r="D322" s="36" t="s">
        <v>4252</v>
      </c>
      <c r="G322" s="36" t="s">
        <v>2317</v>
      </c>
      <c r="H322" s="36" t="s">
        <v>2837</v>
      </c>
    </row>
    <row r="323" spans="4:8" ht="12.45" x14ac:dyDescent="0.3">
      <c r="D323" s="36" t="s">
        <v>4255</v>
      </c>
      <c r="G323" s="36" t="s">
        <v>2324</v>
      </c>
      <c r="H323" s="36" t="s">
        <v>2844</v>
      </c>
    </row>
    <row r="324" spans="4:8" ht="12.45" x14ac:dyDescent="0.3">
      <c r="D324" s="36" t="s">
        <v>4256</v>
      </c>
      <c r="G324" s="36" t="s">
        <v>2335</v>
      </c>
      <c r="H324" s="36" t="s">
        <v>2860</v>
      </c>
    </row>
    <row r="325" spans="4:8" ht="12.45" x14ac:dyDescent="0.3">
      <c r="D325" s="36" t="s">
        <v>4258</v>
      </c>
      <c r="G325" s="36" t="s">
        <v>440</v>
      </c>
      <c r="H325" s="36" t="s">
        <v>1680</v>
      </c>
    </row>
    <row r="326" spans="4:8" ht="12.45" x14ac:dyDescent="0.3">
      <c r="D326" s="36" t="s">
        <v>4261</v>
      </c>
      <c r="G326" s="36" t="s">
        <v>2343</v>
      </c>
      <c r="H326" s="36" t="s">
        <v>1697</v>
      </c>
    </row>
    <row r="327" spans="4:8" ht="12.45" x14ac:dyDescent="0.3">
      <c r="D327" s="36" t="s">
        <v>4267</v>
      </c>
      <c r="G327" s="36" t="s">
        <v>2647</v>
      </c>
      <c r="H327" s="36" t="s">
        <v>1131</v>
      </c>
    </row>
    <row r="328" spans="4:8" ht="12.45" x14ac:dyDescent="0.3">
      <c r="D328" s="36" t="s">
        <v>4270</v>
      </c>
      <c r="G328" s="36" t="s">
        <v>2347</v>
      </c>
      <c r="H328" s="36" t="s">
        <v>2864</v>
      </c>
    </row>
    <row r="329" spans="4:8" ht="12.45" x14ac:dyDescent="0.3">
      <c r="D329" s="36" t="s">
        <v>2781</v>
      </c>
      <c r="G329" s="36" t="s">
        <v>2655</v>
      </c>
      <c r="H329" s="36" t="s">
        <v>1479</v>
      </c>
    </row>
    <row r="330" spans="4:8" ht="12.45" x14ac:dyDescent="0.3">
      <c r="D330" s="36" t="s">
        <v>4273</v>
      </c>
      <c r="G330" s="36" t="s">
        <v>2662</v>
      </c>
      <c r="H330" s="36" t="s">
        <v>2414</v>
      </c>
    </row>
    <row r="331" spans="4:8" ht="12.45" x14ac:dyDescent="0.3">
      <c r="D331" s="36" t="s">
        <v>4278</v>
      </c>
      <c r="G331" s="36" t="s">
        <v>2674</v>
      </c>
      <c r="H331" s="36" t="s">
        <v>2406</v>
      </c>
    </row>
    <row r="332" spans="4:8" ht="12.45" x14ac:dyDescent="0.3">
      <c r="D332" s="36" t="s">
        <v>4281</v>
      </c>
      <c r="G332" s="36" t="s">
        <v>2352</v>
      </c>
      <c r="H332" s="36" t="s">
        <v>2416</v>
      </c>
    </row>
    <row r="333" spans="4:8" ht="12.45" x14ac:dyDescent="0.3">
      <c r="D333" s="36" t="s">
        <v>1858</v>
      </c>
      <c r="G333" s="36" t="s">
        <v>2692</v>
      </c>
      <c r="H333" s="36" t="s">
        <v>2321</v>
      </c>
    </row>
    <row r="334" spans="4:8" ht="12.45" x14ac:dyDescent="0.3">
      <c r="D334" s="36" t="s">
        <v>4283</v>
      </c>
      <c r="G334" s="36" t="s">
        <v>2701</v>
      </c>
      <c r="H334" s="36" t="s">
        <v>2330</v>
      </c>
    </row>
    <row r="335" spans="4:8" ht="12.45" x14ac:dyDescent="0.3">
      <c r="D335" s="36" t="s">
        <v>4286</v>
      </c>
      <c r="G335" s="36" t="s">
        <v>2709</v>
      </c>
      <c r="H335" s="36" t="s">
        <v>1737</v>
      </c>
    </row>
    <row r="336" spans="4:8" ht="12.45" x14ac:dyDescent="0.3">
      <c r="D336" s="36" t="s">
        <v>4289</v>
      </c>
      <c r="G336" s="36" t="s">
        <v>2351</v>
      </c>
      <c r="H336" s="36" t="s">
        <v>1804</v>
      </c>
    </row>
    <row r="337" spans="4:8" ht="12.45" x14ac:dyDescent="0.3">
      <c r="D337" s="36" t="s">
        <v>4300</v>
      </c>
      <c r="G337" s="36" t="s">
        <v>2718</v>
      </c>
      <c r="H337" s="36" t="s">
        <v>1812</v>
      </c>
    </row>
    <row r="338" spans="4:8" ht="12.45" x14ac:dyDescent="0.3">
      <c r="D338" s="36" t="s">
        <v>4301</v>
      </c>
      <c r="G338" s="36" t="s">
        <v>2360</v>
      </c>
      <c r="H338" s="36" t="s">
        <v>2421</v>
      </c>
    </row>
    <row r="339" spans="4:8" ht="12.45" x14ac:dyDescent="0.3">
      <c r="D339" s="36" t="s">
        <v>4303</v>
      </c>
      <c r="G339" s="36" t="s">
        <v>2724</v>
      </c>
      <c r="H339" s="36" t="s">
        <v>2427</v>
      </c>
    </row>
    <row r="340" spans="4:8" ht="12.45" x14ac:dyDescent="0.3">
      <c r="D340" s="36" t="s">
        <v>4305</v>
      </c>
      <c r="G340" s="36" t="s">
        <v>2736</v>
      </c>
      <c r="H340" s="36" t="s">
        <v>2879</v>
      </c>
    </row>
    <row r="341" spans="4:8" ht="12.45" x14ac:dyDescent="0.3">
      <c r="D341" s="36" t="s">
        <v>3311</v>
      </c>
      <c r="G341" s="36" t="s">
        <v>2363</v>
      </c>
      <c r="H341" s="36" t="s">
        <v>2889</v>
      </c>
    </row>
    <row r="342" spans="4:8" ht="12.45" x14ac:dyDescent="0.3">
      <c r="D342" s="36" t="s">
        <v>4308</v>
      </c>
      <c r="G342" s="36" t="s">
        <v>2374</v>
      </c>
      <c r="H342" s="36" t="s">
        <v>2899</v>
      </c>
    </row>
    <row r="343" spans="4:8" ht="12.45" x14ac:dyDescent="0.3">
      <c r="D343" s="36" t="s">
        <v>726</v>
      </c>
      <c r="G343" s="36" t="s">
        <v>2747</v>
      </c>
      <c r="H343" s="36" t="s">
        <v>2910</v>
      </c>
    </row>
    <row r="344" spans="4:8" ht="12.45" x14ac:dyDescent="0.3">
      <c r="D344" s="36" t="s">
        <v>4314</v>
      </c>
      <c r="G344" s="36" t="s">
        <v>2758</v>
      </c>
      <c r="H344" s="36" t="s">
        <v>2422</v>
      </c>
    </row>
    <row r="345" spans="4:8" ht="12.45" x14ac:dyDescent="0.3">
      <c r="D345" s="36" t="s">
        <v>4318</v>
      </c>
      <c r="G345" s="36" t="s">
        <v>2281</v>
      </c>
      <c r="H345" s="36" t="s">
        <v>2432</v>
      </c>
    </row>
    <row r="346" spans="4:8" ht="12.45" x14ac:dyDescent="0.3">
      <c r="D346" s="36" t="s">
        <v>3332</v>
      </c>
      <c r="G346" s="36" t="s">
        <v>2765</v>
      </c>
      <c r="H346" s="36" t="s">
        <v>2338</v>
      </c>
    </row>
    <row r="347" spans="4:8" ht="12.45" x14ac:dyDescent="0.3">
      <c r="D347" s="36" t="s">
        <v>4321</v>
      </c>
      <c r="G347" s="36" t="s">
        <v>2773</v>
      </c>
      <c r="H347" s="36" t="s">
        <v>2428</v>
      </c>
    </row>
    <row r="348" spans="4:8" ht="12.45" x14ac:dyDescent="0.3">
      <c r="D348" s="36" t="s">
        <v>3641</v>
      </c>
      <c r="G348" s="36" t="s">
        <v>2782</v>
      </c>
      <c r="H348" s="36" t="s">
        <v>2920</v>
      </c>
    </row>
    <row r="349" spans="4:8" ht="12.45" x14ac:dyDescent="0.3">
      <c r="D349" s="36" t="s">
        <v>4328</v>
      </c>
      <c r="G349" s="36" t="s">
        <v>2791</v>
      </c>
      <c r="H349" s="36" t="s">
        <v>2442</v>
      </c>
    </row>
    <row r="350" spans="4:8" ht="12.45" x14ac:dyDescent="0.3">
      <c r="D350" s="36" t="s">
        <v>4331</v>
      </c>
      <c r="G350" s="36" t="s">
        <v>2369</v>
      </c>
      <c r="H350" s="36" t="s">
        <v>2436</v>
      </c>
    </row>
    <row r="351" spans="4:8" ht="12.45" x14ac:dyDescent="0.3">
      <c r="D351" s="36" t="s">
        <v>4334</v>
      </c>
      <c r="G351" s="36" t="s">
        <v>2385</v>
      </c>
      <c r="H351" s="36" t="s">
        <v>805</v>
      </c>
    </row>
    <row r="352" spans="4:8" ht="12.45" x14ac:dyDescent="0.3">
      <c r="D352" s="36" t="s">
        <v>4245</v>
      </c>
      <c r="G352" s="36" t="s">
        <v>2803</v>
      </c>
      <c r="H352" s="36" t="s">
        <v>1823</v>
      </c>
    </row>
    <row r="353" spans="4:8" ht="12.45" x14ac:dyDescent="0.3">
      <c r="D353" s="36" t="s">
        <v>4341</v>
      </c>
      <c r="G353" s="36" t="s">
        <v>2293</v>
      </c>
      <c r="H353" s="36" t="s">
        <v>1436</v>
      </c>
    </row>
    <row r="354" spans="4:8" ht="12.45" x14ac:dyDescent="0.3">
      <c r="D354" s="36" t="s">
        <v>460</v>
      </c>
      <c r="G354" s="36" t="s">
        <v>2311</v>
      </c>
      <c r="H354" s="36" t="s">
        <v>2947</v>
      </c>
    </row>
    <row r="355" spans="4:8" ht="12.45" x14ac:dyDescent="0.3">
      <c r="D355" s="36" t="s">
        <v>569</v>
      </c>
      <c r="G355" s="36" t="s">
        <v>2812</v>
      </c>
      <c r="H355" s="36" t="s">
        <v>2957</v>
      </c>
    </row>
    <row r="356" spans="4:8" ht="12.45" x14ac:dyDescent="0.3">
      <c r="D356" s="36" t="s">
        <v>4349</v>
      </c>
      <c r="G356" s="36" t="s">
        <v>2820</v>
      </c>
      <c r="H356" s="36" t="s">
        <v>1832</v>
      </c>
    </row>
    <row r="357" spans="4:8" ht="12.45" x14ac:dyDescent="0.3">
      <c r="D357" s="36" t="s">
        <v>4354</v>
      </c>
      <c r="G357" s="36" t="s">
        <v>2381</v>
      </c>
      <c r="H357" s="36" t="s">
        <v>1846</v>
      </c>
    </row>
    <row r="358" spans="4:8" ht="12.45" x14ac:dyDescent="0.3">
      <c r="D358" s="36" t="s">
        <v>4357</v>
      </c>
      <c r="G358" s="36" t="s">
        <v>2830</v>
      </c>
      <c r="H358" s="36" t="s">
        <v>2445</v>
      </c>
    </row>
    <row r="359" spans="4:8" ht="12.45" x14ac:dyDescent="0.3">
      <c r="D359" s="36" t="s">
        <v>4361</v>
      </c>
      <c r="G359" s="36" t="s">
        <v>2394</v>
      </c>
      <c r="H359" s="36" t="s">
        <v>2454</v>
      </c>
    </row>
    <row r="360" spans="4:8" ht="12.45" x14ac:dyDescent="0.3">
      <c r="D360" s="36" t="s">
        <v>4363</v>
      </c>
      <c r="G360" s="36" t="s">
        <v>2837</v>
      </c>
      <c r="H360" s="36" t="s">
        <v>2461</v>
      </c>
    </row>
    <row r="361" spans="4:8" ht="12.45" x14ac:dyDescent="0.3">
      <c r="D361" s="36" t="s">
        <v>4368</v>
      </c>
      <c r="G361" s="36" t="s">
        <v>2844</v>
      </c>
      <c r="H361" s="36" t="s">
        <v>2463</v>
      </c>
    </row>
    <row r="362" spans="4:8" ht="12.45" x14ac:dyDescent="0.3">
      <c r="D362" s="36" t="s">
        <v>4371</v>
      </c>
      <c r="G362" s="36" t="s">
        <v>2860</v>
      </c>
      <c r="H362" s="36" t="s">
        <v>2964</v>
      </c>
    </row>
    <row r="363" spans="4:8" ht="12.45" x14ac:dyDescent="0.3">
      <c r="D363" s="36" t="s">
        <v>4372</v>
      </c>
      <c r="G363" s="36" t="s">
        <v>1680</v>
      </c>
      <c r="H363" s="36" t="s">
        <v>2472</v>
      </c>
    </row>
    <row r="364" spans="4:8" ht="12.45" x14ac:dyDescent="0.3">
      <c r="D364" s="36" t="s">
        <v>614</v>
      </c>
      <c r="G364" s="36" t="s">
        <v>1697</v>
      </c>
      <c r="H364" s="36" t="s">
        <v>2970</v>
      </c>
    </row>
    <row r="365" spans="4:8" ht="12.45" x14ac:dyDescent="0.3">
      <c r="D365" s="36" t="s">
        <v>4381</v>
      </c>
      <c r="G365" s="36" t="s">
        <v>1131</v>
      </c>
      <c r="H365" s="36" t="s">
        <v>2978</v>
      </c>
    </row>
    <row r="366" spans="4:8" ht="12.45" x14ac:dyDescent="0.3">
      <c r="D366" s="36" t="s">
        <v>4326</v>
      </c>
      <c r="G366" s="36" t="s">
        <v>2864</v>
      </c>
      <c r="H366" s="36" t="s">
        <v>1354</v>
      </c>
    </row>
    <row r="367" spans="4:8" ht="12.45" x14ac:dyDescent="0.3">
      <c r="D367" s="36" t="s">
        <v>4388</v>
      </c>
      <c r="G367" s="36" t="s">
        <v>1479</v>
      </c>
      <c r="H367" s="36" t="s">
        <v>2365</v>
      </c>
    </row>
    <row r="368" spans="4:8" ht="12.45" x14ac:dyDescent="0.3">
      <c r="D368" s="36" t="s">
        <v>4392</v>
      </c>
      <c r="G368" s="36" t="s">
        <v>2414</v>
      </c>
      <c r="H368" s="36" t="s">
        <v>2479</v>
      </c>
    </row>
    <row r="369" spans="4:8" ht="12.45" x14ac:dyDescent="0.3">
      <c r="D369" s="36" t="s">
        <v>4396</v>
      </c>
      <c r="G369" s="36" t="s">
        <v>2406</v>
      </c>
      <c r="H369" s="36" t="s">
        <v>2469</v>
      </c>
    </row>
    <row r="370" spans="4:8" ht="12.45" x14ac:dyDescent="0.3">
      <c r="D370" s="36" t="s">
        <v>4401</v>
      </c>
      <c r="G370" s="36" t="s">
        <v>2416</v>
      </c>
      <c r="H370" s="36" t="s">
        <v>2997</v>
      </c>
    </row>
    <row r="371" spans="4:8" ht="12.45" x14ac:dyDescent="0.3">
      <c r="D371" s="36" t="s">
        <v>4404</v>
      </c>
      <c r="G371" s="36" t="s">
        <v>2321</v>
      </c>
      <c r="H371" s="36" t="s">
        <v>3006</v>
      </c>
    </row>
    <row r="372" spans="4:8" ht="12.45" x14ac:dyDescent="0.3">
      <c r="D372" s="36" t="s">
        <v>4409</v>
      </c>
      <c r="G372" s="36" t="s">
        <v>2330</v>
      </c>
      <c r="H372" s="36" t="s">
        <v>2031</v>
      </c>
    </row>
    <row r="373" spans="4:8" ht="12.45" x14ac:dyDescent="0.3">
      <c r="D373" s="36" t="s">
        <v>135</v>
      </c>
      <c r="G373" s="36" t="s">
        <v>1737</v>
      </c>
      <c r="H373" s="36" t="s">
        <v>1281</v>
      </c>
    </row>
    <row r="374" spans="4:8" ht="12.45" x14ac:dyDescent="0.3">
      <c r="D374" s="36" t="s">
        <v>1706</v>
      </c>
      <c r="G374" s="36" t="s">
        <v>1804</v>
      </c>
      <c r="H374" s="36" t="s">
        <v>3020</v>
      </c>
    </row>
    <row r="375" spans="4:8" ht="12.45" x14ac:dyDescent="0.3">
      <c r="D375" s="36" t="s">
        <v>4418</v>
      </c>
      <c r="G375" s="36" t="s">
        <v>1812</v>
      </c>
      <c r="H375" s="36" t="s">
        <v>3028</v>
      </c>
    </row>
    <row r="376" spans="4:8" ht="12.45" x14ac:dyDescent="0.3">
      <c r="D376" s="36" t="s">
        <v>3541</v>
      </c>
      <c r="G376" s="36" t="s">
        <v>2421</v>
      </c>
      <c r="H376" s="36" t="s">
        <v>2488</v>
      </c>
    </row>
    <row r="377" spans="4:8" ht="12.45" x14ac:dyDescent="0.3">
      <c r="D377" s="36" t="s">
        <v>4429</v>
      </c>
      <c r="G377" s="36" t="s">
        <v>2427</v>
      </c>
      <c r="H377" s="36" t="s">
        <v>3041</v>
      </c>
    </row>
    <row r="378" spans="4:8" ht="12.45" x14ac:dyDescent="0.3">
      <c r="D378" s="36" t="s">
        <v>4432</v>
      </c>
      <c r="G378" s="36" t="s">
        <v>2879</v>
      </c>
      <c r="H378" s="36" t="s">
        <v>1848</v>
      </c>
    </row>
    <row r="379" spans="4:8" ht="12.45" x14ac:dyDescent="0.3">
      <c r="D379" s="36" t="s">
        <v>1985</v>
      </c>
      <c r="G379" s="36" t="s">
        <v>2889</v>
      </c>
      <c r="H379" s="36" t="s">
        <v>2388</v>
      </c>
    </row>
    <row r="380" spans="4:8" ht="12.45" x14ac:dyDescent="0.3">
      <c r="D380" s="36" t="s">
        <v>4446</v>
      </c>
      <c r="G380" s="36" t="s">
        <v>2899</v>
      </c>
      <c r="H380" s="36" t="s">
        <v>3044</v>
      </c>
    </row>
    <row r="381" spans="4:8" ht="12.45" x14ac:dyDescent="0.3">
      <c r="D381" s="36" t="s">
        <v>4081</v>
      </c>
      <c r="G381" s="36" t="s">
        <v>2910</v>
      </c>
      <c r="H381" s="36" t="s">
        <v>2484</v>
      </c>
    </row>
    <row r="382" spans="4:8" ht="12.45" x14ac:dyDescent="0.3">
      <c r="D382" s="36" t="s">
        <v>4453</v>
      </c>
      <c r="G382" s="36" t="s">
        <v>2422</v>
      </c>
      <c r="H382" s="36" t="s">
        <v>1859</v>
      </c>
    </row>
    <row r="383" spans="4:8" ht="12.45" x14ac:dyDescent="0.3">
      <c r="D383" s="36" t="s">
        <v>3336</v>
      </c>
      <c r="G383" s="36" t="s">
        <v>2432</v>
      </c>
      <c r="H383" s="36" t="s">
        <v>1871</v>
      </c>
    </row>
    <row r="384" spans="4:8" ht="12.45" x14ac:dyDescent="0.3">
      <c r="D384" s="36" t="s">
        <v>4458</v>
      </c>
      <c r="G384" s="36" t="s">
        <v>2338</v>
      </c>
      <c r="H384" s="36" t="s">
        <v>2495</v>
      </c>
    </row>
    <row r="385" spans="4:8" ht="12.45" x14ac:dyDescent="0.3">
      <c r="D385" s="36" t="s">
        <v>2746</v>
      </c>
      <c r="G385" s="36" t="s">
        <v>2428</v>
      </c>
      <c r="H385" s="36" t="s">
        <v>1878</v>
      </c>
    </row>
    <row r="386" spans="4:8" ht="12.45" x14ac:dyDescent="0.3">
      <c r="D386" s="36" t="s">
        <v>1381</v>
      </c>
      <c r="G386" s="36" t="s">
        <v>2920</v>
      </c>
      <c r="H386" s="36" t="s">
        <v>1885</v>
      </c>
    </row>
    <row r="387" spans="4:8" ht="12.45" x14ac:dyDescent="0.3">
      <c r="D387" s="36" t="s">
        <v>4461</v>
      </c>
      <c r="G387" s="36" t="s">
        <v>2442</v>
      </c>
      <c r="H387" s="36" t="s">
        <v>1896</v>
      </c>
    </row>
    <row r="388" spans="4:8" ht="12.45" x14ac:dyDescent="0.3">
      <c r="D388" s="36" t="s">
        <v>4464</v>
      </c>
      <c r="G388" s="36" t="s">
        <v>2436</v>
      </c>
      <c r="H388" s="36" t="s">
        <v>1903</v>
      </c>
    </row>
    <row r="389" spans="4:8" ht="12.45" x14ac:dyDescent="0.3">
      <c r="D389" s="36" t="s">
        <v>780</v>
      </c>
      <c r="G389" s="36" t="s">
        <v>2436</v>
      </c>
      <c r="H389" s="36" t="s">
        <v>1167</v>
      </c>
    </row>
    <row r="390" spans="4:8" ht="12.45" x14ac:dyDescent="0.3">
      <c r="D390" s="36" t="s">
        <v>4470</v>
      </c>
      <c r="G390" s="36" t="s">
        <v>805</v>
      </c>
      <c r="H390" s="36" t="s">
        <v>1923</v>
      </c>
    </row>
    <row r="391" spans="4:8" ht="12.45" x14ac:dyDescent="0.3">
      <c r="D391" s="36" t="s">
        <v>2098</v>
      </c>
      <c r="G391" s="36" t="s">
        <v>1823</v>
      </c>
      <c r="H391" s="36" t="s">
        <v>3050</v>
      </c>
    </row>
    <row r="392" spans="4:8" ht="12.45" x14ac:dyDescent="0.3">
      <c r="D392" s="36" t="s">
        <v>4475</v>
      </c>
      <c r="G392" s="36" t="s">
        <v>1823</v>
      </c>
      <c r="H392" s="36" t="s">
        <v>2503</v>
      </c>
    </row>
    <row r="393" spans="4:8" ht="12.45" x14ac:dyDescent="0.3">
      <c r="D393" s="36" t="s">
        <v>4477</v>
      </c>
      <c r="G393" s="36" t="s">
        <v>1436</v>
      </c>
      <c r="H393" s="36" t="s">
        <v>1931</v>
      </c>
    </row>
    <row r="394" spans="4:8" ht="12.45" x14ac:dyDescent="0.3">
      <c r="D394" s="36" t="s">
        <v>4480</v>
      </c>
      <c r="G394" s="36" t="s">
        <v>2947</v>
      </c>
      <c r="H394" s="36" t="s">
        <v>2509</v>
      </c>
    </row>
    <row r="395" spans="4:8" ht="12.45" x14ac:dyDescent="0.3">
      <c r="D395" s="36" t="s">
        <v>4485</v>
      </c>
      <c r="G395" s="36" t="s">
        <v>2957</v>
      </c>
      <c r="H395" s="36" t="s">
        <v>3069</v>
      </c>
    </row>
    <row r="396" spans="4:8" ht="12.45" x14ac:dyDescent="0.3">
      <c r="D396" s="36" t="s">
        <v>1833</v>
      </c>
      <c r="G396" s="36" t="s">
        <v>1832</v>
      </c>
      <c r="H396" s="36" t="s">
        <v>3199</v>
      </c>
    </row>
    <row r="397" spans="4:8" ht="12.45" x14ac:dyDescent="0.3">
      <c r="D397" s="36" t="s">
        <v>4490</v>
      </c>
      <c r="G397" s="36" t="s">
        <v>1846</v>
      </c>
      <c r="H397" s="36" t="s">
        <v>2518</v>
      </c>
    </row>
    <row r="398" spans="4:8" ht="12.45" x14ac:dyDescent="0.3">
      <c r="D398" s="36" t="s">
        <v>4495</v>
      </c>
      <c r="G398" s="36" t="s">
        <v>2445</v>
      </c>
      <c r="H398" s="36" t="s">
        <v>2531</v>
      </c>
    </row>
    <row r="399" spans="4:8" ht="12.45" x14ac:dyDescent="0.3">
      <c r="D399" s="36" t="s">
        <v>4497</v>
      </c>
      <c r="G399" s="36" t="s">
        <v>2454</v>
      </c>
      <c r="H399" s="36" t="s">
        <v>2539</v>
      </c>
    </row>
    <row r="400" spans="4:8" ht="12.45" x14ac:dyDescent="0.3">
      <c r="D400" s="36" t="s">
        <v>4499</v>
      </c>
      <c r="G400" s="36" t="s">
        <v>2461</v>
      </c>
      <c r="H400" s="36" t="s">
        <v>2527</v>
      </c>
    </row>
    <row r="401" spans="4:8" ht="12.45" x14ac:dyDescent="0.3">
      <c r="D401" s="36" t="s">
        <v>4501</v>
      </c>
      <c r="G401" s="36" t="s">
        <v>2463</v>
      </c>
      <c r="H401" s="36" t="s">
        <v>2401</v>
      </c>
    </row>
    <row r="402" spans="4:8" ht="12.45" x14ac:dyDescent="0.3">
      <c r="D402" s="36" t="s">
        <v>4527</v>
      </c>
      <c r="G402" s="36" t="s">
        <v>2964</v>
      </c>
      <c r="H402" s="36" t="s">
        <v>2544</v>
      </c>
    </row>
    <row r="403" spans="4:8" ht="12.45" x14ac:dyDescent="0.3">
      <c r="D403" s="36" t="s">
        <v>887</v>
      </c>
      <c r="G403" s="36" t="s">
        <v>2472</v>
      </c>
      <c r="H403" s="36" t="s">
        <v>3205</v>
      </c>
    </row>
    <row r="404" spans="4:8" ht="12.45" x14ac:dyDescent="0.3">
      <c r="D404" s="36" t="s">
        <v>4529</v>
      </c>
      <c r="G404" s="36" t="s">
        <v>2970</v>
      </c>
      <c r="H404" s="36" t="s">
        <v>2297</v>
      </c>
    </row>
    <row r="405" spans="4:8" ht="12.45" x14ac:dyDescent="0.3">
      <c r="D405" s="36" t="s">
        <v>2667</v>
      </c>
      <c r="G405" s="36" t="s">
        <v>2978</v>
      </c>
      <c r="H405" s="36" t="s">
        <v>1374</v>
      </c>
    </row>
    <row r="406" spans="4:8" ht="12.45" x14ac:dyDescent="0.3">
      <c r="D406" s="36" t="s">
        <v>839</v>
      </c>
      <c r="G406" s="36" t="s">
        <v>1354</v>
      </c>
      <c r="H406" s="36" t="s">
        <v>2555</v>
      </c>
    </row>
    <row r="407" spans="4:8" ht="12.45" x14ac:dyDescent="0.3">
      <c r="D407" s="36" t="s">
        <v>4534</v>
      </c>
      <c r="G407" s="36" t="s">
        <v>2365</v>
      </c>
      <c r="H407" s="36" t="s">
        <v>2423</v>
      </c>
    </row>
    <row r="408" spans="4:8" ht="12.45" x14ac:dyDescent="0.3">
      <c r="D408" s="36" t="s">
        <v>1280</v>
      </c>
      <c r="G408" s="36" t="s">
        <v>2479</v>
      </c>
      <c r="H408" s="36" t="s">
        <v>2429</v>
      </c>
    </row>
    <row r="409" spans="4:8" ht="12.45" x14ac:dyDescent="0.3">
      <c r="D409" s="36" t="s">
        <v>4538</v>
      </c>
      <c r="G409" s="36" t="s">
        <v>2469</v>
      </c>
      <c r="H409" s="36" t="s">
        <v>3209</v>
      </c>
    </row>
    <row r="410" spans="4:8" ht="12.45" x14ac:dyDescent="0.3">
      <c r="D410" s="36" t="s">
        <v>4540</v>
      </c>
      <c r="G410" s="36" t="s">
        <v>2997</v>
      </c>
      <c r="H410" s="36" t="s">
        <v>2438</v>
      </c>
    </row>
    <row r="411" spans="4:8" ht="12.45" x14ac:dyDescent="0.3">
      <c r="D411" s="36" t="s">
        <v>2107</v>
      </c>
      <c r="G411" s="36" t="s">
        <v>3006</v>
      </c>
      <c r="H411" s="36" t="s">
        <v>3214</v>
      </c>
    </row>
    <row r="412" spans="4:8" ht="12.45" x14ac:dyDescent="0.3">
      <c r="D412" s="36" t="s">
        <v>4545</v>
      </c>
      <c r="G412" s="36" t="s">
        <v>2031</v>
      </c>
      <c r="H412" s="36" t="s">
        <v>507</v>
      </c>
    </row>
    <row r="413" spans="4:8" ht="12.45" x14ac:dyDescent="0.3">
      <c r="D413" s="36" t="s">
        <v>1447</v>
      </c>
      <c r="G413" s="36" t="s">
        <v>1281</v>
      </c>
      <c r="H413" s="36" t="s">
        <v>3221</v>
      </c>
    </row>
    <row r="414" spans="4:8" ht="12.45" x14ac:dyDescent="0.3">
      <c r="D414" s="36" t="s">
        <v>4553</v>
      </c>
      <c r="G414" s="36" t="s">
        <v>3020</v>
      </c>
      <c r="H414" s="36" t="s">
        <v>2952</v>
      </c>
    </row>
    <row r="415" spans="4:8" ht="12.45" x14ac:dyDescent="0.3">
      <c r="D415" s="36" t="s">
        <v>2550</v>
      </c>
      <c r="G415" s="36" t="s">
        <v>3028</v>
      </c>
      <c r="H415" s="36" t="s">
        <v>2576</v>
      </c>
    </row>
    <row r="416" spans="4:8" ht="12.45" x14ac:dyDescent="0.3">
      <c r="D416" s="36" t="s">
        <v>3773</v>
      </c>
      <c r="G416" s="36" t="s">
        <v>2488</v>
      </c>
      <c r="H416" s="36" t="s">
        <v>3234</v>
      </c>
    </row>
    <row r="417" spans="4:8" ht="12.45" x14ac:dyDescent="0.3">
      <c r="D417" s="36" t="s">
        <v>4562</v>
      </c>
      <c r="G417" s="36" t="s">
        <v>2488</v>
      </c>
      <c r="H417" s="36" t="s">
        <v>2581</v>
      </c>
    </row>
    <row r="418" spans="4:8" ht="12.45" x14ac:dyDescent="0.3">
      <c r="D418" s="36" t="s">
        <v>3240</v>
      </c>
      <c r="G418" s="36" t="s">
        <v>3041</v>
      </c>
      <c r="H418" s="36" t="s">
        <v>2447</v>
      </c>
    </row>
    <row r="419" spans="4:8" ht="12.45" x14ac:dyDescent="0.3">
      <c r="D419" s="36" t="s">
        <v>4569</v>
      </c>
      <c r="G419" s="36" t="s">
        <v>1848</v>
      </c>
      <c r="H419" s="36" t="s">
        <v>2455</v>
      </c>
    </row>
    <row r="420" spans="4:8" ht="12.45" x14ac:dyDescent="0.3">
      <c r="D420" s="36" t="s">
        <v>4572</v>
      </c>
      <c r="G420" s="36" t="s">
        <v>2388</v>
      </c>
      <c r="H420" s="36" t="s">
        <v>3242</v>
      </c>
    </row>
    <row r="421" spans="4:8" ht="12.45" x14ac:dyDescent="0.3">
      <c r="D421" s="36" t="s">
        <v>1627</v>
      </c>
      <c r="G421" s="36" t="s">
        <v>3044</v>
      </c>
      <c r="H421" s="36" t="s">
        <v>2465</v>
      </c>
    </row>
    <row r="422" spans="4:8" ht="12.45" x14ac:dyDescent="0.3">
      <c r="D422" s="36" t="s">
        <v>3860</v>
      </c>
      <c r="G422" s="36" t="s">
        <v>2484</v>
      </c>
      <c r="H422" s="36" t="s">
        <v>1526</v>
      </c>
    </row>
    <row r="423" spans="4:8" ht="12.45" x14ac:dyDescent="0.3">
      <c r="D423" s="36" t="s">
        <v>4575</v>
      </c>
      <c r="G423" s="36" t="s">
        <v>1859</v>
      </c>
      <c r="H423" s="36" t="s">
        <v>3270</v>
      </c>
    </row>
    <row r="424" spans="4:8" ht="12.45" x14ac:dyDescent="0.3">
      <c r="D424" s="36" t="s">
        <v>1208</v>
      </c>
      <c r="G424" s="36" t="s">
        <v>1871</v>
      </c>
      <c r="H424" s="36" t="s">
        <v>477</v>
      </c>
    </row>
    <row r="425" spans="4:8" ht="12.45" x14ac:dyDescent="0.3">
      <c r="D425" s="36" t="s">
        <v>3740</v>
      </c>
      <c r="G425" s="36" t="s">
        <v>2495</v>
      </c>
      <c r="H425" s="36" t="s">
        <v>3279</v>
      </c>
    </row>
    <row r="426" spans="4:8" ht="12.45" x14ac:dyDescent="0.3">
      <c r="D426" s="36" t="s">
        <v>4581</v>
      </c>
      <c r="G426" s="36" t="s">
        <v>1878</v>
      </c>
      <c r="H426" s="36" t="s">
        <v>2474</v>
      </c>
    </row>
    <row r="427" spans="4:8" ht="12.45" x14ac:dyDescent="0.3">
      <c r="D427" s="36" t="s">
        <v>1024</v>
      </c>
      <c r="G427" s="36" t="s">
        <v>1878</v>
      </c>
      <c r="H427" s="36" t="s">
        <v>3288</v>
      </c>
    </row>
    <row r="428" spans="4:8" ht="12.45" x14ac:dyDescent="0.3">
      <c r="D428" s="36" t="s">
        <v>999</v>
      </c>
      <c r="G428" s="36" t="s">
        <v>1885</v>
      </c>
      <c r="H428" s="36" t="s">
        <v>2585</v>
      </c>
    </row>
    <row r="429" spans="4:8" ht="12.45" x14ac:dyDescent="0.3">
      <c r="D429" s="36" t="s">
        <v>4584</v>
      </c>
      <c r="G429" s="36" t="s">
        <v>1896</v>
      </c>
      <c r="H429" s="36" t="s">
        <v>2542</v>
      </c>
    </row>
    <row r="430" spans="4:8" ht="12.45" x14ac:dyDescent="0.3">
      <c r="D430" s="36" t="s">
        <v>4588</v>
      </c>
      <c r="G430" s="36" t="s">
        <v>1896</v>
      </c>
      <c r="H430" s="36" t="s">
        <v>2549</v>
      </c>
    </row>
    <row r="431" spans="4:8" ht="12.45" x14ac:dyDescent="0.3">
      <c r="D431" s="36" t="s">
        <v>3278</v>
      </c>
      <c r="G431" s="36" t="s">
        <v>1903</v>
      </c>
      <c r="H431" s="36" t="s">
        <v>2480</v>
      </c>
    </row>
    <row r="432" spans="4:8" ht="12.45" x14ac:dyDescent="0.3">
      <c r="D432" s="36" t="s">
        <v>4593</v>
      </c>
      <c r="G432" s="36" t="s">
        <v>1167</v>
      </c>
      <c r="H432" s="36" t="s">
        <v>2561</v>
      </c>
    </row>
    <row r="433" spans="4:8" ht="12.45" x14ac:dyDescent="0.3">
      <c r="D433" s="36" t="s">
        <v>4594</v>
      </c>
      <c r="G433" s="36" t="s">
        <v>1167</v>
      </c>
      <c r="H433" s="36" t="s">
        <v>2572</v>
      </c>
    </row>
    <row r="434" spans="4:8" ht="12.45" x14ac:dyDescent="0.3">
      <c r="D434" s="36" t="s">
        <v>4598</v>
      </c>
      <c r="G434" s="36" t="s">
        <v>1923</v>
      </c>
      <c r="H434" s="36" t="s">
        <v>2590</v>
      </c>
    </row>
    <row r="435" spans="4:8" ht="12.45" x14ac:dyDescent="0.3">
      <c r="D435" s="36" t="s">
        <v>2164</v>
      </c>
      <c r="G435" s="36" t="s">
        <v>3050</v>
      </c>
      <c r="H435" s="36" t="s">
        <v>2599</v>
      </c>
    </row>
    <row r="436" spans="4:8" ht="12.45" x14ac:dyDescent="0.3">
      <c r="D436" s="36" t="s">
        <v>4601</v>
      </c>
      <c r="G436" s="36" t="s">
        <v>2503</v>
      </c>
      <c r="H436" s="36" t="s">
        <v>2606</v>
      </c>
    </row>
    <row r="437" spans="4:8" ht="12.45" x14ac:dyDescent="0.3">
      <c r="D437" s="36" t="s">
        <v>4603</v>
      </c>
      <c r="G437" s="36" t="s">
        <v>1931</v>
      </c>
      <c r="H437" s="36" t="s">
        <v>2579</v>
      </c>
    </row>
    <row r="438" spans="4:8" ht="12.45" x14ac:dyDescent="0.3">
      <c r="D438" s="36" t="s">
        <v>4608</v>
      </c>
      <c r="G438" s="36" t="s">
        <v>2509</v>
      </c>
      <c r="H438" s="36" t="s">
        <v>2491</v>
      </c>
    </row>
    <row r="439" spans="4:8" ht="12.45" x14ac:dyDescent="0.3">
      <c r="D439" s="36" t="s">
        <v>4611</v>
      </c>
      <c r="G439" s="36" t="s">
        <v>3069</v>
      </c>
      <c r="H439" s="36" t="s">
        <v>3309</v>
      </c>
    </row>
    <row r="440" spans="4:8" ht="12.45" x14ac:dyDescent="0.3">
      <c r="D440" s="36" t="s">
        <v>4616</v>
      </c>
      <c r="G440" s="36" t="s">
        <v>3199</v>
      </c>
      <c r="H440" s="36" t="s">
        <v>2243</v>
      </c>
    </row>
    <row r="441" spans="4:8" ht="12.45" x14ac:dyDescent="0.3">
      <c r="D441" s="36" t="s">
        <v>4619</v>
      </c>
      <c r="G441" s="36" t="s">
        <v>2518</v>
      </c>
      <c r="H441" s="36" t="s">
        <v>1079</v>
      </c>
    </row>
    <row r="442" spans="4:8" ht="12.45" x14ac:dyDescent="0.3">
      <c r="D442" s="36" t="s">
        <v>425</v>
      </c>
      <c r="G442" s="36" t="s">
        <v>2531</v>
      </c>
      <c r="H442" s="36" t="s">
        <v>1465</v>
      </c>
    </row>
    <row r="443" spans="4:8" ht="12.45" x14ac:dyDescent="0.3">
      <c r="D443" s="36" t="s">
        <v>4624</v>
      </c>
      <c r="G443" s="36" t="s">
        <v>2531</v>
      </c>
      <c r="H443" s="36" t="s">
        <v>2595</v>
      </c>
    </row>
    <row r="444" spans="4:8" ht="12.45" x14ac:dyDescent="0.3">
      <c r="D444" s="36" t="s">
        <v>4631</v>
      </c>
      <c r="G444" s="36" t="s">
        <v>2539</v>
      </c>
      <c r="H444" s="36" t="s">
        <v>2604</v>
      </c>
    </row>
    <row r="445" spans="4:8" ht="12.45" x14ac:dyDescent="0.3">
      <c r="D445" s="36" t="s">
        <v>4638</v>
      </c>
      <c r="G445" s="36" t="s">
        <v>2527</v>
      </c>
      <c r="H445" s="36" t="s">
        <v>2611</v>
      </c>
    </row>
    <row r="446" spans="4:8" ht="12.45" x14ac:dyDescent="0.3">
      <c r="D446" s="36" t="s">
        <v>4642</v>
      </c>
      <c r="G446" s="36" t="s">
        <v>2401</v>
      </c>
      <c r="H446" s="36" t="s">
        <v>2616</v>
      </c>
    </row>
    <row r="447" spans="4:8" ht="12.45" x14ac:dyDescent="0.3">
      <c r="D447" s="36" t="s">
        <v>3851</v>
      </c>
      <c r="G447" s="36" t="s">
        <v>2544</v>
      </c>
      <c r="H447" s="36" t="s">
        <v>2620</v>
      </c>
    </row>
    <row r="448" spans="4:8" ht="12.45" x14ac:dyDescent="0.3">
      <c r="D448" s="36" t="s">
        <v>4648</v>
      </c>
      <c r="G448" s="36" t="s">
        <v>3205</v>
      </c>
      <c r="H448" s="36" t="s">
        <v>2632</v>
      </c>
    </row>
    <row r="449" spans="4:8" ht="12.45" x14ac:dyDescent="0.3">
      <c r="D449" s="36" t="s">
        <v>4653</v>
      </c>
      <c r="G449" s="36" t="s">
        <v>2297</v>
      </c>
      <c r="H449" s="36" t="s">
        <v>2640</v>
      </c>
    </row>
    <row r="450" spans="4:8" ht="12.45" x14ac:dyDescent="0.3">
      <c r="D450" s="36" t="s">
        <v>4655</v>
      </c>
      <c r="G450" s="36" t="s">
        <v>1374</v>
      </c>
      <c r="H450" s="36" t="s">
        <v>2505</v>
      </c>
    </row>
    <row r="451" spans="4:8" ht="12.45" x14ac:dyDescent="0.3">
      <c r="D451" s="36" t="s">
        <v>4657</v>
      </c>
      <c r="G451" s="36" t="s">
        <v>2555</v>
      </c>
      <c r="H451" s="36" t="s">
        <v>3331</v>
      </c>
    </row>
    <row r="452" spans="4:8" ht="12.45" x14ac:dyDescent="0.3">
      <c r="D452" s="36" t="s">
        <v>4661</v>
      </c>
      <c r="G452" s="36" t="s">
        <v>2423</v>
      </c>
      <c r="H452" s="36" t="s">
        <v>2617</v>
      </c>
    </row>
    <row r="453" spans="4:8" ht="12.45" x14ac:dyDescent="0.3">
      <c r="D453" s="36" t="s">
        <v>1520</v>
      </c>
      <c r="G453" s="36" t="s">
        <v>2429</v>
      </c>
      <c r="H453" s="36" t="s">
        <v>2624</v>
      </c>
    </row>
    <row r="454" spans="4:8" ht="12.45" x14ac:dyDescent="0.3">
      <c r="D454" s="36" t="s">
        <v>4667</v>
      </c>
      <c r="G454" s="36" t="s">
        <v>3209</v>
      </c>
      <c r="H454" s="36" t="s">
        <v>1165</v>
      </c>
    </row>
    <row r="455" spans="4:8" ht="12.45" x14ac:dyDescent="0.3">
      <c r="D455" s="36" t="s">
        <v>3650</v>
      </c>
      <c r="G455" s="36" t="s">
        <v>2438</v>
      </c>
      <c r="H455" s="36" t="s">
        <v>2510</v>
      </c>
    </row>
    <row r="456" spans="4:8" ht="12.45" x14ac:dyDescent="0.3">
      <c r="D456" s="36" t="s">
        <v>1764</v>
      </c>
      <c r="G456" s="36" t="s">
        <v>3214</v>
      </c>
      <c r="H456" s="36" t="s">
        <v>3349</v>
      </c>
    </row>
    <row r="457" spans="4:8" ht="12.45" x14ac:dyDescent="0.3">
      <c r="D457" s="36" t="s">
        <v>3402</v>
      </c>
      <c r="G457" s="36" t="s">
        <v>507</v>
      </c>
      <c r="H457" s="36" t="s">
        <v>2636</v>
      </c>
    </row>
    <row r="458" spans="4:8" ht="12.45" x14ac:dyDescent="0.3">
      <c r="D458" s="36" t="s">
        <v>4675</v>
      </c>
      <c r="G458" s="36" t="s">
        <v>3221</v>
      </c>
      <c r="H458" s="36" t="s">
        <v>2641</v>
      </c>
    </row>
    <row r="459" spans="4:8" ht="12.45" x14ac:dyDescent="0.3">
      <c r="D459" s="76">
        <v>2</v>
      </c>
      <c r="G459" s="36" t="s">
        <v>2952</v>
      </c>
      <c r="H459" s="36" t="s">
        <v>3357</v>
      </c>
    </row>
    <row r="460" spans="4:8" ht="12.45" x14ac:dyDescent="0.3">
      <c r="D460" s="36" t="s">
        <v>4714</v>
      </c>
      <c r="G460" s="36" t="s">
        <v>2576</v>
      </c>
      <c r="H460" s="36" t="s">
        <v>3369</v>
      </c>
    </row>
    <row r="461" spans="4:8" ht="12.45" x14ac:dyDescent="0.3">
      <c r="D461" s="36" t="s">
        <v>3409</v>
      </c>
      <c r="G461" s="36" t="s">
        <v>3234</v>
      </c>
      <c r="H461" s="36" t="s">
        <v>3378</v>
      </c>
    </row>
    <row r="462" spans="4:8" ht="12.45" x14ac:dyDescent="0.3">
      <c r="D462" s="36" t="s">
        <v>4720</v>
      </c>
      <c r="G462" s="36" t="s">
        <v>2581</v>
      </c>
      <c r="H462" s="36" t="s">
        <v>2521</v>
      </c>
    </row>
    <row r="463" spans="4:8" ht="12.45" x14ac:dyDescent="0.3">
      <c r="D463" s="36" t="s">
        <v>4723</v>
      </c>
      <c r="G463" s="36" t="s">
        <v>2447</v>
      </c>
      <c r="H463" s="36" t="s">
        <v>3383</v>
      </c>
    </row>
    <row r="464" spans="4:8" ht="12.45" x14ac:dyDescent="0.3">
      <c r="D464" s="36" t="s">
        <v>4486</v>
      </c>
      <c r="G464" s="36" t="s">
        <v>2455</v>
      </c>
      <c r="H464" s="36" t="s">
        <v>3393</v>
      </c>
    </row>
    <row r="465" spans="4:8" ht="12.45" x14ac:dyDescent="0.3">
      <c r="D465" s="36" t="s">
        <v>4747</v>
      </c>
      <c r="G465" s="36" t="s">
        <v>3242</v>
      </c>
      <c r="H465" s="36" t="s">
        <v>3404</v>
      </c>
    </row>
    <row r="466" spans="4:8" ht="12.45" x14ac:dyDescent="0.3">
      <c r="D466" s="36" t="s">
        <v>4749</v>
      </c>
      <c r="G466" s="36" t="s">
        <v>2465</v>
      </c>
      <c r="H466" s="36" t="s">
        <v>2645</v>
      </c>
    </row>
    <row r="467" spans="4:8" ht="12.45" x14ac:dyDescent="0.3">
      <c r="D467" s="36" t="s">
        <v>3589</v>
      </c>
      <c r="G467" s="36" t="s">
        <v>2465</v>
      </c>
      <c r="H467" s="36" t="s">
        <v>2652</v>
      </c>
    </row>
    <row r="468" spans="4:8" ht="12.45" x14ac:dyDescent="0.3">
      <c r="D468" s="36" t="s">
        <v>4755</v>
      </c>
      <c r="G468" s="36" t="s">
        <v>1526</v>
      </c>
      <c r="H468" s="36" t="s">
        <v>565</v>
      </c>
    </row>
    <row r="469" spans="4:8" ht="12.45" x14ac:dyDescent="0.3">
      <c r="D469" s="36" t="s">
        <v>4759</v>
      </c>
      <c r="G469" s="36" t="s">
        <v>3270</v>
      </c>
      <c r="H469" s="36" t="s">
        <v>2535</v>
      </c>
    </row>
    <row r="470" spans="4:8" ht="12.45" x14ac:dyDescent="0.3">
      <c r="D470" s="36" t="s">
        <v>4760</v>
      </c>
      <c r="G470" s="36" t="s">
        <v>477</v>
      </c>
      <c r="H470" s="36" t="s">
        <v>2670</v>
      </c>
    </row>
    <row r="471" spans="4:8" ht="12.45" x14ac:dyDescent="0.3">
      <c r="D471" s="36" t="s">
        <v>4763</v>
      </c>
      <c r="G471" s="36" t="s">
        <v>477</v>
      </c>
      <c r="H471" s="36" t="s">
        <v>2540</v>
      </c>
    </row>
    <row r="472" spans="4:8" ht="12.45" x14ac:dyDescent="0.3">
      <c r="D472" s="36" t="s">
        <v>4769</v>
      </c>
      <c r="G472" s="36" t="s">
        <v>3279</v>
      </c>
      <c r="H472" s="36" t="s">
        <v>2689</v>
      </c>
    </row>
    <row r="473" spans="4:8" ht="12.45" x14ac:dyDescent="0.3">
      <c r="D473" s="36" t="s">
        <v>4770</v>
      </c>
      <c r="G473" s="36" t="s">
        <v>2474</v>
      </c>
      <c r="H473" s="36" t="s">
        <v>2644</v>
      </c>
    </row>
    <row r="474" spans="4:8" ht="12.45" x14ac:dyDescent="0.3">
      <c r="D474" s="36" t="s">
        <v>4775</v>
      </c>
      <c r="G474" s="36" t="s">
        <v>3288</v>
      </c>
      <c r="H474" s="36" t="s">
        <v>2546</v>
      </c>
    </row>
    <row r="475" spans="4:8" ht="12.45" x14ac:dyDescent="0.3">
      <c r="D475" s="36" t="s">
        <v>4776</v>
      </c>
      <c r="G475" s="36" t="s">
        <v>2585</v>
      </c>
      <c r="H475" s="36" t="s">
        <v>3411</v>
      </c>
    </row>
    <row r="476" spans="4:8" ht="12.45" x14ac:dyDescent="0.3">
      <c r="D476" s="36" t="s">
        <v>801</v>
      </c>
      <c r="G476" s="36" t="s">
        <v>2542</v>
      </c>
      <c r="H476" s="36" t="s">
        <v>3420</v>
      </c>
    </row>
    <row r="477" spans="4:8" ht="12.45" x14ac:dyDescent="0.3">
      <c r="D477" s="36" t="s">
        <v>4313</v>
      </c>
      <c r="G477" s="36" t="s">
        <v>2549</v>
      </c>
      <c r="H477" s="36" t="s">
        <v>2557</v>
      </c>
    </row>
    <row r="478" spans="4:8" ht="12.45" x14ac:dyDescent="0.3">
      <c r="D478" s="36" t="s">
        <v>4783</v>
      </c>
      <c r="G478" s="36" t="s">
        <v>2549</v>
      </c>
      <c r="H478" s="36" t="s">
        <v>2649</v>
      </c>
    </row>
    <row r="479" spans="4:8" ht="12.45" x14ac:dyDescent="0.3">
      <c r="D479" s="36" t="s">
        <v>4785</v>
      </c>
      <c r="G479" s="36" t="s">
        <v>2480</v>
      </c>
      <c r="H479" s="36" t="s">
        <v>650</v>
      </c>
    </row>
    <row r="480" spans="4:8" ht="12.45" x14ac:dyDescent="0.3">
      <c r="D480" s="36" t="s">
        <v>4789</v>
      </c>
      <c r="G480" s="36" t="s">
        <v>2561</v>
      </c>
      <c r="H480" s="36" t="s">
        <v>2707</v>
      </c>
    </row>
    <row r="481" spans="4:8" ht="12.45" x14ac:dyDescent="0.3">
      <c r="D481" s="36" t="s">
        <v>4791</v>
      </c>
      <c r="G481" s="36" t="s">
        <v>2572</v>
      </c>
      <c r="H481" s="36" t="s">
        <v>2714</v>
      </c>
    </row>
    <row r="482" spans="4:8" ht="12.45" x14ac:dyDescent="0.3">
      <c r="D482" s="36" t="s">
        <v>4795</v>
      </c>
      <c r="G482" s="36" t="s">
        <v>2590</v>
      </c>
      <c r="H482" s="36" t="s">
        <v>3425</v>
      </c>
    </row>
    <row r="483" spans="4:8" ht="12.45" x14ac:dyDescent="0.3">
      <c r="D483" s="36" t="s">
        <v>797</v>
      </c>
      <c r="G483" s="36" t="s">
        <v>2599</v>
      </c>
      <c r="H483" s="36" t="s">
        <v>3430</v>
      </c>
    </row>
    <row r="484" spans="4:8" ht="12.45" x14ac:dyDescent="0.3">
      <c r="D484" s="36" t="s">
        <v>4804</v>
      </c>
      <c r="G484" s="36" t="s">
        <v>2599</v>
      </c>
      <c r="H484" s="36" t="s">
        <v>2399</v>
      </c>
    </row>
    <row r="485" spans="4:8" ht="12.45" x14ac:dyDescent="0.3">
      <c r="D485" s="36" t="s">
        <v>4807</v>
      </c>
      <c r="G485" s="36" t="s">
        <v>2606</v>
      </c>
      <c r="H485" s="36" t="s">
        <v>2567</v>
      </c>
    </row>
    <row r="486" spans="4:8" ht="12.45" x14ac:dyDescent="0.3">
      <c r="D486" s="36" t="s">
        <v>4809</v>
      </c>
      <c r="G486" s="36" t="s">
        <v>2579</v>
      </c>
      <c r="H486" s="36" t="s">
        <v>2656</v>
      </c>
    </row>
    <row r="487" spans="4:8" ht="12.45" x14ac:dyDescent="0.3">
      <c r="D487" s="36" t="s">
        <v>4815</v>
      </c>
      <c r="G487" s="36" t="s">
        <v>2491</v>
      </c>
      <c r="H487" s="36" t="s">
        <v>2663</v>
      </c>
    </row>
    <row r="488" spans="4:8" ht="12.45" x14ac:dyDescent="0.3">
      <c r="D488" s="36" t="s">
        <v>4819</v>
      </c>
      <c r="G488" s="36" t="s">
        <v>3309</v>
      </c>
      <c r="H488" s="36" t="s">
        <v>3435</v>
      </c>
    </row>
    <row r="489" spans="4:8" ht="12.45" x14ac:dyDescent="0.3">
      <c r="D489" s="36" t="s">
        <v>2244</v>
      </c>
      <c r="G489" s="36" t="s">
        <v>2243</v>
      </c>
      <c r="H489" s="36" t="s">
        <v>2577</v>
      </c>
    </row>
    <row r="490" spans="4:8" ht="12.45" x14ac:dyDescent="0.3">
      <c r="D490" s="36" t="s">
        <v>4824</v>
      </c>
      <c r="G490" s="36" t="s">
        <v>1079</v>
      </c>
      <c r="H490" s="36" t="s">
        <v>2685</v>
      </c>
    </row>
    <row r="491" spans="4:8" ht="12.45" x14ac:dyDescent="0.3">
      <c r="D491" s="36" t="s">
        <v>4828</v>
      </c>
      <c r="G491" s="36" t="s">
        <v>1079</v>
      </c>
      <c r="H491" s="36" t="s">
        <v>2582</v>
      </c>
    </row>
    <row r="492" spans="4:8" ht="12.45" x14ac:dyDescent="0.3">
      <c r="D492" s="36" t="s">
        <v>4831</v>
      </c>
      <c r="G492" s="36" t="s">
        <v>1465</v>
      </c>
      <c r="H492" s="36" t="s">
        <v>2586</v>
      </c>
    </row>
    <row r="493" spans="4:8" ht="12.45" x14ac:dyDescent="0.3">
      <c r="D493" s="36" t="s">
        <v>3549</v>
      </c>
      <c r="G493" s="36" t="s">
        <v>2595</v>
      </c>
      <c r="H493" s="36" t="s">
        <v>2731</v>
      </c>
    </row>
    <row r="494" spans="4:8" ht="12.45" x14ac:dyDescent="0.3">
      <c r="D494" s="36" t="s">
        <v>4838</v>
      </c>
      <c r="G494" s="36" t="s">
        <v>2604</v>
      </c>
      <c r="H494" s="36" t="s">
        <v>3439</v>
      </c>
    </row>
    <row r="495" spans="4:8" ht="12.45" x14ac:dyDescent="0.3">
      <c r="D495" s="36" t="s">
        <v>4840</v>
      </c>
      <c r="G495" s="36" t="s">
        <v>2611</v>
      </c>
      <c r="H495" s="36" t="s">
        <v>3448</v>
      </c>
    </row>
    <row r="496" spans="4:8" ht="12.45" x14ac:dyDescent="0.3">
      <c r="D496" s="36" t="s">
        <v>4845</v>
      </c>
      <c r="G496" s="36" t="s">
        <v>2616</v>
      </c>
      <c r="H496" s="36" t="s">
        <v>2695</v>
      </c>
    </row>
    <row r="497" spans="4:8" ht="12.45" x14ac:dyDescent="0.3">
      <c r="D497" s="36" t="s">
        <v>4849</v>
      </c>
      <c r="G497" s="36" t="s">
        <v>2620</v>
      </c>
      <c r="H497" s="36" t="s">
        <v>3457</v>
      </c>
    </row>
    <row r="498" spans="4:8" ht="12.45" x14ac:dyDescent="0.3">
      <c r="D498" s="36" t="s">
        <v>4853</v>
      </c>
      <c r="G498" s="36" t="s">
        <v>2632</v>
      </c>
      <c r="H498" s="36" t="s">
        <v>3466</v>
      </c>
    </row>
    <row r="499" spans="4:8" ht="12.45" x14ac:dyDescent="0.3">
      <c r="D499" s="36" t="s">
        <v>4856</v>
      </c>
      <c r="G499" s="36" t="s">
        <v>2640</v>
      </c>
      <c r="H499" s="36" t="s">
        <v>2742</v>
      </c>
    </row>
    <row r="500" spans="4:8" ht="12.45" x14ac:dyDescent="0.3">
      <c r="D500" s="36" t="s">
        <v>4858</v>
      </c>
      <c r="G500" s="36" t="s">
        <v>2505</v>
      </c>
      <c r="H500" s="36" t="s">
        <v>277</v>
      </c>
    </row>
    <row r="501" spans="4:8" ht="12.45" x14ac:dyDescent="0.3">
      <c r="D501" s="36" t="s">
        <v>4862</v>
      </c>
      <c r="G501" s="36" t="s">
        <v>2505</v>
      </c>
      <c r="H501" s="36" t="s">
        <v>2592</v>
      </c>
    </row>
    <row r="502" spans="4:8" ht="12.45" x14ac:dyDescent="0.3">
      <c r="D502" s="36" t="s">
        <v>4864</v>
      </c>
      <c r="G502" s="36" t="s">
        <v>3331</v>
      </c>
      <c r="H502" s="36" t="s">
        <v>3485</v>
      </c>
    </row>
    <row r="503" spans="4:8" ht="12.45" x14ac:dyDescent="0.3">
      <c r="D503" s="36" t="s">
        <v>3630</v>
      </c>
      <c r="G503" s="36" t="s">
        <v>2617</v>
      </c>
      <c r="H503" s="36" t="s">
        <v>2703</v>
      </c>
    </row>
    <row r="504" spans="4:8" ht="12.45" x14ac:dyDescent="0.3">
      <c r="D504" s="36" t="s">
        <v>4868</v>
      </c>
      <c r="G504" s="36" t="s">
        <v>2624</v>
      </c>
      <c r="H504" s="36" t="s">
        <v>3490</v>
      </c>
    </row>
    <row r="505" spans="4:8" ht="12.45" x14ac:dyDescent="0.3">
      <c r="D505" s="36" t="s">
        <v>4873</v>
      </c>
      <c r="G505" s="36" t="s">
        <v>1165</v>
      </c>
      <c r="H505" s="36" t="s">
        <v>2696</v>
      </c>
    </row>
    <row r="506" spans="4:8" ht="12.45" x14ac:dyDescent="0.3">
      <c r="D506" s="36" t="s">
        <v>4877</v>
      </c>
      <c r="G506" s="36" t="s">
        <v>2510</v>
      </c>
      <c r="H506" s="36" t="s">
        <v>3499</v>
      </c>
    </row>
    <row r="507" spans="4:8" ht="12.45" x14ac:dyDescent="0.3">
      <c r="D507" s="36" t="s">
        <v>4881</v>
      </c>
      <c r="G507" s="36" t="s">
        <v>3349</v>
      </c>
      <c r="H507" s="36" t="s">
        <v>2711</v>
      </c>
    </row>
    <row r="508" spans="4:8" ht="12.45" x14ac:dyDescent="0.3">
      <c r="D508" s="36" t="s">
        <v>4885</v>
      </c>
      <c r="G508" s="36" t="s">
        <v>2636</v>
      </c>
      <c r="H508" s="36" t="s">
        <v>2761</v>
      </c>
    </row>
    <row r="509" spans="4:8" ht="12.45" x14ac:dyDescent="0.3">
      <c r="D509" s="36" t="s">
        <v>4889</v>
      </c>
      <c r="G509" s="36" t="s">
        <v>2641</v>
      </c>
      <c r="H509" s="36" t="s">
        <v>1433</v>
      </c>
    </row>
    <row r="510" spans="4:8" ht="12.45" x14ac:dyDescent="0.3">
      <c r="D510" s="36" t="s">
        <v>4891</v>
      </c>
      <c r="G510" s="36" t="s">
        <v>3357</v>
      </c>
      <c r="H510" s="36" t="s">
        <v>2600</v>
      </c>
    </row>
    <row r="511" spans="4:8" ht="12.45" x14ac:dyDescent="0.3">
      <c r="D511" s="36" t="s">
        <v>4893</v>
      </c>
      <c r="G511" s="36" t="s">
        <v>3369</v>
      </c>
      <c r="H511" s="36" t="s">
        <v>2779</v>
      </c>
    </row>
    <row r="512" spans="4:8" ht="12.45" x14ac:dyDescent="0.3">
      <c r="D512" s="36" t="s">
        <v>3719</v>
      </c>
      <c r="G512" s="36" t="s">
        <v>3378</v>
      </c>
      <c r="H512" s="36" t="s">
        <v>3007</v>
      </c>
    </row>
    <row r="513" spans="4:8" ht="12.45" x14ac:dyDescent="0.3">
      <c r="D513" s="36" t="s">
        <v>4779</v>
      </c>
      <c r="G513" s="36" t="s">
        <v>2521</v>
      </c>
      <c r="H513" s="36" t="s">
        <v>2788</v>
      </c>
    </row>
    <row r="514" spans="4:8" ht="12.45" x14ac:dyDescent="0.3">
      <c r="D514" s="36" t="s">
        <v>2247</v>
      </c>
      <c r="G514" s="36" t="s">
        <v>3383</v>
      </c>
      <c r="H514" s="36" t="s">
        <v>2720</v>
      </c>
    </row>
    <row r="515" spans="4:8" ht="12.45" x14ac:dyDescent="0.3">
      <c r="D515" s="36" t="s">
        <v>4902</v>
      </c>
      <c r="G515" s="36" t="s">
        <v>3393</v>
      </c>
      <c r="H515" s="36" t="s">
        <v>2726</v>
      </c>
    </row>
    <row r="516" spans="4:8" ht="12.45" x14ac:dyDescent="0.3">
      <c r="D516" s="36" t="s">
        <v>4907</v>
      </c>
      <c r="G516" s="36" t="s">
        <v>3404</v>
      </c>
      <c r="H516" s="36" t="s">
        <v>3539</v>
      </c>
    </row>
    <row r="517" spans="4:8" ht="12.45" x14ac:dyDescent="0.3">
      <c r="D517" s="36" t="s">
        <v>4913</v>
      </c>
      <c r="G517" s="36" t="s">
        <v>2645</v>
      </c>
      <c r="H517" s="36" t="s">
        <v>3543</v>
      </c>
    </row>
    <row r="518" spans="4:8" ht="12.45" x14ac:dyDescent="0.3">
      <c r="D518" s="36" t="s">
        <v>4916</v>
      </c>
      <c r="G518" s="36" t="s">
        <v>2652</v>
      </c>
      <c r="H518" s="36" t="s">
        <v>3547</v>
      </c>
    </row>
    <row r="519" spans="4:8" ht="12.45" x14ac:dyDescent="0.3">
      <c r="D519" s="36" t="s">
        <v>3999</v>
      </c>
      <c r="G519" s="36" t="s">
        <v>565</v>
      </c>
      <c r="H519" s="36" t="s">
        <v>3550</v>
      </c>
    </row>
    <row r="520" spans="4:8" ht="12.45" x14ac:dyDescent="0.3">
      <c r="D520" s="36" t="s">
        <v>4922</v>
      </c>
      <c r="G520" s="36" t="s">
        <v>2535</v>
      </c>
      <c r="H520" s="36" t="s">
        <v>1943</v>
      </c>
    </row>
    <row r="521" spans="4:8" ht="12.45" x14ac:dyDescent="0.3">
      <c r="D521" s="36" t="s">
        <v>4925</v>
      </c>
      <c r="G521" s="36" t="s">
        <v>2670</v>
      </c>
      <c r="H521" s="36" t="s">
        <v>3553</v>
      </c>
    </row>
    <row r="522" spans="4:8" ht="12.45" x14ac:dyDescent="0.3">
      <c r="D522" s="36" t="s">
        <v>1855</v>
      </c>
      <c r="G522" s="36" t="s">
        <v>2540</v>
      </c>
      <c r="H522" s="36" t="s">
        <v>3629</v>
      </c>
    </row>
    <row r="523" spans="4:8" ht="12.45" x14ac:dyDescent="0.3">
      <c r="D523" s="36" t="s">
        <v>4931</v>
      </c>
      <c r="G523" s="36" t="s">
        <v>2689</v>
      </c>
      <c r="H523" s="36" t="s">
        <v>3637</v>
      </c>
    </row>
    <row r="524" spans="4:8" ht="12.45" x14ac:dyDescent="0.3">
      <c r="D524" s="36" t="s">
        <v>4933</v>
      </c>
      <c r="G524" s="36" t="s">
        <v>2644</v>
      </c>
      <c r="H524" s="36" t="s">
        <v>978</v>
      </c>
    </row>
    <row r="525" spans="4:8" ht="12.45" x14ac:dyDescent="0.3">
      <c r="D525" s="36" t="s">
        <v>4936</v>
      </c>
      <c r="G525" s="36" t="s">
        <v>2546</v>
      </c>
      <c r="H525" s="36" t="s">
        <v>3648</v>
      </c>
    </row>
    <row r="526" spans="4:8" ht="12.45" x14ac:dyDescent="0.3">
      <c r="D526" s="36" t="s">
        <v>2848</v>
      </c>
      <c r="G526" s="36" t="s">
        <v>3411</v>
      </c>
      <c r="H526" s="36" t="s">
        <v>2738</v>
      </c>
    </row>
    <row r="527" spans="4:8" ht="12.45" x14ac:dyDescent="0.3">
      <c r="D527" s="36" t="s">
        <v>4942</v>
      </c>
      <c r="G527" s="36" t="s">
        <v>3420</v>
      </c>
      <c r="H527" s="36" t="s">
        <v>2749</v>
      </c>
    </row>
    <row r="528" spans="4:8" ht="12.45" x14ac:dyDescent="0.3">
      <c r="D528" s="36" t="s">
        <v>4947</v>
      </c>
      <c r="G528" s="36" t="s">
        <v>2557</v>
      </c>
      <c r="H528" s="36" t="s">
        <v>3654</v>
      </c>
    </row>
    <row r="529" spans="4:8" ht="12.45" x14ac:dyDescent="0.3">
      <c r="D529" s="36" t="s">
        <v>4949</v>
      </c>
      <c r="G529" s="36" t="s">
        <v>2649</v>
      </c>
      <c r="H529" s="36" t="s">
        <v>3664</v>
      </c>
    </row>
    <row r="530" spans="4:8" ht="12.45" x14ac:dyDescent="0.3">
      <c r="D530" s="36" t="s">
        <v>4678</v>
      </c>
      <c r="G530" s="36" t="s">
        <v>650</v>
      </c>
      <c r="H530" s="36" t="s">
        <v>3671</v>
      </c>
    </row>
    <row r="531" spans="4:8" ht="12.45" x14ac:dyDescent="0.3">
      <c r="D531" s="36" t="s">
        <v>4952</v>
      </c>
      <c r="G531" s="36" t="s">
        <v>2707</v>
      </c>
      <c r="H531" s="36" t="s">
        <v>2816</v>
      </c>
    </row>
    <row r="532" spans="4:8" ht="12.45" x14ac:dyDescent="0.3">
      <c r="D532" s="36" t="s">
        <v>4955</v>
      </c>
      <c r="G532" s="36" t="s">
        <v>2714</v>
      </c>
      <c r="H532" s="36" t="s">
        <v>2826</v>
      </c>
    </row>
    <row r="533" spans="4:8" ht="12.45" x14ac:dyDescent="0.3">
      <c r="D533" s="36" t="s">
        <v>4959</v>
      </c>
      <c r="G533" s="36" t="s">
        <v>3425</v>
      </c>
      <c r="H533" s="36" t="s">
        <v>2832</v>
      </c>
    </row>
    <row r="534" spans="4:8" ht="12.45" x14ac:dyDescent="0.3">
      <c r="D534" s="36" t="s">
        <v>4961</v>
      </c>
      <c r="G534" s="36" t="s">
        <v>3430</v>
      </c>
      <c r="H534" s="36" t="s">
        <v>2609</v>
      </c>
    </row>
    <row r="535" spans="4:8" ht="12.45" x14ac:dyDescent="0.3">
      <c r="D535" s="36" t="s">
        <v>4964</v>
      </c>
      <c r="G535" s="36" t="s">
        <v>2399</v>
      </c>
      <c r="H535" s="36" t="s">
        <v>1762</v>
      </c>
    </row>
    <row r="536" spans="4:8" ht="12.45" x14ac:dyDescent="0.3">
      <c r="D536" s="36" t="s">
        <v>4968</v>
      </c>
      <c r="G536" s="36" t="s">
        <v>2567</v>
      </c>
      <c r="H536" s="36" t="s">
        <v>1703</v>
      </c>
    </row>
    <row r="537" spans="4:8" ht="12.45" x14ac:dyDescent="0.3">
      <c r="D537" s="36" t="s">
        <v>4972</v>
      </c>
      <c r="G537" s="36" t="s">
        <v>2656</v>
      </c>
      <c r="H537" s="36" t="s">
        <v>1421</v>
      </c>
    </row>
    <row r="538" spans="4:8" ht="12.45" x14ac:dyDescent="0.3">
      <c r="D538" s="36" t="s">
        <v>4974</v>
      </c>
      <c r="G538" s="36" t="s">
        <v>2663</v>
      </c>
      <c r="H538" s="36" t="s">
        <v>671</v>
      </c>
    </row>
    <row r="539" spans="4:8" ht="12.45" x14ac:dyDescent="0.3">
      <c r="D539" s="36" t="s">
        <v>4975</v>
      </c>
      <c r="G539" s="36" t="s">
        <v>3435</v>
      </c>
      <c r="H539" s="36" t="s">
        <v>1247</v>
      </c>
    </row>
    <row r="540" spans="4:8" ht="12.45" x14ac:dyDescent="0.3">
      <c r="D540" s="36" t="s">
        <v>4979</v>
      </c>
      <c r="G540" s="36" t="s">
        <v>2577</v>
      </c>
      <c r="H540" s="36" t="s">
        <v>1635</v>
      </c>
    </row>
    <row r="541" spans="4:8" ht="12.45" x14ac:dyDescent="0.3">
      <c r="D541" s="36" t="s">
        <v>4982</v>
      </c>
      <c r="G541" s="36" t="s">
        <v>2685</v>
      </c>
      <c r="H541" s="36" t="s">
        <v>3707</v>
      </c>
    </row>
    <row r="542" spans="4:8" ht="12.45" x14ac:dyDescent="0.3">
      <c r="D542" s="36" t="s">
        <v>4986</v>
      </c>
      <c r="G542" s="36" t="s">
        <v>2582</v>
      </c>
      <c r="H542" s="36" t="s">
        <v>3714</v>
      </c>
    </row>
    <row r="543" spans="4:8" ht="12.45" x14ac:dyDescent="0.3">
      <c r="D543" s="36" t="s">
        <v>4988</v>
      </c>
      <c r="G543" s="36" t="s">
        <v>2586</v>
      </c>
      <c r="H543" s="36" t="s">
        <v>3720</v>
      </c>
    </row>
    <row r="544" spans="4:8" ht="12.45" x14ac:dyDescent="0.3">
      <c r="D544" s="36" t="s">
        <v>2027</v>
      </c>
      <c r="G544" s="36" t="s">
        <v>2731</v>
      </c>
      <c r="H544" s="36" t="s">
        <v>3727</v>
      </c>
    </row>
    <row r="545" spans="4:8" ht="12.45" x14ac:dyDescent="0.3">
      <c r="D545" s="36" t="s">
        <v>4993</v>
      </c>
      <c r="G545" s="36" t="s">
        <v>3439</v>
      </c>
      <c r="H545" s="36" t="s">
        <v>1949</v>
      </c>
    </row>
    <row r="546" spans="4:8" ht="12.45" x14ac:dyDescent="0.3">
      <c r="D546" s="36" t="s">
        <v>4998</v>
      </c>
      <c r="G546" s="36" t="s">
        <v>3448</v>
      </c>
      <c r="H546" s="36" t="s">
        <v>2613</v>
      </c>
    </row>
    <row r="547" spans="4:8" ht="12.45" x14ac:dyDescent="0.3">
      <c r="D547" s="36" t="s">
        <v>4999</v>
      </c>
      <c r="G547" s="36" t="s">
        <v>2695</v>
      </c>
      <c r="H547" s="36" t="s">
        <v>1959</v>
      </c>
    </row>
    <row r="548" spans="4:8" ht="12.45" x14ac:dyDescent="0.3">
      <c r="D548" s="36" t="s">
        <v>2268</v>
      </c>
      <c r="G548" s="36" t="s">
        <v>3457</v>
      </c>
      <c r="H548" s="36" t="s">
        <v>3731</v>
      </c>
    </row>
    <row r="549" spans="4:8" ht="12.45" x14ac:dyDescent="0.3">
      <c r="D549" s="36" t="s">
        <v>237</v>
      </c>
      <c r="G549" s="36" t="s">
        <v>3466</v>
      </c>
      <c r="H549" s="36" t="s">
        <v>2768</v>
      </c>
    </row>
    <row r="550" spans="4:8" ht="12.45" x14ac:dyDescent="0.3">
      <c r="D550" s="36" t="s">
        <v>2975</v>
      </c>
      <c r="G550" s="36" t="s">
        <v>2742</v>
      </c>
      <c r="H550" s="36" t="s">
        <v>3737</v>
      </c>
    </row>
    <row r="551" spans="4:8" ht="12.45" x14ac:dyDescent="0.3">
      <c r="D551" s="36" t="s">
        <v>5007</v>
      </c>
      <c r="G551" s="36" t="s">
        <v>277</v>
      </c>
      <c r="H551" s="36" t="s">
        <v>2618</v>
      </c>
    </row>
    <row r="552" spans="4:8" ht="12.45" x14ac:dyDescent="0.3">
      <c r="D552" s="36" t="s">
        <v>5010</v>
      </c>
      <c r="G552" s="36" t="s">
        <v>2592</v>
      </c>
      <c r="H552" s="36" t="s">
        <v>2651</v>
      </c>
    </row>
    <row r="553" spans="4:8" ht="12.45" x14ac:dyDescent="0.3">
      <c r="D553" s="36" t="s">
        <v>5014</v>
      </c>
      <c r="G553" s="36" t="s">
        <v>3485</v>
      </c>
      <c r="H553" s="36" t="s">
        <v>2626</v>
      </c>
    </row>
    <row r="554" spans="4:8" ht="12.45" x14ac:dyDescent="0.3">
      <c r="D554" s="36" t="s">
        <v>5018</v>
      </c>
      <c r="G554" s="36" t="s">
        <v>2703</v>
      </c>
      <c r="H554" s="36" t="s">
        <v>2775</v>
      </c>
    </row>
    <row r="555" spans="4:8" ht="12.45" x14ac:dyDescent="0.3">
      <c r="D555" s="36" t="s">
        <v>5019</v>
      </c>
      <c r="G555" s="36" t="s">
        <v>3490</v>
      </c>
      <c r="H555" s="36" t="s">
        <v>1372</v>
      </c>
    </row>
    <row r="556" spans="4:8" ht="12.45" x14ac:dyDescent="0.3">
      <c r="D556" s="36" t="s">
        <v>2307</v>
      </c>
      <c r="G556" s="36" t="s">
        <v>2696</v>
      </c>
      <c r="H556" s="36" t="s">
        <v>3613</v>
      </c>
    </row>
    <row r="557" spans="4:8" ht="12.45" x14ac:dyDescent="0.3">
      <c r="D557" s="36" t="s">
        <v>5021</v>
      </c>
      <c r="G557" s="36" t="s">
        <v>3499</v>
      </c>
      <c r="H557" s="36" t="s">
        <v>923</v>
      </c>
    </row>
    <row r="558" spans="4:8" ht="12.45" x14ac:dyDescent="0.3">
      <c r="D558" s="36" t="s">
        <v>5025</v>
      </c>
      <c r="G558" s="36" t="s">
        <v>2711</v>
      </c>
      <c r="H558" s="36" t="s">
        <v>644</v>
      </c>
    </row>
    <row r="559" spans="4:8" ht="12.45" x14ac:dyDescent="0.3">
      <c r="D559" s="36" t="s">
        <v>5029</v>
      </c>
      <c r="G559" s="36" t="s">
        <v>2761</v>
      </c>
      <c r="H559" s="36" t="s">
        <v>3747</v>
      </c>
    </row>
    <row r="560" spans="4:8" ht="12.45" x14ac:dyDescent="0.3">
      <c r="D560" s="36" t="s">
        <v>5033</v>
      </c>
      <c r="G560" s="36" t="s">
        <v>1433</v>
      </c>
      <c r="H560" s="36" t="s">
        <v>1177</v>
      </c>
    </row>
    <row r="561" spans="4:8" ht="12.45" x14ac:dyDescent="0.3">
      <c r="D561" s="36" t="s">
        <v>5035</v>
      </c>
      <c r="G561" s="36" t="s">
        <v>2600</v>
      </c>
      <c r="H561" s="36" t="s">
        <v>1162</v>
      </c>
    </row>
    <row r="562" spans="4:8" ht="12.45" x14ac:dyDescent="0.3">
      <c r="D562" s="36" t="s">
        <v>5038</v>
      </c>
      <c r="G562" s="36" t="s">
        <v>2779</v>
      </c>
      <c r="H562" s="36" t="s">
        <v>2870</v>
      </c>
    </row>
    <row r="563" spans="4:8" ht="12.45" x14ac:dyDescent="0.3">
      <c r="D563" s="36" t="s">
        <v>1161</v>
      </c>
      <c r="G563" s="36" t="s">
        <v>3007</v>
      </c>
      <c r="H563" s="36" t="s">
        <v>2876</v>
      </c>
    </row>
    <row r="564" spans="4:8" ht="12.45" x14ac:dyDescent="0.3">
      <c r="D564" s="36" t="s">
        <v>5043</v>
      </c>
      <c r="G564" s="36" t="s">
        <v>2788</v>
      </c>
      <c r="H564" s="36" t="s">
        <v>3758</v>
      </c>
    </row>
    <row r="565" spans="4:8" ht="12.45" x14ac:dyDescent="0.3">
      <c r="D565" s="36" t="s">
        <v>346</v>
      </c>
      <c r="G565" s="36" t="s">
        <v>2720</v>
      </c>
      <c r="H565" s="36" t="s">
        <v>1995</v>
      </c>
    </row>
    <row r="566" spans="4:8" ht="12.45" x14ac:dyDescent="0.3">
      <c r="D566" s="36" t="s">
        <v>5047</v>
      </c>
      <c r="G566" s="36" t="s">
        <v>2726</v>
      </c>
      <c r="H566" s="36" t="s">
        <v>3765</v>
      </c>
    </row>
    <row r="567" spans="4:8" ht="12.45" x14ac:dyDescent="0.3">
      <c r="D567" s="36" t="s">
        <v>5052</v>
      </c>
      <c r="G567" s="36" t="s">
        <v>3539</v>
      </c>
      <c r="H567" s="36" t="s">
        <v>3771</v>
      </c>
    </row>
    <row r="568" spans="4:8" ht="12.45" x14ac:dyDescent="0.3">
      <c r="D568" s="36" t="s">
        <v>5054</v>
      </c>
      <c r="G568" s="36" t="s">
        <v>3543</v>
      </c>
      <c r="H568" s="36" t="s">
        <v>121</v>
      </c>
    </row>
    <row r="569" spans="4:8" ht="12.45" x14ac:dyDescent="0.3">
      <c r="D569" s="36" t="s">
        <v>4045</v>
      </c>
      <c r="G569" s="36" t="s">
        <v>3547</v>
      </c>
      <c r="H569" s="36" t="s">
        <v>2637</v>
      </c>
    </row>
    <row r="570" spans="4:8" ht="12.45" x14ac:dyDescent="0.3">
      <c r="D570" s="36" t="s">
        <v>79</v>
      </c>
      <c r="G570" s="36" t="s">
        <v>3550</v>
      </c>
      <c r="H570" s="36" t="s">
        <v>238</v>
      </c>
    </row>
    <row r="571" spans="4:8" ht="12.45" x14ac:dyDescent="0.3">
      <c r="D571" s="36" t="s">
        <v>5057</v>
      </c>
      <c r="G571" s="36" t="s">
        <v>1943</v>
      </c>
      <c r="H571" s="36" t="s">
        <v>203</v>
      </c>
    </row>
    <row r="572" spans="4:8" ht="12.45" x14ac:dyDescent="0.3">
      <c r="D572" s="36" t="s">
        <v>3458</v>
      </c>
      <c r="G572" s="36" t="s">
        <v>1943</v>
      </c>
      <c r="H572" s="36" t="s">
        <v>2793</v>
      </c>
    </row>
    <row r="573" spans="4:8" ht="12.45" x14ac:dyDescent="0.3">
      <c r="D573" s="36" t="s">
        <v>5063</v>
      </c>
      <c r="G573" s="36" t="s">
        <v>3553</v>
      </c>
      <c r="H573" s="36" t="s">
        <v>2806</v>
      </c>
    </row>
    <row r="574" spans="4:8" ht="12.45" x14ac:dyDescent="0.3">
      <c r="D574" s="36" t="s">
        <v>5065</v>
      </c>
      <c r="G574" s="36" t="s">
        <v>3629</v>
      </c>
      <c r="H574" s="36" t="s">
        <v>1309</v>
      </c>
    </row>
    <row r="575" spans="4:8" ht="12.45" x14ac:dyDescent="0.3">
      <c r="D575" s="36" t="s">
        <v>4103</v>
      </c>
      <c r="G575" s="36" t="s">
        <v>3637</v>
      </c>
      <c r="H575" s="36" t="s">
        <v>2813</v>
      </c>
    </row>
    <row r="576" spans="4:8" ht="12.45" x14ac:dyDescent="0.3">
      <c r="D576" s="36" t="s">
        <v>5070</v>
      </c>
      <c r="G576" s="36" t="s">
        <v>978</v>
      </c>
      <c r="H576" s="36" t="s">
        <v>3821</v>
      </c>
    </row>
    <row r="577" spans="4:8" ht="12.45" x14ac:dyDescent="0.3">
      <c r="D577" s="36" t="s">
        <v>5071</v>
      </c>
      <c r="G577" s="36" t="s">
        <v>3648</v>
      </c>
      <c r="H577" s="36" t="s">
        <v>2822</v>
      </c>
    </row>
    <row r="578" spans="4:8" ht="12.45" x14ac:dyDescent="0.3">
      <c r="D578" s="36" t="s">
        <v>289</v>
      </c>
      <c r="G578" s="36" t="s">
        <v>2738</v>
      </c>
      <c r="H578" s="36" t="s">
        <v>3824</v>
      </c>
    </row>
    <row r="579" spans="4:8" ht="12.45" x14ac:dyDescent="0.3">
      <c r="D579" s="36" t="s">
        <v>5083</v>
      </c>
      <c r="G579" s="36" t="s">
        <v>2749</v>
      </c>
      <c r="H579" s="36" t="s">
        <v>1191</v>
      </c>
    </row>
    <row r="580" spans="4:8" ht="12.45" x14ac:dyDescent="0.3">
      <c r="D580" s="36" t="s">
        <v>5085</v>
      </c>
      <c r="G580" s="36" t="s">
        <v>3654</v>
      </c>
      <c r="H580" s="36" t="s">
        <v>3829</v>
      </c>
    </row>
    <row r="581" spans="4:8" ht="12.45" x14ac:dyDescent="0.3">
      <c r="D581" s="36" t="s">
        <v>4704</v>
      </c>
      <c r="G581" s="36" t="s">
        <v>3664</v>
      </c>
      <c r="H581" s="36" t="s">
        <v>1899</v>
      </c>
    </row>
    <row r="582" spans="4:8" ht="12.45" x14ac:dyDescent="0.3">
      <c r="D582" s="36" t="s">
        <v>5096</v>
      </c>
      <c r="G582" s="36" t="s">
        <v>3671</v>
      </c>
      <c r="H582" s="36" t="s">
        <v>3841</v>
      </c>
    </row>
    <row r="583" spans="4:8" ht="12.45" x14ac:dyDescent="0.3">
      <c r="D583" s="36" t="s">
        <v>5098</v>
      </c>
      <c r="G583" s="36" t="s">
        <v>2816</v>
      </c>
      <c r="H583" s="36" t="s">
        <v>3847</v>
      </c>
    </row>
    <row r="584" spans="4:8" ht="12.45" x14ac:dyDescent="0.3">
      <c r="D584" s="36" t="s">
        <v>5102</v>
      </c>
      <c r="G584" s="36" t="s">
        <v>2826</v>
      </c>
      <c r="H584" s="36" t="s">
        <v>3855</v>
      </c>
    </row>
    <row r="585" spans="4:8" ht="12.45" x14ac:dyDescent="0.3">
      <c r="D585" s="36" t="s">
        <v>4752</v>
      </c>
      <c r="G585" s="36" t="s">
        <v>2832</v>
      </c>
      <c r="H585" s="36" t="s">
        <v>2839</v>
      </c>
    </row>
    <row r="586" spans="4:8" ht="12.45" x14ac:dyDescent="0.3">
      <c r="D586" s="36" t="s">
        <v>5105</v>
      </c>
      <c r="G586" s="36" t="s">
        <v>2609</v>
      </c>
      <c r="H586" s="36" t="s">
        <v>2906</v>
      </c>
    </row>
    <row r="587" spans="4:8" ht="12.45" x14ac:dyDescent="0.3">
      <c r="D587" s="36" t="s">
        <v>5108</v>
      </c>
      <c r="G587" s="36" t="s">
        <v>1762</v>
      </c>
      <c r="H587" s="36" t="s">
        <v>2845</v>
      </c>
    </row>
    <row r="588" spans="4:8" ht="12.45" x14ac:dyDescent="0.3">
      <c r="D588" s="36" t="s">
        <v>3053</v>
      </c>
      <c r="G588" s="36" t="s">
        <v>1703</v>
      </c>
      <c r="H588" s="36" t="s">
        <v>3863</v>
      </c>
    </row>
    <row r="589" spans="4:8" ht="12.45" x14ac:dyDescent="0.3">
      <c r="D589" s="36" t="s">
        <v>5115</v>
      </c>
      <c r="G589" s="36" t="s">
        <v>1421</v>
      </c>
      <c r="H589" s="36" t="s">
        <v>2918</v>
      </c>
    </row>
    <row r="590" spans="4:8" ht="12.45" x14ac:dyDescent="0.3">
      <c r="D590" s="36" t="s">
        <v>5116</v>
      </c>
      <c r="G590" s="36" t="s">
        <v>671</v>
      </c>
      <c r="H590" s="36" t="s">
        <v>3867</v>
      </c>
    </row>
    <row r="591" spans="4:8" ht="12.45" x14ac:dyDescent="0.3">
      <c r="D591" s="36" t="s">
        <v>864</v>
      </c>
      <c r="G591" s="36" t="s">
        <v>1247</v>
      </c>
      <c r="H591" s="36" t="s">
        <v>3877</v>
      </c>
    </row>
    <row r="592" spans="4:8" ht="12.45" x14ac:dyDescent="0.3">
      <c r="D592" s="36" t="s">
        <v>5123</v>
      </c>
      <c r="G592" s="36" t="s">
        <v>1635</v>
      </c>
      <c r="H592" s="36" t="s">
        <v>3883</v>
      </c>
    </row>
    <row r="593" spans="4:8" ht="12.45" x14ac:dyDescent="0.3">
      <c r="D593" s="36" t="s">
        <v>3094</v>
      </c>
      <c r="G593" s="36" t="s">
        <v>3707</v>
      </c>
      <c r="H593" s="36" t="s">
        <v>3892</v>
      </c>
    </row>
    <row r="594" spans="4:8" ht="12.45" x14ac:dyDescent="0.3">
      <c r="D594" s="36" t="s">
        <v>5132</v>
      </c>
      <c r="G594" s="36" t="s">
        <v>3714</v>
      </c>
      <c r="H594" s="36" t="s">
        <v>3899</v>
      </c>
    </row>
    <row r="595" spans="4:8" ht="12.45" x14ac:dyDescent="0.3">
      <c r="D595" s="36" t="s">
        <v>3480</v>
      </c>
      <c r="G595" s="36" t="s">
        <v>3720</v>
      </c>
      <c r="H595" s="36" t="s">
        <v>3911</v>
      </c>
    </row>
    <row r="596" spans="4:8" ht="12.45" x14ac:dyDescent="0.3">
      <c r="D596" s="36" t="s">
        <v>4803</v>
      </c>
      <c r="G596" s="36" t="s">
        <v>3727</v>
      </c>
      <c r="H596" s="36" t="s">
        <v>2926</v>
      </c>
    </row>
    <row r="597" spans="4:8" ht="12.45" x14ac:dyDescent="0.3">
      <c r="D597" s="36" t="s">
        <v>5137</v>
      </c>
      <c r="G597" s="36" t="s">
        <v>1949</v>
      </c>
      <c r="H597" s="36" t="s">
        <v>2934</v>
      </c>
    </row>
    <row r="598" spans="4:8" ht="12.45" x14ac:dyDescent="0.3">
      <c r="D598" s="36" t="s">
        <v>5141</v>
      </c>
      <c r="G598" s="36" t="s">
        <v>2613</v>
      </c>
      <c r="H598" s="36" t="s">
        <v>3919</v>
      </c>
    </row>
    <row r="599" spans="4:8" ht="12.45" x14ac:dyDescent="0.3">
      <c r="D599" s="36" t="s">
        <v>5143</v>
      </c>
      <c r="G599" s="36" t="s">
        <v>1959</v>
      </c>
      <c r="H599" s="36" t="s">
        <v>3924</v>
      </c>
    </row>
    <row r="600" spans="4:8" ht="12.45" x14ac:dyDescent="0.3">
      <c r="D600" s="36" t="s">
        <v>5150</v>
      </c>
      <c r="G600" s="36" t="s">
        <v>3731</v>
      </c>
      <c r="H600" s="36" t="s">
        <v>3933</v>
      </c>
    </row>
    <row r="601" spans="4:8" ht="12.45" x14ac:dyDescent="0.3">
      <c r="D601" s="36" t="s">
        <v>5152</v>
      </c>
      <c r="G601" s="36" t="s">
        <v>2768</v>
      </c>
      <c r="H601" s="36" t="s">
        <v>3938</v>
      </c>
    </row>
    <row r="602" spans="4:8" ht="12.45" x14ac:dyDescent="0.3">
      <c r="D602" s="36" t="s">
        <v>5157</v>
      </c>
      <c r="G602" s="36" t="s">
        <v>3737</v>
      </c>
      <c r="H602" s="36" t="s">
        <v>3942</v>
      </c>
    </row>
    <row r="603" spans="4:8" ht="12.45" x14ac:dyDescent="0.3">
      <c r="D603" s="36" t="s">
        <v>5161</v>
      </c>
      <c r="G603" s="36" t="s">
        <v>2618</v>
      </c>
      <c r="H603" s="36" t="s">
        <v>2642</v>
      </c>
    </row>
    <row r="604" spans="4:8" ht="12.45" x14ac:dyDescent="0.3">
      <c r="D604" s="36" t="s">
        <v>5163</v>
      </c>
      <c r="G604" s="36" t="s">
        <v>2651</v>
      </c>
      <c r="H604" s="36" t="s">
        <v>3949</v>
      </c>
    </row>
    <row r="605" spans="4:8" ht="12.45" x14ac:dyDescent="0.3">
      <c r="D605" s="36" t="s">
        <v>5166</v>
      </c>
      <c r="G605" s="36" t="s">
        <v>2626</v>
      </c>
      <c r="H605" s="36" t="s">
        <v>3954</v>
      </c>
    </row>
    <row r="606" spans="4:8" ht="12.45" x14ac:dyDescent="0.3">
      <c r="D606" s="36" t="s">
        <v>5125</v>
      </c>
      <c r="G606" s="36" t="s">
        <v>2775</v>
      </c>
      <c r="H606" s="36" t="s">
        <v>3963</v>
      </c>
    </row>
    <row r="607" spans="4:8" ht="12.45" x14ac:dyDescent="0.3">
      <c r="D607" s="36" t="s">
        <v>5169</v>
      </c>
      <c r="G607" s="36" t="s">
        <v>1372</v>
      </c>
      <c r="H607" s="36" t="s">
        <v>3967</v>
      </c>
    </row>
    <row r="608" spans="4:8" ht="12.45" x14ac:dyDescent="0.3">
      <c r="D608" s="36" t="s">
        <v>5172</v>
      </c>
      <c r="G608" s="36" t="s">
        <v>3613</v>
      </c>
      <c r="H608" s="36" t="s">
        <v>3971</v>
      </c>
    </row>
    <row r="609" spans="4:8" ht="12.45" x14ac:dyDescent="0.3">
      <c r="D609" s="36" t="s">
        <v>5174</v>
      </c>
      <c r="G609" s="36" t="s">
        <v>923</v>
      </c>
      <c r="H609" s="36" t="s">
        <v>2646</v>
      </c>
    </row>
    <row r="610" spans="4:8" ht="12.45" x14ac:dyDescent="0.3">
      <c r="D610" s="36" t="s">
        <v>5177</v>
      </c>
      <c r="G610" s="36" t="s">
        <v>644</v>
      </c>
      <c r="H610" s="36" t="s">
        <v>1369</v>
      </c>
    </row>
    <row r="611" spans="4:8" ht="12.45" x14ac:dyDescent="0.3">
      <c r="D611" s="36" t="s">
        <v>4320</v>
      </c>
      <c r="G611" s="36" t="s">
        <v>3747</v>
      </c>
      <c r="H611" s="36" t="s">
        <v>2943</v>
      </c>
    </row>
    <row r="612" spans="4:8" ht="12.45" x14ac:dyDescent="0.3">
      <c r="D612" s="36" t="s">
        <v>5185</v>
      </c>
      <c r="G612" s="36" t="s">
        <v>1177</v>
      </c>
      <c r="H612" s="36" t="s">
        <v>1528</v>
      </c>
    </row>
    <row r="613" spans="4:8" ht="12.45" x14ac:dyDescent="0.3">
      <c r="D613" s="36" t="s">
        <v>4874</v>
      </c>
      <c r="G613" s="36" t="s">
        <v>1162</v>
      </c>
      <c r="H613" s="36" t="s">
        <v>2861</v>
      </c>
    </row>
    <row r="614" spans="4:8" ht="12.45" x14ac:dyDescent="0.3">
      <c r="D614" s="36" t="s">
        <v>5195</v>
      </c>
      <c r="G614" s="36" t="s">
        <v>2870</v>
      </c>
      <c r="H614" s="36" t="s">
        <v>1448</v>
      </c>
    </row>
    <row r="615" spans="4:8" ht="12.45" x14ac:dyDescent="0.3">
      <c r="D615" s="36" t="s">
        <v>5196</v>
      </c>
      <c r="G615" s="36" t="s">
        <v>2876</v>
      </c>
      <c r="H615" s="36" t="s">
        <v>3990</v>
      </c>
    </row>
    <row r="616" spans="4:8" ht="12.45" x14ac:dyDescent="0.3">
      <c r="D616" s="36" t="s">
        <v>5197</v>
      </c>
      <c r="G616" s="36" t="s">
        <v>3758</v>
      </c>
      <c r="H616" s="36" t="s">
        <v>3994</v>
      </c>
    </row>
    <row r="617" spans="4:8" ht="12.45" x14ac:dyDescent="0.3">
      <c r="D617" s="36" t="s">
        <v>5198</v>
      </c>
      <c r="G617" s="36" t="s">
        <v>1995</v>
      </c>
      <c r="H617" s="36" t="s">
        <v>3998</v>
      </c>
    </row>
    <row r="618" spans="4:8" ht="12.45" x14ac:dyDescent="0.3">
      <c r="G618" s="36" t="s">
        <v>3765</v>
      </c>
      <c r="H618" s="36" t="s">
        <v>387</v>
      </c>
    </row>
    <row r="619" spans="4:8" ht="12.45" x14ac:dyDescent="0.3">
      <c r="G619" s="36" t="s">
        <v>3771</v>
      </c>
      <c r="H619" s="36" t="s">
        <v>4008</v>
      </c>
    </row>
    <row r="620" spans="4:8" ht="12.45" x14ac:dyDescent="0.3">
      <c r="G620" s="36" t="s">
        <v>121</v>
      </c>
      <c r="H620" s="36" t="s">
        <v>2653</v>
      </c>
    </row>
    <row r="621" spans="4:8" ht="12.45" x14ac:dyDescent="0.3">
      <c r="G621" s="36" t="s">
        <v>2637</v>
      </c>
      <c r="H621" s="36" t="s">
        <v>2953</v>
      </c>
    </row>
    <row r="622" spans="4:8" ht="12.45" x14ac:dyDescent="0.3">
      <c r="G622" s="36" t="s">
        <v>2637</v>
      </c>
      <c r="H622" s="36" t="s">
        <v>2961</v>
      </c>
    </row>
    <row r="623" spans="4:8" ht="12.45" x14ac:dyDescent="0.3">
      <c r="G623" s="36" t="s">
        <v>238</v>
      </c>
      <c r="H623" s="36" t="s">
        <v>4013</v>
      </c>
    </row>
    <row r="624" spans="4:8" ht="12.45" x14ac:dyDescent="0.3">
      <c r="G624" s="36" t="s">
        <v>203</v>
      </c>
      <c r="H624" s="36" t="s">
        <v>2865</v>
      </c>
    </row>
    <row r="625" spans="7:8" ht="12.45" x14ac:dyDescent="0.3">
      <c r="G625" s="36" t="s">
        <v>203</v>
      </c>
      <c r="H625" s="36" t="s">
        <v>4020</v>
      </c>
    </row>
    <row r="626" spans="7:8" ht="12.45" x14ac:dyDescent="0.3">
      <c r="G626" s="36" t="s">
        <v>2793</v>
      </c>
      <c r="H626" s="36" t="s">
        <v>3781</v>
      </c>
    </row>
    <row r="627" spans="7:8" ht="12.45" x14ac:dyDescent="0.3">
      <c r="G627" s="36" t="s">
        <v>2806</v>
      </c>
      <c r="H627" s="36" t="s">
        <v>4030</v>
      </c>
    </row>
    <row r="628" spans="7:8" ht="12.45" x14ac:dyDescent="0.3">
      <c r="G628" s="36" t="s">
        <v>1309</v>
      </c>
      <c r="H628" s="36" t="s">
        <v>1073</v>
      </c>
    </row>
    <row r="629" spans="7:8" ht="12.45" x14ac:dyDescent="0.3">
      <c r="G629" s="36" t="s">
        <v>2813</v>
      </c>
      <c r="H629" s="36" t="s">
        <v>4041</v>
      </c>
    </row>
    <row r="630" spans="7:8" ht="12.45" x14ac:dyDescent="0.3">
      <c r="G630" s="36" t="s">
        <v>2813</v>
      </c>
      <c r="H630" s="36" t="s">
        <v>2969</v>
      </c>
    </row>
    <row r="631" spans="7:8" ht="12.45" x14ac:dyDescent="0.3">
      <c r="G631" s="36" t="s">
        <v>3821</v>
      </c>
      <c r="H631" s="36" t="s">
        <v>4046</v>
      </c>
    </row>
    <row r="632" spans="7:8" ht="12.45" x14ac:dyDescent="0.3">
      <c r="G632" s="36" t="s">
        <v>2822</v>
      </c>
      <c r="H632" s="36" t="s">
        <v>4054</v>
      </c>
    </row>
    <row r="633" spans="7:8" ht="12.45" x14ac:dyDescent="0.3">
      <c r="G633" s="36" t="s">
        <v>2822</v>
      </c>
      <c r="H633" s="36" t="s">
        <v>2873</v>
      </c>
    </row>
    <row r="634" spans="7:8" ht="12.45" x14ac:dyDescent="0.3">
      <c r="G634" s="36" t="s">
        <v>3824</v>
      </c>
      <c r="H634" s="36" t="s">
        <v>4060</v>
      </c>
    </row>
    <row r="635" spans="7:8" ht="12.45" x14ac:dyDescent="0.3">
      <c r="G635" s="36" t="s">
        <v>1191</v>
      </c>
      <c r="H635" s="36" t="s">
        <v>2881</v>
      </c>
    </row>
    <row r="636" spans="7:8" ht="12.45" x14ac:dyDescent="0.3">
      <c r="G636" s="36" t="s">
        <v>3829</v>
      </c>
      <c r="H636" s="36" t="s">
        <v>4071</v>
      </c>
    </row>
    <row r="637" spans="7:8" ht="12.45" x14ac:dyDescent="0.3">
      <c r="G637" s="36" t="s">
        <v>1899</v>
      </c>
      <c r="H637" s="36" t="s">
        <v>2983</v>
      </c>
    </row>
    <row r="638" spans="7:8" ht="12.45" x14ac:dyDescent="0.3">
      <c r="G638" s="36" t="s">
        <v>1899</v>
      </c>
      <c r="H638" s="36" t="s">
        <v>2890</v>
      </c>
    </row>
    <row r="639" spans="7:8" ht="12.45" x14ac:dyDescent="0.3">
      <c r="G639" s="36" t="s">
        <v>3841</v>
      </c>
      <c r="H639" s="36" t="s">
        <v>2993</v>
      </c>
    </row>
    <row r="640" spans="7:8" ht="12.45" x14ac:dyDescent="0.3">
      <c r="G640" s="36" t="s">
        <v>3847</v>
      </c>
      <c r="H640" s="36" t="s">
        <v>3002</v>
      </c>
    </row>
    <row r="641" spans="7:8" ht="12.45" x14ac:dyDescent="0.3">
      <c r="G641" s="36" t="s">
        <v>3855</v>
      </c>
      <c r="H641" s="36" t="s">
        <v>2902</v>
      </c>
    </row>
    <row r="642" spans="7:8" ht="12.45" x14ac:dyDescent="0.3">
      <c r="G642" s="36" t="s">
        <v>2839</v>
      </c>
      <c r="H642" s="36" t="s">
        <v>3017</v>
      </c>
    </row>
    <row r="643" spans="7:8" ht="12.45" x14ac:dyDescent="0.3">
      <c r="G643" s="36" t="s">
        <v>2906</v>
      </c>
      <c r="H643" s="36" t="s">
        <v>3025</v>
      </c>
    </row>
    <row r="644" spans="7:8" ht="12.45" x14ac:dyDescent="0.3">
      <c r="G644" s="36" t="s">
        <v>2845</v>
      </c>
      <c r="H644" s="36" t="s">
        <v>4076</v>
      </c>
    </row>
    <row r="645" spans="7:8" ht="12.45" x14ac:dyDescent="0.3">
      <c r="G645" s="36" t="s">
        <v>3863</v>
      </c>
      <c r="H645" s="36" t="s">
        <v>2246</v>
      </c>
    </row>
    <row r="646" spans="7:8" ht="12.45" x14ac:dyDescent="0.3">
      <c r="G646" s="36" t="s">
        <v>2918</v>
      </c>
      <c r="H646" s="36" t="s">
        <v>4084</v>
      </c>
    </row>
    <row r="647" spans="7:8" ht="12.45" x14ac:dyDescent="0.3">
      <c r="G647" s="36" t="s">
        <v>3867</v>
      </c>
      <c r="H647" s="36" t="s">
        <v>4088</v>
      </c>
    </row>
    <row r="648" spans="7:8" ht="12.45" x14ac:dyDescent="0.3">
      <c r="G648" s="36" t="s">
        <v>3877</v>
      </c>
      <c r="H648" s="36" t="s">
        <v>2672</v>
      </c>
    </row>
    <row r="649" spans="7:8" ht="12.45" x14ac:dyDescent="0.3">
      <c r="G649" s="36" t="s">
        <v>3883</v>
      </c>
      <c r="H649" s="36" t="s">
        <v>2921</v>
      </c>
    </row>
    <row r="650" spans="7:8" ht="12.45" x14ac:dyDescent="0.3">
      <c r="G650" s="36" t="s">
        <v>3892</v>
      </c>
      <c r="H650" s="36" t="s">
        <v>4093</v>
      </c>
    </row>
    <row r="651" spans="7:8" ht="12.45" x14ac:dyDescent="0.3">
      <c r="G651" s="36" t="s">
        <v>3899</v>
      </c>
      <c r="H651" s="36" t="s">
        <v>3034</v>
      </c>
    </row>
    <row r="652" spans="7:8" ht="12.45" x14ac:dyDescent="0.3">
      <c r="G652" s="36" t="s">
        <v>3911</v>
      </c>
      <c r="H652" s="36" t="s">
        <v>4097</v>
      </c>
    </row>
    <row r="653" spans="7:8" ht="12.45" x14ac:dyDescent="0.3">
      <c r="G653" s="36" t="s">
        <v>2926</v>
      </c>
      <c r="H653" s="36" t="s">
        <v>4102</v>
      </c>
    </row>
    <row r="654" spans="7:8" ht="12.45" x14ac:dyDescent="0.3">
      <c r="G654" s="36" t="s">
        <v>2934</v>
      </c>
      <c r="H654" s="36" t="s">
        <v>2931</v>
      </c>
    </row>
    <row r="655" spans="7:8" ht="12.45" x14ac:dyDescent="0.3">
      <c r="G655" s="36" t="s">
        <v>3919</v>
      </c>
      <c r="H655" s="36" t="s">
        <v>4109</v>
      </c>
    </row>
    <row r="656" spans="7:8" ht="12.45" x14ac:dyDescent="0.3">
      <c r="G656" s="36" t="s">
        <v>3924</v>
      </c>
      <c r="H656" s="36" t="s">
        <v>2940</v>
      </c>
    </row>
    <row r="657" spans="7:8" ht="12.45" x14ac:dyDescent="0.3">
      <c r="G657" s="36" t="s">
        <v>3933</v>
      </c>
      <c r="H657" s="36" t="s">
        <v>4114</v>
      </c>
    </row>
    <row r="658" spans="7:8" ht="12.45" x14ac:dyDescent="0.3">
      <c r="G658" s="36" t="s">
        <v>3938</v>
      </c>
      <c r="H658" s="36" t="s">
        <v>4124</v>
      </c>
    </row>
    <row r="659" spans="7:8" ht="12.45" x14ac:dyDescent="0.3">
      <c r="G659" s="36" t="s">
        <v>3942</v>
      </c>
      <c r="H659" s="36" t="s">
        <v>4127</v>
      </c>
    </row>
    <row r="660" spans="7:8" ht="12.45" x14ac:dyDescent="0.3">
      <c r="G660" s="36" t="s">
        <v>2642</v>
      </c>
      <c r="H660" s="36" t="s">
        <v>4131</v>
      </c>
    </row>
    <row r="661" spans="7:8" ht="12.45" x14ac:dyDescent="0.3">
      <c r="G661" s="36" t="s">
        <v>3949</v>
      </c>
      <c r="H661" s="36" t="s">
        <v>4135</v>
      </c>
    </row>
    <row r="662" spans="7:8" ht="12.45" x14ac:dyDescent="0.3">
      <c r="G662" s="36" t="s">
        <v>3954</v>
      </c>
      <c r="H662" s="36" t="s">
        <v>4137</v>
      </c>
    </row>
    <row r="663" spans="7:8" ht="12.45" x14ac:dyDescent="0.3">
      <c r="G663" s="36" t="s">
        <v>3963</v>
      </c>
      <c r="H663" s="36" t="s">
        <v>4141</v>
      </c>
    </row>
    <row r="664" spans="7:8" ht="12.45" x14ac:dyDescent="0.3">
      <c r="G664" s="36" t="s">
        <v>3967</v>
      </c>
      <c r="H664" s="36" t="s">
        <v>3038</v>
      </c>
    </row>
    <row r="665" spans="7:8" ht="12.45" x14ac:dyDescent="0.3">
      <c r="G665" s="36" t="s">
        <v>3971</v>
      </c>
      <c r="H665" s="36" t="s">
        <v>2949</v>
      </c>
    </row>
    <row r="666" spans="7:8" ht="12.45" x14ac:dyDescent="0.3">
      <c r="G666" s="36" t="s">
        <v>2646</v>
      </c>
      <c r="H666" s="36" t="s">
        <v>3303</v>
      </c>
    </row>
    <row r="667" spans="7:8" ht="12.45" x14ac:dyDescent="0.3">
      <c r="G667" s="36" t="s">
        <v>1369</v>
      </c>
      <c r="H667" s="36" t="s">
        <v>539</v>
      </c>
    </row>
    <row r="668" spans="7:8" ht="12.45" x14ac:dyDescent="0.3">
      <c r="G668" s="36" t="s">
        <v>2943</v>
      </c>
      <c r="H668" s="36" t="s">
        <v>4155</v>
      </c>
    </row>
    <row r="669" spans="7:8" ht="12.45" x14ac:dyDescent="0.3">
      <c r="G669" s="36" t="s">
        <v>1528</v>
      </c>
      <c r="H669" s="36" t="s">
        <v>2006</v>
      </c>
    </row>
    <row r="670" spans="7:8" ht="12.45" x14ac:dyDescent="0.3">
      <c r="G670" s="36" t="s">
        <v>2861</v>
      </c>
      <c r="H670" s="36" t="s">
        <v>3047</v>
      </c>
    </row>
    <row r="671" spans="7:8" ht="12.45" x14ac:dyDescent="0.3">
      <c r="G671" s="36" t="s">
        <v>2861</v>
      </c>
      <c r="H671" s="36" t="s">
        <v>2037</v>
      </c>
    </row>
    <row r="672" spans="7:8" ht="12.45" x14ac:dyDescent="0.3">
      <c r="G672" s="36" t="s">
        <v>1448</v>
      </c>
      <c r="H672" s="36" t="s">
        <v>2966</v>
      </c>
    </row>
    <row r="673" spans="7:8" ht="12.45" x14ac:dyDescent="0.3">
      <c r="G673" s="36" t="s">
        <v>3990</v>
      </c>
      <c r="H673" s="36" t="s">
        <v>2972</v>
      </c>
    </row>
    <row r="674" spans="7:8" ht="12.45" x14ac:dyDescent="0.3">
      <c r="G674" s="36" t="s">
        <v>3994</v>
      </c>
      <c r="H674" s="36" t="s">
        <v>4163</v>
      </c>
    </row>
    <row r="675" spans="7:8" ht="12.45" x14ac:dyDescent="0.3">
      <c r="G675" s="36" t="s">
        <v>3998</v>
      </c>
      <c r="H675" s="36" t="s">
        <v>2979</v>
      </c>
    </row>
    <row r="676" spans="7:8" ht="12.45" x14ac:dyDescent="0.3">
      <c r="G676" s="36" t="s">
        <v>387</v>
      </c>
      <c r="H676" s="36" t="s">
        <v>4168</v>
      </c>
    </row>
    <row r="677" spans="7:8" ht="12.45" x14ac:dyDescent="0.3">
      <c r="G677" s="36" t="s">
        <v>4008</v>
      </c>
      <c r="H677" s="36" t="s">
        <v>1425</v>
      </c>
    </row>
    <row r="678" spans="7:8" ht="12.45" x14ac:dyDescent="0.3">
      <c r="G678" s="36" t="s">
        <v>2653</v>
      </c>
      <c r="H678" s="36" t="s">
        <v>2988</v>
      </c>
    </row>
    <row r="679" spans="7:8" ht="12.45" x14ac:dyDescent="0.3">
      <c r="G679" s="36" t="s">
        <v>2953</v>
      </c>
      <c r="H679" s="36" t="s">
        <v>3525</v>
      </c>
    </row>
    <row r="680" spans="7:8" ht="12.45" x14ac:dyDescent="0.3">
      <c r="G680" s="36" t="s">
        <v>2961</v>
      </c>
      <c r="H680" s="36" t="s">
        <v>4176</v>
      </c>
    </row>
    <row r="681" spans="7:8" ht="12.45" x14ac:dyDescent="0.3">
      <c r="G681" s="36" t="s">
        <v>4013</v>
      </c>
      <c r="H681" s="36" t="s">
        <v>4181</v>
      </c>
    </row>
    <row r="682" spans="7:8" ht="12.45" x14ac:dyDescent="0.3">
      <c r="G682" s="36" t="s">
        <v>2865</v>
      </c>
      <c r="H682" s="36" t="s">
        <v>2998</v>
      </c>
    </row>
    <row r="683" spans="7:8" ht="12.45" x14ac:dyDescent="0.3">
      <c r="G683" s="36" t="s">
        <v>4020</v>
      </c>
      <c r="H683" s="36" t="s">
        <v>4184</v>
      </c>
    </row>
    <row r="684" spans="7:8" ht="12.45" x14ac:dyDescent="0.3">
      <c r="G684" s="36" t="s">
        <v>3781</v>
      </c>
      <c r="H684" s="36" t="s">
        <v>3065</v>
      </c>
    </row>
    <row r="685" spans="7:8" ht="12.45" x14ac:dyDescent="0.3">
      <c r="G685" s="36" t="s">
        <v>4030</v>
      </c>
      <c r="H685" s="36" t="s">
        <v>3198</v>
      </c>
    </row>
    <row r="686" spans="7:8" ht="12.45" x14ac:dyDescent="0.3">
      <c r="G686" s="36" t="s">
        <v>1073</v>
      </c>
      <c r="H686" s="36" t="s">
        <v>2408</v>
      </c>
    </row>
    <row r="687" spans="7:8" ht="12.45" x14ac:dyDescent="0.3">
      <c r="G687" s="36" t="s">
        <v>4041</v>
      </c>
      <c r="H687" s="36" t="s">
        <v>4188</v>
      </c>
    </row>
    <row r="688" spans="7:8" ht="12.45" x14ac:dyDescent="0.3">
      <c r="G688" s="36" t="s">
        <v>2969</v>
      </c>
      <c r="H688" s="36" t="s">
        <v>4194</v>
      </c>
    </row>
    <row r="689" spans="7:8" ht="12.45" x14ac:dyDescent="0.3">
      <c r="G689" s="36" t="s">
        <v>4046</v>
      </c>
      <c r="H689" s="36" t="s">
        <v>1544</v>
      </c>
    </row>
    <row r="690" spans="7:8" ht="12.45" x14ac:dyDescent="0.3">
      <c r="G690" s="36" t="s">
        <v>4054</v>
      </c>
      <c r="H690" s="36" t="s">
        <v>4201</v>
      </c>
    </row>
    <row r="691" spans="7:8" ht="12.45" x14ac:dyDescent="0.3">
      <c r="G691" s="36" t="s">
        <v>2873</v>
      </c>
      <c r="H691" s="36" t="s">
        <v>3013</v>
      </c>
    </row>
    <row r="692" spans="7:8" ht="12.45" x14ac:dyDescent="0.3">
      <c r="G692" s="36" t="s">
        <v>2873</v>
      </c>
      <c r="H692" s="36" t="s">
        <v>3021</v>
      </c>
    </row>
    <row r="693" spans="7:8" ht="12.45" x14ac:dyDescent="0.3">
      <c r="G693" s="36" t="s">
        <v>4060</v>
      </c>
      <c r="H693" s="36" t="s">
        <v>2708</v>
      </c>
    </row>
    <row r="694" spans="7:8" ht="12.45" x14ac:dyDescent="0.3">
      <c r="G694" s="36" t="s">
        <v>2881</v>
      </c>
      <c r="H694" s="36" t="s">
        <v>3030</v>
      </c>
    </row>
    <row r="695" spans="7:8" ht="12.45" x14ac:dyDescent="0.3">
      <c r="G695" s="36" t="s">
        <v>4071</v>
      </c>
      <c r="H695" s="36" t="s">
        <v>3201</v>
      </c>
    </row>
    <row r="696" spans="7:8" ht="12.45" x14ac:dyDescent="0.3">
      <c r="G696" s="36" t="s">
        <v>2983</v>
      </c>
      <c r="H696" s="36" t="s">
        <v>3203</v>
      </c>
    </row>
    <row r="697" spans="7:8" ht="12.45" x14ac:dyDescent="0.3">
      <c r="G697" s="36" t="s">
        <v>2890</v>
      </c>
      <c r="H697" s="36" t="s">
        <v>3207</v>
      </c>
    </row>
    <row r="698" spans="7:8" ht="12.45" x14ac:dyDescent="0.3">
      <c r="G698" s="36" t="s">
        <v>2993</v>
      </c>
      <c r="H698" s="36" t="s">
        <v>3212</v>
      </c>
    </row>
    <row r="699" spans="7:8" ht="12.45" x14ac:dyDescent="0.3">
      <c r="G699" s="36" t="s">
        <v>3002</v>
      </c>
      <c r="H699" s="36" t="s">
        <v>3217</v>
      </c>
    </row>
    <row r="700" spans="7:8" ht="12.45" x14ac:dyDescent="0.3">
      <c r="G700" s="36" t="s">
        <v>2902</v>
      </c>
      <c r="H700" s="36" t="s">
        <v>3226</v>
      </c>
    </row>
    <row r="701" spans="7:8" ht="12.45" x14ac:dyDescent="0.3">
      <c r="G701" s="36" t="s">
        <v>3017</v>
      </c>
      <c r="H701" s="36" t="s">
        <v>3036</v>
      </c>
    </row>
    <row r="702" spans="7:8" ht="12.45" x14ac:dyDescent="0.3">
      <c r="G702" s="36" t="s">
        <v>3025</v>
      </c>
      <c r="H702" s="36" t="s">
        <v>3042</v>
      </c>
    </row>
    <row r="703" spans="7:8" ht="12.45" x14ac:dyDescent="0.3">
      <c r="G703" s="36" t="s">
        <v>4076</v>
      </c>
      <c r="H703" s="36" t="s">
        <v>4205</v>
      </c>
    </row>
    <row r="704" spans="7:8" ht="12.45" x14ac:dyDescent="0.3">
      <c r="G704" s="36" t="s">
        <v>2246</v>
      </c>
      <c r="H704" s="36" t="s">
        <v>3045</v>
      </c>
    </row>
    <row r="705" spans="7:8" ht="12.45" x14ac:dyDescent="0.3">
      <c r="G705" s="36" t="s">
        <v>4084</v>
      </c>
      <c r="H705" s="36" t="s">
        <v>3060</v>
      </c>
    </row>
    <row r="706" spans="7:8" ht="12.45" x14ac:dyDescent="0.3">
      <c r="G706" s="36" t="s">
        <v>4088</v>
      </c>
      <c r="H706" s="36" t="s">
        <v>2717</v>
      </c>
    </row>
    <row r="707" spans="7:8" ht="12.45" x14ac:dyDescent="0.3">
      <c r="G707" s="36" t="s">
        <v>2672</v>
      </c>
      <c r="H707" s="36" t="s">
        <v>2722</v>
      </c>
    </row>
    <row r="708" spans="7:8" ht="12.45" x14ac:dyDescent="0.3">
      <c r="G708" s="36" t="s">
        <v>2672</v>
      </c>
      <c r="H708" s="36" t="s">
        <v>4209</v>
      </c>
    </row>
    <row r="709" spans="7:8" ht="12.45" x14ac:dyDescent="0.3">
      <c r="G709" s="36" t="s">
        <v>2921</v>
      </c>
      <c r="H709" s="36" t="s">
        <v>3231</v>
      </c>
    </row>
    <row r="710" spans="7:8" ht="12.45" x14ac:dyDescent="0.3">
      <c r="G710" s="36" t="s">
        <v>4093</v>
      </c>
      <c r="H710" s="36" t="s">
        <v>3200</v>
      </c>
    </row>
    <row r="711" spans="7:8" ht="12.45" x14ac:dyDescent="0.3">
      <c r="G711" s="36" t="s">
        <v>3034</v>
      </c>
      <c r="H711" s="36" t="s">
        <v>2733</v>
      </c>
    </row>
    <row r="712" spans="7:8" ht="12.45" x14ac:dyDescent="0.3">
      <c r="G712" s="36" t="s">
        <v>4097</v>
      </c>
      <c r="H712" s="36" t="s">
        <v>4211</v>
      </c>
    </row>
    <row r="713" spans="7:8" ht="12.45" x14ac:dyDescent="0.3">
      <c r="G713" s="36" t="s">
        <v>4102</v>
      </c>
      <c r="H713" s="36" t="s">
        <v>3238</v>
      </c>
    </row>
    <row r="714" spans="7:8" ht="12.45" x14ac:dyDescent="0.3">
      <c r="G714" s="36" t="s">
        <v>2931</v>
      </c>
      <c r="H714" s="36" t="s">
        <v>2745</v>
      </c>
    </row>
    <row r="715" spans="7:8" ht="12.45" x14ac:dyDescent="0.3">
      <c r="G715" s="36" t="s">
        <v>4109</v>
      </c>
      <c r="H715" s="36" t="s">
        <v>4213</v>
      </c>
    </row>
    <row r="716" spans="7:8" ht="12.45" x14ac:dyDescent="0.3">
      <c r="G716" s="36" t="s">
        <v>2940</v>
      </c>
      <c r="H716" s="36" t="s">
        <v>2756</v>
      </c>
    </row>
    <row r="717" spans="7:8" ht="12.45" x14ac:dyDescent="0.3">
      <c r="G717" s="36" t="s">
        <v>4114</v>
      </c>
      <c r="H717" s="36" t="s">
        <v>1547</v>
      </c>
    </row>
    <row r="718" spans="7:8" ht="12.45" x14ac:dyDescent="0.3">
      <c r="G718" s="36" t="s">
        <v>4124</v>
      </c>
      <c r="H718" s="36" t="s">
        <v>2942</v>
      </c>
    </row>
    <row r="719" spans="7:8" ht="12.45" x14ac:dyDescent="0.3">
      <c r="G719" s="36" t="s">
        <v>4127</v>
      </c>
      <c r="H719" s="36" t="s">
        <v>2134</v>
      </c>
    </row>
    <row r="720" spans="7:8" ht="12.45" x14ac:dyDescent="0.3">
      <c r="G720" s="36" t="s">
        <v>4131</v>
      </c>
      <c r="H720" s="36" t="s">
        <v>4221</v>
      </c>
    </row>
    <row r="721" spans="7:8" ht="12.45" x14ac:dyDescent="0.3">
      <c r="G721" s="36" t="s">
        <v>4135</v>
      </c>
      <c r="H721" s="36" t="s">
        <v>3206</v>
      </c>
    </row>
    <row r="722" spans="7:8" ht="12.45" x14ac:dyDescent="0.3">
      <c r="G722" s="36" t="s">
        <v>4137</v>
      </c>
      <c r="H722" s="36" t="s">
        <v>3249</v>
      </c>
    </row>
    <row r="723" spans="7:8" ht="12.45" x14ac:dyDescent="0.3">
      <c r="G723" s="36" t="s">
        <v>4141</v>
      </c>
      <c r="H723" s="36" t="s">
        <v>4224</v>
      </c>
    </row>
    <row r="724" spans="7:8" ht="12.45" x14ac:dyDescent="0.3">
      <c r="G724" s="36" t="s">
        <v>3038</v>
      </c>
      <c r="H724" s="36" t="s">
        <v>3257</v>
      </c>
    </row>
    <row r="725" spans="7:8" ht="12.45" x14ac:dyDescent="0.3">
      <c r="G725" s="36" t="s">
        <v>2949</v>
      </c>
      <c r="H725" s="36" t="s">
        <v>3211</v>
      </c>
    </row>
    <row r="726" spans="7:8" ht="12.45" x14ac:dyDescent="0.3">
      <c r="G726" s="36" t="s">
        <v>3303</v>
      </c>
      <c r="H726" s="36" t="s">
        <v>3276</v>
      </c>
    </row>
    <row r="727" spans="7:8" ht="12.45" x14ac:dyDescent="0.3">
      <c r="G727" s="36" t="s">
        <v>539</v>
      </c>
      <c r="H727" s="36" t="s">
        <v>4226</v>
      </c>
    </row>
    <row r="728" spans="7:8" ht="12.45" x14ac:dyDescent="0.3">
      <c r="G728" s="36" t="s">
        <v>539</v>
      </c>
      <c r="H728" s="36" t="s">
        <v>3285</v>
      </c>
    </row>
    <row r="729" spans="7:8" ht="12.45" x14ac:dyDescent="0.3">
      <c r="G729" s="36" t="s">
        <v>4155</v>
      </c>
      <c r="H729" s="36" t="s">
        <v>3292</v>
      </c>
    </row>
    <row r="730" spans="7:8" ht="12.45" x14ac:dyDescent="0.3">
      <c r="G730" s="36" t="s">
        <v>2006</v>
      </c>
      <c r="H730" s="36" t="s">
        <v>4233</v>
      </c>
    </row>
    <row r="731" spans="7:8" ht="12.45" x14ac:dyDescent="0.3">
      <c r="G731" s="36" t="s">
        <v>2006</v>
      </c>
      <c r="H731" s="36" t="s">
        <v>4236</v>
      </c>
    </row>
    <row r="732" spans="7:8" ht="12.45" x14ac:dyDescent="0.3">
      <c r="G732" s="36" t="s">
        <v>3047</v>
      </c>
      <c r="H732" s="36" t="s">
        <v>4239</v>
      </c>
    </row>
    <row r="733" spans="7:8" ht="12.45" x14ac:dyDescent="0.3">
      <c r="G733" s="36" t="s">
        <v>2037</v>
      </c>
      <c r="H733" s="36" t="s">
        <v>4240</v>
      </c>
    </row>
    <row r="734" spans="7:8" ht="12.45" x14ac:dyDescent="0.3">
      <c r="G734" s="36" t="s">
        <v>2966</v>
      </c>
      <c r="H734" s="36" t="s">
        <v>4243</v>
      </c>
    </row>
    <row r="735" spans="7:8" ht="12.45" x14ac:dyDescent="0.3">
      <c r="G735" s="36" t="s">
        <v>2972</v>
      </c>
      <c r="H735" s="36" t="s">
        <v>3299</v>
      </c>
    </row>
    <row r="736" spans="7:8" ht="12.45" x14ac:dyDescent="0.3">
      <c r="G736" s="36" t="s">
        <v>4163</v>
      </c>
      <c r="H736" s="36" t="s">
        <v>3305</v>
      </c>
    </row>
    <row r="737" spans="7:8" ht="12.45" x14ac:dyDescent="0.3">
      <c r="G737" s="36" t="s">
        <v>2979</v>
      </c>
      <c r="H737" s="36" t="s">
        <v>4248</v>
      </c>
    </row>
    <row r="738" spans="7:8" ht="12.45" x14ac:dyDescent="0.3">
      <c r="G738" s="36" t="s">
        <v>4168</v>
      </c>
      <c r="H738" s="36" t="s">
        <v>3048</v>
      </c>
    </row>
    <row r="739" spans="7:8" ht="12.45" x14ac:dyDescent="0.3">
      <c r="G739" s="36" t="s">
        <v>1425</v>
      </c>
      <c r="H739" s="36" t="s">
        <v>4250</v>
      </c>
    </row>
    <row r="740" spans="7:8" ht="12.45" x14ac:dyDescent="0.3">
      <c r="G740" s="36" t="s">
        <v>2988</v>
      </c>
      <c r="H740" s="36" t="s">
        <v>4252</v>
      </c>
    </row>
    <row r="741" spans="7:8" ht="12.45" x14ac:dyDescent="0.3">
      <c r="G741" s="36" t="s">
        <v>3525</v>
      </c>
      <c r="H741" s="36" t="s">
        <v>4255</v>
      </c>
    </row>
    <row r="742" spans="7:8" ht="12.45" x14ac:dyDescent="0.3">
      <c r="G742" s="36" t="s">
        <v>4176</v>
      </c>
      <c r="H742" s="36" t="s">
        <v>4256</v>
      </c>
    </row>
    <row r="743" spans="7:8" ht="12.45" x14ac:dyDescent="0.3">
      <c r="G743" s="36" t="s">
        <v>4181</v>
      </c>
      <c r="H743" s="36" t="s">
        <v>4258</v>
      </c>
    </row>
    <row r="744" spans="7:8" ht="12.45" x14ac:dyDescent="0.3">
      <c r="G744" s="36" t="s">
        <v>2998</v>
      </c>
      <c r="H744" s="36" t="s">
        <v>4261</v>
      </c>
    </row>
    <row r="745" spans="7:8" ht="12.45" x14ac:dyDescent="0.3">
      <c r="G745" s="36" t="s">
        <v>4184</v>
      </c>
      <c r="H745" s="36" t="s">
        <v>3312</v>
      </c>
    </row>
    <row r="746" spans="7:8" ht="12.45" x14ac:dyDescent="0.3">
      <c r="G746" s="36" t="s">
        <v>3065</v>
      </c>
      <c r="H746" s="36" t="s">
        <v>2015</v>
      </c>
    </row>
    <row r="747" spans="7:8" ht="12.45" x14ac:dyDescent="0.3">
      <c r="G747" s="36" t="s">
        <v>3198</v>
      </c>
      <c r="H747" s="36" t="s">
        <v>3215</v>
      </c>
    </row>
    <row r="748" spans="7:8" ht="12.45" x14ac:dyDescent="0.3">
      <c r="G748" s="36" t="s">
        <v>2408</v>
      </c>
      <c r="H748" s="36" t="s">
        <v>4267</v>
      </c>
    </row>
    <row r="749" spans="7:8" ht="12.45" x14ac:dyDescent="0.3">
      <c r="G749" s="36" t="s">
        <v>4188</v>
      </c>
      <c r="H749" s="36" t="s">
        <v>2763</v>
      </c>
    </row>
    <row r="750" spans="7:8" ht="12.45" x14ac:dyDescent="0.3">
      <c r="G750" s="36" t="s">
        <v>4194</v>
      </c>
      <c r="H750" s="36" t="s">
        <v>2771</v>
      </c>
    </row>
    <row r="751" spans="7:8" ht="12.45" x14ac:dyDescent="0.3">
      <c r="G751" s="36" t="s">
        <v>1544</v>
      </c>
      <c r="H751" s="36" t="s">
        <v>3223</v>
      </c>
    </row>
    <row r="752" spans="7:8" ht="12.45" x14ac:dyDescent="0.3">
      <c r="G752" s="36" t="s">
        <v>4201</v>
      </c>
      <c r="H752" s="36" t="s">
        <v>3229</v>
      </c>
    </row>
    <row r="753" spans="7:8" ht="12.45" x14ac:dyDescent="0.3">
      <c r="G753" s="36" t="s">
        <v>3013</v>
      </c>
      <c r="H753" s="36" t="s">
        <v>4270</v>
      </c>
    </row>
    <row r="754" spans="7:8" ht="12.45" x14ac:dyDescent="0.3">
      <c r="G754" s="36" t="s">
        <v>3021</v>
      </c>
      <c r="H754" s="36" t="s">
        <v>2781</v>
      </c>
    </row>
    <row r="755" spans="7:8" ht="12.45" x14ac:dyDescent="0.3">
      <c r="G755" s="36" t="s">
        <v>2708</v>
      </c>
      <c r="H755" s="36" t="s">
        <v>3236</v>
      </c>
    </row>
    <row r="756" spans="7:8" ht="12.45" x14ac:dyDescent="0.3">
      <c r="G756" s="36" t="s">
        <v>3030</v>
      </c>
      <c r="H756" s="36" t="s">
        <v>3245</v>
      </c>
    </row>
    <row r="757" spans="7:8" ht="12.45" x14ac:dyDescent="0.3">
      <c r="G757" s="36" t="s">
        <v>3201</v>
      </c>
      <c r="H757" s="36" t="s">
        <v>3254</v>
      </c>
    </row>
    <row r="758" spans="7:8" ht="12.45" x14ac:dyDescent="0.3">
      <c r="G758" s="36" t="s">
        <v>3203</v>
      </c>
      <c r="H758" s="36" t="s">
        <v>3262</v>
      </c>
    </row>
    <row r="759" spans="7:8" ht="12.45" x14ac:dyDescent="0.3">
      <c r="G759" s="36" t="s">
        <v>3207</v>
      </c>
      <c r="H759" s="36" t="s">
        <v>3272</v>
      </c>
    </row>
    <row r="760" spans="7:8" ht="12.45" x14ac:dyDescent="0.3">
      <c r="G760" s="36" t="s">
        <v>3212</v>
      </c>
      <c r="H760" s="36" t="s">
        <v>3327</v>
      </c>
    </row>
    <row r="761" spans="7:8" ht="12.45" x14ac:dyDescent="0.3">
      <c r="G761" s="36" t="s">
        <v>3217</v>
      </c>
      <c r="H761" s="36" t="s">
        <v>4273</v>
      </c>
    </row>
    <row r="762" spans="7:8" ht="12.45" x14ac:dyDescent="0.3">
      <c r="G762" s="36" t="s">
        <v>3226</v>
      </c>
      <c r="H762" s="36" t="s">
        <v>4278</v>
      </c>
    </row>
    <row r="763" spans="7:8" ht="12.45" x14ac:dyDescent="0.3">
      <c r="G763" s="36" t="s">
        <v>3036</v>
      </c>
      <c r="H763" s="36" t="s">
        <v>3338</v>
      </c>
    </row>
    <row r="764" spans="7:8" ht="12.45" x14ac:dyDescent="0.3">
      <c r="G764" s="36" t="s">
        <v>3042</v>
      </c>
      <c r="H764" s="36" t="s">
        <v>3345</v>
      </c>
    </row>
    <row r="765" spans="7:8" ht="12.45" x14ac:dyDescent="0.3">
      <c r="G765" s="36" t="s">
        <v>4205</v>
      </c>
      <c r="H765" s="36" t="s">
        <v>4281</v>
      </c>
    </row>
    <row r="766" spans="7:8" ht="12.45" x14ac:dyDescent="0.3">
      <c r="G766" s="36" t="s">
        <v>3045</v>
      </c>
      <c r="H766" s="36" t="s">
        <v>1858</v>
      </c>
    </row>
    <row r="767" spans="7:8" ht="12.45" x14ac:dyDescent="0.3">
      <c r="G767" s="36" t="s">
        <v>3060</v>
      </c>
      <c r="H767" s="36" t="s">
        <v>4283</v>
      </c>
    </row>
    <row r="768" spans="7:8" ht="12.45" x14ac:dyDescent="0.3">
      <c r="G768" s="36" t="s">
        <v>2717</v>
      </c>
      <c r="H768" s="36" t="s">
        <v>2789</v>
      </c>
    </row>
    <row r="769" spans="7:8" ht="12.45" x14ac:dyDescent="0.3">
      <c r="G769" s="36" t="s">
        <v>2717</v>
      </c>
      <c r="H769" s="36" t="s">
        <v>3282</v>
      </c>
    </row>
    <row r="770" spans="7:8" ht="12.45" x14ac:dyDescent="0.3">
      <c r="G770" s="36" t="s">
        <v>2722</v>
      </c>
      <c r="H770" s="36" t="s">
        <v>4286</v>
      </c>
    </row>
    <row r="771" spans="7:8" ht="12.45" x14ac:dyDescent="0.3">
      <c r="G771" s="36" t="s">
        <v>4209</v>
      </c>
      <c r="H771" s="36" t="s">
        <v>4289</v>
      </c>
    </row>
    <row r="772" spans="7:8" ht="12.45" x14ac:dyDescent="0.3">
      <c r="G772" s="36" t="s">
        <v>3231</v>
      </c>
      <c r="H772" s="36" t="s">
        <v>2801</v>
      </c>
    </row>
    <row r="773" spans="7:8" ht="12.45" x14ac:dyDescent="0.3">
      <c r="G773" s="36" t="s">
        <v>3200</v>
      </c>
      <c r="H773" s="36" t="s">
        <v>2810</v>
      </c>
    </row>
    <row r="774" spans="7:8" ht="12.45" x14ac:dyDescent="0.3">
      <c r="G774" s="36" t="s">
        <v>2733</v>
      </c>
      <c r="H774" s="36" t="s">
        <v>3290</v>
      </c>
    </row>
    <row r="775" spans="7:8" ht="12.45" x14ac:dyDescent="0.3">
      <c r="G775" s="36" t="s">
        <v>4211</v>
      </c>
      <c r="H775" s="36" t="s">
        <v>2819</v>
      </c>
    </row>
    <row r="776" spans="7:8" ht="12.45" x14ac:dyDescent="0.3">
      <c r="G776" s="36" t="s">
        <v>3238</v>
      </c>
      <c r="H776" s="36" t="s">
        <v>2022</v>
      </c>
    </row>
    <row r="777" spans="7:8" ht="12.45" x14ac:dyDescent="0.3">
      <c r="G777" s="36" t="s">
        <v>2745</v>
      </c>
      <c r="H777" s="36" t="s">
        <v>4300</v>
      </c>
    </row>
    <row r="778" spans="7:8" ht="12.45" x14ac:dyDescent="0.3">
      <c r="G778" s="36" t="s">
        <v>2745</v>
      </c>
      <c r="H778" s="36" t="s">
        <v>3295</v>
      </c>
    </row>
    <row r="779" spans="7:8" ht="12.45" x14ac:dyDescent="0.3">
      <c r="G779" s="36" t="s">
        <v>4213</v>
      </c>
      <c r="H779" s="36" t="s">
        <v>3302</v>
      </c>
    </row>
    <row r="780" spans="7:8" ht="12.45" x14ac:dyDescent="0.3">
      <c r="G780" s="36" t="s">
        <v>2756</v>
      </c>
      <c r="H780" s="36" t="s">
        <v>2827</v>
      </c>
    </row>
    <row r="781" spans="7:8" ht="12.45" x14ac:dyDescent="0.3">
      <c r="G781" s="36" t="s">
        <v>1547</v>
      </c>
      <c r="H781" s="36" t="s">
        <v>4301</v>
      </c>
    </row>
    <row r="782" spans="7:8" ht="12.45" x14ac:dyDescent="0.3">
      <c r="G782" s="36" t="s">
        <v>2942</v>
      </c>
      <c r="H782" s="36" t="s">
        <v>4303</v>
      </c>
    </row>
    <row r="783" spans="7:8" ht="12.45" x14ac:dyDescent="0.3">
      <c r="G783" s="36" t="s">
        <v>2134</v>
      </c>
      <c r="H783" s="36" t="s">
        <v>4305</v>
      </c>
    </row>
    <row r="784" spans="7:8" ht="12.45" x14ac:dyDescent="0.3">
      <c r="G784" s="36" t="s">
        <v>4221</v>
      </c>
      <c r="H784" s="36" t="s">
        <v>2835</v>
      </c>
    </row>
    <row r="785" spans="7:8" ht="12.45" x14ac:dyDescent="0.3">
      <c r="G785" s="36" t="s">
        <v>3206</v>
      </c>
      <c r="H785" s="36" t="s">
        <v>3311</v>
      </c>
    </row>
    <row r="786" spans="7:8" ht="12.45" x14ac:dyDescent="0.3">
      <c r="G786" s="36" t="s">
        <v>3249</v>
      </c>
      <c r="H786" s="36" t="s">
        <v>4308</v>
      </c>
    </row>
    <row r="787" spans="7:8" ht="12.45" x14ac:dyDescent="0.3">
      <c r="G787" s="36" t="s">
        <v>4224</v>
      </c>
      <c r="H787" s="36" t="s">
        <v>726</v>
      </c>
    </row>
    <row r="788" spans="7:8" ht="12.45" x14ac:dyDescent="0.3">
      <c r="G788" s="36" t="s">
        <v>3257</v>
      </c>
      <c r="H788" s="36" t="s">
        <v>2842</v>
      </c>
    </row>
    <row r="789" spans="7:8" ht="12.45" x14ac:dyDescent="0.3">
      <c r="G789" s="36" t="s">
        <v>3211</v>
      </c>
      <c r="H789" s="36" t="s">
        <v>2857</v>
      </c>
    </row>
    <row r="790" spans="7:8" ht="12.45" x14ac:dyDescent="0.3">
      <c r="G790" s="36" t="s">
        <v>3211</v>
      </c>
      <c r="H790" s="36" t="s">
        <v>3316</v>
      </c>
    </row>
    <row r="791" spans="7:8" ht="12.45" x14ac:dyDescent="0.3">
      <c r="G791" s="36" t="s">
        <v>3211</v>
      </c>
      <c r="H791" s="36" t="s">
        <v>3325</v>
      </c>
    </row>
    <row r="792" spans="7:8" ht="12.45" x14ac:dyDescent="0.3">
      <c r="G792" s="36" t="s">
        <v>3276</v>
      </c>
      <c r="H792" s="36" t="s">
        <v>3353</v>
      </c>
    </row>
    <row r="793" spans="7:8" ht="12.45" x14ac:dyDescent="0.3">
      <c r="G793" s="36" t="s">
        <v>4226</v>
      </c>
      <c r="H793" s="36" t="s">
        <v>4314</v>
      </c>
    </row>
    <row r="794" spans="7:8" ht="12.45" x14ac:dyDescent="0.3">
      <c r="G794" s="36" t="s">
        <v>3285</v>
      </c>
      <c r="H794" s="36" t="s">
        <v>2863</v>
      </c>
    </row>
    <row r="795" spans="7:8" ht="12.45" x14ac:dyDescent="0.3">
      <c r="G795" s="36" t="s">
        <v>3292</v>
      </c>
      <c r="H795" s="36" t="s">
        <v>3367</v>
      </c>
    </row>
    <row r="796" spans="7:8" ht="12.45" x14ac:dyDescent="0.3">
      <c r="G796" s="36" t="s">
        <v>3292</v>
      </c>
      <c r="H796" s="36" t="s">
        <v>3372</v>
      </c>
    </row>
    <row r="797" spans="7:8" ht="12.45" x14ac:dyDescent="0.3">
      <c r="G797" s="36" t="s">
        <v>4233</v>
      </c>
      <c r="H797" s="36" t="s">
        <v>4318</v>
      </c>
    </row>
    <row r="798" spans="7:8" ht="12.45" x14ac:dyDescent="0.3">
      <c r="G798" s="36" t="s">
        <v>4236</v>
      </c>
      <c r="H798" s="36" t="s">
        <v>3332</v>
      </c>
    </row>
    <row r="799" spans="7:8" ht="12.45" x14ac:dyDescent="0.3">
      <c r="G799" s="36" t="s">
        <v>4239</v>
      </c>
      <c r="H799" s="36" t="s">
        <v>4321</v>
      </c>
    </row>
    <row r="800" spans="7:8" ht="12.45" x14ac:dyDescent="0.3">
      <c r="G800" s="36" t="s">
        <v>4240</v>
      </c>
      <c r="H800" s="36" t="s">
        <v>3641</v>
      </c>
    </row>
    <row r="801" spans="7:8" ht="12.45" x14ac:dyDescent="0.3">
      <c r="G801" s="36" t="s">
        <v>4243</v>
      </c>
      <c r="H801" s="36" t="s">
        <v>2511</v>
      </c>
    </row>
    <row r="802" spans="7:8" ht="12.45" x14ac:dyDescent="0.3">
      <c r="G802" s="36" t="s">
        <v>3299</v>
      </c>
      <c r="H802" s="36" t="s">
        <v>4328</v>
      </c>
    </row>
    <row r="803" spans="7:8" ht="12.45" x14ac:dyDescent="0.3">
      <c r="G803" s="36" t="s">
        <v>3305</v>
      </c>
      <c r="H803" s="36" t="s">
        <v>2878</v>
      </c>
    </row>
    <row r="804" spans="7:8" ht="12.45" x14ac:dyDescent="0.3">
      <c r="G804" s="36" t="s">
        <v>3305</v>
      </c>
      <c r="H804" s="36" t="s">
        <v>2888</v>
      </c>
    </row>
    <row r="805" spans="7:8" ht="12.45" x14ac:dyDescent="0.3">
      <c r="G805" s="36" t="s">
        <v>4248</v>
      </c>
      <c r="H805" s="36" t="s">
        <v>2898</v>
      </c>
    </row>
    <row r="806" spans="7:8" ht="12.45" x14ac:dyDescent="0.3">
      <c r="G806" s="36" t="s">
        <v>3048</v>
      </c>
      <c r="H806" s="36" t="s">
        <v>2907</v>
      </c>
    </row>
    <row r="807" spans="7:8" ht="12.45" x14ac:dyDescent="0.3">
      <c r="G807" s="36" t="s">
        <v>4250</v>
      </c>
      <c r="H807" s="36" t="s">
        <v>3381</v>
      </c>
    </row>
    <row r="808" spans="7:8" ht="12.45" x14ac:dyDescent="0.3">
      <c r="G808" s="36" t="s">
        <v>4252</v>
      </c>
      <c r="H808" s="36" t="s">
        <v>3342</v>
      </c>
    </row>
    <row r="809" spans="7:8" ht="12.45" x14ac:dyDescent="0.3">
      <c r="G809" s="36" t="s">
        <v>4255</v>
      </c>
      <c r="H809" s="36" t="s">
        <v>3350</v>
      </c>
    </row>
    <row r="810" spans="7:8" ht="12.45" x14ac:dyDescent="0.3">
      <c r="G810" s="36" t="s">
        <v>4256</v>
      </c>
      <c r="H810" s="36" t="s">
        <v>4331</v>
      </c>
    </row>
    <row r="811" spans="7:8" ht="12.45" x14ac:dyDescent="0.3">
      <c r="G811" s="36" t="s">
        <v>4258</v>
      </c>
      <c r="H811" s="36" t="s">
        <v>4334</v>
      </c>
    </row>
    <row r="812" spans="7:8" ht="12.45" x14ac:dyDescent="0.3">
      <c r="G812" s="36" t="s">
        <v>4261</v>
      </c>
      <c r="H812" s="36" t="s">
        <v>3390</v>
      </c>
    </row>
    <row r="813" spans="7:8" ht="12.45" x14ac:dyDescent="0.3">
      <c r="G813" s="36" t="s">
        <v>3312</v>
      </c>
      <c r="H813" s="36" t="s">
        <v>3400</v>
      </c>
    </row>
    <row r="814" spans="7:8" ht="12.45" x14ac:dyDescent="0.3">
      <c r="G814" s="36" t="s">
        <v>2015</v>
      </c>
      <c r="H814" s="36" t="s">
        <v>4245</v>
      </c>
    </row>
    <row r="815" spans="7:8" ht="12.45" x14ac:dyDescent="0.3">
      <c r="G815" s="36" t="s">
        <v>3215</v>
      </c>
      <c r="H815" s="36" t="s">
        <v>4341</v>
      </c>
    </row>
    <row r="816" spans="7:8" ht="12.45" x14ac:dyDescent="0.3">
      <c r="G816" s="36" t="s">
        <v>4267</v>
      </c>
      <c r="H816" s="36" t="s">
        <v>460</v>
      </c>
    </row>
    <row r="817" spans="7:8" ht="12.45" x14ac:dyDescent="0.3">
      <c r="G817" s="36" t="s">
        <v>2763</v>
      </c>
      <c r="H817" s="36" t="s">
        <v>569</v>
      </c>
    </row>
    <row r="818" spans="7:8" ht="12.45" x14ac:dyDescent="0.3">
      <c r="G818" s="36" t="s">
        <v>2771</v>
      </c>
      <c r="H818" s="36" t="s">
        <v>4349</v>
      </c>
    </row>
    <row r="819" spans="7:8" ht="12.45" x14ac:dyDescent="0.3">
      <c r="G819" s="36" t="s">
        <v>3223</v>
      </c>
      <c r="H819" s="36" t="s">
        <v>4354</v>
      </c>
    </row>
    <row r="820" spans="7:8" ht="12.45" x14ac:dyDescent="0.3">
      <c r="G820" s="36" t="s">
        <v>3223</v>
      </c>
      <c r="H820" s="36" t="s">
        <v>2919</v>
      </c>
    </row>
    <row r="821" spans="7:8" ht="12.45" x14ac:dyDescent="0.3">
      <c r="G821" s="36" t="s">
        <v>3229</v>
      </c>
      <c r="H821" s="36" t="s">
        <v>4357</v>
      </c>
    </row>
    <row r="822" spans="7:8" ht="12.45" x14ac:dyDescent="0.3">
      <c r="G822" s="36" t="s">
        <v>4270</v>
      </c>
      <c r="H822" s="36" t="s">
        <v>2927</v>
      </c>
    </row>
    <row r="823" spans="7:8" ht="12.45" x14ac:dyDescent="0.3">
      <c r="G823" s="36" t="s">
        <v>2781</v>
      </c>
      <c r="H823" s="36" t="s">
        <v>4361</v>
      </c>
    </row>
    <row r="824" spans="7:8" ht="12.45" x14ac:dyDescent="0.3">
      <c r="G824" s="36" t="s">
        <v>2781</v>
      </c>
      <c r="H824" s="36" t="s">
        <v>4363</v>
      </c>
    </row>
    <row r="825" spans="7:8" ht="12.45" x14ac:dyDescent="0.3">
      <c r="G825" s="36" t="s">
        <v>3236</v>
      </c>
      <c r="H825" s="36" t="s">
        <v>4368</v>
      </c>
    </row>
    <row r="826" spans="7:8" ht="12.45" x14ac:dyDescent="0.3">
      <c r="G826" s="36" t="s">
        <v>3245</v>
      </c>
      <c r="H826" s="36" t="s">
        <v>3417</v>
      </c>
    </row>
    <row r="827" spans="7:8" ht="12.45" x14ac:dyDescent="0.3">
      <c r="G827" s="36" t="s">
        <v>3254</v>
      </c>
      <c r="H827" s="36" t="s">
        <v>4371</v>
      </c>
    </row>
    <row r="828" spans="7:8" ht="12.45" x14ac:dyDescent="0.3">
      <c r="G828" s="36" t="s">
        <v>3262</v>
      </c>
      <c r="H828" s="36" t="s">
        <v>4372</v>
      </c>
    </row>
    <row r="829" spans="7:8" ht="12.45" x14ac:dyDescent="0.3">
      <c r="G829" s="36" t="s">
        <v>3272</v>
      </c>
      <c r="H829" s="36" t="s">
        <v>614</v>
      </c>
    </row>
    <row r="830" spans="7:8" ht="12.45" x14ac:dyDescent="0.3">
      <c r="G830" s="36" t="s">
        <v>3327</v>
      </c>
      <c r="H830" s="36" t="s">
        <v>4381</v>
      </c>
    </row>
    <row r="831" spans="7:8" ht="12.45" x14ac:dyDescent="0.3">
      <c r="G831" s="36" t="s">
        <v>4273</v>
      </c>
      <c r="H831" s="36" t="s">
        <v>4326</v>
      </c>
    </row>
    <row r="832" spans="7:8" ht="12.45" x14ac:dyDescent="0.3">
      <c r="G832" s="36" t="s">
        <v>4278</v>
      </c>
      <c r="H832" s="36" t="s">
        <v>4388</v>
      </c>
    </row>
    <row r="833" spans="7:8" ht="12.45" x14ac:dyDescent="0.3">
      <c r="G833" s="36" t="s">
        <v>3338</v>
      </c>
      <c r="H833" s="36" t="s">
        <v>2936</v>
      </c>
    </row>
    <row r="834" spans="7:8" ht="12.45" x14ac:dyDescent="0.3">
      <c r="G834" s="36" t="s">
        <v>3345</v>
      </c>
      <c r="H834" s="36" t="s">
        <v>2945</v>
      </c>
    </row>
    <row r="835" spans="7:8" ht="12.45" x14ac:dyDescent="0.3">
      <c r="G835" s="36" t="s">
        <v>4281</v>
      </c>
      <c r="H835" s="36" t="s">
        <v>3358</v>
      </c>
    </row>
    <row r="836" spans="7:8" ht="12.45" x14ac:dyDescent="0.3">
      <c r="G836" s="36" t="s">
        <v>1858</v>
      </c>
      <c r="H836" s="36" t="s">
        <v>3423</v>
      </c>
    </row>
    <row r="837" spans="7:8" ht="12.45" x14ac:dyDescent="0.3">
      <c r="G837" s="36" t="s">
        <v>4283</v>
      </c>
      <c r="H837" s="36" t="s">
        <v>4392</v>
      </c>
    </row>
    <row r="838" spans="7:8" ht="12.45" x14ac:dyDescent="0.3">
      <c r="G838" s="36" t="s">
        <v>2789</v>
      </c>
      <c r="H838" s="36" t="s">
        <v>4396</v>
      </c>
    </row>
    <row r="839" spans="7:8" ht="12.45" x14ac:dyDescent="0.3">
      <c r="G839" s="36" t="s">
        <v>3282</v>
      </c>
      <c r="H839" s="36" t="s">
        <v>4401</v>
      </c>
    </row>
    <row r="840" spans="7:8" ht="12.45" x14ac:dyDescent="0.3">
      <c r="G840" s="36" t="s">
        <v>4286</v>
      </c>
      <c r="H840" s="36" t="s">
        <v>3428</v>
      </c>
    </row>
    <row r="841" spans="7:8" ht="12.45" x14ac:dyDescent="0.3">
      <c r="G841" s="36" t="s">
        <v>4289</v>
      </c>
      <c r="H841" s="36" t="s">
        <v>4404</v>
      </c>
    </row>
    <row r="842" spans="7:8" ht="12.45" x14ac:dyDescent="0.3">
      <c r="G842" s="36" t="s">
        <v>2801</v>
      </c>
      <c r="H842" s="36" t="s">
        <v>2955</v>
      </c>
    </row>
    <row r="843" spans="7:8" ht="12.45" x14ac:dyDescent="0.3">
      <c r="G843" s="36" t="s">
        <v>2810</v>
      </c>
      <c r="H843" s="36" t="s">
        <v>4409</v>
      </c>
    </row>
    <row r="844" spans="7:8" ht="12.45" x14ac:dyDescent="0.3">
      <c r="G844" s="36" t="s">
        <v>3290</v>
      </c>
      <c r="H844" s="36" t="s">
        <v>3370</v>
      </c>
    </row>
    <row r="845" spans="7:8" ht="12.45" x14ac:dyDescent="0.3">
      <c r="G845" s="36" t="s">
        <v>2819</v>
      </c>
      <c r="H845" s="36" t="s">
        <v>3433</v>
      </c>
    </row>
    <row r="846" spans="7:8" ht="12.45" x14ac:dyDescent="0.3">
      <c r="G846" s="36" t="s">
        <v>2022</v>
      </c>
      <c r="H846" s="36" t="s">
        <v>3437</v>
      </c>
    </row>
    <row r="847" spans="7:8" ht="12.45" x14ac:dyDescent="0.3">
      <c r="G847" s="36" t="s">
        <v>4300</v>
      </c>
      <c r="H847" s="36" t="s">
        <v>3444</v>
      </c>
    </row>
    <row r="848" spans="7:8" ht="12.45" x14ac:dyDescent="0.3">
      <c r="G848" s="36" t="s">
        <v>3295</v>
      </c>
      <c r="H848" s="36" t="s">
        <v>3455</v>
      </c>
    </row>
    <row r="849" spans="7:8" ht="12.45" x14ac:dyDescent="0.3">
      <c r="G849" s="36" t="s">
        <v>3302</v>
      </c>
      <c r="H849" s="36" t="s">
        <v>3379</v>
      </c>
    </row>
    <row r="850" spans="7:8" ht="12.45" x14ac:dyDescent="0.3">
      <c r="G850" s="36" t="s">
        <v>2827</v>
      </c>
      <c r="H850" s="36" t="s">
        <v>2962</v>
      </c>
    </row>
    <row r="851" spans="7:8" ht="12.45" x14ac:dyDescent="0.3">
      <c r="G851" s="36" t="s">
        <v>4301</v>
      </c>
      <c r="H851" s="36" t="s">
        <v>3462</v>
      </c>
    </row>
    <row r="852" spans="7:8" ht="12.45" x14ac:dyDescent="0.3">
      <c r="G852" s="36" t="s">
        <v>4303</v>
      </c>
      <c r="H852" s="36" t="s">
        <v>629</v>
      </c>
    </row>
    <row r="853" spans="7:8" ht="12.45" x14ac:dyDescent="0.3">
      <c r="G853" s="36" t="s">
        <v>4305</v>
      </c>
      <c r="H853" s="36" t="s">
        <v>3472</v>
      </c>
    </row>
    <row r="854" spans="7:8" ht="12.45" x14ac:dyDescent="0.3">
      <c r="G854" s="36" t="s">
        <v>2835</v>
      </c>
      <c r="H854" s="36" t="s">
        <v>2047</v>
      </c>
    </row>
    <row r="855" spans="7:8" ht="12.45" x14ac:dyDescent="0.3">
      <c r="G855" s="36" t="s">
        <v>3311</v>
      </c>
      <c r="H855" s="36" t="s">
        <v>333</v>
      </c>
    </row>
    <row r="856" spans="7:8" ht="12.45" x14ac:dyDescent="0.3">
      <c r="G856" s="36" t="s">
        <v>3311</v>
      </c>
      <c r="H856" s="36" t="s">
        <v>2059</v>
      </c>
    </row>
    <row r="857" spans="7:8" ht="12.45" x14ac:dyDescent="0.3">
      <c r="G857" s="36" t="s">
        <v>4308</v>
      </c>
      <c r="H857" s="36" t="s">
        <v>2985</v>
      </c>
    </row>
    <row r="858" spans="7:8" ht="12.45" x14ac:dyDescent="0.3">
      <c r="G858" s="36" t="s">
        <v>726</v>
      </c>
      <c r="H858" s="36" t="s">
        <v>2995</v>
      </c>
    </row>
    <row r="859" spans="7:8" ht="12.45" x14ac:dyDescent="0.3">
      <c r="G859" s="36" t="s">
        <v>2842</v>
      </c>
      <c r="H859" s="36" t="s">
        <v>135</v>
      </c>
    </row>
    <row r="860" spans="7:8" ht="12.45" x14ac:dyDescent="0.3">
      <c r="G860" s="36" t="s">
        <v>2857</v>
      </c>
      <c r="H860" s="36" t="s">
        <v>3413</v>
      </c>
    </row>
    <row r="861" spans="7:8" ht="12.45" x14ac:dyDescent="0.3">
      <c r="G861" s="36" t="s">
        <v>3316</v>
      </c>
      <c r="H861" s="36" t="s">
        <v>2077</v>
      </c>
    </row>
    <row r="862" spans="7:8" ht="12.45" x14ac:dyDescent="0.3">
      <c r="G862" s="36" t="s">
        <v>3325</v>
      </c>
      <c r="H862" s="36" t="s">
        <v>3422</v>
      </c>
    </row>
    <row r="863" spans="7:8" ht="12.45" x14ac:dyDescent="0.3">
      <c r="G863" s="36" t="s">
        <v>3353</v>
      </c>
      <c r="H863" s="36" t="s">
        <v>1706</v>
      </c>
    </row>
    <row r="864" spans="7:8" ht="12.45" x14ac:dyDescent="0.3">
      <c r="G864" s="36" t="s">
        <v>4314</v>
      </c>
      <c r="H864" s="36" t="s">
        <v>4418</v>
      </c>
    </row>
    <row r="865" spans="7:8" ht="12.45" x14ac:dyDescent="0.3">
      <c r="G865" s="36" t="s">
        <v>2863</v>
      </c>
      <c r="H865" s="36" t="s">
        <v>3019</v>
      </c>
    </row>
    <row r="866" spans="7:8" ht="12.45" x14ac:dyDescent="0.3">
      <c r="G866" s="36" t="s">
        <v>3367</v>
      </c>
      <c r="H866" s="36" t="s">
        <v>3027</v>
      </c>
    </row>
    <row r="867" spans="7:8" ht="12.45" x14ac:dyDescent="0.3">
      <c r="G867" s="36" t="s">
        <v>3372</v>
      </c>
      <c r="H867" s="36" t="s">
        <v>3426</v>
      </c>
    </row>
    <row r="868" spans="7:8" ht="12.45" x14ac:dyDescent="0.3">
      <c r="G868" s="36" t="s">
        <v>4318</v>
      </c>
      <c r="H868" s="36" t="s">
        <v>3431</v>
      </c>
    </row>
    <row r="869" spans="7:8" ht="12.45" x14ac:dyDescent="0.3">
      <c r="G869" s="36" t="s">
        <v>3332</v>
      </c>
      <c r="H869" s="36" t="s">
        <v>3488</v>
      </c>
    </row>
    <row r="870" spans="7:8" ht="12.45" x14ac:dyDescent="0.3">
      <c r="G870" s="36" t="s">
        <v>3332</v>
      </c>
      <c r="H870" s="36" t="s">
        <v>3495</v>
      </c>
    </row>
    <row r="871" spans="7:8" ht="12.45" x14ac:dyDescent="0.3">
      <c r="G871" s="36" t="s">
        <v>4321</v>
      </c>
      <c r="H871" s="36" t="s">
        <v>3532</v>
      </c>
    </row>
    <row r="872" spans="7:8" ht="12.45" x14ac:dyDescent="0.3">
      <c r="G872" s="36" t="s">
        <v>3641</v>
      </c>
      <c r="H872" s="36" t="s">
        <v>3537</v>
      </c>
    </row>
    <row r="873" spans="7:8" ht="12.45" x14ac:dyDescent="0.3">
      <c r="G873" s="36" t="s">
        <v>2511</v>
      </c>
      <c r="H873" s="36" t="s">
        <v>3541</v>
      </c>
    </row>
    <row r="874" spans="7:8" ht="12.45" x14ac:dyDescent="0.3">
      <c r="G874" s="36" t="s">
        <v>4328</v>
      </c>
      <c r="H874" s="36" t="s">
        <v>4429</v>
      </c>
    </row>
    <row r="875" spans="7:8" ht="12.45" x14ac:dyDescent="0.3">
      <c r="G875" s="36" t="s">
        <v>2878</v>
      </c>
      <c r="H875" s="36" t="s">
        <v>3545</v>
      </c>
    </row>
    <row r="876" spans="7:8" ht="12.45" x14ac:dyDescent="0.3">
      <c r="G876" s="36" t="s">
        <v>2888</v>
      </c>
      <c r="H876" s="36" t="s">
        <v>3255</v>
      </c>
    </row>
    <row r="877" spans="7:8" ht="12.45" x14ac:dyDescent="0.3">
      <c r="G877" s="36" t="s">
        <v>2898</v>
      </c>
      <c r="H877" s="36" t="s">
        <v>4432</v>
      </c>
    </row>
    <row r="878" spans="7:8" ht="12.45" x14ac:dyDescent="0.3">
      <c r="G878" s="36" t="s">
        <v>2907</v>
      </c>
      <c r="H878" s="36" t="s">
        <v>3035</v>
      </c>
    </row>
    <row r="879" spans="7:8" ht="12.45" x14ac:dyDescent="0.3">
      <c r="G879" s="36" t="s">
        <v>3381</v>
      </c>
      <c r="H879" s="36" t="s">
        <v>3441</v>
      </c>
    </row>
    <row r="880" spans="7:8" ht="12.45" x14ac:dyDescent="0.3">
      <c r="G880" s="36" t="s">
        <v>3342</v>
      </c>
      <c r="H880" s="36" t="s">
        <v>3548</v>
      </c>
    </row>
    <row r="881" spans="7:8" ht="12.45" x14ac:dyDescent="0.3">
      <c r="G881" s="36" t="s">
        <v>3350</v>
      </c>
      <c r="H881" s="36" t="s">
        <v>2224</v>
      </c>
    </row>
    <row r="882" spans="7:8" ht="12.45" x14ac:dyDescent="0.3">
      <c r="G882" s="36" t="s">
        <v>4331</v>
      </c>
      <c r="H882" s="36" t="s">
        <v>3556</v>
      </c>
    </row>
    <row r="883" spans="7:8" ht="12.45" x14ac:dyDescent="0.3">
      <c r="G883" s="36" t="s">
        <v>4334</v>
      </c>
      <c r="H883" s="36" t="s">
        <v>1303</v>
      </c>
    </row>
    <row r="884" spans="7:8" ht="12.45" x14ac:dyDescent="0.3">
      <c r="G884" s="36" t="s">
        <v>3390</v>
      </c>
      <c r="H884" s="36" t="s">
        <v>3449</v>
      </c>
    </row>
    <row r="885" spans="7:8" ht="12.45" x14ac:dyDescent="0.3">
      <c r="G885" s="36" t="s">
        <v>3400</v>
      </c>
      <c r="H885" s="36" t="s">
        <v>1985</v>
      </c>
    </row>
    <row r="886" spans="7:8" ht="12.45" x14ac:dyDescent="0.3">
      <c r="G886" s="36" t="s">
        <v>4245</v>
      </c>
      <c r="H886" s="36" t="s">
        <v>3459</v>
      </c>
    </row>
    <row r="887" spans="7:8" ht="12.45" x14ac:dyDescent="0.3">
      <c r="G887" s="36" t="s">
        <v>4341</v>
      </c>
      <c r="H887" s="36" t="s">
        <v>3467</v>
      </c>
    </row>
    <row r="888" spans="7:8" ht="12.45" x14ac:dyDescent="0.3">
      <c r="G888" s="36" t="s">
        <v>460</v>
      </c>
      <c r="H888" s="36" t="s">
        <v>3645</v>
      </c>
    </row>
    <row r="889" spans="7:8" ht="12.45" x14ac:dyDescent="0.3">
      <c r="G889" s="36" t="s">
        <v>569</v>
      </c>
      <c r="H889" s="36" t="s">
        <v>3651</v>
      </c>
    </row>
    <row r="890" spans="7:8" ht="12.45" x14ac:dyDescent="0.3">
      <c r="G890" s="36" t="s">
        <v>4349</v>
      </c>
      <c r="H890" s="36" t="s">
        <v>3476</v>
      </c>
    </row>
    <row r="891" spans="7:8" ht="12.45" x14ac:dyDescent="0.3">
      <c r="G891" s="36" t="s">
        <v>4354</v>
      </c>
      <c r="H891" s="36" t="s">
        <v>3040</v>
      </c>
    </row>
    <row r="892" spans="7:8" ht="12.45" x14ac:dyDescent="0.3">
      <c r="G892" s="36" t="s">
        <v>2919</v>
      </c>
      <c r="H892" s="36" t="s">
        <v>4446</v>
      </c>
    </row>
    <row r="893" spans="7:8" ht="12.45" x14ac:dyDescent="0.3">
      <c r="G893" s="36" t="s">
        <v>4357</v>
      </c>
      <c r="H893" s="36" t="s">
        <v>3043</v>
      </c>
    </row>
    <row r="894" spans="7:8" ht="12.45" x14ac:dyDescent="0.3">
      <c r="G894" s="36" t="s">
        <v>2927</v>
      </c>
      <c r="H894" s="36" t="s">
        <v>4081</v>
      </c>
    </row>
    <row r="895" spans="7:8" ht="12.45" x14ac:dyDescent="0.3">
      <c r="G895" s="36" t="s">
        <v>2927</v>
      </c>
      <c r="H895" s="36" t="s">
        <v>3049</v>
      </c>
    </row>
    <row r="896" spans="7:8" ht="12.45" x14ac:dyDescent="0.3">
      <c r="G896" s="36" t="s">
        <v>4361</v>
      </c>
      <c r="H896" s="36" t="s">
        <v>3659</v>
      </c>
    </row>
    <row r="897" spans="7:8" ht="12.45" x14ac:dyDescent="0.3">
      <c r="G897" s="36" t="s">
        <v>4363</v>
      </c>
      <c r="H897" s="36" t="s">
        <v>4453</v>
      </c>
    </row>
    <row r="898" spans="7:8" ht="12.45" x14ac:dyDescent="0.3">
      <c r="G898" s="36" t="s">
        <v>4368</v>
      </c>
      <c r="H898" s="36" t="s">
        <v>3336</v>
      </c>
    </row>
    <row r="899" spans="7:8" ht="12.45" x14ac:dyDescent="0.3">
      <c r="G899" s="36" t="s">
        <v>3417</v>
      </c>
      <c r="H899" s="36" t="s">
        <v>4458</v>
      </c>
    </row>
    <row r="900" spans="7:8" ht="12.45" x14ac:dyDescent="0.3">
      <c r="G900" s="36" t="s">
        <v>4371</v>
      </c>
      <c r="H900" s="36" t="s">
        <v>2746</v>
      </c>
    </row>
    <row r="901" spans="7:8" ht="12.45" x14ac:dyDescent="0.3">
      <c r="G901" s="36" t="s">
        <v>4372</v>
      </c>
      <c r="H901" s="36" t="s">
        <v>1381</v>
      </c>
    </row>
    <row r="902" spans="7:8" ht="12.45" x14ac:dyDescent="0.3">
      <c r="G902" s="36" t="s">
        <v>614</v>
      </c>
      <c r="H902" s="36" t="s">
        <v>3487</v>
      </c>
    </row>
    <row r="903" spans="7:8" ht="12.45" x14ac:dyDescent="0.3">
      <c r="G903" s="36" t="s">
        <v>4381</v>
      </c>
      <c r="H903" s="36" t="s">
        <v>3667</v>
      </c>
    </row>
    <row r="904" spans="7:8" ht="12.45" x14ac:dyDescent="0.3">
      <c r="G904" s="36" t="s">
        <v>4326</v>
      </c>
      <c r="H904" s="36" t="s">
        <v>3067</v>
      </c>
    </row>
    <row r="905" spans="7:8" ht="12.45" x14ac:dyDescent="0.3">
      <c r="G905" s="36" t="s">
        <v>4388</v>
      </c>
      <c r="H905" s="36" t="s">
        <v>4461</v>
      </c>
    </row>
    <row r="906" spans="7:8" ht="12.45" x14ac:dyDescent="0.3">
      <c r="G906" s="36" t="s">
        <v>2936</v>
      </c>
      <c r="H906" s="36" t="s">
        <v>3492</v>
      </c>
    </row>
    <row r="907" spans="7:8" ht="12.45" x14ac:dyDescent="0.3">
      <c r="G907" s="36" t="s">
        <v>2945</v>
      </c>
      <c r="H907" s="36" t="s">
        <v>2091</v>
      </c>
    </row>
    <row r="908" spans="7:8" ht="12.45" x14ac:dyDescent="0.3">
      <c r="G908" s="36" t="s">
        <v>3358</v>
      </c>
      <c r="H908" s="36" t="s">
        <v>4464</v>
      </c>
    </row>
    <row r="909" spans="7:8" ht="12.45" x14ac:dyDescent="0.3">
      <c r="G909" s="36" t="s">
        <v>3423</v>
      </c>
      <c r="H909" s="36" t="s">
        <v>780</v>
      </c>
    </row>
    <row r="910" spans="7:8" ht="12.45" x14ac:dyDescent="0.3">
      <c r="G910" s="36" t="s">
        <v>4392</v>
      </c>
      <c r="H910" s="36" t="s">
        <v>4470</v>
      </c>
    </row>
    <row r="911" spans="7:8" ht="12.45" x14ac:dyDescent="0.3">
      <c r="G911" s="36" t="s">
        <v>4396</v>
      </c>
      <c r="H911" s="36" t="s">
        <v>2098</v>
      </c>
    </row>
    <row r="912" spans="7:8" ht="12.45" x14ac:dyDescent="0.3">
      <c r="G912" s="36" t="s">
        <v>4401</v>
      </c>
      <c r="H912" s="36" t="s">
        <v>4475</v>
      </c>
    </row>
    <row r="913" spans="7:8" ht="12.45" x14ac:dyDescent="0.3">
      <c r="G913" s="36" t="s">
        <v>3428</v>
      </c>
      <c r="H913" s="36" t="s">
        <v>3536</v>
      </c>
    </row>
    <row r="914" spans="7:8" ht="12.45" x14ac:dyDescent="0.3">
      <c r="G914" s="36" t="s">
        <v>4404</v>
      </c>
      <c r="H914" s="36" t="s">
        <v>4477</v>
      </c>
    </row>
    <row r="915" spans="7:8" ht="12.45" x14ac:dyDescent="0.3">
      <c r="G915" s="36" t="s">
        <v>2955</v>
      </c>
      <c r="H915" s="36" t="s">
        <v>4480</v>
      </c>
    </row>
    <row r="916" spans="7:8" ht="12.45" x14ac:dyDescent="0.3">
      <c r="G916" s="36" t="s">
        <v>4409</v>
      </c>
      <c r="H916" s="36" t="s">
        <v>3540</v>
      </c>
    </row>
    <row r="917" spans="7:8" ht="12.45" x14ac:dyDescent="0.3">
      <c r="G917" s="36" t="s">
        <v>3370</v>
      </c>
      <c r="H917" s="36" t="s">
        <v>3202</v>
      </c>
    </row>
    <row r="918" spans="7:8" ht="12.45" x14ac:dyDescent="0.3">
      <c r="G918" s="36" t="s">
        <v>3433</v>
      </c>
      <c r="H918" s="36" t="s">
        <v>4485</v>
      </c>
    </row>
    <row r="919" spans="7:8" ht="12.45" x14ac:dyDescent="0.3">
      <c r="G919" s="36" t="s">
        <v>3437</v>
      </c>
      <c r="H919" s="36" t="s">
        <v>1833</v>
      </c>
    </row>
    <row r="920" spans="7:8" ht="12.45" x14ac:dyDescent="0.3">
      <c r="G920" s="36" t="s">
        <v>3444</v>
      </c>
      <c r="H920" s="36" t="s">
        <v>4490</v>
      </c>
    </row>
    <row r="921" spans="7:8" ht="12.45" x14ac:dyDescent="0.3">
      <c r="G921" s="36" t="s">
        <v>3455</v>
      </c>
      <c r="H921" s="36" t="s">
        <v>3204</v>
      </c>
    </row>
    <row r="922" spans="7:8" ht="12.45" x14ac:dyDescent="0.3">
      <c r="G922" s="36" t="s">
        <v>3379</v>
      </c>
      <c r="H922" s="36" t="s">
        <v>3208</v>
      </c>
    </row>
    <row r="923" spans="7:8" ht="12.45" x14ac:dyDescent="0.3">
      <c r="G923" s="36" t="s">
        <v>2962</v>
      </c>
      <c r="H923" s="36" t="s">
        <v>4495</v>
      </c>
    </row>
    <row r="924" spans="7:8" ht="12.45" x14ac:dyDescent="0.3">
      <c r="G924" s="36" t="s">
        <v>3462</v>
      </c>
      <c r="H924" s="36" t="s">
        <v>4497</v>
      </c>
    </row>
    <row r="925" spans="7:8" ht="12.45" x14ac:dyDescent="0.3">
      <c r="G925" s="36" t="s">
        <v>629</v>
      </c>
      <c r="H925" s="36" t="s">
        <v>3544</v>
      </c>
    </row>
    <row r="926" spans="7:8" ht="12.45" x14ac:dyDescent="0.3">
      <c r="G926" s="36" t="s">
        <v>3472</v>
      </c>
      <c r="H926" s="36" t="s">
        <v>261</v>
      </c>
    </row>
    <row r="927" spans="7:8" ht="12.45" x14ac:dyDescent="0.3">
      <c r="G927" s="36" t="s">
        <v>2047</v>
      </c>
      <c r="H927" s="36" t="s">
        <v>4499</v>
      </c>
    </row>
    <row r="928" spans="7:8" ht="12.45" x14ac:dyDescent="0.3">
      <c r="G928" s="36" t="s">
        <v>333</v>
      </c>
      <c r="H928" s="36" t="s">
        <v>4501</v>
      </c>
    </row>
    <row r="929" spans="7:8" ht="12.45" x14ac:dyDescent="0.3">
      <c r="G929" s="36" t="s">
        <v>2059</v>
      </c>
      <c r="H929" s="36" t="s">
        <v>4527</v>
      </c>
    </row>
    <row r="930" spans="7:8" ht="12.45" x14ac:dyDescent="0.3">
      <c r="G930" s="36" t="s">
        <v>2059</v>
      </c>
      <c r="H930" s="36" t="s">
        <v>887</v>
      </c>
    </row>
    <row r="931" spans="7:8" ht="12.45" x14ac:dyDescent="0.3">
      <c r="G931" s="36" t="s">
        <v>2059</v>
      </c>
      <c r="H931" s="36" t="s">
        <v>3551</v>
      </c>
    </row>
    <row r="932" spans="7:8" ht="12.45" x14ac:dyDescent="0.3">
      <c r="G932" s="36" t="s">
        <v>2985</v>
      </c>
      <c r="H932" s="36" t="s">
        <v>3554</v>
      </c>
    </row>
    <row r="933" spans="7:8" ht="12.45" x14ac:dyDescent="0.3">
      <c r="G933" s="36" t="s">
        <v>2995</v>
      </c>
      <c r="H933" s="36" t="s">
        <v>3213</v>
      </c>
    </row>
    <row r="934" spans="7:8" ht="12.45" x14ac:dyDescent="0.3">
      <c r="G934" s="36" t="s">
        <v>135</v>
      </c>
      <c r="H934" s="36" t="s">
        <v>3218</v>
      </c>
    </row>
    <row r="935" spans="7:8" ht="12.45" x14ac:dyDescent="0.3">
      <c r="G935" s="36" t="s">
        <v>135</v>
      </c>
      <c r="H935" s="36" t="s">
        <v>3686</v>
      </c>
    </row>
    <row r="936" spans="7:8" ht="12.45" x14ac:dyDescent="0.3">
      <c r="G936" s="36" t="s">
        <v>135</v>
      </c>
      <c r="H936" s="36" t="s">
        <v>3697</v>
      </c>
    </row>
    <row r="937" spans="7:8" ht="12.45" x14ac:dyDescent="0.3">
      <c r="G937" s="36" t="s">
        <v>135</v>
      </c>
      <c r="H937" s="36" t="s">
        <v>4529</v>
      </c>
    </row>
    <row r="938" spans="7:8" ht="12.45" x14ac:dyDescent="0.3">
      <c r="G938" s="36" t="s">
        <v>3413</v>
      </c>
      <c r="H938" s="36" t="s">
        <v>2667</v>
      </c>
    </row>
    <row r="939" spans="7:8" ht="12.45" x14ac:dyDescent="0.3">
      <c r="G939" s="36" t="s">
        <v>2077</v>
      </c>
      <c r="H939" s="36" t="s">
        <v>839</v>
      </c>
    </row>
    <row r="940" spans="7:8" ht="12.45" x14ac:dyDescent="0.3">
      <c r="G940" s="36" t="s">
        <v>3422</v>
      </c>
      <c r="H940" s="36" t="s">
        <v>3632</v>
      </c>
    </row>
    <row r="941" spans="7:8" ht="12.45" x14ac:dyDescent="0.3">
      <c r="G941" s="36" t="s">
        <v>1706</v>
      </c>
      <c r="H941" s="36" t="s">
        <v>4534</v>
      </c>
    </row>
    <row r="942" spans="7:8" ht="12.45" x14ac:dyDescent="0.3">
      <c r="G942" s="36" t="s">
        <v>4418</v>
      </c>
      <c r="H942" s="36" t="s">
        <v>1280</v>
      </c>
    </row>
    <row r="943" spans="7:8" ht="12.45" x14ac:dyDescent="0.3">
      <c r="G943" s="36" t="s">
        <v>3019</v>
      </c>
      <c r="H943" s="36" t="s">
        <v>3227</v>
      </c>
    </row>
    <row r="944" spans="7:8" ht="12.45" x14ac:dyDescent="0.3">
      <c r="G944" s="36" t="s">
        <v>3027</v>
      </c>
      <c r="H944" s="36" t="s">
        <v>3639</v>
      </c>
    </row>
    <row r="945" spans="7:8" ht="12.45" x14ac:dyDescent="0.3">
      <c r="G945" s="36" t="s">
        <v>3426</v>
      </c>
      <c r="H945" s="36" t="s">
        <v>4538</v>
      </c>
    </row>
    <row r="946" spans="7:8" ht="12.45" x14ac:dyDescent="0.3">
      <c r="G946" s="36" t="s">
        <v>3431</v>
      </c>
      <c r="H946" s="36" t="s">
        <v>3649</v>
      </c>
    </row>
    <row r="947" spans="7:8" ht="12.45" x14ac:dyDescent="0.3">
      <c r="G947" s="36" t="s">
        <v>3431</v>
      </c>
      <c r="H947" s="36" t="s">
        <v>1430</v>
      </c>
    </row>
    <row r="948" spans="7:8" ht="12.45" x14ac:dyDescent="0.3">
      <c r="G948" s="36" t="s">
        <v>3488</v>
      </c>
      <c r="H948" s="36" t="s">
        <v>3232</v>
      </c>
    </row>
    <row r="949" spans="7:8" ht="12.45" x14ac:dyDescent="0.3">
      <c r="G949" s="36" t="s">
        <v>3495</v>
      </c>
      <c r="H949" s="36" t="s">
        <v>4540</v>
      </c>
    </row>
    <row r="950" spans="7:8" ht="12.45" x14ac:dyDescent="0.3">
      <c r="G950" s="36" t="s">
        <v>3532</v>
      </c>
      <c r="H950" s="36" t="s">
        <v>2107</v>
      </c>
    </row>
    <row r="951" spans="7:8" ht="12.45" x14ac:dyDescent="0.3">
      <c r="G951" s="36" t="s">
        <v>3537</v>
      </c>
      <c r="H951" s="36" t="s">
        <v>4545</v>
      </c>
    </row>
    <row r="952" spans="7:8" ht="12.45" x14ac:dyDescent="0.3">
      <c r="G952" s="36" t="s">
        <v>3541</v>
      </c>
      <c r="H952" s="36" t="s">
        <v>1447</v>
      </c>
    </row>
    <row r="953" spans="7:8" ht="12.45" x14ac:dyDescent="0.3">
      <c r="G953" s="36" t="s">
        <v>3541</v>
      </c>
      <c r="H953" s="36" t="s">
        <v>4553</v>
      </c>
    </row>
    <row r="954" spans="7:8" ht="12.45" x14ac:dyDescent="0.3">
      <c r="G954" s="36" t="s">
        <v>4429</v>
      </c>
      <c r="H954" s="36" t="s">
        <v>2550</v>
      </c>
    </row>
    <row r="955" spans="7:8" ht="12.45" x14ac:dyDescent="0.3">
      <c r="G955" s="36" t="s">
        <v>3545</v>
      </c>
      <c r="H955" s="36" t="s">
        <v>3718</v>
      </c>
    </row>
    <row r="956" spans="7:8" ht="12.45" x14ac:dyDescent="0.3">
      <c r="G956" s="36" t="s">
        <v>3255</v>
      </c>
      <c r="H956" s="36" t="s">
        <v>3773</v>
      </c>
    </row>
    <row r="957" spans="7:8" ht="12.45" x14ac:dyDescent="0.3">
      <c r="G957" s="36" t="s">
        <v>4432</v>
      </c>
      <c r="H957" s="36" t="s">
        <v>3655</v>
      </c>
    </row>
    <row r="958" spans="7:8" ht="12.45" x14ac:dyDescent="0.3">
      <c r="G958" s="36" t="s">
        <v>3035</v>
      </c>
      <c r="H958" s="36" t="s">
        <v>3666</v>
      </c>
    </row>
    <row r="959" spans="7:8" ht="12.45" x14ac:dyDescent="0.3">
      <c r="G959" s="36" t="s">
        <v>3441</v>
      </c>
      <c r="H959" s="36" t="s">
        <v>4562</v>
      </c>
    </row>
    <row r="960" spans="7:8" ht="12.45" x14ac:dyDescent="0.3">
      <c r="G960" s="36" t="s">
        <v>3548</v>
      </c>
      <c r="H960" s="36" t="s">
        <v>3240</v>
      </c>
    </row>
    <row r="961" spans="7:8" ht="12.45" x14ac:dyDescent="0.3">
      <c r="G961" s="36" t="s">
        <v>2224</v>
      </c>
      <c r="H961" s="36" t="s">
        <v>3251</v>
      </c>
    </row>
    <row r="962" spans="7:8" ht="12.45" x14ac:dyDescent="0.3">
      <c r="G962" s="36" t="s">
        <v>3556</v>
      </c>
      <c r="H962" s="36" t="s">
        <v>4569</v>
      </c>
    </row>
    <row r="963" spans="7:8" ht="12.45" x14ac:dyDescent="0.3">
      <c r="G963" s="36" t="s">
        <v>1303</v>
      </c>
      <c r="H963" s="36" t="s">
        <v>3724</v>
      </c>
    </row>
    <row r="964" spans="7:8" ht="12.45" x14ac:dyDescent="0.3">
      <c r="G964" s="36" t="s">
        <v>3449</v>
      </c>
      <c r="H964" s="36" t="s">
        <v>2152</v>
      </c>
    </row>
    <row r="965" spans="7:8" ht="12.45" x14ac:dyDescent="0.3">
      <c r="G965" s="36" t="s">
        <v>1985</v>
      </c>
      <c r="H965" s="36" t="s">
        <v>688</v>
      </c>
    </row>
    <row r="966" spans="7:8" ht="12.45" x14ac:dyDescent="0.3">
      <c r="G966" s="36" t="s">
        <v>3459</v>
      </c>
      <c r="H966" s="36" t="s">
        <v>4572</v>
      </c>
    </row>
    <row r="967" spans="7:8" ht="12.45" x14ac:dyDescent="0.3">
      <c r="G967" s="36" t="s">
        <v>3467</v>
      </c>
      <c r="H967" s="36" t="s">
        <v>1627</v>
      </c>
    </row>
    <row r="968" spans="7:8" ht="12.45" x14ac:dyDescent="0.3">
      <c r="G968" s="36" t="s">
        <v>3645</v>
      </c>
      <c r="H968" s="36" t="s">
        <v>2116</v>
      </c>
    </row>
    <row r="969" spans="7:8" ht="12.45" x14ac:dyDescent="0.3">
      <c r="G969" s="36" t="s">
        <v>3651</v>
      </c>
      <c r="H969" s="36" t="s">
        <v>3860</v>
      </c>
    </row>
    <row r="970" spans="7:8" ht="12.45" x14ac:dyDescent="0.3">
      <c r="G970" s="36" t="s">
        <v>3476</v>
      </c>
      <c r="H970" s="36" t="s">
        <v>4575</v>
      </c>
    </row>
    <row r="971" spans="7:8" ht="12.45" x14ac:dyDescent="0.3">
      <c r="G971" s="36" t="s">
        <v>3040</v>
      </c>
      <c r="H971" s="36" t="s">
        <v>3258</v>
      </c>
    </row>
    <row r="972" spans="7:8" ht="12.45" x14ac:dyDescent="0.3">
      <c r="G972" s="36" t="s">
        <v>4446</v>
      </c>
      <c r="H972" s="36" t="s">
        <v>1208</v>
      </c>
    </row>
    <row r="973" spans="7:8" ht="12.45" x14ac:dyDescent="0.3">
      <c r="G973" s="36" t="s">
        <v>3043</v>
      </c>
      <c r="H973" s="36" t="s">
        <v>3740</v>
      </c>
    </row>
    <row r="974" spans="7:8" ht="12.45" x14ac:dyDescent="0.3">
      <c r="G974" s="36" t="s">
        <v>4081</v>
      </c>
      <c r="H974" s="36" t="s">
        <v>3745</v>
      </c>
    </row>
    <row r="975" spans="7:8" ht="12.45" x14ac:dyDescent="0.3">
      <c r="G975" s="36" t="s">
        <v>3049</v>
      </c>
      <c r="H975" s="36" t="s">
        <v>4581</v>
      </c>
    </row>
    <row r="976" spans="7:8" ht="12.45" x14ac:dyDescent="0.3">
      <c r="G976" s="36" t="s">
        <v>3659</v>
      </c>
      <c r="H976" s="36" t="s">
        <v>3750</v>
      </c>
    </row>
    <row r="977" spans="7:8" ht="12.45" x14ac:dyDescent="0.3">
      <c r="G977" s="36" t="s">
        <v>4453</v>
      </c>
      <c r="H977" s="36" t="s">
        <v>3756</v>
      </c>
    </row>
    <row r="978" spans="7:8" ht="12.45" x14ac:dyDescent="0.3">
      <c r="G978" s="36" t="s">
        <v>3336</v>
      </c>
      <c r="H978" s="36" t="s">
        <v>1024</v>
      </c>
    </row>
    <row r="979" spans="7:8" ht="12.45" x14ac:dyDescent="0.3">
      <c r="G979" s="36" t="s">
        <v>4458</v>
      </c>
      <c r="H979" s="36" t="s">
        <v>999</v>
      </c>
    </row>
    <row r="980" spans="7:8" ht="12.45" x14ac:dyDescent="0.3">
      <c r="G980" s="36" t="s">
        <v>2746</v>
      </c>
      <c r="H980" s="36" t="s">
        <v>4584</v>
      </c>
    </row>
    <row r="981" spans="7:8" ht="12.45" x14ac:dyDescent="0.3">
      <c r="G981" s="36" t="s">
        <v>1381</v>
      </c>
      <c r="H981" s="36" t="s">
        <v>4588</v>
      </c>
    </row>
    <row r="982" spans="7:8" ht="12.45" x14ac:dyDescent="0.3">
      <c r="G982" s="36" t="s">
        <v>3487</v>
      </c>
      <c r="H982" s="36" t="s">
        <v>3268</v>
      </c>
    </row>
    <row r="983" spans="7:8" ht="12.45" x14ac:dyDescent="0.3">
      <c r="G983" s="36" t="s">
        <v>3667</v>
      </c>
      <c r="H983" s="36" t="s">
        <v>3278</v>
      </c>
    </row>
    <row r="984" spans="7:8" ht="12.45" x14ac:dyDescent="0.3">
      <c r="G984" s="36" t="s">
        <v>3067</v>
      </c>
      <c r="H984" s="36" t="s">
        <v>3762</v>
      </c>
    </row>
    <row r="985" spans="7:8" ht="12.45" x14ac:dyDescent="0.3">
      <c r="G985" s="36" t="s">
        <v>4461</v>
      </c>
      <c r="H985" s="36" t="s">
        <v>3474</v>
      </c>
    </row>
    <row r="986" spans="7:8" ht="12.45" x14ac:dyDescent="0.3">
      <c r="G986" s="36" t="s">
        <v>3492</v>
      </c>
      <c r="H986" s="36" t="s">
        <v>3287</v>
      </c>
    </row>
    <row r="987" spans="7:8" ht="12.45" x14ac:dyDescent="0.3">
      <c r="G987" s="36" t="s">
        <v>2091</v>
      </c>
      <c r="H987" s="36" t="s">
        <v>3693</v>
      </c>
    </row>
    <row r="988" spans="7:8" ht="12.45" x14ac:dyDescent="0.3">
      <c r="G988" s="36" t="s">
        <v>2091</v>
      </c>
      <c r="H988" s="36" t="s">
        <v>710</v>
      </c>
    </row>
    <row r="989" spans="7:8" ht="12.45" x14ac:dyDescent="0.3">
      <c r="G989" s="36" t="s">
        <v>4464</v>
      </c>
      <c r="H989" s="36" t="s">
        <v>1461</v>
      </c>
    </row>
    <row r="990" spans="7:8" ht="12.45" x14ac:dyDescent="0.3">
      <c r="G990" s="36" t="s">
        <v>780</v>
      </c>
      <c r="H990" s="36" t="s">
        <v>3700</v>
      </c>
    </row>
    <row r="991" spans="7:8" ht="12.45" x14ac:dyDescent="0.3">
      <c r="G991" s="36" t="s">
        <v>4470</v>
      </c>
      <c r="H991" s="36" t="s">
        <v>4593</v>
      </c>
    </row>
    <row r="992" spans="7:8" ht="12.45" x14ac:dyDescent="0.3">
      <c r="G992" s="36" t="s">
        <v>2098</v>
      </c>
      <c r="H992" s="36" t="s">
        <v>3774</v>
      </c>
    </row>
    <row r="993" spans="7:8" ht="12.45" x14ac:dyDescent="0.3">
      <c r="G993" s="36" t="s">
        <v>2098</v>
      </c>
      <c r="H993" s="36" t="s">
        <v>3708</v>
      </c>
    </row>
    <row r="994" spans="7:8" ht="12.45" x14ac:dyDescent="0.3">
      <c r="G994" s="36" t="s">
        <v>2098</v>
      </c>
      <c r="H994" s="36" t="s">
        <v>4594</v>
      </c>
    </row>
    <row r="995" spans="7:8" ht="12.45" x14ac:dyDescent="0.3">
      <c r="G995" s="36" t="s">
        <v>4475</v>
      </c>
      <c r="H995" s="36" t="s">
        <v>2125</v>
      </c>
    </row>
    <row r="996" spans="7:8" ht="12.45" x14ac:dyDescent="0.3">
      <c r="G996" s="36" t="s">
        <v>3536</v>
      </c>
      <c r="H996" s="36" t="s">
        <v>2131</v>
      </c>
    </row>
    <row r="997" spans="7:8" ht="12.45" x14ac:dyDescent="0.3">
      <c r="G997" s="36" t="s">
        <v>3536</v>
      </c>
      <c r="H997" s="36" t="s">
        <v>4598</v>
      </c>
    </row>
    <row r="998" spans="7:8" ht="12.45" x14ac:dyDescent="0.3">
      <c r="G998" s="36" t="s">
        <v>4477</v>
      </c>
      <c r="H998" s="36" t="s">
        <v>1036</v>
      </c>
    </row>
    <row r="999" spans="7:8" ht="12.45" x14ac:dyDescent="0.3">
      <c r="G999" s="36" t="s">
        <v>4480</v>
      </c>
      <c r="H999" s="36" t="s">
        <v>1085</v>
      </c>
    </row>
    <row r="1000" spans="7:8" ht="12.45" x14ac:dyDescent="0.3">
      <c r="G1000" s="36" t="s">
        <v>3540</v>
      </c>
      <c r="H1000" s="36" t="s">
        <v>1158</v>
      </c>
    </row>
    <row r="1001" spans="7:8" ht="12.45" x14ac:dyDescent="0.3">
      <c r="G1001" s="36" t="s">
        <v>3202</v>
      </c>
      <c r="H1001" s="36" t="s">
        <v>2164</v>
      </c>
    </row>
    <row r="1002" spans="7:8" ht="12.45" x14ac:dyDescent="0.3">
      <c r="G1002" s="36" t="s">
        <v>4485</v>
      </c>
      <c r="H1002" s="36" t="s">
        <v>2175</v>
      </c>
    </row>
    <row r="1003" spans="7:8" ht="12.45" x14ac:dyDescent="0.3">
      <c r="G1003" s="36" t="s">
        <v>1833</v>
      </c>
      <c r="H1003" s="36" t="s">
        <v>3365</v>
      </c>
    </row>
    <row r="1004" spans="7:8" ht="12.45" x14ac:dyDescent="0.3">
      <c r="G1004" s="36" t="s">
        <v>4490</v>
      </c>
      <c r="H1004" s="36" t="s">
        <v>2612</v>
      </c>
    </row>
    <row r="1005" spans="7:8" ht="12.45" x14ac:dyDescent="0.3">
      <c r="G1005" s="36" t="s">
        <v>3204</v>
      </c>
      <c r="H1005" s="36" t="s">
        <v>3301</v>
      </c>
    </row>
    <row r="1006" spans="7:8" ht="12.45" x14ac:dyDescent="0.3">
      <c r="G1006" s="36" t="s">
        <v>3208</v>
      </c>
      <c r="H1006" s="36" t="s">
        <v>3307</v>
      </c>
    </row>
    <row r="1007" spans="7:8" ht="12.45" x14ac:dyDescent="0.3">
      <c r="G1007" s="36" t="s">
        <v>4495</v>
      </c>
      <c r="H1007" s="36" t="s">
        <v>3784</v>
      </c>
    </row>
    <row r="1008" spans="7:8" ht="12.45" x14ac:dyDescent="0.3">
      <c r="G1008" s="36" t="s">
        <v>4497</v>
      </c>
      <c r="H1008" s="36" t="s">
        <v>3791</v>
      </c>
    </row>
    <row r="1009" spans="7:8" ht="12.45" x14ac:dyDescent="0.3">
      <c r="G1009" s="36" t="s">
        <v>3544</v>
      </c>
      <c r="H1009" s="36" t="s">
        <v>4601</v>
      </c>
    </row>
    <row r="1010" spans="7:8" ht="12.45" x14ac:dyDescent="0.3">
      <c r="G1010" s="36" t="s">
        <v>261</v>
      </c>
      <c r="H1010" s="36" t="s">
        <v>4603</v>
      </c>
    </row>
    <row r="1011" spans="7:8" ht="12.45" x14ac:dyDescent="0.3">
      <c r="G1011" s="36" t="s">
        <v>4499</v>
      </c>
      <c r="H1011" s="36" t="s">
        <v>4608</v>
      </c>
    </row>
    <row r="1012" spans="7:8" ht="12.45" x14ac:dyDescent="0.3">
      <c r="G1012" s="36" t="s">
        <v>4501</v>
      </c>
      <c r="H1012" s="36" t="s">
        <v>3313</v>
      </c>
    </row>
    <row r="1013" spans="7:8" ht="12.45" x14ac:dyDescent="0.3">
      <c r="G1013" s="36" t="s">
        <v>4527</v>
      </c>
      <c r="H1013" s="36" t="s">
        <v>3794</v>
      </c>
    </row>
    <row r="1014" spans="7:8" ht="12.45" x14ac:dyDescent="0.3">
      <c r="G1014" s="36" t="s">
        <v>887</v>
      </c>
      <c r="H1014" s="36" t="s">
        <v>3732</v>
      </c>
    </row>
    <row r="1015" spans="7:8" ht="12.45" x14ac:dyDescent="0.3">
      <c r="G1015" s="36" t="s">
        <v>887</v>
      </c>
      <c r="H1015" s="36" t="s">
        <v>4611</v>
      </c>
    </row>
    <row r="1016" spans="7:8" ht="12.45" x14ac:dyDescent="0.3">
      <c r="G1016" s="36" t="s">
        <v>3551</v>
      </c>
      <c r="H1016" s="36" t="s">
        <v>3324</v>
      </c>
    </row>
    <row r="1017" spans="7:8" ht="12.45" x14ac:dyDescent="0.3">
      <c r="G1017" s="36" t="s">
        <v>3554</v>
      </c>
      <c r="H1017" s="36" t="s">
        <v>3970</v>
      </c>
    </row>
    <row r="1018" spans="7:8" ht="12.45" x14ac:dyDescent="0.3">
      <c r="G1018" s="36" t="s">
        <v>3213</v>
      </c>
      <c r="H1018" s="36" t="s">
        <v>3329</v>
      </c>
    </row>
    <row r="1019" spans="7:8" ht="12.45" x14ac:dyDescent="0.3">
      <c r="G1019" s="36" t="s">
        <v>3218</v>
      </c>
      <c r="H1019" s="36" t="s">
        <v>2184</v>
      </c>
    </row>
    <row r="1020" spans="7:8" ht="12.45" x14ac:dyDescent="0.3">
      <c r="G1020" s="36" t="s">
        <v>3686</v>
      </c>
      <c r="H1020" s="36" t="s">
        <v>1964</v>
      </c>
    </row>
    <row r="1021" spans="7:8" ht="12.45" x14ac:dyDescent="0.3">
      <c r="G1021" s="36" t="s">
        <v>3697</v>
      </c>
      <c r="H1021" s="36" t="s">
        <v>3827</v>
      </c>
    </row>
    <row r="1022" spans="7:8" ht="12.45" x14ac:dyDescent="0.3">
      <c r="G1022" s="36" t="s">
        <v>4529</v>
      </c>
      <c r="H1022" s="36" t="s">
        <v>2194</v>
      </c>
    </row>
    <row r="1023" spans="7:8" ht="12.45" x14ac:dyDescent="0.3">
      <c r="G1023" s="36" t="s">
        <v>2667</v>
      </c>
      <c r="H1023" s="36" t="s">
        <v>3347</v>
      </c>
    </row>
    <row r="1024" spans="7:8" ht="12.45" x14ac:dyDescent="0.3">
      <c r="G1024" s="36" t="s">
        <v>839</v>
      </c>
      <c r="H1024" s="36" t="s">
        <v>4616</v>
      </c>
    </row>
    <row r="1025" spans="7:8" ht="12.45" x14ac:dyDescent="0.3">
      <c r="G1025" s="36" t="s">
        <v>3632</v>
      </c>
      <c r="H1025" s="36" t="s">
        <v>2203</v>
      </c>
    </row>
    <row r="1026" spans="7:8" ht="12.45" x14ac:dyDescent="0.3">
      <c r="G1026" s="36" t="s">
        <v>4534</v>
      </c>
      <c r="H1026" s="36" t="s">
        <v>3738</v>
      </c>
    </row>
    <row r="1027" spans="7:8" ht="12.45" x14ac:dyDescent="0.3">
      <c r="G1027" s="36" t="s">
        <v>1280</v>
      </c>
      <c r="H1027" s="36" t="s">
        <v>3368</v>
      </c>
    </row>
    <row r="1028" spans="7:8" ht="12.45" x14ac:dyDescent="0.3">
      <c r="G1028" s="36" t="s">
        <v>3227</v>
      </c>
      <c r="H1028" s="36" t="s">
        <v>4619</v>
      </c>
    </row>
    <row r="1029" spans="7:8" ht="12.45" x14ac:dyDescent="0.3">
      <c r="G1029" s="36" t="s">
        <v>3639</v>
      </c>
      <c r="H1029" s="36" t="s">
        <v>3833</v>
      </c>
    </row>
    <row r="1030" spans="7:8" ht="12.45" x14ac:dyDescent="0.3">
      <c r="G1030" s="36" t="s">
        <v>4538</v>
      </c>
      <c r="H1030" s="36" t="s">
        <v>3590</v>
      </c>
    </row>
    <row r="1031" spans="7:8" ht="12.45" x14ac:dyDescent="0.3">
      <c r="G1031" s="36" t="s">
        <v>3649</v>
      </c>
      <c r="H1031" s="36" t="s">
        <v>975</v>
      </c>
    </row>
    <row r="1032" spans="7:8" ht="12.45" x14ac:dyDescent="0.3">
      <c r="G1032" s="36" t="s">
        <v>3649</v>
      </c>
      <c r="H1032" s="36" t="s">
        <v>2216</v>
      </c>
    </row>
    <row r="1033" spans="7:8" ht="12.45" x14ac:dyDescent="0.3">
      <c r="G1033" s="36" t="s">
        <v>1430</v>
      </c>
      <c r="H1033" s="36" t="s">
        <v>425</v>
      </c>
    </row>
    <row r="1034" spans="7:8" ht="12.45" x14ac:dyDescent="0.3">
      <c r="G1034" s="36" t="s">
        <v>3232</v>
      </c>
      <c r="H1034" s="36" t="s">
        <v>4624</v>
      </c>
    </row>
    <row r="1035" spans="7:8" ht="12.45" x14ac:dyDescent="0.3">
      <c r="G1035" s="36" t="s">
        <v>4540</v>
      </c>
      <c r="H1035" s="36" t="s">
        <v>4631</v>
      </c>
    </row>
    <row r="1036" spans="7:8" ht="12.45" x14ac:dyDescent="0.3">
      <c r="G1036" s="36" t="s">
        <v>2107</v>
      </c>
      <c r="H1036" s="36" t="s">
        <v>4638</v>
      </c>
    </row>
    <row r="1037" spans="7:8" ht="12.45" x14ac:dyDescent="0.3">
      <c r="G1037" s="36" t="s">
        <v>2107</v>
      </c>
      <c r="H1037" s="36" t="s">
        <v>3377</v>
      </c>
    </row>
    <row r="1038" spans="7:8" ht="12.45" x14ac:dyDescent="0.3">
      <c r="G1038" s="36" t="s">
        <v>4545</v>
      </c>
      <c r="H1038" s="36" t="s">
        <v>4642</v>
      </c>
    </row>
    <row r="1039" spans="7:8" ht="12.45" x14ac:dyDescent="0.3">
      <c r="G1039" s="36" t="s">
        <v>1447</v>
      </c>
      <c r="H1039" s="36" t="s">
        <v>3851</v>
      </c>
    </row>
    <row r="1040" spans="7:8" ht="12.45" x14ac:dyDescent="0.3">
      <c r="G1040" s="36" t="s">
        <v>4553</v>
      </c>
      <c r="H1040" s="36" t="s">
        <v>4648</v>
      </c>
    </row>
    <row r="1041" spans="7:8" ht="12.45" x14ac:dyDescent="0.3">
      <c r="G1041" s="36" t="s">
        <v>2550</v>
      </c>
      <c r="H1041" s="36" t="s">
        <v>3382</v>
      </c>
    </row>
    <row r="1042" spans="7:8" ht="12.45" x14ac:dyDescent="0.3">
      <c r="G1042" s="36" t="s">
        <v>3718</v>
      </c>
      <c r="H1042" s="36" t="s">
        <v>3753</v>
      </c>
    </row>
    <row r="1043" spans="7:8" ht="12.45" x14ac:dyDescent="0.3">
      <c r="G1043" s="36" t="s">
        <v>3773</v>
      </c>
      <c r="H1043" s="36" t="s">
        <v>3391</v>
      </c>
    </row>
    <row r="1044" spans="7:8" ht="12.45" x14ac:dyDescent="0.3">
      <c r="G1044" s="36" t="s">
        <v>3655</v>
      </c>
      <c r="H1044" s="36" t="s">
        <v>2666</v>
      </c>
    </row>
    <row r="1045" spans="7:8" ht="12.45" x14ac:dyDescent="0.3">
      <c r="G1045" s="36" t="s">
        <v>3666</v>
      </c>
      <c r="H1045" s="36" t="s">
        <v>4653</v>
      </c>
    </row>
    <row r="1046" spans="7:8" ht="12.45" x14ac:dyDescent="0.3">
      <c r="G1046" s="36" t="s">
        <v>4562</v>
      </c>
      <c r="H1046" s="36" t="s">
        <v>2214</v>
      </c>
    </row>
    <row r="1047" spans="7:8" ht="12.45" x14ac:dyDescent="0.3">
      <c r="G1047" s="36" t="s">
        <v>3240</v>
      </c>
      <c r="H1047" s="36" t="s">
        <v>3759</v>
      </c>
    </row>
    <row r="1048" spans="7:8" ht="12.45" x14ac:dyDescent="0.3">
      <c r="G1048" s="36" t="s">
        <v>3240</v>
      </c>
      <c r="H1048" s="36" t="s">
        <v>3767</v>
      </c>
    </row>
    <row r="1049" spans="7:8" ht="12.45" x14ac:dyDescent="0.3">
      <c r="G1049" s="36" t="s">
        <v>3251</v>
      </c>
      <c r="H1049" s="36" t="s">
        <v>4655</v>
      </c>
    </row>
    <row r="1050" spans="7:8" ht="12.45" x14ac:dyDescent="0.3">
      <c r="G1050" s="36" t="s">
        <v>4569</v>
      </c>
      <c r="H1050" s="36" t="s">
        <v>4657</v>
      </c>
    </row>
    <row r="1051" spans="7:8" ht="12.45" x14ac:dyDescent="0.3">
      <c r="G1051" s="36" t="s">
        <v>3724</v>
      </c>
      <c r="H1051" s="36" t="s">
        <v>4661</v>
      </c>
    </row>
    <row r="1052" spans="7:8" ht="12.45" x14ac:dyDescent="0.3">
      <c r="G1052" s="36" t="s">
        <v>2152</v>
      </c>
      <c r="H1052" s="36" t="s">
        <v>3865</v>
      </c>
    </row>
    <row r="1053" spans="7:8" ht="12.45" x14ac:dyDescent="0.3">
      <c r="G1053" s="36" t="s">
        <v>688</v>
      </c>
      <c r="H1053" s="36" t="s">
        <v>1520</v>
      </c>
    </row>
    <row r="1054" spans="7:8" ht="12.45" x14ac:dyDescent="0.3">
      <c r="G1054" s="36" t="s">
        <v>688</v>
      </c>
      <c r="H1054" s="36" t="s">
        <v>4667</v>
      </c>
    </row>
    <row r="1055" spans="7:8" ht="12.45" x14ac:dyDescent="0.3">
      <c r="G1055" s="36" t="s">
        <v>4572</v>
      </c>
      <c r="H1055" s="36" t="s">
        <v>3650</v>
      </c>
    </row>
    <row r="1056" spans="7:8" ht="12.45" x14ac:dyDescent="0.3">
      <c r="G1056" s="36" t="s">
        <v>1627</v>
      </c>
      <c r="H1056" s="36" t="s">
        <v>1764</v>
      </c>
    </row>
    <row r="1057" spans="7:8" ht="12.45" x14ac:dyDescent="0.3">
      <c r="G1057" s="36" t="s">
        <v>2116</v>
      </c>
      <c r="H1057" s="36" t="s">
        <v>3402</v>
      </c>
    </row>
    <row r="1058" spans="7:8" ht="12.45" x14ac:dyDescent="0.3">
      <c r="G1058" s="36" t="s">
        <v>3860</v>
      </c>
      <c r="H1058" s="36" t="s">
        <v>3772</v>
      </c>
    </row>
    <row r="1059" spans="7:8" ht="12.45" x14ac:dyDescent="0.3">
      <c r="G1059" s="36" t="s">
        <v>4575</v>
      </c>
      <c r="H1059" s="36" t="s">
        <v>4675</v>
      </c>
    </row>
    <row r="1060" spans="7:8" ht="12.45" x14ac:dyDescent="0.3">
      <c r="G1060" s="36" t="s">
        <v>3258</v>
      </c>
      <c r="H1060" s="36" t="s">
        <v>3403</v>
      </c>
    </row>
    <row r="1061" spans="7:8" ht="12.45" x14ac:dyDescent="0.3">
      <c r="G1061" s="36" t="s">
        <v>1208</v>
      </c>
      <c r="H1061" s="36" t="s">
        <v>2229</v>
      </c>
    </row>
    <row r="1062" spans="7:8" ht="12.45" x14ac:dyDescent="0.3">
      <c r="G1062" s="36" t="s">
        <v>3740</v>
      </c>
      <c r="H1062" s="36" t="s">
        <v>3872</v>
      </c>
    </row>
    <row r="1063" spans="7:8" ht="12.45" x14ac:dyDescent="0.3">
      <c r="G1063" s="36" t="s">
        <v>3740</v>
      </c>
      <c r="H1063" s="36" t="s">
        <v>3881</v>
      </c>
    </row>
    <row r="1064" spans="7:8" ht="12.45" x14ac:dyDescent="0.3">
      <c r="G1064" s="36" t="s">
        <v>3745</v>
      </c>
      <c r="H1064" s="36" t="s">
        <v>3889</v>
      </c>
    </row>
    <row r="1065" spans="7:8" ht="12.45" x14ac:dyDescent="0.3">
      <c r="G1065" s="36" t="s">
        <v>4581</v>
      </c>
      <c r="H1065" s="36" t="s">
        <v>3896</v>
      </c>
    </row>
    <row r="1066" spans="7:8" ht="12.45" x14ac:dyDescent="0.3">
      <c r="G1066" s="36" t="s">
        <v>3750</v>
      </c>
      <c r="H1066" s="76">
        <v>2</v>
      </c>
    </row>
    <row r="1067" spans="7:8" ht="12.45" x14ac:dyDescent="0.3">
      <c r="G1067" s="36" t="s">
        <v>3756</v>
      </c>
      <c r="H1067" s="36" t="s">
        <v>4714</v>
      </c>
    </row>
    <row r="1068" spans="7:8" ht="12.45" x14ac:dyDescent="0.3">
      <c r="G1068" s="36" t="s">
        <v>1024</v>
      </c>
      <c r="H1068" s="36" t="s">
        <v>3409</v>
      </c>
    </row>
    <row r="1069" spans="7:8" ht="12.45" x14ac:dyDescent="0.3">
      <c r="G1069" s="36" t="s">
        <v>999</v>
      </c>
      <c r="H1069" s="36" t="s">
        <v>4720</v>
      </c>
    </row>
    <row r="1070" spans="7:8" ht="12.45" x14ac:dyDescent="0.3">
      <c r="G1070" s="36" t="s">
        <v>4584</v>
      </c>
      <c r="H1070" s="36" t="s">
        <v>3481</v>
      </c>
    </row>
    <row r="1071" spans="7:8" ht="12.45" x14ac:dyDescent="0.3">
      <c r="G1071" s="36" t="s">
        <v>4588</v>
      </c>
      <c r="H1071" s="36" t="s">
        <v>3902</v>
      </c>
    </row>
    <row r="1072" spans="7:8" ht="12.45" x14ac:dyDescent="0.3">
      <c r="G1072" s="36" t="s">
        <v>3268</v>
      </c>
      <c r="H1072" s="36" t="s">
        <v>2263</v>
      </c>
    </row>
    <row r="1073" spans="7:8" ht="12.45" x14ac:dyDescent="0.3">
      <c r="G1073" s="36" t="s">
        <v>3278</v>
      </c>
      <c r="H1073" s="36" t="s">
        <v>2271</v>
      </c>
    </row>
    <row r="1074" spans="7:8" ht="12.45" x14ac:dyDescent="0.3">
      <c r="G1074" s="36" t="s">
        <v>3278</v>
      </c>
      <c r="H1074" s="36" t="s">
        <v>2283</v>
      </c>
    </row>
    <row r="1075" spans="7:8" ht="12.45" x14ac:dyDescent="0.3">
      <c r="G1075" s="36" t="s">
        <v>3278</v>
      </c>
      <c r="H1075" s="36" t="s">
        <v>2296</v>
      </c>
    </row>
    <row r="1076" spans="7:8" ht="12.45" x14ac:dyDescent="0.3">
      <c r="G1076" s="36" t="s">
        <v>3762</v>
      </c>
      <c r="H1076" s="36" t="s">
        <v>2314</v>
      </c>
    </row>
    <row r="1077" spans="7:8" ht="12.45" x14ac:dyDescent="0.3">
      <c r="G1077" s="36" t="s">
        <v>3474</v>
      </c>
      <c r="H1077" s="36" t="s">
        <v>2322</v>
      </c>
    </row>
    <row r="1078" spans="7:8" ht="12.45" x14ac:dyDescent="0.3">
      <c r="G1078" s="36" t="s">
        <v>3287</v>
      </c>
      <c r="H1078" s="36" t="s">
        <v>2333</v>
      </c>
    </row>
    <row r="1079" spans="7:8" ht="12.45" x14ac:dyDescent="0.3">
      <c r="G1079" s="36" t="s">
        <v>3693</v>
      </c>
      <c r="H1079" s="36" t="s">
        <v>3797</v>
      </c>
    </row>
    <row r="1080" spans="7:8" ht="12.45" x14ac:dyDescent="0.3">
      <c r="G1080" s="36" t="s">
        <v>710</v>
      </c>
      <c r="H1080" s="36" t="s">
        <v>998</v>
      </c>
    </row>
    <row r="1081" spans="7:8" ht="12.45" x14ac:dyDescent="0.3">
      <c r="G1081" s="36" t="s">
        <v>1461</v>
      </c>
      <c r="H1081" s="36" t="s">
        <v>3822</v>
      </c>
    </row>
    <row r="1082" spans="7:8" ht="12.45" x14ac:dyDescent="0.3">
      <c r="G1082" s="36" t="s">
        <v>3700</v>
      </c>
      <c r="H1082" s="36" t="s">
        <v>2340</v>
      </c>
    </row>
    <row r="1083" spans="7:8" ht="12.45" x14ac:dyDescent="0.3">
      <c r="G1083" s="36" t="s">
        <v>4593</v>
      </c>
      <c r="H1083" s="36" t="s">
        <v>2238</v>
      </c>
    </row>
    <row r="1084" spans="7:8" ht="12.45" x14ac:dyDescent="0.3">
      <c r="G1084" s="36" t="s">
        <v>3774</v>
      </c>
      <c r="H1084" s="36" t="s">
        <v>4723</v>
      </c>
    </row>
    <row r="1085" spans="7:8" ht="12.45" x14ac:dyDescent="0.3">
      <c r="G1085" s="36" t="s">
        <v>3708</v>
      </c>
      <c r="H1085" s="36" t="s">
        <v>3930</v>
      </c>
    </row>
    <row r="1086" spans="7:8" ht="12.45" x14ac:dyDescent="0.3">
      <c r="G1086" s="36" t="s">
        <v>4594</v>
      </c>
      <c r="H1086" s="36" t="s">
        <v>4486</v>
      </c>
    </row>
    <row r="1087" spans="7:8" ht="12.45" x14ac:dyDescent="0.3">
      <c r="G1087" s="36" t="s">
        <v>2125</v>
      </c>
      <c r="H1087" s="36" t="s">
        <v>4747</v>
      </c>
    </row>
    <row r="1088" spans="7:8" ht="12.45" x14ac:dyDescent="0.3">
      <c r="G1088" s="36" t="s">
        <v>2131</v>
      </c>
      <c r="H1088" s="36" t="s">
        <v>4749</v>
      </c>
    </row>
    <row r="1089" spans="7:8" ht="12.45" x14ac:dyDescent="0.3">
      <c r="G1089" s="36" t="s">
        <v>4598</v>
      </c>
      <c r="H1089" s="36" t="s">
        <v>3429</v>
      </c>
    </row>
    <row r="1090" spans="7:8" ht="12.45" x14ac:dyDescent="0.3">
      <c r="G1090" s="36" t="s">
        <v>1036</v>
      </c>
      <c r="H1090" s="36" t="s">
        <v>2354</v>
      </c>
    </row>
    <row r="1091" spans="7:8" ht="12.45" x14ac:dyDescent="0.3">
      <c r="G1091" s="36" t="s">
        <v>1036</v>
      </c>
      <c r="H1091" s="36" t="s">
        <v>2366</v>
      </c>
    </row>
    <row r="1092" spans="7:8" ht="12.45" x14ac:dyDescent="0.3">
      <c r="G1092" s="36" t="s">
        <v>1085</v>
      </c>
      <c r="H1092" s="36" t="s">
        <v>3589</v>
      </c>
    </row>
    <row r="1093" spans="7:8" ht="12.45" x14ac:dyDescent="0.3">
      <c r="G1093" s="36" t="s">
        <v>1158</v>
      </c>
      <c r="H1093" s="36" t="s">
        <v>2377</v>
      </c>
    </row>
    <row r="1094" spans="7:8" ht="12.45" x14ac:dyDescent="0.3">
      <c r="G1094" s="36" t="s">
        <v>2164</v>
      </c>
      <c r="H1094" s="36" t="s">
        <v>4755</v>
      </c>
    </row>
    <row r="1095" spans="7:8" ht="12.45" x14ac:dyDescent="0.3">
      <c r="G1095" s="36" t="s">
        <v>2164</v>
      </c>
      <c r="H1095" s="36" t="s">
        <v>4759</v>
      </c>
    </row>
    <row r="1096" spans="7:8" ht="12.45" x14ac:dyDescent="0.3">
      <c r="G1096" s="36" t="s">
        <v>2175</v>
      </c>
      <c r="H1096" s="36" t="s">
        <v>4760</v>
      </c>
    </row>
    <row r="1097" spans="7:8" ht="12.45" x14ac:dyDescent="0.3">
      <c r="G1097" s="36" t="s">
        <v>3365</v>
      </c>
      <c r="H1097" s="36" t="s">
        <v>4763</v>
      </c>
    </row>
    <row r="1098" spans="7:8" ht="12.45" x14ac:dyDescent="0.3">
      <c r="G1098" s="36" t="s">
        <v>2612</v>
      </c>
      <c r="H1098" s="36" t="s">
        <v>3434</v>
      </c>
    </row>
    <row r="1099" spans="7:8" ht="12.45" x14ac:dyDescent="0.3">
      <c r="G1099" s="36" t="s">
        <v>3301</v>
      </c>
      <c r="H1099" s="36" t="s">
        <v>4769</v>
      </c>
    </row>
    <row r="1100" spans="7:8" ht="12.45" x14ac:dyDescent="0.3">
      <c r="G1100" s="36" t="s">
        <v>3307</v>
      </c>
      <c r="H1100" s="36" t="s">
        <v>4770</v>
      </c>
    </row>
    <row r="1101" spans="7:8" ht="12.45" x14ac:dyDescent="0.3">
      <c r="G1101" s="36" t="s">
        <v>3784</v>
      </c>
      <c r="H1101" s="36" t="s">
        <v>4775</v>
      </c>
    </row>
    <row r="1102" spans="7:8" ht="12.45" x14ac:dyDescent="0.3">
      <c r="G1102" s="36" t="s">
        <v>3791</v>
      </c>
      <c r="H1102" s="36" t="s">
        <v>4776</v>
      </c>
    </row>
    <row r="1103" spans="7:8" ht="12.45" x14ac:dyDescent="0.3">
      <c r="G1103" s="36" t="s">
        <v>4601</v>
      </c>
      <c r="H1103" s="36" t="s">
        <v>801</v>
      </c>
    </row>
    <row r="1104" spans="7:8" ht="12.45" x14ac:dyDescent="0.3">
      <c r="G1104" s="36" t="s">
        <v>4603</v>
      </c>
      <c r="H1104" s="36" t="s">
        <v>3936</v>
      </c>
    </row>
    <row r="1105" spans="7:8" ht="12.45" x14ac:dyDescent="0.3">
      <c r="G1105" s="36" t="s">
        <v>4608</v>
      </c>
      <c r="H1105" s="36" t="s">
        <v>3836</v>
      </c>
    </row>
    <row r="1106" spans="7:8" ht="12.45" x14ac:dyDescent="0.3">
      <c r="G1106" s="36" t="s">
        <v>3313</v>
      </c>
      <c r="H1106" s="36" t="s">
        <v>3438</v>
      </c>
    </row>
    <row r="1107" spans="7:8" ht="12.45" x14ac:dyDescent="0.3">
      <c r="G1107" s="36" t="s">
        <v>3794</v>
      </c>
      <c r="H1107" s="36" t="s">
        <v>4313</v>
      </c>
    </row>
    <row r="1108" spans="7:8" ht="12.45" x14ac:dyDescent="0.3">
      <c r="G1108" s="36" t="s">
        <v>3732</v>
      </c>
      <c r="H1108" s="36" t="s">
        <v>3446</v>
      </c>
    </row>
    <row r="1109" spans="7:8" ht="12.45" x14ac:dyDescent="0.3">
      <c r="G1109" s="36" t="s">
        <v>3732</v>
      </c>
      <c r="H1109" s="36" t="s">
        <v>4783</v>
      </c>
    </row>
    <row r="1110" spans="7:8" ht="12.45" x14ac:dyDescent="0.3">
      <c r="G1110" s="36" t="s">
        <v>4611</v>
      </c>
      <c r="H1110" s="36" t="s">
        <v>3108</v>
      </c>
    </row>
    <row r="1111" spans="7:8" ht="12.45" x14ac:dyDescent="0.3">
      <c r="G1111" s="36" t="s">
        <v>3324</v>
      </c>
      <c r="H1111" s="36" t="s">
        <v>3456</v>
      </c>
    </row>
    <row r="1112" spans="7:8" ht="12.45" x14ac:dyDescent="0.3">
      <c r="G1112" s="36" t="s">
        <v>3324</v>
      </c>
      <c r="H1112" s="36" t="s">
        <v>4785</v>
      </c>
    </row>
    <row r="1113" spans="7:8" ht="12.45" x14ac:dyDescent="0.3">
      <c r="G1113" s="36" t="s">
        <v>3970</v>
      </c>
      <c r="H1113" s="36" t="s">
        <v>3940</v>
      </c>
    </row>
    <row r="1114" spans="7:8" ht="12.45" x14ac:dyDescent="0.3">
      <c r="G1114" s="36" t="s">
        <v>3329</v>
      </c>
      <c r="H1114" s="36" t="s">
        <v>3945</v>
      </c>
    </row>
    <row r="1115" spans="7:8" ht="12.45" x14ac:dyDescent="0.3">
      <c r="G1115" s="36" t="s">
        <v>2184</v>
      </c>
      <c r="H1115" s="36" t="s">
        <v>3848</v>
      </c>
    </row>
    <row r="1116" spans="7:8" ht="12.45" x14ac:dyDescent="0.3">
      <c r="G1116" s="36" t="s">
        <v>2184</v>
      </c>
      <c r="H1116" s="36" t="s">
        <v>3952</v>
      </c>
    </row>
    <row r="1117" spans="7:8" ht="12.45" x14ac:dyDescent="0.3">
      <c r="G1117" s="36" t="s">
        <v>1964</v>
      </c>
      <c r="H1117" s="36" t="s">
        <v>4789</v>
      </c>
    </row>
    <row r="1118" spans="7:8" ht="12.45" x14ac:dyDescent="0.3">
      <c r="G1118" s="36" t="s">
        <v>3827</v>
      </c>
      <c r="H1118" s="36" t="s">
        <v>3463</v>
      </c>
    </row>
    <row r="1119" spans="7:8" ht="12.45" x14ac:dyDescent="0.3">
      <c r="G1119" s="36" t="s">
        <v>2194</v>
      </c>
      <c r="H1119" s="36" t="s">
        <v>4791</v>
      </c>
    </row>
    <row r="1120" spans="7:8" ht="12.45" x14ac:dyDescent="0.3">
      <c r="G1120" s="36" t="s">
        <v>3347</v>
      </c>
      <c r="H1120" s="36" t="s">
        <v>4795</v>
      </c>
    </row>
    <row r="1121" spans="7:8" ht="12.45" x14ac:dyDescent="0.3">
      <c r="G1121" s="36" t="s">
        <v>4616</v>
      </c>
      <c r="H1121" s="36" t="s">
        <v>2390</v>
      </c>
    </row>
    <row r="1122" spans="7:8" ht="12.45" x14ac:dyDescent="0.3">
      <c r="G1122" s="36" t="s">
        <v>2203</v>
      </c>
      <c r="H1122" s="36" t="s">
        <v>3473</v>
      </c>
    </row>
    <row r="1123" spans="7:8" ht="12.45" x14ac:dyDescent="0.3">
      <c r="G1123" s="36" t="s">
        <v>2203</v>
      </c>
      <c r="H1123" s="36" t="s">
        <v>3608</v>
      </c>
    </row>
    <row r="1124" spans="7:8" ht="12.45" x14ac:dyDescent="0.3">
      <c r="G1124" s="36" t="s">
        <v>3738</v>
      </c>
      <c r="H1124" s="36" t="s">
        <v>3864</v>
      </c>
    </row>
    <row r="1125" spans="7:8" ht="12.45" x14ac:dyDescent="0.3">
      <c r="G1125" s="36" t="s">
        <v>3368</v>
      </c>
      <c r="H1125" s="36" t="s">
        <v>3869</v>
      </c>
    </row>
    <row r="1126" spans="7:8" ht="12.45" x14ac:dyDescent="0.3">
      <c r="G1126" s="36" t="s">
        <v>4619</v>
      </c>
      <c r="H1126" s="36" t="s">
        <v>797</v>
      </c>
    </row>
    <row r="1127" spans="7:8" ht="12.45" x14ac:dyDescent="0.3">
      <c r="G1127" s="36" t="s">
        <v>3833</v>
      </c>
      <c r="H1127" s="36" t="s">
        <v>4804</v>
      </c>
    </row>
    <row r="1128" spans="7:8" ht="12.45" x14ac:dyDescent="0.3">
      <c r="G1128" s="36" t="s">
        <v>3590</v>
      </c>
      <c r="H1128" s="36" t="s">
        <v>3879</v>
      </c>
    </row>
    <row r="1129" spans="7:8" ht="12.45" x14ac:dyDescent="0.3">
      <c r="G1129" s="36" t="s">
        <v>3590</v>
      </c>
      <c r="H1129" s="36" t="s">
        <v>3483</v>
      </c>
    </row>
    <row r="1130" spans="7:8" ht="12.45" x14ac:dyDescent="0.3">
      <c r="G1130" s="36" t="s">
        <v>975</v>
      </c>
      <c r="H1130" s="36" t="s">
        <v>3893</v>
      </c>
    </row>
    <row r="1131" spans="7:8" ht="12.45" x14ac:dyDescent="0.3">
      <c r="G1131" s="36" t="s">
        <v>2216</v>
      </c>
      <c r="H1131" s="36" t="s">
        <v>3132</v>
      </c>
    </row>
    <row r="1132" spans="7:8" ht="12.45" x14ac:dyDescent="0.3">
      <c r="G1132" s="36" t="s">
        <v>425</v>
      </c>
      <c r="H1132" s="36" t="s">
        <v>3497</v>
      </c>
    </row>
    <row r="1133" spans="7:8" ht="12.45" x14ac:dyDescent="0.3">
      <c r="G1133" s="36" t="s">
        <v>4624</v>
      </c>
      <c r="H1133" s="36" t="s">
        <v>4807</v>
      </c>
    </row>
    <row r="1134" spans="7:8" ht="12.45" x14ac:dyDescent="0.3">
      <c r="G1134" s="36" t="s">
        <v>4631</v>
      </c>
      <c r="H1134" s="36" t="s">
        <v>4809</v>
      </c>
    </row>
    <row r="1135" spans="7:8" ht="12.45" x14ac:dyDescent="0.3">
      <c r="G1135" s="36" t="s">
        <v>4638</v>
      </c>
      <c r="H1135" s="36" t="s">
        <v>4815</v>
      </c>
    </row>
    <row r="1136" spans="7:8" ht="12.45" x14ac:dyDescent="0.3">
      <c r="G1136" s="36" t="s">
        <v>3377</v>
      </c>
      <c r="H1136" s="36" t="s">
        <v>4819</v>
      </c>
    </row>
    <row r="1137" spans="7:8" ht="12.45" x14ac:dyDescent="0.3">
      <c r="G1137" s="36" t="s">
        <v>4642</v>
      </c>
      <c r="H1137" s="36" t="s">
        <v>3900</v>
      </c>
    </row>
    <row r="1138" spans="7:8" ht="12.45" x14ac:dyDescent="0.3">
      <c r="G1138" s="36" t="s">
        <v>3851</v>
      </c>
      <c r="H1138" s="36" t="s">
        <v>3534</v>
      </c>
    </row>
    <row r="1139" spans="7:8" ht="12.45" x14ac:dyDescent="0.3">
      <c r="G1139" s="36" t="s">
        <v>3851</v>
      </c>
      <c r="H1139" s="36" t="s">
        <v>3966</v>
      </c>
    </row>
    <row r="1140" spans="7:8" ht="12.45" x14ac:dyDescent="0.3">
      <c r="G1140" s="36" t="s">
        <v>4648</v>
      </c>
      <c r="H1140" s="36" t="s">
        <v>13</v>
      </c>
    </row>
    <row r="1141" spans="7:8" ht="12.45" x14ac:dyDescent="0.3">
      <c r="G1141" s="36" t="s">
        <v>3382</v>
      </c>
      <c r="H1141" s="36" t="s">
        <v>3973</v>
      </c>
    </row>
    <row r="1142" spans="7:8" ht="12.45" x14ac:dyDescent="0.3">
      <c r="G1142" s="36" t="s">
        <v>3753</v>
      </c>
      <c r="H1142" s="36" t="s">
        <v>3538</v>
      </c>
    </row>
    <row r="1143" spans="7:8" ht="12.45" x14ac:dyDescent="0.3">
      <c r="G1143" s="36" t="s">
        <v>3391</v>
      </c>
      <c r="H1143" s="36" t="s">
        <v>2244</v>
      </c>
    </row>
    <row r="1144" spans="7:8" ht="12.45" x14ac:dyDescent="0.3">
      <c r="G1144" s="36" t="s">
        <v>2666</v>
      </c>
      <c r="H1144" s="36" t="s">
        <v>3977</v>
      </c>
    </row>
    <row r="1145" spans="7:8" ht="12.45" x14ac:dyDescent="0.3">
      <c r="G1145" s="36" t="s">
        <v>4653</v>
      </c>
      <c r="H1145" s="36" t="s">
        <v>3913</v>
      </c>
    </row>
    <row r="1146" spans="7:8" ht="12.45" x14ac:dyDescent="0.3">
      <c r="G1146" s="36" t="s">
        <v>2214</v>
      </c>
      <c r="H1146" s="36" t="s">
        <v>3542</v>
      </c>
    </row>
    <row r="1147" spans="7:8" ht="12.45" x14ac:dyDescent="0.3">
      <c r="G1147" s="36" t="s">
        <v>3759</v>
      </c>
      <c r="H1147" s="36" t="s">
        <v>4824</v>
      </c>
    </row>
    <row r="1148" spans="7:8" ht="12.45" x14ac:dyDescent="0.3">
      <c r="G1148" s="36" t="s">
        <v>3767</v>
      </c>
      <c r="H1148" s="36" t="s">
        <v>3921</v>
      </c>
    </row>
    <row r="1149" spans="7:8" ht="12.45" x14ac:dyDescent="0.3">
      <c r="G1149" s="36" t="s">
        <v>4655</v>
      </c>
      <c r="H1149" s="36" t="s">
        <v>4828</v>
      </c>
    </row>
    <row r="1150" spans="7:8" ht="12.45" x14ac:dyDescent="0.3">
      <c r="G1150" s="36" t="s">
        <v>4657</v>
      </c>
      <c r="H1150" s="36" t="s">
        <v>3926</v>
      </c>
    </row>
    <row r="1151" spans="7:8" ht="12.45" x14ac:dyDescent="0.3">
      <c r="G1151" s="36" t="s">
        <v>4661</v>
      </c>
      <c r="H1151" s="36" t="s">
        <v>4831</v>
      </c>
    </row>
    <row r="1152" spans="7:8" ht="12.45" x14ac:dyDescent="0.3">
      <c r="G1152" s="36" t="s">
        <v>3865</v>
      </c>
      <c r="H1152" s="36" t="s">
        <v>3546</v>
      </c>
    </row>
    <row r="1153" spans="7:8" ht="12.45" x14ac:dyDescent="0.3">
      <c r="G1153" s="36" t="s">
        <v>1520</v>
      </c>
      <c r="H1153" s="36" t="s">
        <v>3549</v>
      </c>
    </row>
    <row r="1154" spans="7:8" ht="12.45" x14ac:dyDescent="0.3">
      <c r="G1154" s="36" t="s">
        <v>4667</v>
      </c>
      <c r="H1154" s="36" t="s">
        <v>3935</v>
      </c>
    </row>
    <row r="1155" spans="7:8" ht="12.45" x14ac:dyDescent="0.3">
      <c r="G1155" s="36" t="s">
        <v>3650</v>
      </c>
      <c r="H1155" s="36" t="s">
        <v>4838</v>
      </c>
    </row>
    <row r="1156" spans="7:8" ht="12.45" x14ac:dyDescent="0.3">
      <c r="G1156" s="36" t="s">
        <v>1764</v>
      </c>
      <c r="H1156" s="36" t="s">
        <v>4840</v>
      </c>
    </row>
    <row r="1157" spans="7:8" ht="12.45" x14ac:dyDescent="0.3">
      <c r="G1157" s="36" t="s">
        <v>3402</v>
      </c>
      <c r="H1157" s="36" t="s">
        <v>3552</v>
      </c>
    </row>
    <row r="1158" spans="7:8" ht="12.45" x14ac:dyDescent="0.3">
      <c r="G1158" s="36" t="s">
        <v>3772</v>
      </c>
      <c r="H1158" s="36" t="s">
        <v>1251</v>
      </c>
    </row>
    <row r="1159" spans="7:8" ht="12.45" x14ac:dyDescent="0.3">
      <c r="G1159" s="36" t="s">
        <v>4675</v>
      </c>
      <c r="H1159" s="36" t="s">
        <v>3635</v>
      </c>
    </row>
    <row r="1160" spans="7:8" ht="12.45" x14ac:dyDescent="0.3">
      <c r="G1160" s="36" t="s">
        <v>3403</v>
      </c>
      <c r="H1160" s="36" t="s">
        <v>3647</v>
      </c>
    </row>
    <row r="1161" spans="7:8" ht="12.45" x14ac:dyDescent="0.3">
      <c r="G1161" s="36" t="s">
        <v>2229</v>
      </c>
      <c r="H1161" s="36" t="s">
        <v>3981</v>
      </c>
    </row>
    <row r="1162" spans="7:8" ht="12.45" x14ac:dyDescent="0.3">
      <c r="G1162" s="36" t="s">
        <v>3872</v>
      </c>
      <c r="H1162" s="36" t="s">
        <v>4845</v>
      </c>
    </row>
    <row r="1163" spans="7:8" ht="12.45" x14ac:dyDescent="0.3">
      <c r="G1163" s="36" t="s">
        <v>3881</v>
      </c>
      <c r="H1163" s="36" t="s">
        <v>3984</v>
      </c>
    </row>
    <row r="1164" spans="7:8" ht="12.45" x14ac:dyDescent="0.3">
      <c r="G1164" s="36" t="s">
        <v>3889</v>
      </c>
      <c r="H1164" s="36" t="s">
        <v>4849</v>
      </c>
    </row>
    <row r="1165" spans="7:8" ht="12.45" x14ac:dyDescent="0.3">
      <c r="G1165" s="36" t="s">
        <v>3896</v>
      </c>
      <c r="H1165" s="36" t="s">
        <v>3939</v>
      </c>
    </row>
    <row r="1166" spans="7:8" ht="12.45" x14ac:dyDescent="0.3">
      <c r="G1166" s="76">
        <v>2</v>
      </c>
      <c r="H1166" s="36" t="s">
        <v>3652</v>
      </c>
    </row>
    <row r="1167" spans="7:8" ht="12.45" x14ac:dyDescent="0.3">
      <c r="G1167" s="36" t="s">
        <v>4714</v>
      </c>
      <c r="H1167" s="36" t="s">
        <v>4853</v>
      </c>
    </row>
    <row r="1168" spans="7:8" ht="12.45" x14ac:dyDescent="0.3">
      <c r="G1168" s="36" t="s">
        <v>3409</v>
      </c>
      <c r="H1168" s="36" t="s">
        <v>4856</v>
      </c>
    </row>
    <row r="1169" spans="7:8" ht="12.45" x14ac:dyDescent="0.3">
      <c r="G1169" s="36" t="s">
        <v>3409</v>
      </c>
      <c r="H1169" s="36" t="s">
        <v>4858</v>
      </c>
    </row>
    <row r="1170" spans="7:8" ht="12.45" x14ac:dyDescent="0.3">
      <c r="G1170" s="36" t="s">
        <v>4720</v>
      </c>
      <c r="H1170" s="36" t="s">
        <v>4862</v>
      </c>
    </row>
    <row r="1171" spans="7:8" ht="12.45" x14ac:dyDescent="0.3">
      <c r="G1171" s="36" t="s">
        <v>3481</v>
      </c>
      <c r="H1171" s="36" t="s">
        <v>3988</v>
      </c>
    </row>
    <row r="1172" spans="7:8" ht="12.45" x14ac:dyDescent="0.3">
      <c r="G1172" s="36" t="s">
        <v>3902</v>
      </c>
      <c r="H1172" s="36" t="s">
        <v>4864</v>
      </c>
    </row>
    <row r="1173" spans="7:8" ht="12.45" x14ac:dyDescent="0.3">
      <c r="G1173" s="36" t="s">
        <v>2263</v>
      </c>
      <c r="H1173" s="36" t="s">
        <v>3993</v>
      </c>
    </row>
    <row r="1174" spans="7:8" ht="12.45" x14ac:dyDescent="0.3">
      <c r="G1174" s="36" t="s">
        <v>2263</v>
      </c>
      <c r="H1174" s="36" t="s">
        <v>1217</v>
      </c>
    </row>
    <row r="1175" spans="7:8" ht="12.45" x14ac:dyDescent="0.3">
      <c r="G1175" s="36" t="s">
        <v>2263</v>
      </c>
      <c r="H1175" s="36" t="s">
        <v>3997</v>
      </c>
    </row>
    <row r="1176" spans="7:8" ht="12.45" x14ac:dyDescent="0.3">
      <c r="G1176" s="36" t="s">
        <v>2271</v>
      </c>
      <c r="H1176" s="36" t="s">
        <v>3950</v>
      </c>
    </row>
    <row r="1177" spans="7:8" ht="12.45" x14ac:dyDescent="0.3">
      <c r="G1177" s="36" t="s">
        <v>2283</v>
      </c>
      <c r="H1177" s="36" t="s">
        <v>4007</v>
      </c>
    </row>
    <row r="1178" spans="7:8" ht="12.45" x14ac:dyDescent="0.3">
      <c r="G1178" s="36" t="s">
        <v>2283</v>
      </c>
      <c r="H1178" s="36" t="s">
        <v>3662</v>
      </c>
    </row>
    <row r="1179" spans="7:8" ht="12.45" x14ac:dyDescent="0.3">
      <c r="G1179" s="36" t="s">
        <v>2296</v>
      </c>
      <c r="H1179" s="36" t="s">
        <v>2398</v>
      </c>
    </row>
    <row r="1180" spans="7:8" ht="12.45" x14ac:dyDescent="0.3">
      <c r="G1180" s="36" t="s">
        <v>2314</v>
      </c>
      <c r="H1180" s="36" t="s">
        <v>2402</v>
      </c>
    </row>
    <row r="1181" spans="7:8" ht="12.45" x14ac:dyDescent="0.3">
      <c r="G1181" s="36" t="s">
        <v>2314</v>
      </c>
      <c r="H1181" s="36" t="s">
        <v>3669</v>
      </c>
    </row>
    <row r="1182" spans="7:8" ht="12.45" x14ac:dyDescent="0.3">
      <c r="G1182" s="36" t="s">
        <v>2314</v>
      </c>
      <c r="H1182" s="36" t="s">
        <v>3679</v>
      </c>
    </row>
    <row r="1183" spans="7:8" ht="12.45" x14ac:dyDescent="0.3">
      <c r="G1183" s="36" t="s">
        <v>2322</v>
      </c>
      <c r="H1183" s="36" t="s">
        <v>3957</v>
      </c>
    </row>
    <row r="1184" spans="7:8" ht="12.45" x14ac:dyDescent="0.3">
      <c r="G1184" s="36" t="s">
        <v>2333</v>
      </c>
      <c r="H1184" s="36" t="s">
        <v>2410</v>
      </c>
    </row>
    <row r="1185" spans="7:8" ht="12.45" x14ac:dyDescent="0.3">
      <c r="G1185" s="36" t="s">
        <v>2333</v>
      </c>
      <c r="H1185" s="36" t="s">
        <v>3630</v>
      </c>
    </row>
    <row r="1186" spans="7:8" ht="12.45" x14ac:dyDescent="0.3">
      <c r="G1186" s="36" t="s">
        <v>3797</v>
      </c>
      <c r="H1186" s="36" t="s">
        <v>3964</v>
      </c>
    </row>
    <row r="1187" spans="7:8" ht="12.45" x14ac:dyDescent="0.3">
      <c r="G1187" s="36" t="s">
        <v>998</v>
      </c>
      <c r="H1187" s="36" t="s">
        <v>3969</v>
      </c>
    </row>
    <row r="1188" spans="7:8" ht="12.45" x14ac:dyDescent="0.3">
      <c r="G1188" s="36" t="s">
        <v>3822</v>
      </c>
      <c r="H1188" s="36" t="s">
        <v>4868</v>
      </c>
    </row>
    <row r="1189" spans="7:8" ht="12.45" x14ac:dyDescent="0.3">
      <c r="G1189" s="36" t="s">
        <v>2340</v>
      </c>
      <c r="H1189" s="36" t="s">
        <v>4873</v>
      </c>
    </row>
    <row r="1190" spans="7:8" ht="12.45" x14ac:dyDescent="0.3">
      <c r="G1190" s="36" t="s">
        <v>2340</v>
      </c>
      <c r="H1190" s="36" t="s">
        <v>3972</v>
      </c>
    </row>
    <row r="1191" spans="7:8" ht="12.45" x14ac:dyDescent="0.3">
      <c r="G1191" s="36" t="s">
        <v>2238</v>
      </c>
      <c r="H1191" s="36" t="s">
        <v>4877</v>
      </c>
    </row>
    <row r="1192" spans="7:8" ht="12.45" x14ac:dyDescent="0.3">
      <c r="G1192" s="36" t="s">
        <v>2238</v>
      </c>
      <c r="H1192" s="36" t="s">
        <v>4881</v>
      </c>
    </row>
    <row r="1193" spans="7:8" ht="12.45" x14ac:dyDescent="0.3">
      <c r="G1193" s="36" t="s">
        <v>4723</v>
      </c>
      <c r="H1193" s="36" t="s">
        <v>1579</v>
      </c>
    </row>
    <row r="1194" spans="7:8" ht="12.45" x14ac:dyDescent="0.3">
      <c r="G1194" s="36" t="s">
        <v>3930</v>
      </c>
      <c r="H1194" s="36" t="s">
        <v>4885</v>
      </c>
    </row>
    <row r="1195" spans="7:8" ht="12.45" x14ac:dyDescent="0.3">
      <c r="G1195" s="36" t="s">
        <v>4486</v>
      </c>
      <c r="H1195" s="36" t="s">
        <v>3688</v>
      </c>
    </row>
    <row r="1196" spans="7:8" ht="12.45" x14ac:dyDescent="0.3">
      <c r="G1196" s="36" t="s">
        <v>4747</v>
      </c>
      <c r="H1196" s="36" t="s">
        <v>4889</v>
      </c>
    </row>
    <row r="1197" spans="7:8" ht="12.45" x14ac:dyDescent="0.3">
      <c r="G1197" s="36" t="s">
        <v>4749</v>
      </c>
      <c r="H1197" s="36" t="s">
        <v>4891</v>
      </c>
    </row>
    <row r="1198" spans="7:8" ht="12.45" x14ac:dyDescent="0.3">
      <c r="G1198" s="36" t="s">
        <v>3429</v>
      </c>
      <c r="H1198" s="36" t="s">
        <v>3698</v>
      </c>
    </row>
    <row r="1199" spans="7:8" ht="12.45" x14ac:dyDescent="0.3">
      <c r="G1199" s="36" t="s">
        <v>2354</v>
      </c>
      <c r="H1199" s="36" t="s">
        <v>3975</v>
      </c>
    </row>
    <row r="1200" spans="7:8" ht="12.45" x14ac:dyDescent="0.3">
      <c r="G1200" s="36" t="s">
        <v>2366</v>
      </c>
      <c r="H1200" s="36" t="s">
        <v>3979</v>
      </c>
    </row>
    <row r="1201" spans="7:8" ht="12.45" x14ac:dyDescent="0.3">
      <c r="G1201" s="36" t="s">
        <v>3589</v>
      </c>
      <c r="H1201" s="36" t="s">
        <v>3982</v>
      </c>
    </row>
    <row r="1202" spans="7:8" ht="12.45" x14ac:dyDescent="0.3">
      <c r="G1202" s="36" t="s">
        <v>2377</v>
      </c>
      <c r="H1202" s="36" t="s">
        <v>3280</v>
      </c>
    </row>
    <row r="1203" spans="7:8" ht="12.45" x14ac:dyDescent="0.3">
      <c r="G1203" s="36" t="s">
        <v>4755</v>
      </c>
      <c r="H1203" s="36" t="s">
        <v>3706</v>
      </c>
    </row>
    <row r="1204" spans="7:8" ht="12.45" x14ac:dyDescent="0.3">
      <c r="G1204" s="36" t="s">
        <v>4759</v>
      </c>
      <c r="H1204" s="36" t="s">
        <v>3986</v>
      </c>
    </row>
    <row r="1205" spans="7:8" ht="12.45" x14ac:dyDescent="0.3">
      <c r="G1205" s="36" t="s">
        <v>4760</v>
      </c>
      <c r="H1205" s="36" t="s">
        <v>3713</v>
      </c>
    </row>
    <row r="1206" spans="7:8" ht="12.45" x14ac:dyDescent="0.3">
      <c r="G1206" s="36" t="s">
        <v>4763</v>
      </c>
      <c r="H1206" s="36" t="s">
        <v>4893</v>
      </c>
    </row>
    <row r="1207" spans="7:8" ht="12.45" x14ac:dyDescent="0.3">
      <c r="G1207" s="36" t="s">
        <v>3434</v>
      </c>
      <c r="H1207" s="36" t="s">
        <v>3719</v>
      </c>
    </row>
    <row r="1208" spans="7:8" ht="12.45" x14ac:dyDescent="0.3">
      <c r="G1208" s="36" t="s">
        <v>3434</v>
      </c>
      <c r="H1208" s="36" t="s">
        <v>4779</v>
      </c>
    </row>
    <row r="1209" spans="7:8" ht="12.45" x14ac:dyDescent="0.3">
      <c r="G1209" s="36" t="s">
        <v>4769</v>
      </c>
      <c r="H1209" s="36" t="s">
        <v>2247</v>
      </c>
    </row>
    <row r="1210" spans="7:8" ht="12.45" x14ac:dyDescent="0.3">
      <c r="G1210" s="36" t="s">
        <v>4770</v>
      </c>
      <c r="H1210" s="36" t="s">
        <v>3725</v>
      </c>
    </row>
    <row r="1211" spans="7:8" ht="12.45" x14ac:dyDescent="0.3">
      <c r="G1211" s="36" t="s">
        <v>4775</v>
      </c>
      <c r="H1211" s="36" t="s">
        <v>4902</v>
      </c>
    </row>
    <row r="1212" spans="7:8" ht="12.45" x14ac:dyDescent="0.3">
      <c r="G1212" s="36" t="s">
        <v>4776</v>
      </c>
      <c r="H1212" s="36" t="s">
        <v>4907</v>
      </c>
    </row>
    <row r="1213" spans="7:8" ht="12.45" x14ac:dyDescent="0.3">
      <c r="G1213" s="36" t="s">
        <v>801</v>
      </c>
      <c r="H1213" s="36" t="s">
        <v>4018</v>
      </c>
    </row>
    <row r="1214" spans="7:8" ht="12.45" x14ac:dyDescent="0.3">
      <c r="G1214" s="36" t="s">
        <v>3936</v>
      </c>
      <c r="H1214" s="36" t="s">
        <v>4913</v>
      </c>
    </row>
    <row r="1215" spans="7:8" ht="12.45" x14ac:dyDescent="0.3">
      <c r="G1215" s="36" t="s">
        <v>3836</v>
      </c>
      <c r="H1215" s="36" t="s">
        <v>4025</v>
      </c>
    </row>
    <row r="1216" spans="7:8" ht="12.45" x14ac:dyDescent="0.3">
      <c r="G1216" s="36" t="s">
        <v>3438</v>
      </c>
      <c r="H1216" s="36" t="s">
        <v>4916</v>
      </c>
    </row>
    <row r="1217" spans="7:8" ht="12.45" x14ac:dyDescent="0.3">
      <c r="G1217" s="36" t="s">
        <v>4313</v>
      </c>
      <c r="H1217" s="36" t="s">
        <v>4028</v>
      </c>
    </row>
    <row r="1218" spans="7:8" ht="12.45" x14ac:dyDescent="0.3">
      <c r="G1218" s="36" t="s">
        <v>3446</v>
      </c>
      <c r="H1218" s="36" t="s">
        <v>4037</v>
      </c>
    </row>
    <row r="1219" spans="7:8" ht="12.45" x14ac:dyDescent="0.3">
      <c r="G1219" s="36" t="s">
        <v>4783</v>
      </c>
      <c r="H1219" s="36" t="s">
        <v>3991</v>
      </c>
    </row>
    <row r="1220" spans="7:8" ht="12.45" x14ac:dyDescent="0.3">
      <c r="G1220" s="36" t="s">
        <v>3108</v>
      </c>
      <c r="H1220" s="36" t="s">
        <v>3995</v>
      </c>
    </row>
    <row r="1221" spans="7:8" ht="12.45" x14ac:dyDescent="0.3">
      <c r="G1221" s="36" t="s">
        <v>3456</v>
      </c>
      <c r="H1221" s="36" t="s">
        <v>3730</v>
      </c>
    </row>
    <row r="1222" spans="7:8" ht="12.45" x14ac:dyDescent="0.3">
      <c r="G1222" s="36" t="s">
        <v>4785</v>
      </c>
      <c r="H1222" s="36" t="s">
        <v>4040</v>
      </c>
    </row>
    <row r="1223" spans="7:8" ht="12.45" x14ac:dyDescent="0.3">
      <c r="G1223" s="36" t="s">
        <v>3940</v>
      </c>
      <c r="H1223" s="36" t="s">
        <v>4043</v>
      </c>
    </row>
    <row r="1224" spans="7:8" ht="12.45" x14ac:dyDescent="0.3">
      <c r="G1224" s="36" t="s">
        <v>3945</v>
      </c>
      <c r="H1224" s="36" t="s">
        <v>4053</v>
      </c>
    </row>
    <row r="1225" spans="7:8" ht="12.45" x14ac:dyDescent="0.3">
      <c r="G1225" s="36" t="s">
        <v>3848</v>
      </c>
      <c r="H1225" s="36" t="s">
        <v>3999</v>
      </c>
    </row>
    <row r="1226" spans="7:8" ht="12.45" x14ac:dyDescent="0.3">
      <c r="G1226" s="36" t="s">
        <v>3952</v>
      </c>
      <c r="H1226" s="36" t="s">
        <v>4922</v>
      </c>
    </row>
    <row r="1227" spans="7:8" ht="12.45" x14ac:dyDescent="0.3">
      <c r="G1227" s="36" t="s">
        <v>4789</v>
      </c>
      <c r="H1227" s="36" t="s">
        <v>4925</v>
      </c>
    </row>
    <row r="1228" spans="7:8" ht="12.45" x14ac:dyDescent="0.3">
      <c r="G1228" s="36" t="s">
        <v>3463</v>
      </c>
      <c r="H1228" s="36" t="s">
        <v>1855</v>
      </c>
    </row>
    <row r="1229" spans="7:8" ht="12.45" x14ac:dyDescent="0.3">
      <c r="G1229" s="36" t="s">
        <v>4791</v>
      </c>
      <c r="H1229" s="36" t="s">
        <v>4059</v>
      </c>
    </row>
    <row r="1230" spans="7:8" ht="12.45" x14ac:dyDescent="0.3">
      <c r="G1230" s="36" t="s">
        <v>4795</v>
      </c>
      <c r="H1230" s="36" t="s">
        <v>4931</v>
      </c>
    </row>
    <row r="1231" spans="7:8" ht="12.45" x14ac:dyDescent="0.3">
      <c r="G1231" s="36" t="s">
        <v>2390</v>
      </c>
      <c r="H1231" s="36" t="s">
        <v>4069</v>
      </c>
    </row>
    <row r="1232" spans="7:8" ht="12.45" x14ac:dyDescent="0.3">
      <c r="G1232" s="36" t="s">
        <v>3473</v>
      </c>
      <c r="H1232" s="36" t="s">
        <v>4933</v>
      </c>
    </row>
    <row r="1233" spans="7:8" ht="12.45" x14ac:dyDescent="0.3">
      <c r="G1233" s="36" t="s">
        <v>3608</v>
      </c>
      <c r="H1233" s="36" t="s">
        <v>4936</v>
      </c>
    </row>
    <row r="1234" spans="7:8" ht="12.45" x14ac:dyDescent="0.3">
      <c r="G1234" s="36" t="s">
        <v>3864</v>
      </c>
      <c r="H1234" s="36" t="s">
        <v>2848</v>
      </c>
    </row>
    <row r="1235" spans="7:8" ht="12.45" x14ac:dyDescent="0.3">
      <c r="G1235" s="36" t="s">
        <v>3869</v>
      </c>
      <c r="H1235" s="36" t="s">
        <v>2417</v>
      </c>
    </row>
    <row r="1236" spans="7:8" ht="12.45" x14ac:dyDescent="0.3">
      <c r="G1236" s="36" t="s">
        <v>797</v>
      </c>
      <c r="H1236" s="36" t="s">
        <v>4075</v>
      </c>
    </row>
    <row r="1237" spans="7:8" ht="12.45" x14ac:dyDescent="0.3">
      <c r="G1237" s="36" t="s">
        <v>4804</v>
      </c>
      <c r="H1237" s="36" t="s">
        <v>4942</v>
      </c>
    </row>
    <row r="1238" spans="7:8" ht="12.45" x14ac:dyDescent="0.3">
      <c r="G1238" s="36" t="s">
        <v>3879</v>
      </c>
      <c r="H1238" s="36" t="s">
        <v>4947</v>
      </c>
    </row>
    <row r="1239" spans="7:8" ht="12.45" x14ac:dyDescent="0.3">
      <c r="G1239" s="36" t="s">
        <v>3879</v>
      </c>
      <c r="H1239" s="36" t="s">
        <v>4082</v>
      </c>
    </row>
    <row r="1240" spans="7:8" ht="12.45" x14ac:dyDescent="0.3">
      <c r="G1240" s="36" t="s">
        <v>3483</v>
      </c>
      <c r="H1240" s="36" t="s">
        <v>4949</v>
      </c>
    </row>
    <row r="1241" spans="7:8" ht="12.45" x14ac:dyDescent="0.3">
      <c r="G1241" s="36" t="s">
        <v>3483</v>
      </c>
      <c r="H1241" s="36" t="s">
        <v>3736</v>
      </c>
    </row>
    <row r="1242" spans="7:8" ht="12.45" x14ac:dyDescent="0.3">
      <c r="G1242" s="36" t="s">
        <v>3893</v>
      </c>
      <c r="H1242" s="36" t="s">
        <v>4678</v>
      </c>
    </row>
    <row r="1243" spans="7:8" ht="12.45" x14ac:dyDescent="0.3">
      <c r="G1243" s="36" t="s">
        <v>3132</v>
      </c>
      <c r="H1243" s="36" t="s">
        <v>4086</v>
      </c>
    </row>
    <row r="1244" spans="7:8" ht="12.45" x14ac:dyDescent="0.3">
      <c r="G1244" s="36" t="s">
        <v>3497</v>
      </c>
      <c r="H1244" s="36" t="s">
        <v>3742</v>
      </c>
    </row>
    <row r="1245" spans="7:8" ht="12.45" x14ac:dyDescent="0.3">
      <c r="G1245" s="36" t="s">
        <v>4807</v>
      </c>
      <c r="H1245" s="36" t="s">
        <v>4004</v>
      </c>
    </row>
    <row r="1246" spans="7:8" ht="12.45" x14ac:dyDescent="0.3">
      <c r="G1246" s="36" t="s">
        <v>4809</v>
      </c>
      <c r="H1246" s="36" t="s">
        <v>4952</v>
      </c>
    </row>
    <row r="1247" spans="7:8" ht="12.45" x14ac:dyDescent="0.3">
      <c r="G1247" s="36" t="s">
        <v>4815</v>
      </c>
      <c r="H1247" s="36" t="s">
        <v>4009</v>
      </c>
    </row>
    <row r="1248" spans="7:8" ht="12.45" x14ac:dyDescent="0.3">
      <c r="G1248" s="36" t="s">
        <v>4819</v>
      </c>
      <c r="H1248" s="36" t="s">
        <v>4955</v>
      </c>
    </row>
    <row r="1249" spans="7:8" ht="12.45" x14ac:dyDescent="0.3">
      <c r="G1249" s="36" t="s">
        <v>3900</v>
      </c>
      <c r="H1249" s="36" t="s">
        <v>3746</v>
      </c>
    </row>
    <row r="1250" spans="7:8" ht="12.45" x14ac:dyDescent="0.3">
      <c r="G1250" s="36" t="s">
        <v>3534</v>
      </c>
      <c r="H1250" s="36" t="s">
        <v>4959</v>
      </c>
    </row>
    <row r="1251" spans="7:8" ht="12.45" x14ac:dyDescent="0.3">
      <c r="G1251" s="36" t="s">
        <v>3966</v>
      </c>
      <c r="H1251" s="36" t="s">
        <v>4961</v>
      </c>
    </row>
    <row r="1252" spans="7:8" ht="12.45" x14ac:dyDescent="0.3">
      <c r="G1252" s="36" t="s">
        <v>13</v>
      </c>
      <c r="H1252" s="36" t="s">
        <v>4014</v>
      </c>
    </row>
    <row r="1253" spans="7:8" ht="12.45" x14ac:dyDescent="0.3">
      <c r="G1253" s="36" t="s">
        <v>3973</v>
      </c>
      <c r="H1253" s="36" t="s">
        <v>4964</v>
      </c>
    </row>
    <row r="1254" spans="7:8" ht="12.45" x14ac:dyDescent="0.3">
      <c r="G1254" s="36" t="s">
        <v>3538</v>
      </c>
      <c r="H1254" s="36" t="s">
        <v>4968</v>
      </c>
    </row>
    <row r="1255" spans="7:8" ht="12.45" x14ac:dyDescent="0.3">
      <c r="G1255" s="36" t="s">
        <v>2244</v>
      </c>
      <c r="H1255" s="36" t="s">
        <v>3751</v>
      </c>
    </row>
    <row r="1256" spans="7:8" ht="12.45" x14ac:dyDescent="0.3">
      <c r="G1256" s="36" t="s">
        <v>3977</v>
      </c>
      <c r="H1256" s="36" t="s">
        <v>2425</v>
      </c>
    </row>
    <row r="1257" spans="7:8" ht="12.45" x14ac:dyDescent="0.3">
      <c r="G1257" s="36" t="s">
        <v>3913</v>
      </c>
      <c r="H1257" s="36" t="s">
        <v>4972</v>
      </c>
    </row>
    <row r="1258" spans="7:8" ht="12.45" x14ac:dyDescent="0.3">
      <c r="G1258" s="36" t="s">
        <v>3542</v>
      </c>
      <c r="H1258" s="36" t="s">
        <v>4091</v>
      </c>
    </row>
    <row r="1259" spans="7:8" ht="12.45" x14ac:dyDescent="0.3">
      <c r="G1259" s="36" t="s">
        <v>4824</v>
      </c>
      <c r="H1259" s="36" t="s">
        <v>4974</v>
      </c>
    </row>
    <row r="1260" spans="7:8" ht="12.45" x14ac:dyDescent="0.3">
      <c r="G1260" s="36" t="s">
        <v>3921</v>
      </c>
      <c r="H1260" s="36" t="s">
        <v>4975</v>
      </c>
    </row>
    <row r="1261" spans="7:8" ht="12.45" x14ac:dyDescent="0.3">
      <c r="G1261" s="36" t="s">
        <v>4828</v>
      </c>
      <c r="H1261" s="36" t="s">
        <v>4979</v>
      </c>
    </row>
    <row r="1262" spans="7:8" ht="12.45" x14ac:dyDescent="0.3">
      <c r="G1262" s="36" t="s">
        <v>3926</v>
      </c>
      <c r="H1262" s="36" t="s">
        <v>4982</v>
      </c>
    </row>
    <row r="1263" spans="7:8" ht="12.45" x14ac:dyDescent="0.3">
      <c r="G1263" s="36" t="s">
        <v>4831</v>
      </c>
      <c r="H1263" s="36" t="s">
        <v>4022</v>
      </c>
    </row>
    <row r="1264" spans="7:8" ht="12.45" x14ac:dyDescent="0.3">
      <c r="G1264" s="36" t="s">
        <v>3546</v>
      </c>
      <c r="H1264" s="36" t="s">
        <v>4986</v>
      </c>
    </row>
    <row r="1265" spans="7:8" ht="12.45" x14ac:dyDescent="0.3">
      <c r="G1265" s="36" t="s">
        <v>3549</v>
      </c>
      <c r="H1265" s="36" t="s">
        <v>4988</v>
      </c>
    </row>
    <row r="1266" spans="7:8" ht="12.45" x14ac:dyDescent="0.3">
      <c r="G1266" s="36" t="s">
        <v>3549</v>
      </c>
      <c r="H1266" s="36" t="s">
        <v>3757</v>
      </c>
    </row>
    <row r="1267" spans="7:8" ht="12.45" x14ac:dyDescent="0.3">
      <c r="G1267" s="36" t="s">
        <v>3935</v>
      </c>
      <c r="H1267" s="36" t="s">
        <v>3764</v>
      </c>
    </row>
    <row r="1268" spans="7:8" ht="12.45" x14ac:dyDescent="0.3">
      <c r="G1268" s="36" t="s">
        <v>4838</v>
      </c>
      <c r="H1268" s="36" t="s">
        <v>2027</v>
      </c>
    </row>
    <row r="1269" spans="7:8" ht="12.45" x14ac:dyDescent="0.3">
      <c r="G1269" s="36" t="s">
        <v>4840</v>
      </c>
      <c r="H1269" s="36" t="s">
        <v>4027</v>
      </c>
    </row>
    <row r="1270" spans="7:8" ht="12.45" x14ac:dyDescent="0.3">
      <c r="G1270" s="36" t="s">
        <v>3552</v>
      </c>
      <c r="H1270" s="36" t="s">
        <v>4993</v>
      </c>
    </row>
    <row r="1271" spans="7:8" ht="12.45" x14ac:dyDescent="0.3">
      <c r="G1271" s="36" t="s">
        <v>1251</v>
      </c>
      <c r="H1271" s="36" t="s">
        <v>4033</v>
      </c>
    </row>
    <row r="1272" spans="7:8" ht="12.45" x14ac:dyDescent="0.3">
      <c r="G1272" s="36" t="s">
        <v>3635</v>
      </c>
      <c r="H1272" s="36" t="s">
        <v>4998</v>
      </c>
    </row>
    <row r="1273" spans="7:8" ht="12.45" x14ac:dyDescent="0.3">
      <c r="G1273" s="36" t="s">
        <v>3647</v>
      </c>
      <c r="H1273" s="36" t="s">
        <v>4999</v>
      </c>
    </row>
    <row r="1274" spans="7:8" ht="12.45" x14ac:dyDescent="0.3">
      <c r="G1274" s="36" t="s">
        <v>3981</v>
      </c>
      <c r="H1274" s="36" t="s">
        <v>2268</v>
      </c>
    </row>
    <row r="1275" spans="7:8" ht="12.45" x14ac:dyDescent="0.3">
      <c r="G1275" s="36" t="s">
        <v>4845</v>
      </c>
      <c r="H1275" s="36" t="s">
        <v>237</v>
      </c>
    </row>
    <row r="1276" spans="7:8" ht="12.45" x14ac:dyDescent="0.3">
      <c r="G1276" s="36" t="s">
        <v>3984</v>
      </c>
      <c r="H1276" s="36" t="s">
        <v>2975</v>
      </c>
    </row>
    <row r="1277" spans="7:8" ht="12.45" x14ac:dyDescent="0.3">
      <c r="G1277" s="36" t="s">
        <v>4849</v>
      </c>
      <c r="H1277" s="36" t="s">
        <v>3769</v>
      </c>
    </row>
    <row r="1278" spans="7:8" ht="12.45" x14ac:dyDescent="0.3">
      <c r="G1278" s="36" t="s">
        <v>3939</v>
      </c>
      <c r="H1278" s="36" t="s">
        <v>5007</v>
      </c>
    </row>
    <row r="1279" spans="7:8" ht="12.45" x14ac:dyDescent="0.3">
      <c r="G1279" s="36" t="s">
        <v>3652</v>
      </c>
      <c r="H1279" s="36" t="s">
        <v>3776</v>
      </c>
    </row>
    <row r="1280" spans="7:8" ht="12.45" x14ac:dyDescent="0.3">
      <c r="G1280" s="36" t="s">
        <v>4853</v>
      </c>
      <c r="H1280" s="36" t="s">
        <v>5010</v>
      </c>
    </row>
    <row r="1281" spans="7:8" ht="12.45" x14ac:dyDescent="0.3">
      <c r="G1281" s="36" t="s">
        <v>4856</v>
      </c>
      <c r="H1281" s="36" t="s">
        <v>3780</v>
      </c>
    </row>
    <row r="1282" spans="7:8" ht="12.45" x14ac:dyDescent="0.3">
      <c r="G1282" s="36" t="s">
        <v>4858</v>
      </c>
      <c r="H1282" s="36" t="s">
        <v>5014</v>
      </c>
    </row>
    <row r="1283" spans="7:8" ht="12.45" x14ac:dyDescent="0.3">
      <c r="G1283" s="36" t="s">
        <v>4862</v>
      </c>
      <c r="H1283" s="36" t="s">
        <v>4038</v>
      </c>
    </row>
    <row r="1284" spans="7:8" ht="12.45" x14ac:dyDescent="0.3">
      <c r="G1284" s="36" t="s">
        <v>3988</v>
      </c>
      <c r="H1284" s="36" t="s">
        <v>5018</v>
      </c>
    </row>
    <row r="1285" spans="7:8" ht="12.45" x14ac:dyDescent="0.3">
      <c r="G1285" s="36" t="s">
        <v>4864</v>
      </c>
      <c r="H1285" s="36" t="s">
        <v>5019</v>
      </c>
    </row>
    <row r="1286" spans="7:8" ht="12.45" x14ac:dyDescent="0.3">
      <c r="G1286" s="36" t="s">
        <v>3993</v>
      </c>
      <c r="H1286" s="36" t="s">
        <v>2307</v>
      </c>
    </row>
    <row r="1287" spans="7:8" ht="12.45" x14ac:dyDescent="0.3">
      <c r="G1287" s="36" t="s">
        <v>1217</v>
      </c>
      <c r="H1287" s="36" t="s">
        <v>5021</v>
      </c>
    </row>
    <row r="1288" spans="7:8" ht="12.45" x14ac:dyDescent="0.3">
      <c r="G1288" s="36" t="s">
        <v>3997</v>
      </c>
      <c r="H1288" s="36" t="s">
        <v>5025</v>
      </c>
    </row>
    <row r="1289" spans="7:8" ht="12.45" x14ac:dyDescent="0.3">
      <c r="G1289" s="36" t="s">
        <v>3950</v>
      </c>
      <c r="H1289" s="36" t="s">
        <v>5029</v>
      </c>
    </row>
    <row r="1290" spans="7:8" ht="12.45" x14ac:dyDescent="0.3">
      <c r="G1290" s="36" t="s">
        <v>3950</v>
      </c>
      <c r="H1290" s="36" t="s">
        <v>5033</v>
      </c>
    </row>
    <row r="1291" spans="7:8" ht="12.45" x14ac:dyDescent="0.3">
      <c r="G1291" s="36" t="s">
        <v>4007</v>
      </c>
      <c r="H1291" s="36" t="s">
        <v>5035</v>
      </c>
    </row>
    <row r="1292" spans="7:8" ht="12.45" x14ac:dyDescent="0.3">
      <c r="G1292" s="36" t="s">
        <v>3662</v>
      </c>
      <c r="H1292" s="36" t="s">
        <v>4049</v>
      </c>
    </row>
    <row r="1293" spans="7:8" ht="12.45" x14ac:dyDescent="0.3">
      <c r="G1293" s="36" t="s">
        <v>2398</v>
      </c>
      <c r="H1293" s="36" t="s">
        <v>4101</v>
      </c>
    </row>
    <row r="1294" spans="7:8" ht="12.45" x14ac:dyDescent="0.3">
      <c r="G1294" s="36" t="s">
        <v>2402</v>
      </c>
      <c r="H1294" s="36" t="s">
        <v>5038</v>
      </c>
    </row>
    <row r="1295" spans="7:8" ht="12.45" x14ac:dyDescent="0.3">
      <c r="G1295" s="36" t="s">
        <v>3669</v>
      </c>
      <c r="H1295" s="36" t="s">
        <v>4106</v>
      </c>
    </row>
    <row r="1296" spans="7:8" ht="12.45" x14ac:dyDescent="0.3">
      <c r="G1296" s="36" t="s">
        <v>3679</v>
      </c>
      <c r="H1296" s="36" t="s">
        <v>1161</v>
      </c>
    </row>
    <row r="1297" spans="7:8" ht="12.45" x14ac:dyDescent="0.3">
      <c r="G1297" s="36" t="s">
        <v>3957</v>
      </c>
      <c r="H1297" s="36" t="s">
        <v>5043</v>
      </c>
    </row>
    <row r="1298" spans="7:8" ht="12.45" x14ac:dyDescent="0.3">
      <c r="G1298" s="36" t="s">
        <v>2410</v>
      </c>
      <c r="H1298" s="36" t="s">
        <v>346</v>
      </c>
    </row>
    <row r="1299" spans="7:8" ht="12.45" x14ac:dyDescent="0.3">
      <c r="G1299" s="36" t="s">
        <v>3630</v>
      </c>
      <c r="H1299" s="36" t="s">
        <v>3785</v>
      </c>
    </row>
    <row r="1300" spans="7:8" ht="12.45" x14ac:dyDescent="0.3">
      <c r="G1300" s="36" t="s">
        <v>3964</v>
      </c>
      <c r="H1300" s="36" t="s">
        <v>3792</v>
      </c>
    </row>
    <row r="1301" spans="7:8" ht="12.45" x14ac:dyDescent="0.3">
      <c r="G1301" s="36" t="s">
        <v>3969</v>
      </c>
      <c r="H1301" s="36" t="s">
        <v>3974</v>
      </c>
    </row>
    <row r="1302" spans="7:8" ht="12.45" x14ac:dyDescent="0.3">
      <c r="G1302" s="36" t="s">
        <v>4868</v>
      </c>
      <c r="H1302" s="36" t="s">
        <v>4113</v>
      </c>
    </row>
    <row r="1303" spans="7:8" ht="12.45" x14ac:dyDescent="0.3">
      <c r="G1303" s="36" t="s">
        <v>4873</v>
      </c>
      <c r="H1303" s="36" t="s">
        <v>5047</v>
      </c>
    </row>
    <row r="1304" spans="7:8" ht="12.45" x14ac:dyDescent="0.3">
      <c r="G1304" s="36" t="s">
        <v>3972</v>
      </c>
      <c r="H1304" s="36" t="s">
        <v>4056</v>
      </c>
    </row>
    <row r="1305" spans="7:8" ht="12.45" x14ac:dyDescent="0.3">
      <c r="G1305" s="36" t="s">
        <v>4877</v>
      </c>
      <c r="H1305" s="36" t="s">
        <v>4061</v>
      </c>
    </row>
    <row r="1306" spans="7:8" ht="12.45" x14ac:dyDescent="0.3">
      <c r="G1306" s="36" t="s">
        <v>4881</v>
      </c>
      <c r="H1306" s="36" t="s">
        <v>4123</v>
      </c>
    </row>
    <row r="1307" spans="7:8" ht="12.45" x14ac:dyDescent="0.3">
      <c r="G1307" s="36" t="s">
        <v>1579</v>
      </c>
      <c r="H1307" s="36" t="s">
        <v>5052</v>
      </c>
    </row>
    <row r="1308" spans="7:8" ht="12.45" x14ac:dyDescent="0.3">
      <c r="G1308" s="36" t="s">
        <v>4885</v>
      </c>
      <c r="H1308" s="36" t="s">
        <v>4073</v>
      </c>
    </row>
    <row r="1309" spans="7:8" ht="12.45" x14ac:dyDescent="0.3">
      <c r="G1309" s="36" t="s">
        <v>3688</v>
      </c>
      <c r="H1309" s="36" t="s">
        <v>4077</v>
      </c>
    </row>
    <row r="1310" spans="7:8" ht="12.45" x14ac:dyDescent="0.3">
      <c r="G1310" s="36" t="s">
        <v>4889</v>
      </c>
      <c r="H1310" s="36" t="s">
        <v>5054</v>
      </c>
    </row>
    <row r="1311" spans="7:8" ht="12.45" x14ac:dyDescent="0.3">
      <c r="G1311" s="36" t="s">
        <v>4891</v>
      </c>
      <c r="H1311" s="36" t="s">
        <v>4085</v>
      </c>
    </row>
    <row r="1312" spans="7:8" ht="12.45" x14ac:dyDescent="0.3">
      <c r="G1312" s="36" t="s">
        <v>3698</v>
      </c>
      <c r="H1312" s="36" t="s">
        <v>3796</v>
      </c>
    </row>
    <row r="1313" spans="7:8" ht="12.45" x14ac:dyDescent="0.3">
      <c r="G1313" s="36" t="s">
        <v>3975</v>
      </c>
      <c r="H1313" s="36" t="s">
        <v>4045</v>
      </c>
    </row>
    <row r="1314" spans="7:8" ht="12.45" x14ac:dyDescent="0.3">
      <c r="G1314" s="36" t="s">
        <v>3979</v>
      </c>
      <c r="H1314" s="36" t="s">
        <v>79</v>
      </c>
    </row>
    <row r="1315" spans="7:8" ht="12.45" x14ac:dyDescent="0.3">
      <c r="G1315" s="36" t="s">
        <v>3982</v>
      </c>
      <c r="H1315" s="36" t="s">
        <v>5057</v>
      </c>
    </row>
    <row r="1316" spans="7:8" ht="12.45" x14ac:dyDescent="0.3">
      <c r="G1316" s="36" t="s">
        <v>3280</v>
      </c>
      <c r="H1316" s="36" t="s">
        <v>3458</v>
      </c>
    </row>
    <row r="1317" spans="7:8" ht="12.45" x14ac:dyDescent="0.3">
      <c r="G1317" s="36" t="s">
        <v>3706</v>
      </c>
      <c r="H1317" s="36" t="s">
        <v>5063</v>
      </c>
    </row>
    <row r="1318" spans="7:8" ht="12.45" x14ac:dyDescent="0.3">
      <c r="G1318" s="36" t="s">
        <v>3986</v>
      </c>
      <c r="H1318" s="36" t="s">
        <v>527</v>
      </c>
    </row>
    <row r="1319" spans="7:8" ht="12.45" x14ac:dyDescent="0.3">
      <c r="G1319" s="36" t="s">
        <v>3713</v>
      </c>
      <c r="H1319" s="36" t="s">
        <v>4094</v>
      </c>
    </row>
    <row r="1320" spans="7:8" ht="12.45" x14ac:dyDescent="0.3">
      <c r="G1320" s="36" t="s">
        <v>4893</v>
      </c>
      <c r="H1320" s="36" t="s">
        <v>5065</v>
      </c>
    </row>
    <row r="1321" spans="7:8" ht="12.45" x14ac:dyDescent="0.3">
      <c r="G1321" s="36" t="s">
        <v>3719</v>
      </c>
      <c r="H1321" s="36" t="s">
        <v>1554</v>
      </c>
    </row>
    <row r="1322" spans="7:8" ht="12.45" x14ac:dyDescent="0.3">
      <c r="G1322" s="36" t="s">
        <v>3719</v>
      </c>
      <c r="H1322" s="36" t="s">
        <v>4103</v>
      </c>
    </row>
    <row r="1323" spans="7:8" ht="12.45" x14ac:dyDescent="0.3">
      <c r="G1323" s="36" t="s">
        <v>4779</v>
      </c>
      <c r="H1323" s="36" t="s">
        <v>5070</v>
      </c>
    </row>
    <row r="1324" spans="7:8" ht="12.45" x14ac:dyDescent="0.3">
      <c r="G1324" s="36" t="s">
        <v>2247</v>
      </c>
      <c r="H1324" s="36" t="s">
        <v>3820</v>
      </c>
    </row>
    <row r="1325" spans="7:8" ht="12.45" x14ac:dyDescent="0.3">
      <c r="G1325" s="36" t="s">
        <v>3725</v>
      </c>
      <c r="H1325" s="36" t="s">
        <v>5071</v>
      </c>
    </row>
    <row r="1326" spans="7:8" ht="12.45" x14ac:dyDescent="0.3">
      <c r="G1326" s="36" t="s">
        <v>4902</v>
      </c>
      <c r="H1326" s="36" t="s">
        <v>846</v>
      </c>
    </row>
    <row r="1327" spans="7:8" ht="12.45" x14ac:dyDescent="0.3">
      <c r="G1327" s="36" t="s">
        <v>4907</v>
      </c>
      <c r="H1327" s="36" t="s">
        <v>4136</v>
      </c>
    </row>
    <row r="1328" spans="7:8" ht="12.45" x14ac:dyDescent="0.3">
      <c r="G1328" s="36" t="s">
        <v>4018</v>
      </c>
      <c r="H1328" s="36" t="s">
        <v>3823</v>
      </c>
    </row>
    <row r="1329" spans="7:8" ht="12.45" x14ac:dyDescent="0.3">
      <c r="G1329" s="36" t="s">
        <v>4913</v>
      </c>
      <c r="H1329" s="36" t="s">
        <v>289</v>
      </c>
    </row>
    <row r="1330" spans="7:8" ht="12.45" x14ac:dyDescent="0.3">
      <c r="G1330" s="36" t="s">
        <v>4025</v>
      </c>
      <c r="H1330" s="36" t="s">
        <v>5083</v>
      </c>
    </row>
    <row r="1331" spans="7:8" ht="12.45" x14ac:dyDescent="0.3">
      <c r="G1331" s="36" t="s">
        <v>4916</v>
      </c>
      <c r="H1331" s="36" t="s">
        <v>4139</v>
      </c>
    </row>
    <row r="1332" spans="7:8" ht="12.45" x14ac:dyDescent="0.3">
      <c r="G1332" s="36" t="s">
        <v>4028</v>
      </c>
      <c r="H1332" s="36" t="s">
        <v>4147</v>
      </c>
    </row>
    <row r="1333" spans="7:8" ht="12.45" x14ac:dyDescent="0.3">
      <c r="G1333" s="36" t="s">
        <v>4037</v>
      </c>
      <c r="H1333" s="36" t="s">
        <v>4098</v>
      </c>
    </row>
    <row r="1334" spans="7:8" ht="12.45" x14ac:dyDescent="0.3">
      <c r="G1334" s="36" t="s">
        <v>3991</v>
      </c>
      <c r="H1334" s="36" t="s">
        <v>5085</v>
      </c>
    </row>
    <row r="1335" spans="7:8" ht="12.45" x14ac:dyDescent="0.3">
      <c r="G1335" s="36" t="s">
        <v>3995</v>
      </c>
      <c r="H1335" s="36" t="s">
        <v>4704</v>
      </c>
    </row>
    <row r="1336" spans="7:8" ht="12.45" x14ac:dyDescent="0.3">
      <c r="G1336" s="36" t="s">
        <v>3730</v>
      </c>
      <c r="H1336" s="36" t="s">
        <v>3828</v>
      </c>
    </row>
    <row r="1337" spans="7:8" ht="12.45" x14ac:dyDescent="0.3">
      <c r="G1337" s="36" t="s">
        <v>4040</v>
      </c>
      <c r="H1337" s="36" t="s">
        <v>3834</v>
      </c>
    </row>
    <row r="1338" spans="7:8" ht="12.45" x14ac:dyDescent="0.3">
      <c r="G1338" s="36" t="s">
        <v>4043</v>
      </c>
      <c r="H1338" s="36" t="s">
        <v>3840</v>
      </c>
    </row>
    <row r="1339" spans="7:8" ht="12.45" x14ac:dyDescent="0.3">
      <c r="G1339" s="36" t="s">
        <v>4053</v>
      </c>
      <c r="H1339" s="36" t="s">
        <v>5096</v>
      </c>
    </row>
    <row r="1340" spans="7:8" ht="12.45" x14ac:dyDescent="0.3">
      <c r="G1340" s="36" t="s">
        <v>3999</v>
      </c>
      <c r="H1340" s="36" t="s">
        <v>4153</v>
      </c>
    </row>
    <row r="1341" spans="7:8" ht="12.45" x14ac:dyDescent="0.3">
      <c r="G1341" s="36" t="s">
        <v>3999</v>
      </c>
      <c r="H1341" s="36" t="s">
        <v>4159</v>
      </c>
    </row>
    <row r="1342" spans="7:8" ht="12.45" x14ac:dyDescent="0.3">
      <c r="G1342" s="36" t="s">
        <v>4922</v>
      </c>
      <c r="H1342" s="36" t="s">
        <v>4162</v>
      </c>
    </row>
    <row r="1343" spans="7:8" ht="12.45" x14ac:dyDescent="0.3">
      <c r="G1343" s="36" t="s">
        <v>4925</v>
      </c>
      <c r="H1343" s="36" t="s">
        <v>4167</v>
      </c>
    </row>
    <row r="1344" spans="7:8" ht="12.45" x14ac:dyDescent="0.3">
      <c r="G1344" s="36" t="s">
        <v>1855</v>
      </c>
      <c r="H1344" s="36" t="s">
        <v>5098</v>
      </c>
    </row>
    <row r="1345" spans="7:8" ht="12.45" x14ac:dyDescent="0.3">
      <c r="G1345" s="36" t="s">
        <v>4059</v>
      </c>
      <c r="H1345" s="36" t="s">
        <v>5102</v>
      </c>
    </row>
    <row r="1346" spans="7:8" ht="12.45" x14ac:dyDescent="0.3">
      <c r="G1346" s="36" t="s">
        <v>4931</v>
      </c>
      <c r="H1346" s="36" t="s">
        <v>4752</v>
      </c>
    </row>
    <row r="1347" spans="7:8" ht="12.45" x14ac:dyDescent="0.3">
      <c r="G1347" s="36" t="s">
        <v>4069</v>
      </c>
      <c r="H1347" s="36" t="s">
        <v>4171</v>
      </c>
    </row>
    <row r="1348" spans="7:8" ht="12.45" x14ac:dyDescent="0.3">
      <c r="G1348" s="36" t="s">
        <v>4933</v>
      </c>
      <c r="H1348" s="36" t="s">
        <v>1413</v>
      </c>
    </row>
    <row r="1349" spans="7:8" ht="12.45" x14ac:dyDescent="0.3">
      <c r="G1349" s="36" t="s">
        <v>4936</v>
      </c>
      <c r="H1349" s="36" t="s">
        <v>5105</v>
      </c>
    </row>
    <row r="1350" spans="7:8" ht="12.45" x14ac:dyDescent="0.3">
      <c r="G1350" s="36" t="s">
        <v>2848</v>
      </c>
      <c r="H1350" s="36" t="s">
        <v>4104</v>
      </c>
    </row>
    <row r="1351" spans="7:8" ht="12.45" x14ac:dyDescent="0.3">
      <c r="G1351" s="36" t="s">
        <v>2417</v>
      </c>
      <c r="H1351" s="36" t="s">
        <v>4174</v>
      </c>
    </row>
    <row r="1352" spans="7:8" ht="12.45" x14ac:dyDescent="0.3">
      <c r="G1352" s="36" t="s">
        <v>4075</v>
      </c>
      <c r="H1352" s="36" t="s">
        <v>5108</v>
      </c>
    </row>
    <row r="1353" spans="7:8" ht="12.45" x14ac:dyDescent="0.3">
      <c r="G1353" s="36" t="s">
        <v>4942</v>
      </c>
      <c r="H1353" s="36" t="s">
        <v>3053</v>
      </c>
    </row>
    <row r="1354" spans="7:8" ht="12.45" x14ac:dyDescent="0.3">
      <c r="G1354" s="36" t="s">
        <v>4947</v>
      </c>
      <c r="H1354" s="36" t="s">
        <v>4110</v>
      </c>
    </row>
    <row r="1355" spans="7:8" ht="12.45" x14ac:dyDescent="0.3">
      <c r="G1355" s="36" t="s">
        <v>4082</v>
      </c>
      <c r="H1355" s="36" t="s">
        <v>4116</v>
      </c>
    </row>
    <row r="1356" spans="7:8" ht="12.45" x14ac:dyDescent="0.3">
      <c r="G1356" s="36" t="s">
        <v>4949</v>
      </c>
      <c r="H1356" s="36" t="s">
        <v>5115</v>
      </c>
    </row>
    <row r="1357" spans="7:8" ht="12.45" x14ac:dyDescent="0.3">
      <c r="G1357" s="36" t="s">
        <v>3736</v>
      </c>
      <c r="H1357" s="36" t="s">
        <v>3845</v>
      </c>
    </row>
    <row r="1358" spans="7:8" ht="12.45" x14ac:dyDescent="0.3">
      <c r="G1358" s="36" t="s">
        <v>4678</v>
      </c>
      <c r="H1358" s="36" t="s">
        <v>5116</v>
      </c>
    </row>
    <row r="1359" spans="7:8" ht="12.45" x14ac:dyDescent="0.3">
      <c r="G1359" s="36" t="s">
        <v>4086</v>
      </c>
      <c r="H1359" s="36" t="s">
        <v>864</v>
      </c>
    </row>
    <row r="1360" spans="7:8" ht="12.45" x14ac:dyDescent="0.3">
      <c r="G1360" s="36" t="s">
        <v>3742</v>
      </c>
      <c r="H1360" s="36" t="s">
        <v>5123</v>
      </c>
    </row>
    <row r="1361" spans="7:8" ht="12.45" x14ac:dyDescent="0.3">
      <c r="G1361" s="36" t="s">
        <v>4004</v>
      </c>
      <c r="H1361" s="36" t="s">
        <v>4179</v>
      </c>
    </row>
    <row r="1362" spans="7:8" ht="12.45" x14ac:dyDescent="0.3">
      <c r="G1362" s="36" t="s">
        <v>4952</v>
      </c>
      <c r="H1362" s="36" t="s">
        <v>3094</v>
      </c>
    </row>
    <row r="1363" spans="7:8" ht="12.45" x14ac:dyDescent="0.3">
      <c r="G1363" s="36" t="s">
        <v>4009</v>
      </c>
      <c r="H1363" s="36" t="s">
        <v>5132</v>
      </c>
    </row>
    <row r="1364" spans="7:8" ht="12.45" x14ac:dyDescent="0.3">
      <c r="G1364" s="36" t="s">
        <v>4955</v>
      </c>
      <c r="H1364" s="36" t="s">
        <v>4125</v>
      </c>
    </row>
    <row r="1365" spans="7:8" ht="12.45" x14ac:dyDescent="0.3">
      <c r="G1365" s="36" t="s">
        <v>3746</v>
      </c>
      <c r="H1365" s="36" t="s">
        <v>4182</v>
      </c>
    </row>
    <row r="1366" spans="7:8" ht="12.45" x14ac:dyDescent="0.3">
      <c r="G1366" s="36" t="s">
        <v>4959</v>
      </c>
      <c r="H1366" s="36" t="s">
        <v>3853</v>
      </c>
    </row>
    <row r="1367" spans="7:8" ht="12.45" x14ac:dyDescent="0.3">
      <c r="G1367" s="36" t="s">
        <v>4961</v>
      </c>
      <c r="H1367" s="36" t="s">
        <v>2448</v>
      </c>
    </row>
    <row r="1368" spans="7:8" ht="12.45" x14ac:dyDescent="0.3">
      <c r="G1368" s="36" t="s">
        <v>4014</v>
      </c>
      <c r="H1368" s="36" t="s">
        <v>3480</v>
      </c>
    </row>
    <row r="1369" spans="7:8" ht="12.45" x14ac:dyDescent="0.3">
      <c r="G1369" s="36" t="s">
        <v>4964</v>
      </c>
      <c r="H1369" s="36" t="s">
        <v>4803</v>
      </c>
    </row>
    <row r="1370" spans="7:8" ht="12.45" x14ac:dyDescent="0.3">
      <c r="G1370" s="36" t="s">
        <v>4968</v>
      </c>
      <c r="H1370" s="36" t="s">
        <v>5137</v>
      </c>
    </row>
    <row r="1371" spans="7:8" ht="12.45" x14ac:dyDescent="0.3">
      <c r="G1371" s="36" t="s">
        <v>3751</v>
      </c>
      <c r="H1371" s="36" t="s">
        <v>1594</v>
      </c>
    </row>
    <row r="1372" spans="7:8" ht="12.45" x14ac:dyDescent="0.3">
      <c r="G1372" s="36" t="s">
        <v>2425</v>
      </c>
      <c r="H1372" s="36" t="s">
        <v>3978</v>
      </c>
    </row>
    <row r="1373" spans="7:8" ht="12.45" x14ac:dyDescent="0.3">
      <c r="G1373" s="36" t="s">
        <v>4972</v>
      </c>
      <c r="H1373" s="36" t="s">
        <v>1047</v>
      </c>
    </row>
    <row r="1374" spans="7:8" ht="12.45" x14ac:dyDescent="0.3">
      <c r="G1374" s="36" t="s">
        <v>4091</v>
      </c>
      <c r="H1374" s="36" t="s">
        <v>5141</v>
      </c>
    </row>
    <row r="1375" spans="7:8" ht="12.45" x14ac:dyDescent="0.3">
      <c r="G1375" s="36" t="s">
        <v>4974</v>
      </c>
      <c r="H1375" s="36" t="s">
        <v>5143</v>
      </c>
    </row>
    <row r="1376" spans="7:8" ht="12.45" x14ac:dyDescent="0.3">
      <c r="G1376" s="36" t="s">
        <v>4975</v>
      </c>
      <c r="H1376" s="36" t="s">
        <v>5150</v>
      </c>
    </row>
    <row r="1377" spans="7:8" ht="12.45" x14ac:dyDescent="0.3">
      <c r="G1377" s="36" t="s">
        <v>4979</v>
      </c>
      <c r="H1377" s="36" t="s">
        <v>5152</v>
      </c>
    </row>
    <row r="1378" spans="7:8" ht="12.45" x14ac:dyDescent="0.3">
      <c r="G1378" s="36" t="s">
        <v>4982</v>
      </c>
      <c r="H1378" s="36" t="s">
        <v>4128</v>
      </c>
    </row>
    <row r="1379" spans="7:8" ht="12.45" x14ac:dyDescent="0.3">
      <c r="G1379" s="36" t="s">
        <v>4022</v>
      </c>
      <c r="H1379" s="36" t="s">
        <v>5157</v>
      </c>
    </row>
    <row r="1380" spans="7:8" ht="12.45" x14ac:dyDescent="0.3">
      <c r="G1380" s="36" t="s">
        <v>4986</v>
      </c>
      <c r="H1380" s="36" t="s">
        <v>5161</v>
      </c>
    </row>
    <row r="1381" spans="7:8" ht="12.45" x14ac:dyDescent="0.3">
      <c r="G1381" s="36" t="s">
        <v>4988</v>
      </c>
      <c r="H1381" s="36" t="s">
        <v>4132</v>
      </c>
    </row>
    <row r="1382" spans="7:8" ht="12.45" x14ac:dyDescent="0.3">
      <c r="G1382" s="36" t="s">
        <v>3757</v>
      </c>
      <c r="H1382" s="36" t="s">
        <v>5163</v>
      </c>
    </row>
    <row r="1383" spans="7:8" ht="12.45" x14ac:dyDescent="0.3">
      <c r="G1383" s="36" t="s">
        <v>3764</v>
      </c>
      <c r="H1383" s="36" t="s">
        <v>5166</v>
      </c>
    </row>
    <row r="1384" spans="7:8" ht="12.45" x14ac:dyDescent="0.3">
      <c r="G1384" s="36" t="s">
        <v>2027</v>
      </c>
      <c r="H1384" s="36" t="s">
        <v>3866</v>
      </c>
    </row>
    <row r="1385" spans="7:8" ht="12.45" x14ac:dyDescent="0.3">
      <c r="G1385" s="36" t="s">
        <v>4027</v>
      </c>
      <c r="H1385" s="36" t="s">
        <v>2266</v>
      </c>
    </row>
    <row r="1386" spans="7:8" ht="12.45" x14ac:dyDescent="0.3">
      <c r="G1386" s="36" t="s">
        <v>4993</v>
      </c>
      <c r="H1386" s="36" t="s">
        <v>122</v>
      </c>
    </row>
    <row r="1387" spans="7:8" ht="12.45" x14ac:dyDescent="0.3">
      <c r="G1387" s="36" t="s">
        <v>4033</v>
      </c>
      <c r="H1387" s="36" t="s">
        <v>5125</v>
      </c>
    </row>
    <row r="1388" spans="7:8" ht="12.45" x14ac:dyDescent="0.3">
      <c r="G1388" s="36" t="s">
        <v>4998</v>
      </c>
      <c r="H1388" s="36" t="s">
        <v>2458</v>
      </c>
    </row>
    <row r="1389" spans="7:8" ht="12.45" x14ac:dyDescent="0.3">
      <c r="G1389" s="36" t="s">
        <v>4999</v>
      </c>
      <c r="H1389" s="36" t="s">
        <v>3874</v>
      </c>
    </row>
    <row r="1390" spans="7:8" ht="12.45" x14ac:dyDescent="0.3">
      <c r="G1390" s="36" t="s">
        <v>2268</v>
      </c>
      <c r="H1390" s="36" t="s">
        <v>5169</v>
      </c>
    </row>
    <row r="1391" spans="7:8" ht="12.45" x14ac:dyDescent="0.3">
      <c r="G1391" s="36" t="s">
        <v>237</v>
      </c>
      <c r="H1391" s="36" t="s">
        <v>4142</v>
      </c>
    </row>
    <row r="1392" spans="7:8" ht="12.45" x14ac:dyDescent="0.3">
      <c r="G1392" s="36" t="s">
        <v>2975</v>
      </c>
      <c r="H1392" s="36" t="s">
        <v>2466</v>
      </c>
    </row>
    <row r="1393" spans="7:8" ht="12.45" x14ac:dyDescent="0.3">
      <c r="G1393" s="36" t="s">
        <v>3769</v>
      </c>
      <c r="H1393" s="36" t="s">
        <v>5172</v>
      </c>
    </row>
    <row r="1394" spans="7:8" ht="12.45" x14ac:dyDescent="0.3">
      <c r="G1394" s="36" t="s">
        <v>5007</v>
      </c>
      <c r="H1394" s="36" t="s">
        <v>5174</v>
      </c>
    </row>
    <row r="1395" spans="7:8" ht="12.45" x14ac:dyDescent="0.3">
      <c r="G1395" s="36" t="s">
        <v>3776</v>
      </c>
      <c r="H1395" s="36" t="s">
        <v>5177</v>
      </c>
    </row>
    <row r="1396" spans="7:8" ht="12.45" x14ac:dyDescent="0.3">
      <c r="G1396" s="36" t="s">
        <v>5010</v>
      </c>
      <c r="H1396" s="36" t="s">
        <v>4320</v>
      </c>
    </row>
    <row r="1397" spans="7:8" ht="12.45" x14ac:dyDescent="0.3">
      <c r="G1397" s="36" t="s">
        <v>3780</v>
      </c>
      <c r="H1397" s="36" t="s">
        <v>5185</v>
      </c>
    </row>
    <row r="1398" spans="7:8" ht="12.45" x14ac:dyDescent="0.3">
      <c r="G1398" s="36" t="s">
        <v>5014</v>
      </c>
      <c r="H1398" s="36" t="s">
        <v>4874</v>
      </c>
    </row>
    <row r="1399" spans="7:8" ht="12.45" x14ac:dyDescent="0.3">
      <c r="G1399" s="36" t="s">
        <v>4038</v>
      </c>
      <c r="H1399" s="36" t="s">
        <v>5195</v>
      </c>
    </row>
    <row r="1400" spans="7:8" ht="12.45" x14ac:dyDescent="0.3">
      <c r="G1400" s="36" t="s">
        <v>5018</v>
      </c>
      <c r="H1400" s="36" t="s">
        <v>3882</v>
      </c>
    </row>
    <row r="1401" spans="7:8" ht="12.45" x14ac:dyDescent="0.3">
      <c r="G1401" s="36" t="s">
        <v>5019</v>
      </c>
      <c r="H1401" s="36" t="s">
        <v>3891</v>
      </c>
    </row>
    <row r="1402" spans="7:8" ht="12.45" x14ac:dyDescent="0.3">
      <c r="G1402" s="36" t="s">
        <v>2307</v>
      </c>
      <c r="H1402" s="36" t="s">
        <v>3898</v>
      </c>
    </row>
    <row r="1403" spans="7:8" ht="12.45" x14ac:dyDescent="0.3">
      <c r="G1403" s="36" t="s">
        <v>2307</v>
      </c>
      <c r="H1403" s="36" t="s">
        <v>5196</v>
      </c>
    </row>
    <row r="1404" spans="7:8" ht="12.45" x14ac:dyDescent="0.3">
      <c r="G1404" s="36" t="s">
        <v>5021</v>
      </c>
      <c r="H1404" s="36" t="s">
        <v>5197</v>
      </c>
    </row>
    <row r="1405" spans="7:8" ht="12.45" x14ac:dyDescent="0.3">
      <c r="G1405" s="36" t="s">
        <v>5025</v>
      </c>
      <c r="H1405" s="36" t="s">
        <v>3909</v>
      </c>
    </row>
    <row r="1406" spans="7:8" ht="12.45" x14ac:dyDescent="0.3">
      <c r="G1406" s="36" t="s">
        <v>5029</v>
      </c>
      <c r="H1406" s="36" t="s">
        <v>3917</v>
      </c>
    </row>
    <row r="1407" spans="7:8" ht="12.45" x14ac:dyDescent="0.3">
      <c r="G1407" s="36" t="s">
        <v>5033</v>
      </c>
      <c r="H1407" s="36" t="s">
        <v>4150</v>
      </c>
    </row>
    <row r="1408" spans="7:8" ht="12.45" x14ac:dyDescent="0.3">
      <c r="G1408" s="36" t="s">
        <v>5035</v>
      </c>
      <c r="H1408" s="36" t="s">
        <v>3923</v>
      </c>
    </row>
    <row r="1409" spans="7:8" ht="12.45" x14ac:dyDescent="0.3">
      <c r="G1409" s="36" t="s">
        <v>4049</v>
      </c>
      <c r="H1409" s="36" t="s">
        <v>3932</v>
      </c>
    </row>
    <row r="1410" spans="7:8" ht="12.45" x14ac:dyDescent="0.3">
      <c r="G1410" s="36" t="s">
        <v>4049</v>
      </c>
      <c r="H1410" s="36" t="s">
        <v>4191</v>
      </c>
    </row>
    <row r="1411" spans="7:8" ht="12.45" x14ac:dyDescent="0.3">
      <c r="G1411" s="36" t="s">
        <v>4101</v>
      </c>
      <c r="H1411" s="36" t="s">
        <v>3937</v>
      </c>
    </row>
    <row r="1412" spans="7:8" ht="12.45" x14ac:dyDescent="0.3">
      <c r="G1412" s="36" t="s">
        <v>5038</v>
      </c>
      <c r="H1412" s="36" t="s">
        <v>3941</v>
      </c>
    </row>
    <row r="1413" spans="7:8" ht="12.45" x14ac:dyDescent="0.3">
      <c r="G1413" s="36" t="s">
        <v>4106</v>
      </c>
      <c r="H1413" s="36" t="s">
        <v>4156</v>
      </c>
    </row>
    <row r="1414" spans="7:8" ht="12.45" x14ac:dyDescent="0.3">
      <c r="G1414" s="36" t="s">
        <v>1161</v>
      </c>
      <c r="H1414" s="36" t="s">
        <v>5198</v>
      </c>
    </row>
    <row r="1415" spans="7:8" ht="12.45" x14ac:dyDescent="0.3">
      <c r="G1415" s="36" t="s">
        <v>5043</v>
      </c>
      <c r="H1415" s="36" t="s">
        <v>3947</v>
      </c>
    </row>
    <row r="1416" spans="7:8" ht="12.45" x14ac:dyDescent="0.3">
      <c r="G1416" s="36" t="s">
        <v>346</v>
      </c>
      <c r="H1416" s="36" t="s">
        <v>3953</v>
      </c>
    </row>
    <row r="1417" spans="7:8" ht="12.45" x14ac:dyDescent="0.3">
      <c r="G1417" s="36" t="s">
        <v>3785</v>
      </c>
      <c r="H1417" s="36" t="s">
        <v>3962</v>
      </c>
    </row>
    <row r="1418" spans="7:8" ht="12.45" x14ac:dyDescent="0.3">
      <c r="G1418" s="36" t="s">
        <v>3792</v>
      </c>
      <c r="H1418" s="36" t="s">
        <v>4198</v>
      </c>
    </row>
    <row r="1419" spans="7:8" ht="12.45" x14ac:dyDescent="0.3">
      <c r="G1419" s="36" t="s">
        <v>3974</v>
      </c>
    </row>
    <row r="1420" spans="7:8" ht="12.45" x14ac:dyDescent="0.3">
      <c r="G1420" s="36" t="s">
        <v>4113</v>
      </c>
    </row>
    <row r="1421" spans="7:8" ht="12.45" x14ac:dyDescent="0.3">
      <c r="G1421" s="36" t="s">
        <v>5047</v>
      </c>
    </row>
    <row r="1422" spans="7:8" ht="12.45" x14ac:dyDescent="0.3">
      <c r="G1422" s="36" t="s">
        <v>4056</v>
      </c>
    </row>
    <row r="1423" spans="7:8" ht="12.45" x14ac:dyDescent="0.3">
      <c r="G1423" s="36" t="s">
        <v>4061</v>
      </c>
    </row>
    <row r="1424" spans="7:8" ht="12.45" x14ac:dyDescent="0.3">
      <c r="G1424" s="36" t="s">
        <v>4123</v>
      </c>
    </row>
    <row r="1425" spans="7:7" ht="12.45" x14ac:dyDescent="0.3">
      <c r="G1425" s="36" t="s">
        <v>5052</v>
      </c>
    </row>
    <row r="1426" spans="7:7" ht="12.45" x14ac:dyDescent="0.3">
      <c r="G1426" s="36" t="s">
        <v>4073</v>
      </c>
    </row>
    <row r="1427" spans="7:7" ht="12.45" x14ac:dyDescent="0.3">
      <c r="G1427" s="36" t="s">
        <v>4077</v>
      </c>
    </row>
    <row r="1428" spans="7:7" ht="12.45" x14ac:dyDescent="0.3">
      <c r="G1428" s="36" t="s">
        <v>5054</v>
      </c>
    </row>
    <row r="1429" spans="7:7" ht="12.45" x14ac:dyDescent="0.3">
      <c r="G1429" s="36" t="s">
        <v>4085</v>
      </c>
    </row>
    <row r="1430" spans="7:7" ht="12.45" x14ac:dyDescent="0.3">
      <c r="G1430" s="36" t="s">
        <v>3796</v>
      </c>
    </row>
    <row r="1431" spans="7:7" ht="12.45" x14ac:dyDescent="0.3">
      <c r="G1431" s="36" t="s">
        <v>4045</v>
      </c>
    </row>
    <row r="1432" spans="7:7" ht="12.45" x14ac:dyDescent="0.3">
      <c r="G1432" s="36" t="s">
        <v>4045</v>
      </c>
    </row>
    <row r="1433" spans="7:7" ht="12.45" x14ac:dyDescent="0.3">
      <c r="G1433" s="36" t="s">
        <v>79</v>
      </c>
    </row>
    <row r="1434" spans="7:7" ht="12.45" x14ac:dyDescent="0.3">
      <c r="G1434" s="36" t="s">
        <v>5057</v>
      </c>
    </row>
    <row r="1435" spans="7:7" ht="12.45" x14ac:dyDescent="0.3">
      <c r="G1435" s="36" t="s">
        <v>3458</v>
      </c>
    </row>
    <row r="1436" spans="7:7" ht="12.45" x14ac:dyDescent="0.3">
      <c r="G1436" s="36" t="s">
        <v>5063</v>
      </c>
    </row>
    <row r="1437" spans="7:7" ht="12.45" x14ac:dyDescent="0.3">
      <c r="G1437" s="36" t="s">
        <v>527</v>
      </c>
    </row>
    <row r="1438" spans="7:7" ht="12.45" x14ac:dyDescent="0.3">
      <c r="G1438" s="36" t="s">
        <v>527</v>
      </c>
    </row>
    <row r="1439" spans="7:7" ht="12.45" x14ac:dyDescent="0.3">
      <c r="G1439" s="36" t="s">
        <v>4094</v>
      </c>
    </row>
    <row r="1440" spans="7:7" ht="12.45" x14ac:dyDescent="0.3">
      <c r="G1440" s="36" t="s">
        <v>5065</v>
      </c>
    </row>
    <row r="1441" spans="7:7" ht="12.45" x14ac:dyDescent="0.3">
      <c r="G1441" s="36" t="s">
        <v>1554</v>
      </c>
    </row>
    <row r="1442" spans="7:7" ht="12.45" x14ac:dyDescent="0.3">
      <c r="G1442" s="36" t="s">
        <v>4103</v>
      </c>
    </row>
    <row r="1443" spans="7:7" ht="12.45" x14ac:dyDescent="0.3">
      <c r="G1443" s="36" t="s">
        <v>5070</v>
      </c>
    </row>
    <row r="1444" spans="7:7" ht="12.45" x14ac:dyDescent="0.3">
      <c r="G1444" s="36" t="s">
        <v>3820</v>
      </c>
    </row>
    <row r="1445" spans="7:7" ht="12.45" x14ac:dyDescent="0.3">
      <c r="G1445" s="36" t="s">
        <v>5071</v>
      </c>
    </row>
    <row r="1446" spans="7:7" ht="12.45" x14ac:dyDescent="0.3">
      <c r="G1446" s="36" t="s">
        <v>846</v>
      </c>
    </row>
    <row r="1447" spans="7:7" ht="12.45" x14ac:dyDescent="0.3">
      <c r="G1447" s="36" t="s">
        <v>4136</v>
      </c>
    </row>
    <row r="1448" spans="7:7" ht="12.45" x14ac:dyDescent="0.3">
      <c r="G1448" s="36" t="s">
        <v>3823</v>
      </c>
    </row>
    <row r="1449" spans="7:7" ht="12.45" x14ac:dyDescent="0.3">
      <c r="G1449" s="36" t="s">
        <v>289</v>
      </c>
    </row>
    <row r="1450" spans="7:7" ht="12.45" x14ac:dyDescent="0.3">
      <c r="G1450" s="36" t="s">
        <v>5083</v>
      </c>
    </row>
    <row r="1451" spans="7:7" ht="12.45" x14ac:dyDescent="0.3">
      <c r="G1451" s="36" t="s">
        <v>4139</v>
      </c>
    </row>
    <row r="1452" spans="7:7" ht="12.45" x14ac:dyDescent="0.3">
      <c r="G1452" s="36" t="s">
        <v>4147</v>
      </c>
    </row>
    <row r="1453" spans="7:7" ht="12.45" x14ac:dyDescent="0.3">
      <c r="G1453" s="36" t="s">
        <v>4098</v>
      </c>
    </row>
    <row r="1454" spans="7:7" ht="12.45" x14ac:dyDescent="0.3">
      <c r="G1454" s="36" t="s">
        <v>5085</v>
      </c>
    </row>
    <row r="1455" spans="7:7" ht="12.45" x14ac:dyDescent="0.3">
      <c r="G1455" s="36" t="s">
        <v>4704</v>
      </c>
    </row>
    <row r="1456" spans="7:7" ht="12.45" x14ac:dyDescent="0.3">
      <c r="G1456" s="36" t="s">
        <v>3828</v>
      </c>
    </row>
    <row r="1457" spans="7:7" ht="12.45" x14ac:dyDescent="0.3">
      <c r="G1457" s="36" t="s">
        <v>3834</v>
      </c>
    </row>
    <row r="1458" spans="7:7" ht="12.45" x14ac:dyDescent="0.3">
      <c r="G1458" s="36" t="s">
        <v>3840</v>
      </c>
    </row>
    <row r="1459" spans="7:7" ht="12.45" x14ac:dyDescent="0.3">
      <c r="G1459" s="36" t="s">
        <v>5096</v>
      </c>
    </row>
    <row r="1460" spans="7:7" ht="12.45" x14ac:dyDescent="0.3">
      <c r="G1460" s="36" t="s">
        <v>4153</v>
      </c>
    </row>
    <row r="1461" spans="7:7" ht="12.45" x14ac:dyDescent="0.3">
      <c r="G1461" s="36" t="s">
        <v>4159</v>
      </c>
    </row>
    <row r="1462" spans="7:7" ht="12.45" x14ac:dyDescent="0.3">
      <c r="G1462" s="36" t="s">
        <v>4162</v>
      </c>
    </row>
    <row r="1463" spans="7:7" ht="12.45" x14ac:dyDescent="0.3">
      <c r="G1463" s="36" t="s">
        <v>4167</v>
      </c>
    </row>
    <row r="1464" spans="7:7" ht="12.45" x14ac:dyDescent="0.3">
      <c r="G1464" s="36" t="s">
        <v>5098</v>
      </c>
    </row>
    <row r="1465" spans="7:7" ht="12.45" x14ac:dyDescent="0.3">
      <c r="G1465" s="36" t="s">
        <v>5102</v>
      </c>
    </row>
    <row r="1466" spans="7:7" ht="12.45" x14ac:dyDescent="0.3">
      <c r="G1466" s="36" t="s">
        <v>4752</v>
      </c>
    </row>
    <row r="1467" spans="7:7" ht="12.45" x14ac:dyDescent="0.3">
      <c r="G1467" s="36" t="s">
        <v>4171</v>
      </c>
    </row>
    <row r="1468" spans="7:7" ht="12.45" x14ac:dyDescent="0.3">
      <c r="G1468" s="36" t="s">
        <v>1413</v>
      </c>
    </row>
    <row r="1469" spans="7:7" ht="12.45" x14ac:dyDescent="0.3">
      <c r="G1469" s="36" t="s">
        <v>5105</v>
      </c>
    </row>
    <row r="1470" spans="7:7" ht="12.45" x14ac:dyDescent="0.3">
      <c r="G1470" s="36" t="s">
        <v>4104</v>
      </c>
    </row>
    <row r="1471" spans="7:7" ht="12.45" x14ac:dyDescent="0.3">
      <c r="G1471" s="36" t="s">
        <v>4174</v>
      </c>
    </row>
    <row r="1472" spans="7:7" ht="12.45" x14ac:dyDescent="0.3">
      <c r="G1472" s="36" t="s">
        <v>5108</v>
      </c>
    </row>
    <row r="1473" spans="7:7" ht="12.45" x14ac:dyDescent="0.3">
      <c r="G1473" s="36" t="s">
        <v>3053</v>
      </c>
    </row>
    <row r="1474" spans="7:7" ht="12.45" x14ac:dyDescent="0.3">
      <c r="G1474" s="36" t="s">
        <v>4110</v>
      </c>
    </row>
    <row r="1475" spans="7:7" ht="12.45" x14ac:dyDescent="0.3">
      <c r="G1475" s="36" t="s">
        <v>4116</v>
      </c>
    </row>
    <row r="1476" spans="7:7" ht="12.45" x14ac:dyDescent="0.3">
      <c r="G1476" s="36" t="s">
        <v>5115</v>
      </c>
    </row>
    <row r="1477" spans="7:7" ht="12.45" x14ac:dyDescent="0.3">
      <c r="G1477" s="36" t="s">
        <v>3845</v>
      </c>
    </row>
    <row r="1478" spans="7:7" ht="12.45" x14ac:dyDescent="0.3">
      <c r="G1478" s="36" t="s">
        <v>5116</v>
      </c>
    </row>
    <row r="1479" spans="7:7" ht="12.45" x14ac:dyDescent="0.3">
      <c r="G1479" s="36" t="s">
        <v>864</v>
      </c>
    </row>
    <row r="1480" spans="7:7" ht="12.45" x14ac:dyDescent="0.3">
      <c r="G1480" s="36" t="s">
        <v>864</v>
      </c>
    </row>
    <row r="1481" spans="7:7" ht="12.45" x14ac:dyDescent="0.3">
      <c r="G1481" s="36" t="s">
        <v>5123</v>
      </c>
    </row>
    <row r="1482" spans="7:7" ht="12.45" x14ac:dyDescent="0.3">
      <c r="G1482" s="36" t="s">
        <v>4179</v>
      </c>
    </row>
    <row r="1483" spans="7:7" ht="12.45" x14ac:dyDescent="0.3">
      <c r="G1483" s="36" t="s">
        <v>3094</v>
      </c>
    </row>
    <row r="1484" spans="7:7" ht="12.45" x14ac:dyDescent="0.3">
      <c r="G1484" s="36" t="s">
        <v>5132</v>
      </c>
    </row>
    <row r="1485" spans="7:7" ht="12.45" x14ac:dyDescent="0.3">
      <c r="G1485" s="36" t="s">
        <v>4125</v>
      </c>
    </row>
    <row r="1486" spans="7:7" ht="12.45" x14ac:dyDescent="0.3">
      <c r="G1486" s="36" t="s">
        <v>4182</v>
      </c>
    </row>
    <row r="1487" spans="7:7" ht="12.45" x14ac:dyDescent="0.3">
      <c r="G1487" s="36" t="s">
        <v>3853</v>
      </c>
    </row>
    <row r="1488" spans="7:7" ht="12.45" x14ac:dyDescent="0.3">
      <c r="G1488" s="36" t="s">
        <v>2448</v>
      </c>
    </row>
    <row r="1489" spans="7:7" ht="12.45" x14ac:dyDescent="0.3">
      <c r="G1489" s="36" t="s">
        <v>3480</v>
      </c>
    </row>
    <row r="1490" spans="7:7" ht="12.45" x14ac:dyDescent="0.3">
      <c r="G1490" s="36" t="s">
        <v>4803</v>
      </c>
    </row>
    <row r="1491" spans="7:7" ht="12.45" x14ac:dyDescent="0.3">
      <c r="G1491" s="36" t="s">
        <v>5137</v>
      </c>
    </row>
    <row r="1492" spans="7:7" ht="12.45" x14ac:dyDescent="0.3">
      <c r="G1492" s="36" t="s">
        <v>1594</v>
      </c>
    </row>
    <row r="1493" spans="7:7" ht="12.45" x14ac:dyDescent="0.3">
      <c r="G1493" s="36" t="s">
        <v>1594</v>
      </c>
    </row>
    <row r="1494" spans="7:7" ht="12.45" x14ac:dyDescent="0.3">
      <c r="G1494" s="36" t="s">
        <v>3978</v>
      </c>
    </row>
    <row r="1495" spans="7:7" ht="12.45" x14ac:dyDescent="0.3">
      <c r="G1495" s="36" t="s">
        <v>1047</v>
      </c>
    </row>
    <row r="1496" spans="7:7" ht="12.45" x14ac:dyDescent="0.3">
      <c r="G1496" s="36" t="s">
        <v>5141</v>
      </c>
    </row>
    <row r="1497" spans="7:7" ht="12.45" x14ac:dyDescent="0.3">
      <c r="G1497" s="36" t="s">
        <v>5143</v>
      </c>
    </row>
    <row r="1498" spans="7:7" ht="12.45" x14ac:dyDescent="0.3">
      <c r="G1498" s="36" t="s">
        <v>5150</v>
      </c>
    </row>
    <row r="1499" spans="7:7" ht="12.45" x14ac:dyDescent="0.3">
      <c r="G1499" s="36" t="s">
        <v>5152</v>
      </c>
    </row>
    <row r="1500" spans="7:7" ht="12.45" x14ac:dyDescent="0.3">
      <c r="G1500" s="36" t="s">
        <v>4128</v>
      </c>
    </row>
    <row r="1501" spans="7:7" ht="12.45" x14ac:dyDescent="0.3">
      <c r="G1501" s="36" t="s">
        <v>5157</v>
      </c>
    </row>
    <row r="1502" spans="7:7" ht="12.45" x14ac:dyDescent="0.3">
      <c r="G1502" s="36" t="s">
        <v>5161</v>
      </c>
    </row>
    <row r="1503" spans="7:7" ht="12.45" x14ac:dyDescent="0.3">
      <c r="G1503" s="36" t="s">
        <v>4132</v>
      </c>
    </row>
    <row r="1504" spans="7:7" ht="12.45" x14ac:dyDescent="0.3">
      <c r="G1504" s="36" t="s">
        <v>5163</v>
      </c>
    </row>
    <row r="1505" spans="7:7" ht="12.45" x14ac:dyDescent="0.3">
      <c r="G1505" s="36" t="s">
        <v>5166</v>
      </c>
    </row>
    <row r="1506" spans="7:7" ht="12.45" x14ac:dyDescent="0.3">
      <c r="G1506" s="36" t="s">
        <v>3866</v>
      </c>
    </row>
    <row r="1507" spans="7:7" ht="12.45" x14ac:dyDescent="0.3">
      <c r="G1507" s="36" t="s">
        <v>2266</v>
      </c>
    </row>
    <row r="1508" spans="7:7" ht="12.45" x14ac:dyDescent="0.3">
      <c r="G1508" s="36" t="s">
        <v>122</v>
      </c>
    </row>
    <row r="1509" spans="7:7" ht="12.45" x14ac:dyDescent="0.3">
      <c r="G1509" s="36" t="s">
        <v>5125</v>
      </c>
    </row>
    <row r="1510" spans="7:7" ht="12.45" x14ac:dyDescent="0.3">
      <c r="G1510" s="36" t="s">
        <v>2458</v>
      </c>
    </row>
    <row r="1511" spans="7:7" ht="12.45" x14ac:dyDescent="0.3">
      <c r="G1511" s="36" t="s">
        <v>3874</v>
      </c>
    </row>
    <row r="1512" spans="7:7" ht="12.45" x14ac:dyDescent="0.3">
      <c r="G1512" s="36" t="s">
        <v>5169</v>
      </c>
    </row>
    <row r="1513" spans="7:7" ht="12.45" x14ac:dyDescent="0.3">
      <c r="G1513" s="36" t="s">
        <v>4142</v>
      </c>
    </row>
    <row r="1514" spans="7:7" ht="12.45" x14ac:dyDescent="0.3">
      <c r="G1514" s="36" t="s">
        <v>2466</v>
      </c>
    </row>
    <row r="1515" spans="7:7" ht="12.45" x14ac:dyDescent="0.3">
      <c r="G1515" s="36" t="s">
        <v>5172</v>
      </c>
    </row>
    <row r="1516" spans="7:7" ht="12.45" x14ac:dyDescent="0.3">
      <c r="G1516" s="36" t="s">
        <v>5174</v>
      </c>
    </row>
    <row r="1517" spans="7:7" ht="12.45" x14ac:dyDescent="0.3">
      <c r="G1517" s="36" t="s">
        <v>5177</v>
      </c>
    </row>
    <row r="1518" spans="7:7" ht="12.45" x14ac:dyDescent="0.3">
      <c r="G1518" s="36" t="s">
        <v>4320</v>
      </c>
    </row>
    <row r="1519" spans="7:7" ht="12.45" x14ac:dyDescent="0.3">
      <c r="G1519" s="36" t="s">
        <v>5185</v>
      </c>
    </row>
    <row r="1520" spans="7:7" ht="12.45" x14ac:dyDescent="0.3">
      <c r="G1520" s="36" t="s">
        <v>4874</v>
      </c>
    </row>
    <row r="1521" spans="7:7" ht="12.45" x14ac:dyDescent="0.3">
      <c r="G1521" s="36" t="s">
        <v>5195</v>
      </c>
    </row>
    <row r="1522" spans="7:7" ht="12.45" x14ac:dyDescent="0.3">
      <c r="G1522" s="36" t="s">
        <v>3882</v>
      </c>
    </row>
    <row r="1523" spans="7:7" ht="12.45" x14ac:dyDescent="0.3">
      <c r="G1523" s="36" t="s">
        <v>3891</v>
      </c>
    </row>
    <row r="1524" spans="7:7" ht="12.45" x14ac:dyDescent="0.3">
      <c r="G1524" s="36" t="s">
        <v>3898</v>
      </c>
    </row>
    <row r="1525" spans="7:7" ht="12.45" x14ac:dyDescent="0.3">
      <c r="G1525" s="36" t="s">
        <v>5196</v>
      </c>
    </row>
    <row r="1526" spans="7:7" ht="12.45" x14ac:dyDescent="0.3">
      <c r="G1526" s="36" t="s">
        <v>5197</v>
      </c>
    </row>
    <row r="1527" spans="7:7" ht="12.45" x14ac:dyDescent="0.3">
      <c r="G1527" s="36" t="s">
        <v>3909</v>
      </c>
    </row>
    <row r="1528" spans="7:7" ht="12.45" x14ac:dyDescent="0.3">
      <c r="G1528" s="36" t="s">
        <v>3917</v>
      </c>
    </row>
    <row r="1529" spans="7:7" ht="12.45" x14ac:dyDescent="0.3">
      <c r="G1529" s="36" t="s">
        <v>4150</v>
      </c>
    </row>
    <row r="1530" spans="7:7" ht="12.45" x14ac:dyDescent="0.3">
      <c r="G1530" s="36" t="s">
        <v>3923</v>
      </c>
    </row>
    <row r="1531" spans="7:7" ht="12.45" x14ac:dyDescent="0.3">
      <c r="G1531" s="36" t="s">
        <v>3932</v>
      </c>
    </row>
    <row r="1532" spans="7:7" ht="12.45" x14ac:dyDescent="0.3">
      <c r="G1532" s="36" t="s">
        <v>4191</v>
      </c>
    </row>
    <row r="1533" spans="7:7" ht="12.45" x14ac:dyDescent="0.3">
      <c r="G1533" s="36" t="s">
        <v>3937</v>
      </c>
    </row>
    <row r="1534" spans="7:7" ht="12.45" x14ac:dyDescent="0.3">
      <c r="G1534" s="36" t="s">
        <v>3941</v>
      </c>
    </row>
    <row r="1535" spans="7:7" ht="12.45" x14ac:dyDescent="0.3">
      <c r="G1535" s="36" t="s">
        <v>4156</v>
      </c>
    </row>
    <row r="1536" spans="7:7" ht="12.45" x14ac:dyDescent="0.3">
      <c r="G1536" s="36" t="s">
        <v>5198</v>
      </c>
    </row>
    <row r="1537" spans="7:7" ht="12.45" x14ac:dyDescent="0.3">
      <c r="G1537" s="36" t="s">
        <v>3947</v>
      </c>
    </row>
    <row r="1538" spans="7:7" ht="12.45" x14ac:dyDescent="0.3">
      <c r="G1538" s="36" t="s">
        <v>3953</v>
      </c>
    </row>
    <row r="1539" spans="7:7" ht="12.45" x14ac:dyDescent="0.3">
      <c r="G1539" s="36" t="s">
        <v>3962</v>
      </c>
    </row>
    <row r="1540" spans="7:7" ht="12.45" x14ac:dyDescent="0.3">
      <c r="G1540" s="36" t="s">
        <v>4198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2"/>
  <sheetViews>
    <sheetView workbookViewId="0"/>
  </sheetViews>
  <sheetFormatPr defaultColWidth="14.4609375" defaultRowHeight="12.75" customHeight="1" x14ac:dyDescent="0.3"/>
  <cols>
    <col min="1" max="6" width="10" customWidth="1"/>
  </cols>
  <sheetData>
    <row r="1" spans="1:6" ht="15" customHeight="1" x14ac:dyDescent="0.4">
      <c r="A1" s="14">
        <v>4502101</v>
      </c>
      <c r="B1" s="14" t="s">
        <v>465</v>
      </c>
      <c r="C1" s="18"/>
      <c r="D1" s="9"/>
      <c r="E1" s="18"/>
      <c r="F1" s="18"/>
    </row>
    <row r="2" spans="1:6" ht="15" customHeight="1" x14ac:dyDescent="0.4">
      <c r="A2" s="14">
        <v>4502643</v>
      </c>
      <c r="B2" s="14" t="s">
        <v>1313</v>
      </c>
      <c r="C2" s="18"/>
      <c r="D2" s="9"/>
      <c r="E2" s="18"/>
      <c r="F2" s="18"/>
    </row>
    <row r="3" spans="1:6" ht="15" customHeight="1" x14ac:dyDescent="0.4">
      <c r="A3" s="14">
        <v>4502709</v>
      </c>
      <c r="B3" s="14" t="s">
        <v>1496</v>
      </c>
      <c r="C3" s="18"/>
      <c r="D3" s="9"/>
      <c r="E3" s="18"/>
      <c r="F3" s="18"/>
    </row>
    <row r="4" spans="1:6" ht="15" customHeight="1" x14ac:dyDescent="0.4">
      <c r="A4" s="14">
        <v>4503471</v>
      </c>
      <c r="B4" s="14" t="s">
        <v>2031</v>
      </c>
      <c r="C4" s="18"/>
      <c r="D4" s="9"/>
      <c r="E4" s="18"/>
      <c r="F4" s="18"/>
    </row>
    <row r="5" spans="1:6" ht="15" customHeight="1" x14ac:dyDescent="0.4">
      <c r="A5" s="14">
        <v>4503539</v>
      </c>
      <c r="B5" s="14" t="s">
        <v>2073</v>
      </c>
      <c r="C5" s="18"/>
      <c r="D5" s="9"/>
      <c r="E5" s="18"/>
      <c r="F5" s="18"/>
    </row>
    <row r="6" spans="1:6" ht="15" customHeight="1" x14ac:dyDescent="0.4">
      <c r="A6" s="14">
        <v>4503571</v>
      </c>
      <c r="B6" s="14" t="s">
        <v>669</v>
      </c>
      <c r="C6" s="18"/>
      <c r="D6" s="9"/>
      <c r="E6" s="18"/>
      <c r="F6" s="18"/>
    </row>
    <row r="7" spans="1:6" ht="15" customHeight="1" x14ac:dyDescent="0.4">
      <c r="A7" s="14">
        <v>4503729</v>
      </c>
      <c r="B7" s="14" t="s">
        <v>2306</v>
      </c>
      <c r="C7" s="18"/>
      <c r="D7" s="9"/>
      <c r="E7" s="18"/>
      <c r="F7" s="18"/>
    </row>
    <row r="8" spans="1:6" ht="15" customHeight="1" x14ac:dyDescent="0.4">
      <c r="A8" s="14">
        <v>4504251</v>
      </c>
      <c r="B8" s="14" t="s">
        <v>2554</v>
      </c>
      <c r="C8" s="18"/>
      <c r="D8" s="9"/>
      <c r="E8" s="18"/>
      <c r="F8" s="18"/>
    </row>
    <row r="9" spans="1:6" ht="15" customHeight="1" x14ac:dyDescent="0.4">
      <c r="A9" s="9"/>
      <c r="B9" s="9"/>
      <c r="C9" s="18"/>
      <c r="D9" s="9"/>
      <c r="E9" s="18"/>
      <c r="F9" s="18"/>
    </row>
    <row r="10" spans="1:6" ht="15" customHeight="1" x14ac:dyDescent="0.4">
      <c r="A10" s="14">
        <v>4505185</v>
      </c>
      <c r="B10" s="14" t="s">
        <v>3056</v>
      </c>
      <c r="C10" s="18"/>
      <c r="D10" s="9"/>
      <c r="E10" s="18"/>
      <c r="F10" s="18"/>
    </row>
    <row r="11" spans="1:6" ht="15" customHeight="1" x14ac:dyDescent="0.4">
      <c r="A11" s="14">
        <v>4505591</v>
      </c>
      <c r="B11" s="14" t="s">
        <v>2239</v>
      </c>
      <c r="C11" s="18"/>
      <c r="D11" s="9"/>
      <c r="E11" s="18"/>
      <c r="F11" s="18"/>
    </row>
    <row r="12" spans="1:6" ht="15" customHeight="1" x14ac:dyDescent="0.4">
      <c r="A12" s="14">
        <v>4505641</v>
      </c>
      <c r="B12" s="14" t="s">
        <v>3286</v>
      </c>
      <c r="C12" s="18"/>
      <c r="D12" s="9"/>
      <c r="E12" s="18"/>
      <c r="F12" s="18"/>
    </row>
    <row r="13" spans="1:6" ht="15" customHeight="1" x14ac:dyDescent="0.4">
      <c r="A13" s="14">
        <v>4506209</v>
      </c>
      <c r="B13" s="14" t="s">
        <v>3531</v>
      </c>
      <c r="C13" s="18"/>
      <c r="D13" s="9"/>
      <c r="E13" s="18"/>
      <c r="F13" s="18"/>
    </row>
    <row r="14" spans="1:6" ht="15" customHeight="1" x14ac:dyDescent="0.4">
      <c r="A14" s="14">
        <v>4506457</v>
      </c>
      <c r="B14" s="14" t="s">
        <v>1053</v>
      </c>
      <c r="C14" s="18"/>
      <c r="D14" s="9"/>
      <c r="E14" s="18"/>
      <c r="F14" s="18"/>
    </row>
    <row r="15" spans="1:6" ht="15" customHeight="1" x14ac:dyDescent="0.4">
      <c r="A15" s="14">
        <v>4506605</v>
      </c>
      <c r="B15" s="14" t="s">
        <v>3601</v>
      </c>
      <c r="C15" s="18"/>
      <c r="D15" s="9"/>
      <c r="E15" s="18"/>
      <c r="F15" s="18"/>
    </row>
    <row r="16" spans="1:6" ht="15" customHeight="1" x14ac:dyDescent="0.4">
      <c r="A16" s="14">
        <v>4506625</v>
      </c>
      <c r="B16" s="14" t="s">
        <v>2796</v>
      </c>
      <c r="C16" s="18"/>
      <c r="D16" s="9"/>
      <c r="E16" s="18"/>
      <c r="F16" s="18"/>
    </row>
    <row r="17" spans="1:6" ht="15" customHeight="1" x14ac:dyDescent="0.4">
      <c r="A17" s="14">
        <v>4506671</v>
      </c>
      <c r="B17" s="14" t="s">
        <v>3631</v>
      </c>
      <c r="C17" s="18"/>
      <c r="D17" s="9"/>
      <c r="E17" s="18"/>
      <c r="F17" s="18"/>
    </row>
    <row r="18" spans="1:6" ht="15" customHeight="1" x14ac:dyDescent="0.4">
      <c r="A18" s="9"/>
      <c r="B18" s="9"/>
      <c r="C18" s="18"/>
      <c r="D18" s="9"/>
      <c r="E18" s="18"/>
      <c r="F18" s="18"/>
    </row>
    <row r="19" spans="1:6" ht="15" customHeight="1" x14ac:dyDescent="0.4">
      <c r="A19" s="14">
        <v>4506753</v>
      </c>
      <c r="B19" s="14" t="s">
        <v>3656</v>
      </c>
      <c r="C19" s="18"/>
      <c r="D19" s="9"/>
      <c r="E19" s="18"/>
      <c r="F19" s="18"/>
    </row>
    <row r="20" spans="1:6" ht="15" customHeight="1" x14ac:dyDescent="0.4">
      <c r="A20" s="14">
        <v>4507125</v>
      </c>
      <c r="B20" s="14" t="s">
        <v>3662</v>
      </c>
      <c r="C20" s="18"/>
      <c r="D20" s="9"/>
      <c r="E20" s="18"/>
      <c r="F20" s="18"/>
    </row>
    <row r="21" spans="1:6" ht="15" customHeight="1" x14ac:dyDescent="0.4">
      <c r="A21" s="14">
        <v>4507691</v>
      </c>
      <c r="B21" s="14" t="s">
        <v>4103</v>
      </c>
      <c r="C21" s="18"/>
      <c r="D21" s="9"/>
      <c r="E21" s="18"/>
      <c r="F21" s="18"/>
    </row>
    <row r="22" spans="1:6" ht="15" customHeight="1" x14ac:dyDescent="0.4">
      <c r="A22" s="14">
        <v>4507711</v>
      </c>
      <c r="B22" s="14" t="s">
        <v>4130</v>
      </c>
      <c r="C22" s="18"/>
      <c r="D22" s="9"/>
      <c r="E22" s="18"/>
      <c r="F22" s="18"/>
    </row>
    <row r="23" spans="1:6" ht="15" customHeight="1" x14ac:dyDescent="0.4">
      <c r="A23" s="9"/>
      <c r="B23" s="9"/>
      <c r="C23" s="18"/>
      <c r="D23" s="9"/>
      <c r="E23" s="18"/>
      <c r="F23" s="18"/>
    </row>
    <row r="24" spans="1:6" ht="15" customHeight="1" x14ac:dyDescent="0.4">
      <c r="A24" s="14">
        <v>4758138</v>
      </c>
      <c r="B24" s="14" t="s">
        <v>199</v>
      </c>
      <c r="C24" s="18"/>
      <c r="D24" s="9"/>
      <c r="E24" s="18"/>
      <c r="F24" s="18"/>
    </row>
    <row r="25" spans="1:6" ht="15" customHeight="1" x14ac:dyDescent="0.4">
      <c r="A25" s="14">
        <v>4758384</v>
      </c>
      <c r="B25" s="14" t="s">
        <v>2243</v>
      </c>
      <c r="C25" s="18"/>
      <c r="D25" s="9"/>
      <c r="E25" s="18"/>
      <c r="F25" s="18"/>
    </row>
    <row r="26" spans="1:6" ht="15" customHeight="1" x14ac:dyDescent="0.4">
      <c r="A26" s="14">
        <v>4826932</v>
      </c>
      <c r="B26" s="14" t="s">
        <v>3384</v>
      </c>
      <c r="C26" s="18"/>
      <c r="D26" s="9"/>
      <c r="E26" s="18"/>
      <c r="F26" s="18"/>
    </row>
    <row r="27" spans="1:6" ht="15" customHeight="1" x14ac:dyDescent="0.4">
      <c r="A27" s="14">
        <v>4885661</v>
      </c>
      <c r="B27" s="14" t="s">
        <v>4451</v>
      </c>
      <c r="C27" s="18"/>
      <c r="D27" s="9"/>
      <c r="E27" s="18"/>
      <c r="F27" s="18"/>
    </row>
    <row r="28" spans="1:6" ht="15" customHeight="1" x14ac:dyDescent="0.4">
      <c r="A28" s="14">
        <v>5031753</v>
      </c>
      <c r="B28" s="14" t="s">
        <v>2694</v>
      </c>
      <c r="C28" s="18"/>
      <c r="D28" s="9"/>
      <c r="E28" s="18"/>
      <c r="F28" s="18"/>
    </row>
    <row r="29" spans="1:6" ht="15" customHeight="1" x14ac:dyDescent="0.4">
      <c r="A29" s="14">
        <v>5031973</v>
      </c>
      <c r="B29" s="14" t="s">
        <v>3304</v>
      </c>
      <c r="C29" s="18"/>
      <c r="D29" s="9"/>
      <c r="E29" s="18"/>
      <c r="F29" s="18"/>
    </row>
    <row r="30" spans="1:6" ht="15" customHeight="1" x14ac:dyDescent="0.4">
      <c r="A30" s="14">
        <v>5032179</v>
      </c>
      <c r="B30" s="14" t="s">
        <v>527</v>
      </c>
      <c r="C30" s="18"/>
      <c r="D30" s="9"/>
      <c r="E30" s="18"/>
      <c r="F30" s="18"/>
    </row>
    <row r="31" spans="1:6" ht="15" customHeight="1" x14ac:dyDescent="0.4">
      <c r="A31" s="14">
        <v>5174409</v>
      </c>
      <c r="B31" s="14" t="s">
        <v>1358</v>
      </c>
      <c r="C31" s="18"/>
      <c r="D31" s="9"/>
      <c r="E31" s="18"/>
      <c r="F31" s="18"/>
    </row>
    <row r="32" spans="1:6" ht="15" customHeight="1" x14ac:dyDescent="0.4">
      <c r="A32" s="9"/>
      <c r="B32" s="9"/>
      <c r="C32" s="18"/>
      <c r="D32" s="9"/>
      <c r="E32" s="18"/>
      <c r="F32" s="18"/>
    </row>
    <row r="33" spans="1:6" ht="15" customHeight="1" x14ac:dyDescent="0.4">
      <c r="A33" s="14">
        <v>5174529</v>
      </c>
      <c r="B33" s="14" t="s">
        <v>3029</v>
      </c>
      <c r="C33" s="18"/>
      <c r="D33" s="9"/>
      <c r="E33" s="18"/>
      <c r="F33" s="18"/>
    </row>
    <row r="34" spans="1:6" ht="15" customHeight="1" x14ac:dyDescent="0.4">
      <c r="A34" s="14">
        <v>5453682</v>
      </c>
      <c r="B34" s="14" t="s">
        <v>2514</v>
      </c>
      <c r="C34" s="18"/>
      <c r="D34" s="9"/>
      <c r="E34" s="18"/>
      <c r="F34" s="18"/>
    </row>
    <row r="35" spans="1:6" ht="15" customHeight="1" x14ac:dyDescent="0.4">
      <c r="A35" s="9"/>
      <c r="B35" s="9"/>
      <c r="C35" s="18"/>
      <c r="D35" s="9"/>
      <c r="E35" s="18"/>
      <c r="F35" s="18"/>
    </row>
    <row r="36" spans="1:6" ht="15" customHeight="1" x14ac:dyDescent="0.4">
      <c r="A36" s="14">
        <v>5453958</v>
      </c>
      <c r="B36" s="14" t="s">
        <v>3436</v>
      </c>
      <c r="C36" s="18"/>
      <c r="D36" s="9"/>
      <c r="E36" s="18"/>
      <c r="F36" s="18"/>
    </row>
    <row r="37" spans="1:6" ht="15" customHeight="1" x14ac:dyDescent="0.4">
      <c r="A37" s="14">
        <v>5454158</v>
      </c>
      <c r="B37" s="14" t="s">
        <v>4367</v>
      </c>
      <c r="C37" s="18"/>
      <c r="D37" s="9"/>
      <c r="E37" s="18"/>
      <c r="F37" s="18"/>
    </row>
    <row r="38" spans="1:6" ht="15" customHeight="1" x14ac:dyDescent="0.4">
      <c r="A38" s="14">
        <v>5729779</v>
      </c>
      <c r="B38" s="14" t="s">
        <v>1670</v>
      </c>
      <c r="C38" s="18"/>
      <c r="D38" s="9"/>
      <c r="E38" s="18"/>
      <c r="F38" s="18"/>
    </row>
    <row r="39" spans="1:6" ht="15" customHeight="1" x14ac:dyDescent="0.4">
      <c r="A39" s="14">
        <v>5729953</v>
      </c>
      <c r="B39" s="14" t="s">
        <v>3239</v>
      </c>
      <c r="C39" s="18"/>
      <c r="D39" s="9"/>
      <c r="E39" s="18"/>
      <c r="F39" s="18"/>
    </row>
    <row r="40" spans="1:6" ht="15" customHeight="1" x14ac:dyDescent="0.4">
      <c r="A40" s="14">
        <v>5730023</v>
      </c>
      <c r="B40" s="14" t="s">
        <v>213</v>
      </c>
      <c r="C40" s="18"/>
      <c r="D40" s="9"/>
      <c r="E40" s="18"/>
      <c r="F40" s="18"/>
    </row>
    <row r="41" spans="1:6" ht="15" customHeight="1" x14ac:dyDescent="0.4">
      <c r="A41" s="14">
        <v>5730041</v>
      </c>
      <c r="B41" s="14" t="s">
        <v>3897</v>
      </c>
      <c r="C41" s="18"/>
      <c r="D41" s="9"/>
      <c r="E41" s="18"/>
      <c r="F41" s="18"/>
    </row>
    <row r="42" spans="1:6" ht="15" customHeight="1" x14ac:dyDescent="0.4">
      <c r="A42" s="14">
        <v>5803225</v>
      </c>
      <c r="B42" s="14" t="s">
        <v>2973</v>
      </c>
      <c r="C42" s="18"/>
      <c r="D42" s="9"/>
      <c r="E42" s="18"/>
      <c r="F42" s="18"/>
    </row>
    <row r="43" spans="1:6" ht="15" customHeight="1" x14ac:dyDescent="0.4">
      <c r="A43" s="14">
        <v>5901922</v>
      </c>
      <c r="B43" s="14" t="s">
        <v>1407</v>
      </c>
      <c r="C43" s="18"/>
      <c r="D43" s="9"/>
      <c r="E43" s="18"/>
      <c r="F43" s="18"/>
    </row>
    <row r="44" spans="1:6" ht="15" customHeight="1" x14ac:dyDescent="0.4">
      <c r="A44" s="14">
        <v>6005757</v>
      </c>
      <c r="B44" s="14" t="s">
        <v>3915</v>
      </c>
      <c r="C44" s="18"/>
      <c r="D44" s="9"/>
      <c r="E44" s="18"/>
      <c r="F44" s="18"/>
    </row>
    <row r="45" spans="1:6" ht="15" customHeight="1" x14ac:dyDescent="0.4">
      <c r="A45" s="14">
        <v>6005814</v>
      </c>
      <c r="B45" s="14" t="s">
        <v>3870</v>
      </c>
      <c r="C45" s="18"/>
      <c r="D45" s="9"/>
      <c r="E45" s="18"/>
      <c r="F45" s="18"/>
    </row>
    <row r="46" spans="1:6" ht="15" customHeight="1" x14ac:dyDescent="0.4">
      <c r="A46" s="14">
        <v>6005942</v>
      </c>
      <c r="B46" s="14" t="s">
        <v>4394</v>
      </c>
      <c r="C46" s="18"/>
      <c r="D46" s="9"/>
      <c r="E46" s="18"/>
      <c r="F46" s="18"/>
    </row>
    <row r="47" spans="1:6" ht="15" customHeight="1" x14ac:dyDescent="0.4">
      <c r="A47" s="14">
        <v>7657162</v>
      </c>
      <c r="B47" s="14" t="s">
        <v>3333</v>
      </c>
      <c r="C47" s="18"/>
      <c r="D47" s="9"/>
      <c r="E47" s="18"/>
      <c r="F47" s="18"/>
    </row>
    <row r="48" spans="1:6" ht="15" customHeight="1" x14ac:dyDescent="0.4">
      <c r="A48" s="14">
        <v>8923708</v>
      </c>
      <c r="B48" s="14" t="s">
        <v>2434</v>
      </c>
      <c r="C48" s="18"/>
      <c r="D48" s="9"/>
      <c r="E48" s="18"/>
      <c r="F48" s="18"/>
    </row>
    <row r="49" spans="1:6" ht="15" customHeight="1" x14ac:dyDescent="0.4">
      <c r="A49" s="14">
        <v>9624998</v>
      </c>
      <c r="B49" s="14" t="s">
        <v>3621</v>
      </c>
      <c r="C49" s="18"/>
      <c r="D49" s="9"/>
      <c r="E49" s="18"/>
      <c r="F49" s="18"/>
    </row>
    <row r="50" spans="1:6" ht="15" customHeight="1" x14ac:dyDescent="0.4">
      <c r="A50" s="14">
        <v>9951915</v>
      </c>
      <c r="B50" s="14" t="s">
        <v>626</v>
      </c>
      <c r="C50" s="18"/>
      <c r="D50" s="9"/>
      <c r="E50" s="18"/>
      <c r="F50" s="18"/>
    </row>
    <row r="51" spans="1:6" ht="15" customHeight="1" x14ac:dyDescent="0.4">
      <c r="A51" s="14">
        <v>10835063</v>
      </c>
      <c r="B51" s="14" t="s">
        <v>3188</v>
      </c>
      <c r="C51" s="18"/>
      <c r="D51" s="9"/>
      <c r="E51" s="18"/>
      <c r="F51" s="18"/>
    </row>
    <row r="52" spans="1:6" ht="15" customHeight="1" x14ac:dyDescent="0.4">
      <c r="A52" s="14">
        <v>11024700</v>
      </c>
      <c r="B52" s="14" t="s">
        <v>4015</v>
      </c>
      <c r="C52" s="18"/>
      <c r="D52" s="9"/>
      <c r="E52" s="18"/>
      <c r="F52" s="18"/>
    </row>
    <row r="53" spans="1:6" ht="15" customHeight="1" x14ac:dyDescent="0.4">
      <c r="A53" s="14">
        <v>11067747</v>
      </c>
      <c r="B53" s="14" t="s">
        <v>1453</v>
      </c>
      <c r="C53" s="18"/>
      <c r="D53" s="9"/>
      <c r="E53" s="18"/>
      <c r="F53" s="18"/>
    </row>
    <row r="54" spans="1:6" ht="15" customHeight="1" x14ac:dyDescent="0.4">
      <c r="A54" s="14">
        <v>11559925</v>
      </c>
      <c r="B54" s="14" t="s">
        <v>4414</v>
      </c>
      <c r="C54" s="18"/>
      <c r="D54" s="9"/>
      <c r="E54" s="18"/>
      <c r="F54" s="18"/>
    </row>
    <row r="55" spans="1:6" ht="15" customHeight="1" x14ac:dyDescent="0.4">
      <c r="A55" s="14">
        <v>12056465</v>
      </c>
      <c r="B55" s="14" t="s">
        <v>2274</v>
      </c>
      <c r="C55" s="18"/>
      <c r="D55" s="9"/>
      <c r="E55" s="18"/>
      <c r="F55" s="18"/>
    </row>
    <row r="56" spans="1:6" ht="15" customHeight="1" x14ac:dyDescent="0.4">
      <c r="A56" s="14">
        <v>14141152</v>
      </c>
      <c r="B56" s="14" t="s">
        <v>691</v>
      </c>
      <c r="C56" s="18"/>
      <c r="D56" s="9"/>
      <c r="E56" s="18"/>
      <c r="F56" s="18"/>
    </row>
    <row r="57" spans="1:6" ht="15" customHeight="1" x14ac:dyDescent="0.4">
      <c r="A57" s="14">
        <v>14165439</v>
      </c>
      <c r="B57" s="14" t="s">
        <v>2730</v>
      </c>
      <c r="C57" s="18"/>
      <c r="D57" s="9"/>
      <c r="E57" s="18"/>
      <c r="F57" s="18"/>
    </row>
    <row r="58" spans="1:6" ht="15" customHeight="1" x14ac:dyDescent="0.4">
      <c r="A58" s="14">
        <v>14389309</v>
      </c>
      <c r="B58" s="14" t="s">
        <v>1276</v>
      </c>
      <c r="C58" s="18"/>
      <c r="D58" s="9"/>
      <c r="E58" s="18"/>
      <c r="F58" s="18"/>
    </row>
    <row r="59" spans="1:6" ht="15" customHeight="1" x14ac:dyDescent="0.4">
      <c r="A59" s="14">
        <v>15082258</v>
      </c>
      <c r="B59" s="14" t="s">
        <v>992</v>
      </c>
      <c r="C59" s="18"/>
      <c r="D59" s="9"/>
      <c r="E59" s="18"/>
      <c r="F59" s="18"/>
    </row>
    <row r="60" spans="1:6" ht="15" customHeight="1" x14ac:dyDescent="0.4">
      <c r="A60" s="14">
        <v>15208660</v>
      </c>
      <c r="B60" s="14" t="s">
        <v>4045</v>
      </c>
      <c r="C60" s="18"/>
      <c r="D60" s="9"/>
      <c r="E60" s="18"/>
      <c r="F60" s="18"/>
    </row>
    <row r="61" spans="1:6" ht="15" customHeight="1" x14ac:dyDescent="0.4">
      <c r="A61" s="14">
        <v>17978466</v>
      </c>
      <c r="B61" s="14" t="s">
        <v>1264</v>
      </c>
      <c r="C61" s="18"/>
      <c r="D61" s="9"/>
      <c r="E61" s="18"/>
      <c r="F61" s="18"/>
    </row>
    <row r="62" spans="1:6" ht="15" customHeight="1" x14ac:dyDescent="0.4">
      <c r="A62" s="14">
        <v>19923142</v>
      </c>
      <c r="B62" s="14" t="s">
        <v>539</v>
      </c>
      <c r="C62" s="18"/>
      <c r="D62" s="9"/>
      <c r="E62" s="18"/>
      <c r="F62" s="18"/>
    </row>
    <row r="63" spans="1:6" ht="15" customHeight="1" x14ac:dyDescent="0.4">
      <c r="A63" s="14">
        <v>20149524</v>
      </c>
      <c r="B63" s="14" t="s">
        <v>3943</v>
      </c>
      <c r="C63" s="18"/>
      <c r="D63" s="9"/>
      <c r="E63" s="18"/>
      <c r="F63" s="18"/>
    </row>
    <row r="64" spans="1:6" ht="15" customHeight="1" x14ac:dyDescent="0.4">
      <c r="A64" s="14">
        <v>21327708</v>
      </c>
      <c r="B64" s="14" t="s">
        <v>2439</v>
      </c>
      <c r="C64" s="18"/>
      <c r="D64" s="9"/>
      <c r="E64" s="18"/>
      <c r="F64" s="18"/>
    </row>
    <row r="65" spans="1:6" ht="15" customHeight="1" x14ac:dyDescent="0.4">
      <c r="A65" s="14">
        <v>21328448</v>
      </c>
      <c r="B65" s="14" t="s">
        <v>4463</v>
      </c>
      <c r="C65" s="18"/>
      <c r="D65" s="9"/>
      <c r="E65" s="18"/>
      <c r="F65" s="18"/>
    </row>
    <row r="66" spans="1:6" ht="15" customHeight="1" x14ac:dyDescent="0.4">
      <c r="A66" s="14">
        <v>21361322</v>
      </c>
      <c r="B66" s="14" t="s">
        <v>4285</v>
      </c>
      <c r="C66" s="18"/>
      <c r="D66" s="9"/>
      <c r="E66" s="18"/>
      <c r="F66" s="18"/>
    </row>
    <row r="67" spans="1:6" ht="15" customHeight="1" x14ac:dyDescent="0.4">
      <c r="A67" s="14">
        <v>22027520</v>
      </c>
      <c r="B67" s="14" t="s">
        <v>2478</v>
      </c>
      <c r="C67" s="18"/>
      <c r="D67" s="9"/>
      <c r="E67" s="18"/>
      <c r="F67" s="18"/>
    </row>
    <row r="68" spans="1:6" ht="15" customHeight="1" x14ac:dyDescent="0.4">
      <c r="A68" s="14">
        <v>22538465</v>
      </c>
      <c r="B68" s="14" t="s">
        <v>2125</v>
      </c>
      <c r="C68" s="18"/>
      <c r="D68" s="9"/>
      <c r="E68" s="18"/>
      <c r="F68" s="18"/>
    </row>
    <row r="69" spans="1:6" ht="15" customHeight="1" x14ac:dyDescent="0.4">
      <c r="A69" s="14">
        <v>23308579</v>
      </c>
      <c r="B69" s="14" t="s">
        <v>3573</v>
      </c>
      <c r="C69" s="18"/>
      <c r="D69" s="9"/>
      <c r="E69" s="18"/>
      <c r="F69" s="18"/>
    </row>
    <row r="70" spans="1:6" ht="15" customHeight="1" x14ac:dyDescent="0.4">
      <c r="A70" s="14">
        <v>23503295</v>
      </c>
      <c r="B70" s="14" t="s">
        <v>643</v>
      </c>
      <c r="C70" s="18"/>
      <c r="D70" s="9"/>
      <c r="E70" s="18"/>
      <c r="F70" s="18"/>
    </row>
    <row r="71" spans="1:6" ht="15" customHeight="1" x14ac:dyDescent="0.4">
      <c r="A71" s="14">
        <v>24234747</v>
      </c>
      <c r="B71" s="14" t="s">
        <v>2787</v>
      </c>
      <c r="C71" s="18"/>
      <c r="D71" s="9"/>
      <c r="E71" s="18"/>
      <c r="F71" s="18"/>
    </row>
    <row r="72" spans="1:6" ht="15" customHeight="1" x14ac:dyDescent="0.4">
      <c r="A72" s="14">
        <v>24308043</v>
      </c>
      <c r="B72" s="14" t="s">
        <v>701</v>
      </c>
      <c r="C72" s="18"/>
      <c r="D72" s="9"/>
      <c r="E72" s="18"/>
      <c r="F72" s="18"/>
    </row>
    <row r="73" spans="1:6" ht="15" customHeight="1" x14ac:dyDescent="0.4">
      <c r="A73" s="14">
        <v>24308113</v>
      </c>
      <c r="B73" s="14" t="s">
        <v>2887</v>
      </c>
      <c r="C73" s="18"/>
      <c r="D73" s="9"/>
      <c r="E73" s="18"/>
      <c r="F73" s="18"/>
    </row>
    <row r="74" spans="1:6" ht="15" customHeight="1" x14ac:dyDescent="0.4">
      <c r="A74" s="14">
        <v>24430151</v>
      </c>
      <c r="B74" s="14" t="s">
        <v>3518</v>
      </c>
      <c r="C74" s="18"/>
      <c r="D74" s="9"/>
      <c r="E74" s="18"/>
      <c r="F74" s="18"/>
    </row>
    <row r="75" spans="1:6" ht="15" customHeight="1" x14ac:dyDescent="0.4">
      <c r="A75" s="9"/>
      <c r="B75" s="9"/>
      <c r="C75" s="18"/>
      <c r="D75" s="9"/>
      <c r="E75" s="18"/>
      <c r="F75" s="18"/>
    </row>
    <row r="76" spans="1:6" ht="15" customHeight="1" x14ac:dyDescent="0.4">
      <c r="A76" s="14">
        <v>24797086</v>
      </c>
      <c r="B76" s="14" t="s">
        <v>70</v>
      </c>
      <c r="C76" s="18"/>
      <c r="D76" s="9"/>
      <c r="E76" s="18"/>
      <c r="F76" s="18"/>
    </row>
    <row r="77" spans="1:6" ht="15" customHeight="1" x14ac:dyDescent="0.4">
      <c r="A77" s="14">
        <v>27436948</v>
      </c>
      <c r="B77" s="14" t="s">
        <v>2950</v>
      </c>
      <c r="C77" s="18"/>
      <c r="D77" s="9"/>
      <c r="E77" s="18"/>
      <c r="F77" s="18"/>
    </row>
    <row r="78" spans="1:6" ht="15" customHeight="1" x14ac:dyDescent="0.4">
      <c r="A78" s="14">
        <v>29788785</v>
      </c>
      <c r="B78" s="14" t="s">
        <v>529</v>
      </c>
      <c r="C78" s="18"/>
      <c r="D78" s="9"/>
      <c r="E78" s="18"/>
      <c r="F78" s="18"/>
    </row>
    <row r="79" spans="1:6" ht="15" customHeight="1" x14ac:dyDescent="0.4">
      <c r="A79" s="14">
        <v>29826282</v>
      </c>
      <c r="B79" s="14" t="s">
        <v>3407</v>
      </c>
      <c r="C79" s="18"/>
      <c r="D79" s="9"/>
      <c r="E79" s="18"/>
      <c r="F79" s="18"/>
    </row>
    <row r="80" spans="1:6" ht="15" customHeight="1" x14ac:dyDescent="0.4">
      <c r="A80" s="14">
        <v>30410794</v>
      </c>
      <c r="B80" s="14" t="s">
        <v>3562</v>
      </c>
      <c r="C80" s="18"/>
      <c r="D80" s="9"/>
      <c r="E80" s="18"/>
      <c r="F80" s="18"/>
    </row>
    <row r="81" spans="1:6" ht="15" customHeight="1" x14ac:dyDescent="0.4">
      <c r="A81" s="14">
        <v>34098946</v>
      </c>
      <c r="B81" s="14" t="s">
        <v>4431</v>
      </c>
      <c r="C81" s="18"/>
      <c r="D81" s="9"/>
      <c r="E81" s="18"/>
      <c r="F81" s="18"/>
    </row>
    <row r="82" spans="1:6" ht="15" customHeight="1" x14ac:dyDescent="0.4">
      <c r="A82" s="14">
        <v>34577110</v>
      </c>
      <c r="B82" s="14" t="s">
        <v>851</v>
      </c>
      <c r="C82" s="18"/>
      <c r="D82" s="9"/>
      <c r="E82" s="18"/>
      <c r="F82" s="18"/>
    </row>
    <row r="83" spans="1:6" ht="15" customHeight="1" x14ac:dyDescent="0.4">
      <c r="A83" s="14">
        <v>34577122</v>
      </c>
      <c r="B83" s="14" t="s">
        <v>460</v>
      </c>
      <c r="C83" s="18"/>
      <c r="D83" s="9"/>
      <c r="E83" s="18"/>
      <c r="F83" s="18"/>
    </row>
    <row r="84" spans="1:6" ht="15" customHeight="1" x14ac:dyDescent="0.4">
      <c r="A84" s="9"/>
      <c r="B84" s="9"/>
      <c r="C84" s="18"/>
      <c r="D84" s="9"/>
      <c r="E84" s="18"/>
      <c r="F84" s="18"/>
    </row>
    <row r="85" spans="1:6" ht="15" customHeight="1" x14ac:dyDescent="0.4">
      <c r="A85" s="9"/>
      <c r="B85" s="9"/>
      <c r="C85" s="18"/>
      <c r="D85" s="9"/>
      <c r="E85" s="18"/>
      <c r="F85" s="18"/>
    </row>
    <row r="86" spans="1:6" ht="15" customHeight="1" x14ac:dyDescent="0.4">
      <c r="A86" s="14">
        <v>41872631</v>
      </c>
      <c r="B86" s="14" t="s">
        <v>1526</v>
      </c>
      <c r="C86" s="18"/>
      <c r="D86" s="9"/>
      <c r="E86" s="18"/>
      <c r="F86" s="18"/>
    </row>
    <row r="87" spans="1:6" ht="15" customHeight="1" x14ac:dyDescent="0.4">
      <c r="A87" s="14">
        <v>42475558</v>
      </c>
      <c r="B87" s="14" t="s">
        <v>3782</v>
      </c>
      <c r="C87" s="18"/>
      <c r="D87" s="9"/>
      <c r="E87" s="18"/>
      <c r="F87" s="18"/>
    </row>
    <row r="88" spans="1:6" ht="15" customHeight="1" x14ac:dyDescent="0.4">
      <c r="A88" s="14">
        <v>42558279</v>
      </c>
      <c r="B88" s="14" t="s">
        <v>4306</v>
      </c>
      <c r="C88" s="18"/>
      <c r="D88" s="9"/>
      <c r="E88" s="18"/>
      <c r="F88" s="18"/>
    </row>
    <row r="89" spans="1:6" ht="15" customHeight="1" x14ac:dyDescent="0.4">
      <c r="A89" s="14">
        <v>49472841</v>
      </c>
      <c r="B89" s="14" t="s">
        <v>784</v>
      </c>
      <c r="C89" s="18"/>
      <c r="D89" s="9"/>
      <c r="E89" s="18"/>
      <c r="F89" s="18"/>
    </row>
    <row r="90" spans="1:6" ht="15" customHeight="1" x14ac:dyDescent="0.4">
      <c r="A90" s="14">
        <v>50348611</v>
      </c>
      <c r="B90" s="14" t="s">
        <v>3095</v>
      </c>
      <c r="C90" s="18"/>
      <c r="D90" s="9"/>
      <c r="E90" s="18"/>
      <c r="F90" s="18"/>
    </row>
    <row r="91" spans="1:6" ht="15" customHeight="1" x14ac:dyDescent="0.4">
      <c r="A91" s="14">
        <v>50428933</v>
      </c>
      <c r="B91" s="14" t="s">
        <v>1077</v>
      </c>
      <c r="C91" s="18"/>
      <c r="D91" s="9"/>
      <c r="E91" s="18"/>
      <c r="F91" s="18"/>
    </row>
    <row r="92" spans="1:6" ht="15" customHeight="1" x14ac:dyDescent="0.4">
      <c r="A92" s="14">
        <v>50592994</v>
      </c>
      <c r="B92" s="14" t="s">
        <v>4346</v>
      </c>
      <c r="C92" s="18"/>
      <c r="D92" s="9"/>
      <c r="E92" s="18"/>
      <c r="F92" s="18"/>
    </row>
    <row r="93" spans="1:6" ht="15" customHeight="1" x14ac:dyDescent="0.4">
      <c r="A93" s="14">
        <v>50659095</v>
      </c>
      <c r="B93" s="14" t="s">
        <v>1720</v>
      </c>
      <c r="C93" s="18"/>
      <c r="D93" s="9"/>
      <c r="E93" s="18"/>
      <c r="F93" s="18"/>
    </row>
    <row r="94" spans="1:6" ht="15" customHeight="1" x14ac:dyDescent="0.4">
      <c r="A94" s="14">
        <v>54112117</v>
      </c>
      <c r="B94" s="14" t="s">
        <v>3711</v>
      </c>
      <c r="C94" s="18"/>
      <c r="D94" s="9"/>
      <c r="E94" s="18"/>
      <c r="F94" s="18"/>
    </row>
    <row r="95" spans="1:6" ht="15" customHeight="1" x14ac:dyDescent="0.4">
      <c r="A95" s="14">
        <v>55770834</v>
      </c>
      <c r="B95" s="14" t="s">
        <v>1536</v>
      </c>
      <c r="C95" s="18"/>
      <c r="D95" s="9"/>
      <c r="E95" s="18"/>
      <c r="F95" s="18"/>
    </row>
    <row r="96" spans="1:6" ht="15" customHeight="1" x14ac:dyDescent="0.4">
      <c r="A96" s="9"/>
      <c r="B96" s="9"/>
      <c r="C96" s="18"/>
      <c r="D96" s="9"/>
      <c r="E96" s="18"/>
      <c r="F96" s="18"/>
    </row>
    <row r="97" spans="1:6" ht="15" customHeight="1" x14ac:dyDescent="0.4">
      <c r="A97" s="14">
        <v>58218968</v>
      </c>
      <c r="B97" s="14" t="s">
        <v>1026</v>
      </c>
      <c r="C97" s="18"/>
      <c r="D97" s="9"/>
      <c r="E97" s="18"/>
      <c r="F97" s="18"/>
    </row>
    <row r="98" spans="1:6" ht="15" customHeight="1" x14ac:dyDescent="0.4">
      <c r="A98" s="14">
        <v>60218913</v>
      </c>
      <c r="B98" s="14" t="s">
        <v>966</v>
      </c>
      <c r="C98" s="18"/>
      <c r="D98" s="9"/>
      <c r="E98" s="18"/>
      <c r="F98" s="18"/>
    </row>
    <row r="99" spans="1:6" ht="15" customHeight="1" x14ac:dyDescent="0.4">
      <c r="A99" s="14">
        <v>62955833</v>
      </c>
      <c r="B99" s="14" t="s">
        <v>1827</v>
      </c>
      <c r="C99" s="18"/>
      <c r="D99" s="9"/>
      <c r="E99" s="18"/>
      <c r="F99" s="18"/>
    </row>
    <row r="100" spans="1:6" ht="15" customHeight="1" x14ac:dyDescent="0.4">
      <c r="A100" s="14">
        <v>66392146</v>
      </c>
      <c r="B100" s="14" t="s">
        <v>3355</v>
      </c>
      <c r="C100" s="18"/>
      <c r="D100" s="9"/>
      <c r="E100" s="18"/>
      <c r="F100" s="18"/>
    </row>
    <row r="101" spans="1:6" ht="15" customHeight="1" x14ac:dyDescent="0.4">
      <c r="A101" s="14">
        <v>70980531</v>
      </c>
      <c r="B101" s="14" t="s">
        <v>1122</v>
      </c>
      <c r="C101" s="18"/>
      <c r="D101" s="9"/>
      <c r="E101" s="18"/>
      <c r="F101" s="18"/>
    </row>
    <row r="102" spans="1:6" ht="15" customHeight="1" x14ac:dyDescent="0.4">
      <c r="A102" s="9"/>
      <c r="B102" s="9"/>
      <c r="C102" s="18"/>
      <c r="D102" s="9"/>
      <c r="E102" s="18"/>
      <c r="F102" s="18"/>
    </row>
    <row r="103" spans="1:6" ht="15" customHeight="1" x14ac:dyDescent="0.4">
      <c r="A103" s="14">
        <v>88999583</v>
      </c>
      <c r="B103" s="14" t="s">
        <v>3112</v>
      </c>
      <c r="C103" s="18"/>
      <c r="D103" s="9"/>
      <c r="E103" s="18"/>
      <c r="F103" s="18"/>
    </row>
    <row r="104" spans="1:6" ht="15" customHeight="1" x14ac:dyDescent="0.4">
      <c r="A104" s="14">
        <v>109255234</v>
      </c>
      <c r="B104" s="14" t="s">
        <v>1575</v>
      </c>
      <c r="C104" s="18"/>
      <c r="D104" s="9"/>
      <c r="E104" s="18"/>
      <c r="F104" s="18"/>
    </row>
    <row r="105" spans="1:6" ht="15" customHeight="1" x14ac:dyDescent="0.4">
      <c r="A105" s="14">
        <v>110347425</v>
      </c>
      <c r="B105" s="14" t="s">
        <v>2633</v>
      </c>
      <c r="C105" s="18"/>
      <c r="D105" s="9"/>
      <c r="E105" s="18"/>
      <c r="F105" s="18"/>
    </row>
    <row r="106" spans="1:6" ht="15" customHeight="1" x14ac:dyDescent="0.4">
      <c r="A106" s="14">
        <v>110349715</v>
      </c>
      <c r="B106" s="14" t="s">
        <v>1794</v>
      </c>
      <c r="C106" s="18"/>
      <c r="D106" s="9"/>
      <c r="E106" s="18"/>
      <c r="F106" s="18"/>
    </row>
    <row r="107" spans="1:6" ht="15" customHeight="1" x14ac:dyDescent="0.4">
      <c r="A107" s="9"/>
      <c r="B107" s="9"/>
      <c r="C107" s="18"/>
      <c r="D107" s="9"/>
      <c r="E107" s="18"/>
      <c r="F107" s="18"/>
    </row>
    <row r="108" spans="1:6" ht="15" customHeight="1" x14ac:dyDescent="0.4">
      <c r="A108" s="14">
        <v>114205399</v>
      </c>
      <c r="B108" s="14" t="s">
        <v>1625</v>
      </c>
      <c r="C108" s="18"/>
      <c r="D108" s="9"/>
      <c r="E108" s="18"/>
      <c r="F108" s="18"/>
    </row>
    <row r="109" spans="1:6" ht="15" customHeight="1" x14ac:dyDescent="0.4">
      <c r="A109" s="14">
        <v>116063573</v>
      </c>
      <c r="B109" s="14" t="s">
        <v>1508</v>
      </c>
      <c r="C109" s="18"/>
      <c r="D109" s="9"/>
      <c r="E109" s="18"/>
      <c r="F109" s="18"/>
    </row>
    <row r="110" spans="1:6" ht="15" customHeight="1" x14ac:dyDescent="0.4">
      <c r="A110" s="14">
        <v>116734708</v>
      </c>
      <c r="B110" s="14" t="s">
        <v>556</v>
      </c>
      <c r="C110" s="18"/>
      <c r="D110" s="9"/>
      <c r="E110" s="18"/>
      <c r="F110" s="18"/>
    </row>
    <row r="111" spans="1:6" ht="15" customHeight="1" x14ac:dyDescent="0.4">
      <c r="A111" s="14">
        <v>120953251</v>
      </c>
      <c r="B111" s="14" t="s">
        <v>3154</v>
      </c>
      <c r="C111" s="18"/>
      <c r="D111" s="9"/>
      <c r="E111" s="18"/>
      <c r="F111" s="18"/>
    </row>
    <row r="112" spans="1:6" ht="15" customHeight="1" x14ac:dyDescent="0.4">
      <c r="A112" s="14">
        <v>121582655</v>
      </c>
      <c r="B112" s="14" t="s">
        <v>903</v>
      </c>
      <c r="C112" s="18"/>
      <c r="D112" s="9"/>
      <c r="E112" s="18"/>
      <c r="F112" s="18"/>
    </row>
    <row r="113" spans="1:6" ht="15" customHeight="1" x14ac:dyDescent="0.4">
      <c r="A113" s="9"/>
      <c r="B113" s="9"/>
      <c r="C113" s="18"/>
      <c r="D113" s="9"/>
      <c r="E113" s="18"/>
      <c r="F113" s="18"/>
    </row>
    <row r="114" spans="1:6" ht="15" customHeight="1" x14ac:dyDescent="0.4">
      <c r="A114" s="14">
        <v>148470397</v>
      </c>
      <c r="B114" s="14" t="s">
        <v>2659</v>
      </c>
      <c r="C114" s="18"/>
      <c r="D114" s="9"/>
      <c r="E114" s="18"/>
      <c r="F114" s="18"/>
    </row>
    <row r="115" spans="1:6" ht="15" customHeight="1" x14ac:dyDescent="0.4">
      <c r="A115" s="14">
        <v>148529014</v>
      </c>
      <c r="B115" s="14" t="s">
        <v>292</v>
      </c>
      <c r="C115" s="18"/>
      <c r="D115" s="9"/>
      <c r="E115" s="18"/>
      <c r="F115" s="18"/>
    </row>
    <row r="116" spans="1:6" ht="15" customHeight="1" x14ac:dyDescent="0.4">
      <c r="A116" s="81">
        <v>148613880</v>
      </c>
      <c r="B116" s="81" t="s">
        <v>2201</v>
      </c>
      <c r="C116" s="18"/>
      <c r="D116" s="9"/>
      <c r="E116" s="18"/>
      <c r="F116" s="18"/>
    </row>
    <row r="117" spans="1:6" ht="15" customHeight="1" x14ac:dyDescent="0.4">
      <c r="A117" s="81">
        <v>154355000</v>
      </c>
      <c r="B117" s="81" t="s">
        <v>2851</v>
      </c>
      <c r="C117" s="18"/>
      <c r="D117" s="9"/>
      <c r="E117" s="18"/>
      <c r="F117" s="18"/>
    </row>
    <row r="118" spans="1:6" ht="15" customHeight="1" x14ac:dyDescent="0.4">
      <c r="A118" s="18"/>
      <c r="B118" s="18"/>
      <c r="C118" s="18"/>
      <c r="D118" s="9"/>
      <c r="E118" s="18"/>
      <c r="F118" s="18"/>
    </row>
    <row r="119" spans="1:6" ht="15" customHeight="1" x14ac:dyDescent="0.4">
      <c r="A119" s="81">
        <v>156523968</v>
      </c>
      <c r="B119" s="81" t="s">
        <v>3260</v>
      </c>
      <c r="C119" s="18"/>
      <c r="D119" s="9"/>
      <c r="E119" s="18"/>
      <c r="F119" s="18"/>
    </row>
    <row r="120" spans="1:6" ht="15" customHeight="1" x14ac:dyDescent="0.4">
      <c r="A120" s="81">
        <v>156627581</v>
      </c>
      <c r="B120" s="81" t="s">
        <v>4160</v>
      </c>
      <c r="C120" s="18"/>
      <c r="D120" s="9"/>
      <c r="E120" s="18"/>
      <c r="F120" s="18"/>
    </row>
    <row r="121" spans="1:6" ht="15" customHeight="1" x14ac:dyDescent="0.4">
      <c r="A121" s="81">
        <v>157278100</v>
      </c>
      <c r="B121" s="81" t="s">
        <v>3130</v>
      </c>
      <c r="C121" s="18"/>
      <c r="D121" s="9"/>
      <c r="E121" s="18"/>
      <c r="F121" s="18"/>
    </row>
    <row r="122" spans="1:6" ht="15" customHeight="1" x14ac:dyDescent="0.4">
      <c r="A122" s="81">
        <v>157426877</v>
      </c>
      <c r="B122" s="81" t="s">
        <v>3581</v>
      </c>
      <c r="C122" s="18"/>
      <c r="D122" s="9"/>
      <c r="E122" s="18"/>
      <c r="F122" s="1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workbookViewId="0"/>
  </sheetViews>
  <sheetFormatPr defaultColWidth="14.4609375" defaultRowHeight="12.75" customHeight="1" x14ac:dyDescent="0.3"/>
  <cols>
    <col min="1" max="1" width="16" customWidth="1"/>
    <col min="2" max="2" width="18" customWidth="1"/>
    <col min="3" max="3" width="37.15234375" customWidth="1"/>
    <col min="4" max="4" width="26.69140625" customWidth="1"/>
    <col min="5" max="5" width="71.53515625" customWidth="1"/>
    <col min="6" max="6" width="51" customWidth="1"/>
    <col min="7" max="11" width="10" customWidth="1"/>
  </cols>
  <sheetData>
    <row r="1" spans="1:11" ht="15" customHeight="1" x14ac:dyDescent="0.4">
      <c r="A1" s="14" t="s">
        <v>7134</v>
      </c>
      <c r="B1" s="18"/>
      <c r="C1" s="9"/>
      <c r="D1" s="9"/>
      <c r="E1" s="9"/>
      <c r="F1" s="9"/>
      <c r="G1" s="9"/>
      <c r="H1" s="9"/>
      <c r="I1" s="9"/>
      <c r="J1" s="9"/>
      <c r="K1" s="9"/>
    </row>
    <row r="2" spans="1:11" ht="15" customHeight="1" x14ac:dyDescent="0.4">
      <c r="A2" s="14" t="s">
        <v>7139</v>
      </c>
      <c r="B2" s="18"/>
      <c r="C2" s="9"/>
      <c r="D2" s="9"/>
      <c r="E2" s="9"/>
      <c r="F2" s="9"/>
      <c r="G2" s="9"/>
      <c r="H2" s="9"/>
      <c r="I2" s="9"/>
      <c r="J2" s="9"/>
      <c r="K2" s="9"/>
    </row>
    <row r="3" spans="1:11" ht="15" customHeight="1" x14ac:dyDescent="0.4">
      <c r="A3" s="18"/>
      <c r="B3" s="18"/>
      <c r="C3" s="9"/>
      <c r="D3" s="9"/>
      <c r="E3" s="9"/>
      <c r="F3" s="9"/>
      <c r="G3" s="9"/>
      <c r="H3" s="9"/>
      <c r="I3" s="9"/>
      <c r="J3" s="9"/>
      <c r="K3" s="9"/>
    </row>
    <row r="4" spans="1:11" ht="15" customHeight="1" x14ac:dyDescent="0.4">
      <c r="A4" s="14" t="s">
        <v>0</v>
      </c>
      <c r="B4" s="14" t="s">
        <v>6203</v>
      </c>
      <c r="C4" s="14" t="s">
        <v>7144</v>
      </c>
      <c r="D4" s="14" t="s">
        <v>7145</v>
      </c>
      <c r="E4" s="14" t="s">
        <v>7146</v>
      </c>
      <c r="F4" s="14" t="s">
        <v>11</v>
      </c>
      <c r="G4" s="18"/>
      <c r="H4" s="9"/>
      <c r="I4" s="9"/>
      <c r="J4" s="9"/>
      <c r="K4" s="9"/>
    </row>
    <row r="5" spans="1:11" ht="15" customHeight="1" x14ac:dyDescent="0.35">
      <c r="A5" s="14" t="s">
        <v>1587</v>
      </c>
      <c r="B5" s="14">
        <v>93953</v>
      </c>
      <c r="C5" s="72" t="s">
        <v>7151</v>
      </c>
      <c r="D5" s="72" t="s">
        <v>7152</v>
      </c>
      <c r="E5" s="9"/>
      <c r="F5" s="9"/>
      <c r="G5" s="9"/>
      <c r="H5" s="9"/>
      <c r="I5" s="9"/>
      <c r="J5" s="9"/>
      <c r="K5" s="9"/>
    </row>
    <row r="6" spans="1:11" ht="15" customHeight="1" x14ac:dyDescent="0.35">
      <c r="A6" s="14" t="s">
        <v>1730</v>
      </c>
      <c r="B6" s="82">
        <v>11214</v>
      </c>
      <c r="C6" s="14" t="s">
        <v>7167</v>
      </c>
      <c r="D6" s="83" t="s">
        <v>7169</v>
      </c>
      <c r="E6" s="72" t="s">
        <v>7184</v>
      </c>
      <c r="F6" s="9"/>
      <c r="G6" s="9"/>
      <c r="H6" s="9"/>
      <c r="I6" s="9"/>
      <c r="J6" s="9"/>
      <c r="K6" s="9"/>
    </row>
    <row r="7" spans="1:11" ht="15" customHeight="1" x14ac:dyDescent="0.35">
      <c r="A7" s="14" t="s">
        <v>1787</v>
      </c>
      <c r="B7" s="82">
        <v>290</v>
      </c>
      <c r="C7" s="14" t="s">
        <v>7190</v>
      </c>
      <c r="D7" s="72" t="s">
        <v>7192</v>
      </c>
      <c r="E7" s="72" t="s">
        <v>7207</v>
      </c>
      <c r="F7" s="9"/>
      <c r="G7" s="9"/>
      <c r="H7" s="9"/>
      <c r="I7" s="9"/>
      <c r="J7" s="9"/>
      <c r="K7" s="9"/>
    </row>
    <row r="8" spans="1:11" ht="15" customHeight="1" x14ac:dyDescent="0.4">
      <c r="A8" s="14" t="s">
        <v>7210</v>
      </c>
      <c r="B8" s="18"/>
      <c r="C8" s="9"/>
      <c r="D8" s="9"/>
      <c r="E8" s="9"/>
      <c r="F8" s="9"/>
      <c r="G8" s="9"/>
      <c r="H8" s="9"/>
      <c r="I8" s="9"/>
      <c r="J8" s="9"/>
      <c r="K8" s="9"/>
    </row>
    <row r="9" spans="1:11" ht="15" customHeight="1" x14ac:dyDescent="0.35">
      <c r="A9" s="14" t="s">
        <v>7214</v>
      </c>
      <c r="B9" s="14">
        <v>533</v>
      </c>
      <c r="C9" s="72" t="s">
        <v>7215</v>
      </c>
      <c r="D9" s="72" t="s">
        <v>7216</v>
      </c>
      <c r="E9" s="72" t="s">
        <v>7219</v>
      </c>
      <c r="F9" s="9"/>
      <c r="G9" s="9"/>
      <c r="H9" s="9"/>
      <c r="I9" s="9"/>
      <c r="J9" s="9"/>
      <c r="K9" s="9"/>
    </row>
    <row r="10" spans="1:11" ht="15" customHeight="1" x14ac:dyDescent="0.35">
      <c r="A10" s="14" t="s">
        <v>7221</v>
      </c>
      <c r="B10" s="82">
        <v>527</v>
      </c>
      <c r="C10" s="14" t="s">
        <v>7223</v>
      </c>
      <c r="D10" s="83" t="s">
        <v>7225</v>
      </c>
      <c r="E10" s="72" t="s">
        <v>7232</v>
      </c>
      <c r="F10" s="9"/>
      <c r="G10" s="9"/>
      <c r="H10" s="9"/>
      <c r="I10" s="9"/>
      <c r="J10" s="9"/>
      <c r="K10" s="9"/>
    </row>
    <row r="11" spans="1:11" ht="15" customHeight="1" x14ac:dyDescent="0.4">
      <c r="A11" s="14" t="s">
        <v>1853</v>
      </c>
      <c r="B11" s="18"/>
      <c r="C11" s="9"/>
      <c r="D11" s="9"/>
      <c r="E11" s="9"/>
      <c r="F11" s="9"/>
      <c r="G11" s="9"/>
      <c r="H11" s="9"/>
      <c r="I11" s="9"/>
      <c r="J11" s="9"/>
      <c r="K11" s="9"/>
    </row>
    <row r="12" spans="1:11" ht="15" customHeight="1" x14ac:dyDescent="0.4">
      <c r="A12" s="14" t="s">
        <v>935</v>
      </c>
      <c r="B12" s="18"/>
      <c r="C12" s="9"/>
      <c r="D12" s="9"/>
      <c r="E12" s="9"/>
      <c r="F12" s="9"/>
      <c r="G12" s="9"/>
      <c r="H12" s="9"/>
      <c r="I12" s="9"/>
      <c r="J12" s="9"/>
      <c r="K12" s="9"/>
    </row>
    <row r="13" spans="1:11" ht="15" customHeight="1" x14ac:dyDescent="0.4">
      <c r="A13" s="14" t="s">
        <v>7242</v>
      </c>
      <c r="B13" s="18"/>
      <c r="C13" s="9"/>
      <c r="D13" s="9"/>
      <c r="E13" s="9"/>
      <c r="F13" s="9"/>
      <c r="G13" s="9"/>
      <c r="H13" s="9"/>
      <c r="I13" s="9"/>
      <c r="J13" s="9"/>
      <c r="K13" s="9"/>
    </row>
    <row r="14" spans="1:11" ht="15" customHeight="1" x14ac:dyDescent="0.35">
      <c r="A14" s="14" t="s">
        <v>1940</v>
      </c>
      <c r="B14" s="14">
        <v>254065</v>
      </c>
      <c r="C14" s="14" t="s">
        <v>7247</v>
      </c>
      <c r="D14" s="9"/>
      <c r="E14" s="72" t="s">
        <v>7251</v>
      </c>
      <c r="F14" s="9"/>
      <c r="G14" s="9"/>
      <c r="H14" s="9"/>
      <c r="I14" s="9"/>
      <c r="J14" s="9"/>
      <c r="K14" s="9"/>
    </row>
    <row r="15" spans="1:11" ht="15" customHeight="1" x14ac:dyDescent="0.4">
      <c r="A15" s="14" t="s">
        <v>7254</v>
      </c>
      <c r="B15" s="18"/>
      <c r="C15" s="9"/>
      <c r="D15" s="9"/>
      <c r="E15" s="9"/>
      <c r="F15" s="9"/>
      <c r="G15" s="9"/>
      <c r="H15" s="9"/>
      <c r="I15" s="9"/>
      <c r="J15" s="9"/>
      <c r="K15" s="9"/>
    </row>
    <row r="16" spans="1:11" ht="15" customHeight="1" x14ac:dyDescent="0.35">
      <c r="A16" s="14" t="s">
        <v>250</v>
      </c>
      <c r="B16" s="14">
        <v>816</v>
      </c>
      <c r="C16" s="14" t="s">
        <v>253</v>
      </c>
      <c r="D16" s="9"/>
      <c r="E16" s="9"/>
      <c r="F16" s="9"/>
      <c r="G16" s="9"/>
      <c r="H16" s="9"/>
      <c r="I16" s="9"/>
      <c r="J16" s="9"/>
      <c r="K16" s="9"/>
    </row>
    <row r="17" spans="1:11" ht="15" customHeight="1" x14ac:dyDescent="0.35">
      <c r="A17" s="14" t="s">
        <v>2094</v>
      </c>
      <c r="B17" s="14">
        <v>975</v>
      </c>
      <c r="C17" s="14" t="s">
        <v>7261</v>
      </c>
      <c r="D17" s="9"/>
      <c r="E17" s="14" t="s">
        <v>7267</v>
      </c>
      <c r="F17" s="9"/>
      <c r="G17" s="9"/>
      <c r="H17" s="9"/>
      <c r="I17" s="9"/>
      <c r="J17" s="9"/>
      <c r="K17" s="9"/>
    </row>
    <row r="18" spans="1:11" ht="15" customHeight="1" x14ac:dyDescent="0.4">
      <c r="A18" s="14" t="s">
        <v>1777</v>
      </c>
      <c r="B18" s="18"/>
      <c r="C18" s="9"/>
      <c r="D18" s="9"/>
      <c r="E18" s="9"/>
      <c r="F18" s="9"/>
      <c r="G18" s="9"/>
      <c r="H18" s="9"/>
      <c r="I18" s="9"/>
      <c r="J18" s="9"/>
      <c r="K18" s="9"/>
    </row>
    <row r="19" spans="1:11" ht="15" customHeight="1" x14ac:dyDescent="0.35">
      <c r="A19" s="14" t="s">
        <v>440</v>
      </c>
      <c r="B19" s="84">
        <v>1434</v>
      </c>
      <c r="C19" s="14" t="s">
        <v>7275</v>
      </c>
      <c r="D19" s="9"/>
      <c r="E19" s="14" t="s">
        <v>7284</v>
      </c>
      <c r="F19" s="9"/>
      <c r="G19" s="9"/>
      <c r="H19" s="9"/>
      <c r="I19" s="9"/>
      <c r="J19" s="9"/>
      <c r="K19" s="9"/>
    </row>
    <row r="20" spans="1:11" ht="15" customHeight="1" x14ac:dyDescent="0.35">
      <c r="A20" s="14" t="s">
        <v>2374</v>
      </c>
      <c r="B20" s="84">
        <v>1521</v>
      </c>
      <c r="C20" s="14" t="s">
        <v>7289</v>
      </c>
      <c r="D20" s="9"/>
      <c r="E20" s="9"/>
      <c r="F20" s="9"/>
      <c r="G20" s="9"/>
      <c r="H20" s="9"/>
      <c r="I20" s="9"/>
      <c r="J20" s="9"/>
      <c r="K20" s="9"/>
    </row>
    <row r="21" spans="1:11" ht="15" customHeight="1" x14ac:dyDescent="0.35">
      <c r="A21" s="14" t="s">
        <v>2454</v>
      </c>
      <c r="B21" s="84">
        <v>113878</v>
      </c>
      <c r="C21" s="14" t="s">
        <v>7292</v>
      </c>
      <c r="D21" s="9"/>
      <c r="E21" s="72" t="s">
        <v>7293</v>
      </c>
      <c r="F21" s="9"/>
      <c r="G21" s="9"/>
      <c r="H21" s="9"/>
      <c r="I21" s="9"/>
      <c r="J21" s="9"/>
      <c r="K21" s="9"/>
    </row>
    <row r="22" spans="1:11" ht="15" customHeight="1" x14ac:dyDescent="0.35">
      <c r="A22" s="14" t="s">
        <v>2472</v>
      </c>
      <c r="B22" s="82">
        <v>1845</v>
      </c>
      <c r="C22" s="14" t="s">
        <v>7298</v>
      </c>
      <c r="D22" s="14" t="s">
        <v>7300</v>
      </c>
      <c r="E22" s="9"/>
      <c r="F22" s="9"/>
      <c r="G22" s="9"/>
      <c r="H22" s="9"/>
      <c r="I22" s="9"/>
      <c r="J22" s="9"/>
      <c r="K22" s="9"/>
    </row>
    <row r="23" spans="1:11" ht="15" customHeight="1" x14ac:dyDescent="0.35">
      <c r="A23" s="14" t="s">
        <v>2531</v>
      </c>
      <c r="B23" s="82">
        <v>2048</v>
      </c>
      <c r="C23" s="14" t="s">
        <v>7305</v>
      </c>
      <c r="D23" s="83" t="s">
        <v>7307</v>
      </c>
      <c r="E23" s="9"/>
      <c r="F23" s="9"/>
      <c r="G23" s="9"/>
      <c r="H23" s="9"/>
      <c r="I23" s="9"/>
      <c r="J23" s="9"/>
      <c r="K23" s="9"/>
    </row>
    <row r="24" spans="1:11" ht="15" customHeight="1" x14ac:dyDescent="0.35">
      <c r="A24" s="14" t="s">
        <v>2544</v>
      </c>
      <c r="B24" s="82">
        <v>79574</v>
      </c>
      <c r="C24" s="14" t="s">
        <v>7309</v>
      </c>
      <c r="D24" s="14" t="s">
        <v>7311</v>
      </c>
      <c r="E24" s="9"/>
      <c r="F24" s="9"/>
      <c r="G24" s="9"/>
      <c r="H24" s="9"/>
      <c r="I24" s="9"/>
      <c r="J24" s="9"/>
      <c r="K24" s="9"/>
    </row>
    <row r="25" spans="1:11" ht="15" customHeight="1" x14ac:dyDescent="0.35">
      <c r="A25" s="14" t="s">
        <v>507</v>
      </c>
      <c r="B25" s="82">
        <v>2162</v>
      </c>
      <c r="C25" s="14" t="s">
        <v>7315</v>
      </c>
      <c r="D25" s="14" t="s">
        <v>7317</v>
      </c>
      <c r="E25" s="9"/>
      <c r="F25" s="9"/>
      <c r="G25" s="9"/>
      <c r="H25" s="9"/>
      <c r="I25" s="9"/>
      <c r="J25" s="9"/>
      <c r="K25" s="9"/>
    </row>
    <row r="26" spans="1:11" ht="15" customHeight="1" x14ac:dyDescent="0.35">
      <c r="A26" s="14" t="s">
        <v>2581</v>
      </c>
      <c r="B26" s="82">
        <v>57579</v>
      </c>
      <c r="C26" s="14" t="s">
        <v>7318</v>
      </c>
      <c r="D26" s="9"/>
      <c r="E26" s="9"/>
      <c r="F26" s="9"/>
      <c r="G26" s="9"/>
      <c r="H26" s="9"/>
      <c r="I26" s="9"/>
      <c r="J26" s="9"/>
      <c r="K26" s="9"/>
    </row>
    <row r="27" spans="1:11" ht="15" customHeight="1" x14ac:dyDescent="0.35">
      <c r="A27" s="14" t="s">
        <v>2606</v>
      </c>
      <c r="B27" s="82">
        <v>2264</v>
      </c>
      <c r="C27" s="14" t="s">
        <v>7324</v>
      </c>
      <c r="D27" s="83" t="s">
        <v>7326</v>
      </c>
      <c r="E27" s="9"/>
      <c r="F27" s="9"/>
      <c r="G27" s="9"/>
      <c r="H27" s="9"/>
      <c r="I27" s="9"/>
      <c r="J27" s="9"/>
      <c r="K27" s="9"/>
    </row>
    <row r="28" spans="1:11" ht="15" customHeight="1" x14ac:dyDescent="0.35">
      <c r="A28" s="14" t="s">
        <v>2652</v>
      </c>
      <c r="B28" s="14">
        <v>2357</v>
      </c>
      <c r="C28" s="14" t="s">
        <v>7332</v>
      </c>
      <c r="D28" s="85" t="s">
        <v>7333</v>
      </c>
      <c r="E28" s="72" t="s">
        <v>7350</v>
      </c>
      <c r="F28" s="9"/>
      <c r="G28" s="9"/>
      <c r="H28" s="9"/>
      <c r="I28" s="9"/>
      <c r="J28" s="9"/>
      <c r="K28" s="9"/>
    </row>
    <row r="29" spans="1:11" ht="15" customHeight="1" x14ac:dyDescent="0.35">
      <c r="A29" s="14" t="s">
        <v>7355</v>
      </c>
      <c r="B29" s="14">
        <v>2475</v>
      </c>
      <c r="C29" s="14" t="s">
        <v>7357</v>
      </c>
      <c r="D29" s="83" t="s">
        <v>7360</v>
      </c>
      <c r="E29" s="14" t="s">
        <v>7365</v>
      </c>
      <c r="F29" s="9"/>
      <c r="G29" s="9"/>
      <c r="H29" s="9"/>
      <c r="I29" s="9"/>
      <c r="J29" s="9"/>
      <c r="K29" s="9"/>
    </row>
    <row r="30" spans="1:11" ht="15" customHeight="1" x14ac:dyDescent="0.35">
      <c r="A30" s="14" t="s">
        <v>2714</v>
      </c>
      <c r="B30" s="14">
        <v>2550</v>
      </c>
      <c r="C30" s="14" t="s">
        <v>7369</v>
      </c>
      <c r="D30" s="14" t="s">
        <v>7372</v>
      </c>
      <c r="E30" s="9"/>
      <c r="F30" s="9"/>
      <c r="G30" s="9"/>
      <c r="H30" s="9"/>
      <c r="I30" s="9"/>
      <c r="J30" s="9"/>
      <c r="K30" s="9"/>
    </row>
    <row r="31" spans="1:11" ht="15" customHeight="1" x14ac:dyDescent="0.35">
      <c r="A31" s="14" t="s">
        <v>2779</v>
      </c>
      <c r="B31" s="82">
        <v>2932</v>
      </c>
      <c r="C31" s="14" t="s">
        <v>7378</v>
      </c>
      <c r="D31" s="14" t="s">
        <v>7380</v>
      </c>
      <c r="E31" s="9"/>
      <c r="F31" s="9"/>
      <c r="G31" s="9"/>
      <c r="H31" s="9"/>
      <c r="I31" s="9"/>
      <c r="J31" s="9"/>
      <c r="K31" s="9"/>
    </row>
    <row r="32" spans="1:11" ht="15" customHeight="1" x14ac:dyDescent="0.4">
      <c r="A32" s="14" t="s">
        <v>7383</v>
      </c>
      <c r="B32" s="18"/>
      <c r="C32" s="9"/>
      <c r="D32" s="9"/>
      <c r="E32" s="9"/>
      <c r="F32" s="9"/>
      <c r="G32" s="9"/>
      <c r="H32" s="9"/>
      <c r="I32" s="9"/>
      <c r="J32" s="9"/>
      <c r="K32" s="9"/>
    </row>
    <row r="33" spans="1:11" ht="15" customHeight="1" x14ac:dyDescent="0.4">
      <c r="A33" s="14" t="s">
        <v>1372</v>
      </c>
      <c r="B33" s="18"/>
      <c r="C33" s="9"/>
      <c r="D33" s="9"/>
      <c r="E33" s="9"/>
      <c r="F33" s="9"/>
      <c r="G33" s="9"/>
      <c r="H33" s="9"/>
      <c r="I33" s="9"/>
      <c r="J33" s="9"/>
      <c r="K33" s="9"/>
    </row>
    <row r="34" spans="1:11" ht="15" customHeight="1" x14ac:dyDescent="0.35">
      <c r="A34" s="14" t="s">
        <v>2961</v>
      </c>
      <c r="B34" s="14">
        <v>3675</v>
      </c>
      <c r="C34" s="14" t="s">
        <v>7391</v>
      </c>
      <c r="D34" s="14" t="s">
        <v>7394</v>
      </c>
      <c r="E34" s="72" t="s">
        <v>7402</v>
      </c>
      <c r="F34" s="9"/>
      <c r="G34" s="9"/>
      <c r="H34" s="9"/>
      <c r="I34" s="9"/>
      <c r="J34" s="9"/>
      <c r="K34" s="9"/>
    </row>
    <row r="35" spans="1:11" ht="15" customHeight="1" x14ac:dyDescent="0.35">
      <c r="A35" s="14" t="s">
        <v>2969</v>
      </c>
      <c r="B35" s="14">
        <v>3717</v>
      </c>
      <c r="C35" s="72" t="s">
        <v>7405</v>
      </c>
      <c r="D35" s="72" t="s">
        <v>7407</v>
      </c>
      <c r="E35" s="72" t="s">
        <v>7411</v>
      </c>
      <c r="F35" s="9"/>
      <c r="G35" s="9"/>
      <c r="H35" s="9"/>
      <c r="I35" s="9"/>
      <c r="J35" s="9"/>
      <c r="K35" s="9"/>
    </row>
    <row r="36" spans="1:11" ht="15" customHeight="1" x14ac:dyDescent="0.35">
      <c r="A36" s="14" t="s">
        <v>539</v>
      </c>
      <c r="B36" s="14">
        <v>3837</v>
      </c>
      <c r="C36" s="72" t="s">
        <v>541</v>
      </c>
      <c r="D36" s="72" t="s">
        <v>7414</v>
      </c>
      <c r="E36" s="72" t="s">
        <v>7421</v>
      </c>
      <c r="F36" s="9"/>
      <c r="G36" s="9"/>
      <c r="H36" s="9"/>
      <c r="I36" s="9"/>
      <c r="J36" s="9"/>
      <c r="K36" s="9"/>
    </row>
    <row r="37" spans="1:11" ht="15" customHeight="1" x14ac:dyDescent="0.4">
      <c r="A37" s="14" t="s">
        <v>3211</v>
      </c>
      <c r="B37" s="18"/>
      <c r="C37" s="9"/>
      <c r="D37" s="9"/>
      <c r="E37" s="9"/>
      <c r="F37" s="9"/>
      <c r="G37" s="9"/>
      <c r="H37" s="9"/>
      <c r="I37" s="9"/>
      <c r="J37" s="9"/>
      <c r="K37" s="9"/>
    </row>
    <row r="38" spans="1:11" ht="15" customHeight="1" x14ac:dyDescent="0.4">
      <c r="A38" s="14" t="s">
        <v>3285</v>
      </c>
      <c r="B38" s="18"/>
      <c r="C38" s="9"/>
      <c r="D38" s="9"/>
      <c r="E38" s="9"/>
      <c r="F38" s="9"/>
      <c r="G38" s="9"/>
      <c r="H38" s="9"/>
      <c r="I38" s="9"/>
      <c r="J38" s="9"/>
      <c r="K38" s="9"/>
    </row>
    <row r="39" spans="1:11" ht="15" customHeight="1" x14ac:dyDescent="0.4">
      <c r="A39" s="14" t="s">
        <v>3292</v>
      </c>
      <c r="B39" s="18"/>
      <c r="C39" s="9"/>
      <c r="D39" s="9"/>
      <c r="E39" s="9"/>
      <c r="F39" s="9"/>
      <c r="G39" s="9"/>
      <c r="H39" s="9"/>
      <c r="I39" s="9"/>
      <c r="J39" s="9"/>
      <c r="K39" s="9"/>
    </row>
    <row r="40" spans="1:11" ht="15" customHeight="1" x14ac:dyDescent="0.35">
      <c r="A40" s="14" t="s">
        <v>3381</v>
      </c>
      <c r="B40" s="82">
        <v>10783</v>
      </c>
      <c r="C40" s="14" t="s">
        <v>7431</v>
      </c>
      <c r="D40" s="9"/>
      <c r="E40" s="72" t="s">
        <v>7434</v>
      </c>
      <c r="F40" s="9"/>
      <c r="G40" s="9"/>
      <c r="H40" s="9"/>
      <c r="I40" s="9"/>
      <c r="J40" s="9"/>
      <c r="K40" s="9"/>
    </row>
    <row r="41" spans="1:11" ht="15" customHeight="1" x14ac:dyDescent="0.35">
      <c r="A41" s="14" t="s">
        <v>3472</v>
      </c>
      <c r="B41" s="14">
        <v>8021</v>
      </c>
      <c r="C41" s="14" t="s">
        <v>7437</v>
      </c>
      <c r="D41" s="83" t="s">
        <v>7439</v>
      </c>
      <c r="E41" s="72" t="s">
        <v>7447</v>
      </c>
      <c r="F41" s="9"/>
      <c r="G41" s="9"/>
      <c r="H41" s="9"/>
      <c r="I41" s="9"/>
      <c r="J41" s="9"/>
      <c r="K41" s="9"/>
    </row>
    <row r="42" spans="1:11" ht="15" customHeight="1" x14ac:dyDescent="0.4">
      <c r="A42" s="14" t="s">
        <v>7450</v>
      </c>
      <c r="B42" s="18"/>
      <c r="C42" s="9"/>
      <c r="D42" s="9"/>
      <c r="E42" s="9"/>
      <c r="F42" s="9"/>
      <c r="G42" s="9"/>
      <c r="H42" s="9"/>
      <c r="I42" s="9"/>
      <c r="J42" s="9"/>
      <c r="K42" s="9"/>
    </row>
    <row r="43" spans="1:11" ht="15" customHeight="1" x14ac:dyDescent="0.35">
      <c r="A43" s="14" t="s">
        <v>3762</v>
      </c>
      <c r="B43" s="82">
        <v>5961</v>
      </c>
      <c r="C43" s="14" t="s">
        <v>7454</v>
      </c>
      <c r="D43" s="14" t="s">
        <v>7456</v>
      </c>
      <c r="E43" s="9"/>
      <c r="F43" s="9"/>
      <c r="G43" s="9"/>
      <c r="H43" s="9"/>
      <c r="I43" s="9"/>
      <c r="J43" s="9"/>
      <c r="K43" s="9"/>
    </row>
    <row r="44" spans="1:11" ht="15" customHeight="1" x14ac:dyDescent="0.35">
      <c r="A44" s="14" t="s">
        <v>710</v>
      </c>
      <c r="B44" s="82">
        <v>167681</v>
      </c>
      <c r="C44" s="14" t="s">
        <v>7461</v>
      </c>
      <c r="D44" s="83" t="s">
        <v>7462</v>
      </c>
      <c r="E44" s="9"/>
      <c r="F44" s="9"/>
      <c r="G44" s="9"/>
      <c r="H44" s="9"/>
      <c r="I44" s="9"/>
      <c r="J44" s="9"/>
      <c r="K44" s="9"/>
    </row>
    <row r="45" spans="1:11" ht="15" customHeight="1" x14ac:dyDescent="0.35">
      <c r="A45" s="14" t="s">
        <v>1964</v>
      </c>
      <c r="B45" s="82">
        <v>9230</v>
      </c>
      <c r="C45" s="14" t="s">
        <v>7467</v>
      </c>
      <c r="D45" s="9"/>
      <c r="E45" s="72" t="s">
        <v>7472</v>
      </c>
      <c r="F45" s="9"/>
      <c r="G45" s="9"/>
      <c r="H45" s="9"/>
      <c r="I45" s="9"/>
      <c r="J45" s="9"/>
      <c r="K45" s="9"/>
    </row>
    <row r="46" spans="1:11" ht="15" customHeight="1" x14ac:dyDescent="0.35">
      <c r="A46" s="14" t="s">
        <v>1561</v>
      </c>
      <c r="B46" s="82">
        <v>387911</v>
      </c>
      <c r="C46" s="14" t="s">
        <v>7475</v>
      </c>
      <c r="D46" s="72" t="s">
        <v>7477</v>
      </c>
      <c r="E46" s="9"/>
      <c r="F46" s="9"/>
      <c r="G46" s="9"/>
      <c r="H46" s="9"/>
      <c r="I46" s="9"/>
      <c r="J46" s="9"/>
      <c r="K46" s="9"/>
    </row>
    <row r="47" spans="1:11" ht="15" customHeight="1" x14ac:dyDescent="0.35">
      <c r="A47" s="14" t="s">
        <v>2263</v>
      </c>
      <c r="B47" s="14">
        <v>6204</v>
      </c>
      <c r="C47" s="14" t="s">
        <v>7481</v>
      </c>
      <c r="D47" s="9"/>
      <c r="E47" s="9"/>
      <c r="F47" s="9"/>
      <c r="G47" s="9"/>
      <c r="H47" s="9"/>
      <c r="I47" s="9"/>
      <c r="J47" s="9"/>
      <c r="K47" s="9"/>
    </row>
    <row r="48" spans="1:11" ht="15" customHeight="1" x14ac:dyDescent="0.35">
      <c r="A48" s="14" t="s">
        <v>3879</v>
      </c>
      <c r="B48" s="82">
        <v>10291</v>
      </c>
      <c r="C48" s="14" t="s">
        <v>7484</v>
      </c>
      <c r="D48" s="9"/>
      <c r="E48" s="72" t="s">
        <v>7492</v>
      </c>
      <c r="F48" s="9"/>
      <c r="G48" s="9"/>
      <c r="H48" s="9"/>
      <c r="I48" s="9"/>
      <c r="J48" s="9"/>
      <c r="K48" s="9"/>
    </row>
    <row r="49" spans="1:11" ht="15" customHeight="1" x14ac:dyDescent="0.35">
      <c r="A49" s="14" t="s">
        <v>4028</v>
      </c>
      <c r="B49" s="82">
        <v>8677</v>
      </c>
      <c r="C49" s="14" t="s">
        <v>7497</v>
      </c>
      <c r="D49" s="72" t="s">
        <v>7499</v>
      </c>
      <c r="E49" s="72" t="s">
        <v>7504</v>
      </c>
      <c r="F49" s="9"/>
      <c r="G49" s="9"/>
      <c r="H49" s="9"/>
      <c r="I49" s="9"/>
      <c r="J49" s="9"/>
      <c r="K49" s="9"/>
    </row>
    <row r="50" spans="1:11" ht="15" customHeight="1" x14ac:dyDescent="0.35">
      <c r="A50" s="14" t="s">
        <v>4043</v>
      </c>
      <c r="B50" s="14">
        <v>6613</v>
      </c>
      <c r="C50" s="14" t="s">
        <v>7507</v>
      </c>
      <c r="D50" s="83" t="s">
        <v>7508</v>
      </c>
      <c r="E50" s="9"/>
      <c r="F50" s="9"/>
      <c r="G50" s="9"/>
      <c r="H50" s="9"/>
      <c r="I50" s="9"/>
      <c r="J50" s="9"/>
      <c r="K50" s="9"/>
    </row>
    <row r="51" spans="1:11" ht="15" customHeight="1" x14ac:dyDescent="0.35">
      <c r="A51" s="14" t="s">
        <v>4053</v>
      </c>
      <c r="B51" s="82">
        <v>387082</v>
      </c>
      <c r="C51" s="14" t="s">
        <v>7513</v>
      </c>
      <c r="D51" s="14" t="s">
        <v>7514</v>
      </c>
      <c r="E51" s="9"/>
      <c r="F51" s="9"/>
      <c r="G51" s="9"/>
      <c r="H51" s="9"/>
      <c r="I51" s="9"/>
      <c r="J51" s="9"/>
      <c r="K51" s="9"/>
    </row>
    <row r="52" spans="1:11" ht="15" customHeight="1" x14ac:dyDescent="0.35">
      <c r="A52" s="14" t="s">
        <v>1554</v>
      </c>
      <c r="B52" s="82">
        <v>22368</v>
      </c>
      <c r="C52" s="14" t="s">
        <v>7521</v>
      </c>
      <c r="D52" s="83" t="s">
        <v>7523</v>
      </c>
      <c r="E52" s="9"/>
      <c r="F52" s="9"/>
      <c r="G52" s="9"/>
      <c r="H52" s="9"/>
      <c r="I52" s="9"/>
      <c r="J52" s="9"/>
      <c r="K52" s="9"/>
    </row>
    <row r="53" spans="1:11" ht="15" customHeight="1" x14ac:dyDescent="0.35">
      <c r="A53" s="14" t="s">
        <v>846</v>
      </c>
      <c r="B53" s="82">
        <v>203068</v>
      </c>
      <c r="C53" s="14" t="s">
        <v>7526</v>
      </c>
      <c r="D53" s="83" t="s">
        <v>7528</v>
      </c>
      <c r="E53" s="9"/>
      <c r="F53" s="9"/>
      <c r="G53" s="9"/>
      <c r="H53" s="9"/>
      <c r="I53" s="9"/>
      <c r="J53" s="9"/>
      <c r="K53" s="9"/>
    </row>
    <row r="54" spans="1:11" ht="15" customHeight="1" x14ac:dyDescent="0.4">
      <c r="A54" s="9"/>
      <c r="B54" s="18"/>
      <c r="C54" s="9"/>
      <c r="D54" s="9"/>
      <c r="E54" s="9"/>
      <c r="F54" s="9"/>
      <c r="G54" s="9"/>
      <c r="H54" s="9"/>
      <c r="I54" s="9"/>
      <c r="J54" s="9"/>
      <c r="K54"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Validated Factors</vt:lpstr>
      <vt:lpstr>Screen hits - proteomics, shRNA</vt:lpstr>
      <vt:lpstr>Our Hits</vt:lpstr>
      <vt:lpstr>Comparison of RNAi Screens, And</vt:lpstr>
      <vt:lpstr>Andy MudPIT</vt:lpstr>
      <vt:lpstr>Patented Factors</vt:lpstr>
      <vt:lpstr>Table2</vt:lpstr>
      <vt:lpstr>Table7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Gitter, Tony</dc:creator>
  <cp:lastModifiedBy>Gitter, Tony</cp:lastModifiedBy>
  <dcterms:created xsi:type="dcterms:W3CDTF">2020-08-25T18:39:20Z</dcterms:created>
  <dcterms:modified xsi:type="dcterms:W3CDTF">2020-08-25T18:40:11Z</dcterms:modified>
</cp:coreProperties>
</file>