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692769ebdef40b/Desktop/"/>
    </mc:Choice>
  </mc:AlternateContent>
  <xr:revisionPtr revIDLastSave="29" documentId="8_{9D013397-588E-47E6-A498-542039ECFDF9}" xr6:coauthVersionLast="47" xr6:coauthVersionMax="47" xr10:uidLastSave="{51887D42-BA6E-4015-A6BA-BA216065FC6E}"/>
  <bookViews>
    <workbookView xWindow="-108" yWindow="-108" windowWidth="23256" windowHeight="12456" xr2:uid="{1CE769CC-1C96-42E8-96C1-7BAFFC39C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L13" i="1" s="1"/>
  <c r="O13" i="1" s="1"/>
  <c r="L12" i="1"/>
  <c r="O12" i="1" s="1"/>
  <c r="K12" i="1"/>
  <c r="K11" i="1"/>
  <c r="L11" i="1" s="1"/>
  <c r="O11" i="1" s="1"/>
  <c r="K10" i="1"/>
  <c r="L10" i="1" s="1"/>
  <c r="O10" i="1" s="1"/>
  <c r="K9" i="1"/>
  <c r="L9" i="1" s="1"/>
  <c r="O9" i="1" s="1"/>
  <c r="K8" i="1"/>
  <c r="L8" i="1" s="1"/>
  <c r="O8" i="1" s="1"/>
  <c r="K7" i="1"/>
  <c r="L7" i="1" s="1"/>
  <c r="O7" i="1" s="1"/>
  <c r="K6" i="1"/>
  <c r="L6" i="1" s="1"/>
  <c r="O6" i="1" s="1"/>
  <c r="L5" i="1"/>
  <c r="O5" i="1" s="1"/>
  <c r="K5" i="1"/>
  <c r="K4" i="1"/>
  <c r="L4" i="1" s="1"/>
  <c r="O4" i="1" s="1"/>
  <c r="Q3" i="1" a="1"/>
  <c r="Q3" i="1" s="1"/>
  <c r="N3" i="1" a="1"/>
  <c r="S12" i="1" s="1"/>
  <c r="K3" i="1"/>
  <c r="L3" i="1" s="1"/>
  <c r="O3" i="1" l="1"/>
  <c r="S5" i="1"/>
  <c r="T12" i="1"/>
  <c r="T5" i="1"/>
  <c r="S10" i="1"/>
  <c r="T10" i="1"/>
  <c r="S8" i="1"/>
  <c r="T8" i="1"/>
  <c r="S13" i="1"/>
  <c r="S6" i="1"/>
  <c r="T13" i="1"/>
  <c r="T6" i="1"/>
  <c r="S11" i="1"/>
  <c r="T11" i="1" s="1"/>
  <c r="S4" i="1"/>
  <c r="T4" i="1"/>
  <c r="S9" i="1"/>
  <c r="T9" i="1"/>
  <c r="N3" i="1"/>
  <c r="S7" i="1"/>
  <c r="T7" i="1"/>
  <c r="T3" i="1" l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<sst xmlns="http://schemas.openxmlformats.org/spreadsheetml/2006/main" count="82" uniqueCount="47">
  <si>
    <t>S.NO.</t>
  </si>
  <si>
    <t>Student Name</t>
  </si>
  <si>
    <t>Test 1</t>
  </si>
  <si>
    <t>Test 2</t>
  </si>
  <si>
    <t>Test 3</t>
  </si>
  <si>
    <t>Test4</t>
  </si>
  <si>
    <t xml:space="preserve">Test 5 </t>
  </si>
  <si>
    <t>Test 6</t>
  </si>
  <si>
    <t xml:space="preserve">Test 7 </t>
  </si>
  <si>
    <t>Test 8</t>
  </si>
  <si>
    <t xml:space="preserve"> Total </t>
  </si>
  <si>
    <t>Percentage</t>
  </si>
  <si>
    <t>Course</t>
  </si>
  <si>
    <t>Course fees</t>
  </si>
  <si>
    <t>Scholarship</t>
  </si>
  <si>
    <t>Transport</t>
  </si>
  <si>
    <t>Transport Fee</t>
  </si>
  <si>
    <t>Category</t>
  </si>
  <si>
    <t>Discount</t>
  </si>
  <si>
    <t>Total Fees</t>
  </si>
  <si>
    <t>Rahul</t>
  </si>
  <si>
    <t>BCA</t>
  </si>
  <si>
    <t>Y</t>
  </si>
  <si>
    <t>GENERAL</t>
  </si>
  <si>
    <t>Sanjana</t>
  </si>
  <si>
    <t>MCA</t>
  </si>
  <si>
    <t>SC</t>
  </si>
  <si>
    <t>Mahesh</t>
  </si>
  <si>
    <t>N</t>
  </si>
  <si>
    <t>ST</t>
  </si>
  <si>
    <t>Vishal</t>
  </si>
  <si>
    <t>M-TECH</t>
  </si>
  <si>
    <t>OBC</t>
  </si>
  <si>
    <t xml:space="preserve">Nitin </t>
  </si>
  <si>
    <t>B-TECH</t>
  </si>
  <si>
    <t>Abhay</t>
  </si>
  <si>
    <t>Ajay</t>
  </si>
  <si>
    <t>Geeta</t>
  </si>
  <si>
    <t>Rohit</t>
  </si>
  <si>
    <t>Ravi</t>
  </si>
  <si>
    <t>Ritik</t>
  </si>
  <si>
    <t>Fee</t>
  </si>
  <si>
    <t>scholarship</t>
  </si>
  <si>
    <t>.Marks &gt;=95%</t>
  </si>
  <si>
    <t>Marks &gt;=85%</t>
  </si>
  <si>
    <t>Marks &gt;=75%</t>
  </si>
  <si>
    <t>Marks &gt;=65%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</si>
</sst>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Arial Black"/>
      <family val="2"/>
    </font>
    <font>
      <b/>
      <sz val="14"/>
      <color theme="0"/>
      <name val="Arial Black"/>
      <family val="2"/>
    </font>
    <font>
      <sz val="11"/>
      <color theme="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0" fontId="2" fillId="2" borderId="1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0" fillId="2" borderId="1" xfId="0" applyFill="1" applyBorder="1"/>
    <xf numFmtId="0" fontId="3" fillId="3" borderId="2" xfId="0" applyFont="1" applyFill="1" applyBorder="1"/>
    <xf numFmtId="9" fontId="3" fillId="3" borderId="3" xfId="0" applyNumberFormat="1" applyFont="1" applyFill="1" applyBorder="1"/>
    <xf numFmtId="9" fontId="4" fillId="3" borderId="0" xfId="1" applyFont="1" applyFill="1" applyBorder="1"/>
    <xf numFmtId="0" fontId="3" fillId="3" borderId="4" xfId="0" applyFont="1" applyFill="1" applyBorder="1"/>
    <xf numFmtId="9" fontId="3" fillId="3" borderId="5" xfId="0" applyNumberFormat="1" applyFont="1" applyFill="1" applyBorder="1"/>
    <xf numFmtId="0" fontId="3" fillId="3" borderId="6" xfId="0" applyFont="1" applyFill="1" applyBorder="1"/>
    <xf numFmtId="9" fontId="3" fillId="3" borderId="7" xfId="0" applyNumberFormat="1" applyFont="1" applyFill="1" applyBorder="1"/>
    <xf numFmtId="0" fontId="5" fillId="4" borderId="0" xfId="0" applyFont="1" applyFill="1"/>
    <xf numFmtId="0" fontId="0" fillId="4" borderId="0" xfId="0" applyFill="1"/>
    <xf numFmtId="0" fontId="6" fillId="5" borderId="0" xfId="0" applyFont="1" applyFill="1"/>
    <xf numFmtId="0" fontId="7" fillId="5" borderId="0" xfId="0" applyFont="1" applyFill="1"/>
    <xf numFmtId="0" fontId="2" fillId="6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0A31-47A1-4819-9047-7B0D9AF3FC8C}">
  <dimension ref="A2:U20"/>
  <sheetViews>
    <sheetView tabSelected="1" workbookViewId="0">
      <selection activeCell="F16" sqref="F16"/>
    </sheetView>
  </sheetViews>
  <sheetFormatPr defaultRowHeight="14.4" x14ac:dyDescent="0.3"/>
  <cols>
    <col min="2" max="2" width="13.21875" bestFit="1" customWidth="1"/>
    <col min="12" max="12" width="17.44140625" bestFit="1" customWidth="1"/>
    <col min="13" max="13" width="7.6640625" bestFit="1" customWidth="1"/>
    <col min="14" max="15" width="10.6640625" bestFit="1" customWidth="1"/>
    <col min="16" max="16" width="14.77734375" bestFit="1" customWidth="1"/>
    <col min="17" max="17" width="12.44140625" bestFit="1" customWidth="1"/>
    <col min="18" max="18" width="8.6640625" bestFit="1" customWidth="1"/>
  </cols>
  <sheetData>
    <row r="2" spans="1:21" x14ac:dyDescent="0.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</row>
    <row r="3" spans="1:21" x14ac:dyDescent="0.3">
      <c r="A3" s="18">
        <v>1</v>
      </c>
      <c r="B3" s="1" t="s">
        <v>20</v>
      </c>
      <c r="C3" s="1">
        <v>85</v>
      </c>
      <c r="D3" s="1">
        <v>90</v>
      </c>
      <c r="E3" s="1">
        <v>80</v>
      </c>
      <c r="F3" s="1">
        <v>85</v>
      </c>
      <c r="G3" s="1">
        <v>88</v>
      </c>
      <c r="H3" s="1">
        <v>92</v>
      </c>
      <c r="I3" s="1">
        <v>87</v>
      </c>
      <c r="J3" s="1">
        <v>90</v>
      </c>
      <c r="K3" s="1">
        <f>SUM(C3:J3)</f>
        <v>697</v>
      </c>
      <c r="L3" s="2">
        <f>(K3/800)*100%</f>
        <v>0.87124999999999997</v>
      </c>
      <c r="M3" s="1" t="s">
        <v>21</v>
      </c>
      <c r="N3" s="1" cm="1">
        <f t="array" ref="N3:N13">IF(M3:M13=$I$17,$J$17,IF(M3:M13=$I$18,$J$18,IF(M3:M13=$I$19,$J$19,IF(M3:M13=$I$20,$J$20))))</f>
        <v>50000</v>
      </c>
      <c r="O3" s="1">
        <f>IF(L3&gt;=95%,N3*$M$17,  IF(L3&gt;=85%,N3*$M$18,  IF(L3&gt;=75%,N3*$M$19,  IF(L3&gt;=65%,N3*$M$20,  0))))</f>
        <v>7500</v>
      </c>
      <c r="P3" s="1" t="s">
        <v>22</v>
      </c>
      <c r="Q3" s="1" cm="1">
        <f t="array" ref="Q3:Q13">IF(P3:P13="Y",$P$17,0)</f>
        <v>2000</v>
      </c>
      <c r="R3" s="1" t="s">
        <v>23</v>
      </c>
      <c r="S3" s="1">
        <f>IF(R3=$S$17,$U$17*N3, IF(R3=$S$18,$U$18*N3, IF(R3=$S$19,$U$19*N3,$U$20*N3)))</f>
        <v>0</v>
      </c>
      <c r="T3" s="1">
        <f>N3-O3+Q3-S3</f>
        <v>44500</v>
      </c>
    </row>
    <row r="4" spans="1:21" x14ac:dyDescent="0.3">
      <c r="A4" s="18">
        <v>2</v>
      </c>
      <c r="B4" s="1" t="s">
        <v>24</v>
      </c>
      <c r="C4" s="1">
        <v>70</v>
      </c>
      <c r="D4" s="1">
        <v>75</v>
      </c>
      <c r="E4" s="1">
        <v>65</v>
      </c>
      <c r="F4" s="1">
        <v>72</v>
      </c>
      <c r="G4" s="1">
        <v>78</v>
      </c>
      <c r="H4" s="1">
        <v>68</v>
      </c>
      <c r="I4" s="1">
        <v>70</v>
      </c>
      <c r="J4" s="1">
        <v>75</v>
      </c>
      <c r="K4" s="1">
        <f t="shared" ref="K4:K13" si="0">SUM(C4:J4)</f>
        <v>573</v>
      </c>
      <c r="L4" s="2">
        <f t="shared" ref="L4:L13" si="1">(K4/800)*100%</f>
        <v>0.71625000000000005</v>
      </c>
      <c r="M4" s="1" t="s">
        <v>25</v>
      </c>
      <c r="N4" s="1">
        <v>55000</v>
      </c>
      <c r="O4" s="1">
        <f t="shared" ref="O4:O13" si="2">IF(L4&gt;=95%,N4*$M$17,  IF(L4&gt;=85%,N4*$M$18,  IF(L4&gt;=75%,N4*$M$19,  IF(L4&gt;=65%,N4*$M$20,  0))))</f>
        <v>3850.0000000000005</v>
      </c>
      <c r="P4" s="1" t="s">
        <v>22</v>
      </c>
      <c r="Q4" s="1">
        <v>2000</v>
      </c>
      <c r="R4" s="1" t="s">
        <v>26</v>
      </c>
      <c r="S4" s="1">
        <f t="shared" ref="S4:S13" si="3">IF(R4=$S$17,$U$17*N4, IF(R4=$S$18,$U$18*N4, IF(R4=$S$19,$U$19*N4,$U$20*N4)))</f>
        <v>27500</v>
      </c>
      <c r="T4" s="1">
        <f t="shared" ref="T4:T13" si="4">N4-O4+Q4-S4</f>
        <v>25650</v>
      </c>
    </row>
    <row r="5" spans="1:21" x14ac:dyDescent="0.3">
      <c r="A5" s="18">
        <v>3</v>
      </c>
      <c r="B5" s="1" t="s">
        <v>27</v>
      </c>
      <c r="C5" s="1">
        <v>92</v>
      </c>
      <c r="D5" s="1">
        <v>88</v>
      </c>
      <c r="E5" s="1">
        <v>95</v>
      </c>
      <c r="F5" s="1">
        <v>90</v>
      </c>
      <c r="G5" s="1">
        <v>87</v>
      </c>
      <c r="H5" s="1">
        <v>93</v>
      </c>
      <c r="I5" s="1">
        <v>88</v>
      </c>
      <c r="J5" s="1">
        <v>92</v>
      </c>
      <c r="K5" s="1">
        <f t="shared" si="0"/>
        <v>725</v>
      </c>
      <c r="L5" s="2">
        <f t="shared" si="1"/>
        <v>0.90625</v>
      </c>
      <c r="M5" s="1" t="s">
        <v>21</v>
      </c>
      <c r="N5" s="1">
        <v>50000</v>
      </c>
      <c r="O5" s="1">
        <f t="shared" si="2"/>
        <v>7500</v>
      </c>
      <c r="P5" s="1" t="s">
        <v>28</v>
      </c>
      <c r="Q5" s="1">
        <v>0</v>
      </c>
      <c r="R5" s="1" t="s">
        <v>29</v>
      </c>
      <c r="S5" s="1">
        <f t="shared" si="3"/>
        <v>20000</v>
      </c>
      <c r="T5" s="1">
        <f t="shared" si="4"/>
        <v>22500</v>
      </c>
    </row>
    <row r="6" spans="1:21" x14ac:dyDescent="0.3">
      <c r="A6" s="18">
        <v>4</v>
      </c>
      <c r="B6" s="1" t="s">
        <v>30</v>
      </c>
      <c r="C6" s="1">
        <v>80</v>
      </c>
      <c r="D6" s="1">
        <v>82</v>
      </c>
      <c r="E6" s="1">
        <v>85</v>
      </c>
      <c r="F6" s="1">
        <v>88</v>
      </c>
      <c r="G6" s="1">
        <v>80</v>
      </c>
      <c r="H6" s="1">
        <v>85</v>
      </c>
      <c r="I6" s="1">
        <v>83</v>
      </c>
      <c r="J6" s="1">
        <v>86</v>
      </c>
      <c r="K6" s="1">
        <f t="shared" si="0"/>
        <v>669</v>
      </c>
      <c r="L6" s="2">
        <f t="shared" si="1"/>
        <v>0.83625000000000005</v>
      </c>
      <c r="M6" s="1" t="s">
        <v>31</v>
      </c>
      <c r="N6" s="1">
        <v>80000</v>
      </c>
      <c r="O6" s="1">
        <f t="shared" si="2"/>
        <v>8000</v>
      </c>
      <c r="P6" s="1" t="s">
        <v>22</v>
      </c>
      <c r="Q6" s="1">
        <v>2000</v>
      </c>
      <c r="R6" s="1" t="s">
        <v>32</v>
      </c>
      <c r="S6" s="1">
        <f t="shared" si="3"/>
        <v>24000</v>
      </c>
      <c r="T6" s="1">
        <f t="shared" si="4"/>
        <v>50000</v>
      </c>
    </row>
    <row r="7" spans="1:21" x14ac:dyDescent="0.3">
      <c r="A7" s="18">
        <v>5</v>
      </c>
      <c r="B7" s="1" t="s">
        <v>33</v>
      </c>
      <c r="C7" s="1">
        <v>75</v>
      </c>
      <c r="D7" s="1">
        <v>78</v>
      </c>
      <c r="E7" s="1">
        <v>80</v>
      </c>
      <c r="F7" s="1">
        <v>82</v>
      </c>
      <c r="G7" s="1">
        <v>76</v>
      </c>
      <c r="H7" s="1">
        <v>78</v>
      </c>
      <c r="I7" s="1">
        <v>80</v>
      </c>
      <c r="J7" s="1">
        <v>82</v>
      </c>
      <c r="K7" s="1">
        <f t="shared" si="0"/>
        <v>631</v>
      </c>
      <c r="L7" s="2">
        <f t="shared" si="1"/>
        <v>0.78874999999999995</v>
      </c>
      <c r="M7" s="1" t="s">
        <v>34</v>
      </c>
      <c r="N7" s="1">
        <v>70000</v>
      </c>
      <c r="O7" s="1">
        <f t="shared" si="2"/>
        <v>7000</v>
      </c>
      <c r="P7" s="1" t="s">
        <v>22</v>
      </c>
      <c r="Q7" s="1">
        <v>2000</v>
      </c>
      <c r="R7" s="1" t="s">
        <v>26</v>
      </c>
      <c r="S7" s="1">
        <f t="shared" si="3"/>
        <v>35000</v>
      </c>
      <c r="T7" s="1">
        <f t="shared" si="4"/>
        <v>30000</v>
      </c>
    </row>
    <row r="8" spans="1:21" x14ac:dyDescent="0.3">
      <c r="A8" s="18">
        <v>6</v>
      </c>
      <c r="B8" s="1" t="s">
        <v>35</v>
      </c>
      <c r="C8" s="1">
        <v>85</v>
      </c>
      <c r="D8" s="1">
        <v>86</v>
      </c>
      <c r="E8" s="1">
        <v>88</v>
      </c>
      <c r="F8" s="1">
        <v>90</v>
      </c>
      <c r="G8" s="1">
        <v>85</v>
      </c>
      <c r="H8" s="1">
        <v>88</v>
      </c>
      <c r="I8" s="1">
        <v>86</v>
      </c>
      <c r="J8" s="1">
        <v>89</v>
      </c>
      <c r="K8" s="1">
        <f t="shared" si="0"/>
        <v>697</v>
      </c>
      <c r="L8" s="2">
        <f t="shared" si="1"/>
        <v>0.87124999999999997</v>
      </c>
      <c r="M8" s="1" t="s">
        <v>25</v>
      </c>
      <c r="N8" s="1">
        <v>55000</v>
      </c>
      <c r="O8" s="1">
        <f t="shared" si="2"/>
        <v>8250</v>
      </c>
      <c r="P8" s="1" t="s">
        <v>28</v>
      </c>
      <c r="Q8" s="1">
        <v>0</v>
      </c>
      <c r="R8" s="1" t="s">
        <v>29</v>
      </c>
      <c r="S8" s="1">
        <f t="shared" si="3"/>
        <v>22000</v>
      </c>
      <c r="T8" s="1">
        <f t="shared" si="4"/>
        <v>24750</v>
      </c>
    </row>
    <row r="9" spans="1:21" x14ac:dyDescent="0.3">
      <c r="A9" s="18">
        <v>7</v>
      </c>
      <c r="B9" s="1" t="s">
        <v>36</v>
      </c>
      <c r="C9" s="1">
        <v>90</v>
      </c>
      <c r="D9" s="1">
        <v>92</v>
      </c>
      <c r="E9" s="1">
        <v>95</v>
      </c>
      <c r="F9" s="1">
        <v>92</v>
      </c>
      <c r="G9" s="1">
        <v>90</v>
      </c>
      <c r="H9" s="1">
        <v>94</v>
      </c>
      <c r="I9" s="1">
        <v>92</v>
      </c>
      <c r="J9" s="1">
        <v>95</v>
      </c>
      <c r="K9" s="1">
        <f t="shared" si="0"/>
        <v>740</v>
      </c>
      <c r="L9" s="2">
        <f t="shared" si="1"/>
        <v>0.92500000000000004</v>
      </c>
      <c r="M9" s="1" t="s">
        <v>21</v>
      </c>
      <c r="N9" s="1">
        <v>50000</v>
      </c>
      <c r="O9" s="1">
        <f t="shared" si="2"/>
        <v>7500</v>
      </c>
      <c r="P9" s="1" t="s">
        <v>28</v>
      </c>
      <c r="Q9" s="1">
        <v>0</v>
      </c>
      <c r="R9" s="1" t="s">
        <v>23</v>
      </c>
      <c r="S9" s="1">
        <f t="shared" si="3"/>
        <v>0</v>
      </c>
      <c r="T9" s="1">
        <f t="shared" si="4"/>
        <v>42500</v>
      </c>
    </row>
    <row r="10" spans="1:21" x14ac:dyDescent="0.3">
      <c r="A10" s="18">
        <v>8</v>
      </c>
      <c r="B10" s="1" t="s">
        <v>37</v>
      </c>
      <c r="C10" s="1">
        <v>78</v>
      </c>
      <c r="D10" s="1">
        <v>80</v>
      </c>
      <c r="E10" s="1">
        <v>82</v>
      </c>
      <c r="F10" s="1">
        <v>85</v>
      </c>
      <c r="G10" s="1">
        <v>78</v>
      </c>
      <c r="H10" s="1">
        <v>80</v>
      </c>
      <c r="I10" s="1">
        <v>82</v>
      </c>
      <c r="J10" s="1">
        <v>85</v>
      </c>
      <c r="K10" s="1">
        <f t="shared" si="0"/>
        <v>650</v>
      </c>
      <c r="L10" s="2">
        <f t="shared" si="1"/>
        <v>0.8125</v>
      </c>
      <c r="M10" s="1" t="s">
        <v>21</v>
      </c>
      <c r="N10" s="1">
        <v>50000</v>
      </c>
      <c r="O10" s="1">
        <f t="shared" si="2"/>
        <v>5000</v>
      </c>
      <c r="P10" s="1" t="s">
        <v>22</v>
      </c>
      <c r="Q10" s="1">
        <v>2000</v>
      </c>
      <c r="R10" s="1" t="s">
        <v>23</v>
      </c>
      <c r="S10" s="1">
        <f t="shared" si="3"/>
        <v>0</v>
      </c>
      <c r="T10" s="1">
        <f t="shared" si="4"/>
        <v>47000</v>
      </c>
    </row>
    <row r="11" spans="1:21" x14ac:dyDescent="0.3">
      <c r="A11" s="18">
        <v>9</v>
      </c>
      <c r="B11" s="1" t="s">
        <v>38</v>
      </c>
      <c r="C11" s="1">
        <v>85</v>
      </c>
      <c r="D11" s="1">
        <v>88</v>
      </c>
      <c r="E11" s="1">
        <v>90</v>
      </c>
      <c r="F11" s="1">
        <v>92</v>
      </c>
      <c r="G11" s="1">
        <v>85</v>
      </c>
      <c r="H11" s="1">
        <v>88</v>
      </c>
      <c r="I11" s="1">
        <v>90</v>
      </c>
      <c r="J11" s="1">
        <v>92</v>
      </c>
      <c r="K11" s="1">
        <f t="shared" si="0"/>
        <v>710</v>
      </c>
      <c r="L11" s="2">
        <f t="shared" si="1"/>
        <v>0.88749999999999996</v>
      </c>
      <c r="M11" s="1" t="s">
        <v>34</v>
      </c>
      <c r="N11" s="1">
        <v>70000</v>
      </c>
      <c r="O11" s="1">
        <f t="shared" si="2"/>
        <v>10500</v>
      </c>
      <c r="P11" s="1" t="s">
        <v>22</v>
      </c>
      <c r="Q11" s="1">
        <v>2000</v>
      </c>
      <c r="R11" s="1" t="s">
        <v>29</v>
      </c>
      <c r="S11" s="1">
        <f t="shared" si="3"/>
        <v>28000</v>
      </c>
      <c r="T11" s="1">
        <f t="shared" si="4"/>
        <v>33500</v>
      </c>
    </row>
    <row r="12" spans="1:21" x14ac:dyDescent="0.3">
      <c r="A12" s="18">
        <v>10</v>
      </c>
      <c r="B12" s="1" t="s">
        <v>39</v>
      </c>
      <c r="C12" s="1">
        <v>92</v>
      </c>
      <c r="D12" s="1">
        <v>95</v>
      </c>
      <c r="E12" s="1">
        <v>98</v>
      </c>
      <c r="F12" s="1">
        <v>92</v>
      </c>
      <c r="G12" s="1">
        <v>92</v>
      </c>
      <c r="H12" s="1">
        <v>95</v>
      </c>
      <c r="I12" s="1">
        <v>98</v>
      </c>
      <c r="J12" s="1">
        <v>92</v>
      </c>
      <c r="K12" s="1">
        <f t="shared" si="0"/>
        <v>754</v>
      </c>
      <c r="L12" s="2">
        <f t="shared" si="1"/>
        <v>0.9425</v>
      </c>
      <c r="M12" s="1" t="s">
        <v>31</v>
      </c>
      <c r="N12" s="1">
        <v>80000</v>
      </c>
      <c r="O12" s="1">
        <f t="shared" si="2"/>
        <v>12000</v>
      </c>
      <c r="P12" s="1" t="s">
        <v>28</v>
      </c>
      <c r="Q12" s="1">
        <v>0</v>
      </c>
      <c r="R12" s="1" t="s">
        <v>32</v>
      </c>
      <c r="S12" s="1">
        <f t="shared" si="3"/>
        <v>24000</v>
      </c>
      <c r="T12" s="1">
        <f t="shared" si="4"/>
        <v>44000</v>
      </c>
    </row>
    <row r="13" spans="1:21" x14ac:dyDescent="0.3">
      <c r="A13" s="18">
        <v>11</v>
      </c>
      <c r="B13" s="1" t="s">
        <v>40</v>
      </c>
      <c r="C13" s="1">
        <v>5</v>
      </c>
      <c r="D13" s="1">
        <v>10</v>
      </c>
      <c r="E13" s="1">
        <v>8</v>
      </c>
      <c r="F13" s="1">
        <v>6</v>
      </c>
      <c r="G13" s="1">
        <v>7</v>
      </c>
      <c r="H13" s="1">
        <v>5</v>
      </c>
      <c r="I13" s="1">
        <v>10</v>
      </c>
      <c r="J13" s="1">
        <v>8</v>
      </c>
      <c r="K13" s="1">
        <f t="shared" si="0"/>
        <v>59</v>
      </c>
      <c r="L13" s="2">
        <f t="shared" si="1"/>
        <v>7.3749999999999996E-2</v>
      </c>
      <c r="M13" s="1" t="s">
        <v>21</v>
      </c>
      <c r="N13" s="1">
        <v>50000</v>
      </c>
      <c r="O13" s="1">
        <f t="shared" si="2"/>
        <v>0</v>
      </c>
      <c r="P13" s="1" t="s">
        <v>22</v>
      </c>
      <c r="Q13" s="1">
        <v>2000</v>
      </c>
      <c r="R13" s="1" t="s">
        <v>26</v>
      </c>
      <c r="S13" s="1">
        <f t="shared" si="3"/>
        <v>25000</v>
      </c>
      <c r="T13" s="1">
        <f t="shared" si="4"/>
        <v>27000</v>
      </c>
    </row>
    <row r="16" spans="1:21" ht="22.8" thickBot="1" x14ac:dyDescent="0.55000000000000004">
      <c r="I16" s="3" t="s">
        <v>12</v>
      </c>
      <c r="J16" s="3" t="s">
        <v>41</v>
      </c>
      <c r="L16" s="16" t="s">
        <v>42</v>
      </c>
      <c r="M16" s="17"/>
      <c r="P16" s="14" t="s">
        <v>15</v>
      </c>
      <c r="Q16" s="15"/>
      <c r="S16" s="4" t="s">
        <v>17</v>
      </c>
      <c r="T16" s="4"/>
      <c r="U16" s="5" t="s">
        <v>18</v>
      </c>
    </row>
    <row r="17" spans="9:21" ht="22.2" x14ac:dyDescent="0.5">
      <c r="I17" s="6" t="s">
        <v>21</v>
      </c>
      <c r="J17" s="6">
        <v>50000</v>
      </c>
      <c r="L17" s="7" t="s">
        <v>43</v>
      </c>
      <c r="M17" s="8">
        <v>0.2</v>
      </c>
      <c r="P17" s="14">
        <v>2000</v>
      </c>
      <c r="Q17" s="15"/>
      <c r="S17" s="4" t="s">
        <v>26</v>
      </c>
      <c r="T17" s="4"/>
      <c r="U17" s="9">
        <v>0.5</v>
      </c>
    </row>
    <row r="18" spans="9:21" ht="22.2" x14ac:dyDescent="0.5">
      <c r="I18" s="6" t="s">
        <v>34</v>
      </c>
      <c r="J18" s="6">
        <v>70000</v>
      </c>
      <c r="L18" s="10" t="s">
        <v>44</v>
      </c>
      <c r="M18" s="11">
        <v>0.15</v>
      </c>
      <c r="P18" s="14"/>
      <c r="Q18" s="15"/>
      <c r="S18" s="4" t="s">
        <v>29</v>
      </c>
      <c r="T18" s="4"/>
      <c r="U18" s="9">
        <v>0.4</v>
      </c>
    </row>
    <row r="19" spans="9:21" ht="21" x14ac:dyDescent="0.4">
      <c r="I19" s="6" t="s">
        <v>25</v>
      </c>
      <c r="J19" s="6">
        <v>55000</v>
      </c>
      <c r="L19" s="10" t="s">
        <v>45</v>
      </c>
      <c r="M19" s="11">
        <v>0.1</v>
      </c>
      <c r="S19" s="4" t="s">
        <v>32</v>
      </c>
      <c r="T19" s="4"/>
      <c r="U19" s="9">
        <v>0.3</v>
      </c>
    </row>
    <row r="20" spans="9:21" ht="21.6" thickBot="1" x14ac:dyDescent="0.45">
      <c r="I20" s="6" t="s">
        <v>31</v>
      </c>
      <c r="J20" s="6">
        <v>80000</v>
      </c>
      <c r="L20" s="12" t="s">
        <v>46</v>
      </c>
      <c r="M20" s="13">
        <v>7.0000000000000007E-2</v>
      </c>
      <c r="S20" s="4" t="s">
        <v>23</v>
      </c>
      <c r="T20" s="4"/>
      <c r="U2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Aabha Bhandari</dc:creator>
  <cp:lastModifiedBy>Aabha Bhandari</cp:lastModifiedBy>
  <dcterms:created xsi:type="dcterms:W3CDTF">2024-03-12T08:05:45Z</dcterms:created>
  <dcterms:modified xsi:type="dcterms:W3CDTF">2024-03-12T08:11:01Z</dcterms:modified>
</cp:coreProperties>
</file>