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itanova\Desktop\УС\Справка на УС 29.06.2022\"/>
    </mc:Choice>
  </mc:AlternateContent>
  <xr:revisionPtr revIDLastSave="0" documentId="13_ncr:1_{7B049D09-E055-4B42-A8D6-A54127703B9B}" xr6:coauthVersionLast="43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 курс" sheetId="1" r:id="rId1"/>
    <sheet name="2 курс" sheetId="2" r:id="rId2"/>
    <sheet name="Магистратура 1 кур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1" i="2" l="1"/>
  <c r="G30" i="2" l="1"/>
  <c r="H31" i="2"/>
  <c r="G31" i="2" s="1"/>
  <c r="H32" i="2"/>
  <c r="G32" i="2" s="1"/>
  <c r="H30" i="2"/>
  <c r="E33" i="2"/>
  <c r="F33" i="2" s="1"/>
  <c r="D33" i="2"/>
  <c r="F31" i="2"/>
  <c r="F32" i="2"/>
  <c r="F30" i="2"/>
  <c r="H33" i="2" l="1"/>
  <c r="G33" i="2" s="1"/>
  <c r="F36" i="1"/>
  <c r="F27" i="1"/>
  <c r="F32" i="1"/>
  <c r="F31" i="1"/>
  <c r="F26" i="1"/>
  <c r="F28" i="1"/>
  <c r="F33" i="1"/>
  <c r="F35" i="1"/>
  <c r="F34" i="1"/>
  <c r="F30" i="1"/>
  <c r="F29" i="1"/>
  <c r="E3" i="3"/>
  <c r="E4" i="3"/>
  <c r="E2" i="3"/>
  <c r="E3" i="2"/>
  <c r="E4" i="2"/>
  <c r="E5" i="2"/>
  <c r="E6" i="2"/>
  <c r="E7" i="2"/>
  <c r="E8" i="2"/>
  <c r="E9" i="2"/>
  <c r="E10" i="2"/>
  <c r="E2" i="2"/>
  <c r="E2" i="1"/>
  <c r="E3" i="1"/>
  <c r="E4" i="1"/>
  <c r="E5" i="1"/>
  <c r="E6" i="1"/>
  <c r="E7" i="1"/>
  <c r="E8" i="1"/>
  <c r="E9" i="1"/>
  <c r="E10" i="1"/>
  <c r="E11" i="1"/>
  <c r="E12" i="1"/>
  <c r="D5" i="3" l="1"/>
  <c r="F5" i="3"/>
  <c r="G5" i="3"/>
  <c r="H5" i="3"/>
  <c r="C5" i="3"/>
  <c r="D13" i="1"/>
  <c r="F13" i="1"/>
  <c r="G13" i="1"/>
  <c r="H13" i="1"/>
  <c r="C13" i="1"/>
  <c r="D11" i="2"/>
  <c r="F11" i="2"/>
  <c r="G11" i="2"/>
  <c r="H11" i="2"/>
  <c r="C11" i="2"/>
</calcChain>
</file>

<file path=xl/sharedStrings.xml><?xml version="1.0" encoding="utf-8"?>
<sst xmlns="http://schemas.openxmlformats.org/spreadsheetml/2006/main" count="145" uniqueCount="58">
  <si>
    <t>ОП</t>
  </si>
  <si>
    <t>Количество студентов</t>
  </si>
  <si>
    <t>Сдали всю сессию</t>
  </si>
  <si>
    <t>1 задолженность</t>
  </si>
  <si>
    <t>BD</t>
  </si>
  <si>
    <t>CS</t>
  </si>
  <si>
    <t>DJ</t>
  </si>
  <si>
    <t>IA</t>
  </si>
  <si>
    <t>IT</t>
  </si>
  <si>
    <t>ITE</t>
  </si>
  <si>
    <t>ITM</t>
  </si>
  <si>
    <t>MT</t>
  </si>
  <si>
    <t>SE</t>
  </si>
  <si>
    <t>ST</t>
  </si>
  <si>
    <t>TS</t>
  </si>
  <si>
    <t>PM</t>
  </si>
  <si>
    <t>ADA</t>
  </si>
  <si>
    <t>2 задолженностей</t>
  </si>
  <si>
    <t>3 и более задолженностей</t>
  </si>
  <si>
    <t>успеваемость</t>
  </si>
  <si>
    <t>Успеваемость</t>
  </si>
  <si>
    <t>курс</t>
  </si>
  <si>
    <t>Всего</t>
  </si>
  <si>
    <t>Сдали</t>
  </si>
  <si>
    <t>Не сдали</t>
  </si>
  <si>
    <t>Не сдали, %</t>
  </si>
  <si>
    <t>Успеваемость%</t>
  </si>
  <si>
    <t>1 курс</t>
  </si>
  <si>
    <t>2курс</t>
  </si>
  <si>
    <t>1 курс маг</t>
  </si>
  <si>
    <t>Итого</t>
  </si>
  <si>
    <t>Не сдали,%</t>
  </si>
  <si>
    <t>Успеваемость,%</t>
  </si>
  <si>
    <t>Количество магистрантов</t>
  </si>
  <si>
    <t>№</t>
  </si>
  <si>
    <t>Наименование группы образовательных  программ</t>
  </si>
  <si>
    <t>Абсолютная успеваемость (%)</t>
  </si>
  <si>
    <t>Менеджмент и управление</t>
  </si>
  <si>
    <t>80.5</t>
  </si>
  <si>
    <t>Информационная безопасность</t>
  </si>
  <si>
    <t>77.57</t>
  </si>
  <si>
    <t>Информационные технологии</t>
  </si>
  <si>
    <t>78.0</t>
  </si>
  <si>
    <t>Коммуникации и коммуникационные технологии</t>
  </si>
  <si>
    <t>64.3</t>
  </si>
  <si>
    <t>Журналистика  и информация</t>
  </si>
  <si>
    <t>-</t>
  </si>
  <si>
    <t>72.47</t>
  </si>
  <si>
    <t>Средняя успеваемость</t>
  </si>
  <si>
    <t>75.1</t>
  </si>
  <si>
    <t>Триместр (количество студентов)</t>
  </si>
  <si>
    <t>I</t>
  </si>
  <si>
    <t>II</t>
  </si>
  <si>
    <t>III</t>
  </si>
  <si>
    <t>2019/2020</t>
  </si>
  <si>
    <t>2020/2021</t>
  </si>
  <si>
    <t>2021/2022</t>
  </si>
  <si>
    <t>2 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</si>
</sst>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3" xfId="0" applyNumberForma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/>
    <xf numFmtId="0" fontId="0" fillId="0" borderId="10" xfId="0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B1" workbookViewId="0">
      <selection activeCell="L26" sqref="L26:O37"/>
    </sheetView>
  </sheetViews>
  <sheetFormatPr defaultColWidth="8.85546875" defaultRowHeight="15" x14ac:dyDescent="0.25"/>
  <cols>
    <col min="2" max="2" width="9.7109375" customWidth="1"/>
    <col min="3" max="3" width="18.85546875" bestFit="1" customWidth="1"/>
    <col min="4" max="4" width="15.7109375" bestFit="1" customWidth="1"/>
    <col min="5" max="5" width="15.7109375" customWidth="1"/>
    <col min="6" max="6" width="24.28515625" customWidth="1"/>
    <col min="7" max="7" width="24.85546875" customWidth="1"/>
    <col min="8" max="8" width="29.85546875" customWidth="1"/>
    <col min="12" max="12" width="16.5703125" customWidth="1"/>
    <col min="13" max="13" width="17" customWidth="1"/>
    <col min="14" max="14" width="14.5703125" customWidth="1"/>
    <col min="15" max="15" width="18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19</v>
      </c>
      <c r="F1" s="1" t="s">
        <v>3</v>
      </c>
      <c r="G1" s="1" t="s">
        <v>17</v>
      </c>
      <c r="H1" s="1" t="s">
        <v>18</v>
      </c>
    </row>
    <row r="2" spans="1:8" x14ac:dyDescent="0.25">
      <c r="A2" s="1">
        <v>0</v>
      </c>
      <c r="B2" s="2" t="s">
        <v>4</v>
      </c>
      <c r="C2" s="3">
        <v>101</v>
      </c>
      <c r="D2" s="3">
        <v>78</v>
      </c>
      <c r="E2" s="11">
        <f>(D2/C2)*100</f>
        <v>77.227722772277232</v>
      </c>
      <c r="F2" s="3">
        <v>7</v>
      </c>
      <c r="G2" s="3">
        <v>5</v>
      </c>
      <c r="H2" s="4">
        <v>11</v>
      </c>
    </row>
    <row r="3" spans="1:8" x14ac:dyDescent="0.25">
      <c r="A3" s="1">
        <v>1</v>
      </c>
      <c r="B3" s="5" t="s">
        <v>5</v>
      </c>
      <c r="C3" s="6">
        <v>529</v>
      </c>
      <c r="D3" s="6">
        <v>398</v>
      </c>
      <c r="E3" s="11">
        <f t="shared" ref="E3:E12" si="0">(D3/C3)*100</f>
        <v>75.236294896030245</v>
      </c>
      <c r="F3" s="6">
        <v>70</v>
      </c>
      <c r="G3" s="6">
        <v>24</v>
      </c>
      <c r="H3" s="7">
        <v>37</v>
      </c>
    </row>
    <row r="4" spans="1:8" x14ac:dyDescent="0.25">
      <c r="A4" s="1">
        <v>2</v>
      </c>
      <c r="B4" s="5" t="s">
        <v>6</v>
      </c>
      <c r="C4" s="6">
        <v>36</v>
      </c>
      <c r="D4" s="6">
        <v>24</v>
      </c>
      <c r="E4" s="11">
        <f t="shared" si="0"/>
        <v>66.666666666666657</v>
      </c>
      <c r="F4" s="6">
        <v>5</v>
      </c>
      <c r="G4" s="6">
        <v>3</v>
      </c>
      <c r="H4" s="7">
        <v>4</v>
      </c>
    </row>
    <row r="5" spans="1:8" x14ac:dyDescent="0.25">
      <c r="A5" s="1">
        <v>3</v>
      </c>
      <c r="B5" s="5" t="s">
        <v>7</v>
      </c>
      <c r="C5" s="6">
        <v>11</v>
      </c>
      <c r="D5" s="6">
        <v>7</v>
      </c>
      <c r="E5" s="11">
        <f t="shared" si="0"/>
        <v>63.636363636363633</v>
      </c>
      <c r="F5" s="6">
        <v>1</v>
      </c>
      <c r="G5" s="6">
        <v>3</v>
      </c>
      <c r="H5" s="7">
        <v>0</v>
      </c>
    </row>
    <row r="6" spans="1:8" x14ac:dyDescent="0.25">
      <c r="A6" s="1">
        <v>4</v>
      </c>
      <c r="B6" s="5" t="s">
        <v>8</v>
      </c>
      <c r="C6" s="6">
        <v>126</v>
      </c>
      <c r="D6" s="6">
        <v>89</v>
      </c>
      <c r="E6" s="11">
        <f t="shared" si="0"/>
        <v>70.634920634920633</v>
      </c>
      <c r="F6" s="6">
        <v>14</v>
      </c>
      <c r="G6" s="6">
        <v>6</v>
      </c>
      <c r="H6" s="7">
        <v>17</v>
      </c>
    </row>
    <row r="7" spans="1:8" x14ac:dyDescent="0.25">
      <c r="A7" s="1">
        <v>5</v>
      </c>
      <c r="B7" s="5" t="s">
        <v>9</v>
      </c>
      <c r="C7" s="6">
        <v>14</v>
      </c>
      <c r="D7" s="6">
        <v>11</v>
      </c>
      <c r="E7" s="11">
        <f t="shared" si="0"/>
        <v>78.571428571428569</v>
      </c>
      <c r="F7" s="6">
        <v>2</v>
      </c>
      <c r="G7" s="6">
        <v>0</v>
      </c>
      <c r="H7" s="7">
        <v>1</v>
      </c>
    </row>
    <row r="8" spans="1:8" x14ac:dyDescent="0.25">
      <c r="A8" s="1">
        <v>6</v>
      </c>
      <c r="B8" s="5" t="s">
        <v>10</v>
      </c>
      <c r="C8" s="6">
        <v>93</v>
      </c>
      <c r="D8" s="6">
        <v>82</v>
      </c>
      <c r="E8" s="11">
        <f t="shared" si="0"/>
        <v>88.172043010752688</v>
      </c>
      <c r="F8" s="6">
        <v>5</v>
      </c>
      <c r="G8" s="6">
        <v>2</v>
      </c>
      <c r="H8" s="7">
        <v>4</v>
      </c>
    </row>
    <row r="9" spans="1:8" x14ac:dyDescent="0.25">
      <c r="A9" s="1">
        <v>7</v>
      </c>
      <c r="B9" s="5" t="s">
        <v>11</v>
      </c>
      <c r="C9" s="6">
        <v>83</v>
      </c>
      <c r="D9" s="6">
        <v>62</v>
      </c>
      <c r="E9" s="11">
        <f t="shared" si="0"/>
        <v>74.698795180722882</v>
      </c>
      <c r="F9" s="6">
        <v>16</v>
      </c>
      <c r="G9" s="6">
        <v>2</v>
      </c>
      <c r="H9" s="7">
        <v>3</v>
      </c>
    </row>
    <row r="10" spans="1:8" x14ac:dyDescent="0.25">
      <c r="A10" s="1">
        <v>8</v>
      </c>
      <c r="B10" s="5" t="s">
        <v>12</v>
      </c>
      <c r="C10" s="6">
        <v>350</v>
      </c>
      <c r="D10" s="6">
        <v>258</v>
      </c>
      <c r="E10" s="11">
        <f t="shared" si="0"/>
        <v>73.714285714285708</v>
      </c>
      <c r="F10" s="6">
        <v>60</v>
      </c>
      <c r="G10" s="6">
        <v>18</v>
      </c>
      <c r="H10" s="7">
        <v>14</v>
      </c>
    </row>
    <row r="11" spans="1:8" x14ac:dyDescent="0.25">
      <c r="A11" s="1">
        <v>9</v>
      </c>
      <c r="B11" s="5" t="s">
        <v>13</v>
      </c>
      <c r="C11" s="6">
        <v>34</v>
      </c>
      <c r="D11" s="6">
        <v>28</v>
      </c>
      <c r="E11" s="11">
        <f t="shared" si="0"/>
        <v>82.35294117647058</v>
      </c>
      <c r="F11" s="6">
        <v>3</v>
      </c>
      <c r="G11" s="6">
        <v>1</v>
      </c>
      <c r="H11" s="7">
        <v>2</v>
      </c>
    </row>
    <row r="12" spans="1:8" x14ac:dyDescent="0.25">
      <c r="A12" s="1">
        <v>10</v>
      </c>
      <c r="B12" s="8" t="s">
        <v>14</v>
      </c>
      <c r="C12" s="9">
        <v>24</v>
      </c>
      <c r="D12" s="9">
        <v>13</v>
      </c>
      <c r="E12" s="11">
        <f t="shared" si="0"/>
        <v>54.166666666666664</v>
      </c>
      <c r="F12" s="9">
        <v>2</v>
      </c>
      <c r="G12" s="9">
        <v>0</v>
      </c>
      <c r="H12" s="10">
        <v>9</v>
      </c>
    </row>
    <row r="13" spans="1:8" x14ac:dyDescent="0.25">
      <c r="C13">
        <f>SUM(C2:C12)</f>
        <v>1401</v>
      </c>
      <c r="D13">
        <f t="shared" ref="D13:H13" si="1">SUM(D2:D12)</f>
        <v>1050</v>
      </c>
      <c r="F13">
        <f t="shared" si="1"/>
        <v>185</v>
      </c>
      <c r="G13">
        <f t="shared" si="1"/>
        <v>64</v>
      </c>
      <c r="H13">
        <f t="shared" si="1"/>
        <v>102</v>
      </c>
    </row>
    <row r="25" spans="3:15" ht="30" x14ac:dyDescent="0.25">
      <c r="C25" s="1" t="s">
        <v>0</v>
      </c>
      <c r="D25" s="16" t="s">
        <v>1</v>
      </c>
      <c r="E25" s="1" t="s">
        <v>31</v>
      </c>
      <c r="F25" s="1" t="s">
        <v>32</v>
      </c>
    </row>
    <row r="26" spans="3:15" ht="27.75" customHeight="1" x14ac:dyDescent="0.25">
      <c r="C26" s="12" t="s">
        <v>10</v>
      </c>
      <c r="D26" s="12">
        <v>93</v>
      </c>
      <c r="E26" s="12">
        <v>82</v>
      </c>
      <c r="F26" s="13">
        <f t="shared" ref="F26:F36" si="2">(E26/D26)*100</f>
        <v>88.172043010752688</v>
      </c>
      <c r="L26" s="1" t="s">
        <v>0</v>
      </c>
      <c r="M26" s="16" t="s">
        <v>1</v>
      </c>
      <c r="N26" s="1" t="s">
        <v>31</v>
      </c>
      <c r="O26" s="1" t="s">
        <v>32</v>
      </c>
    </row>
    <row r="27" spans="3:15" x14ac:dyDescent="0.25">
      <c r="C27" s="12" t="s">
        <v>13</v>
      </c>
      <c r="D27" s="12">
        <v>34</v>
      </c>
      <c r="E27" s="12">
        <v>28</v>
      </c>
      <c r="F27" s="13">
        <f t="shared" si="2"/>
        <v>82.35294117647058</v>
      </c>
      <c r="L27" s="12" t="s">
        <v>10</v>
      </c>
      <c r="M27" s="12">
        <v>93</v>
      </c>
      <c r="N27" s="12">
        <v>11</v>
      </c>
      <c r="O27" s="13">
        <v>88.172043010752688</v>
      </c>
    </row>
    <row r="28" spans="3:15" x14ac:dyDescent="0.25">
      <c r="C28" s="12" t="s">
        <v>9</v>
      </c>
      <c r="D28" s="12">
        <v>14</v>
      </c>
      <c r="E28" s="12">
        <v>11</v>
      </c>
      <c r="F28" s="13">
        <f t="shared" si="2"/>
        <v>78.571428571428569</v>
      </c>
      <c r="L28" s="12" t="s">
        <v>13</v>
      </c>
      <c r="M28" s="12">
        <v>34</v>
      </c>
      <c r="N28" s="12">
        <v>6</v>
      </c>
      <c r="O28" s="13">
        <v>82.35294117647058</v>
      </c>
    </row>
    <row r="29" spans="3:15" x14ac:dyDescent="0.25">
      <c r="C29" s="12" t="s">
        <v>4</v>
      </c>
      <c r="D29" s="12">
        <v>101</v>
      </c>
      <c r="E29" s="12">
        <v>78</v>
      </c>
      <c r="F29" s="13">
        <f t="shared" si="2"/>
        <v>77.227722772277232</v>
      </c>
      <c r="L29" s="12" t="s">
        <v>9</v>
      </c>
      <c r="M29" s="12">
        <v>14</v>
      </c>
      <c r="N29" s="12">
        <v>3</v>
      </c>
      <c r="O29" s="13">
        <v>78.571428571428569</v>
      </c>
    </row>
    <row r="30" spans="3:15" x14ac:dyDescent="0.25">
      <c r="C30" s="14" t="s">
        <v>5</v>
      </c>
      <c r="D30" s="14">
        <v>529</v>
      </c>
      <c r="E30" s="14">
        <v>398</v>
      </c>
      <c r="F30" s="17">
        <f t="shared" si="2"/>
        <v>75.236294896030245</v>
      </c>
      <c r="L30" s="12" t="s">
        <v>4</v>
      </c>
      <c r="M30" s="12">
        <v>101</v>
      </c>
      <c r="N30" s="12">
        <v>23</v>
      </c>
      <c r="O30" s="13">
        <v>77.227722772277232</v>
      </c>
    </row>
    <row r="31" spans="3:15" x14ac:dyDescent="0.25">
      <c r="C31" s="12" t="s">
        <v>11</v>
      </c>
      <c r="D31" s="12">
        <v>83</v>
      </c>
      <c r="E31" s="12">
        <v>62</v>
      </c>
      <c r="F31" s="13">
        <f t="shared" si="2"/>
        <v>74.698795180722882</v>
      </c>
      <c r="L31" s="14" t="s">
        <v>5</v>
      </c>
      <c r="M31" s="14">
        <v>529</v>
      </c>
      <c r="N31" s="12">
        <v>131</v>
      </c>
      <c r="O31" s="13">
        <v>75.236294896030245</v>
      </c>
    </row>
    <row r="32" spans="3:15" x14ac:dyDescent="0.25">
      <c r="C32" s="12" t="s">
        <v>12</v>
      </c>
      <c r="D32" s="12">
        <v>350</v>
      </c>
      <c r="E32" s="12">
        <v>258</v>
      </c>
      <c r="F32" s="13">
        <f t="shared" si="2"/>
        <v>73.714285714285708</v>
      </c>
      <c r="L32" s="12" t="s">
        <v>11</v>
      </c>
      <c r="M32" s="12">
        <v>83</v>
      </c>
      <c r="N32" s="12">
        <v>21</v>
      </c>
      <c r="O32" s="13">
        <v>74.698795180722882</v>
      </c>
    </row>
    <row r="33" spans="3:15" x14ac:dyDescent="0.25">
      <c r="C33" s="12" t="s">
        <v>8</v>
      </c>
      <c r="D33" s="12">
        <v>126</v>
      </c>
      <c r="E33" s="12">
        <v>89</v>
      </c>
      <c r="F33" s="13">
        <f t="shared" si="2"/>
        <v>70.634920634920633</v>
      </c>
      <c r="L33" s="12" t="s">
        <v>12</v>
      </c>
      <c r="M33" s="12">
        <v>350</v>
      </c>
      <c r="N33" s="12">
        <v>92</v>
      </c>
      <c r="O33" s="13">
        <v>73.714285714285708</v>
      </c>
    </row>
    <row r="34" spans="3:15" x14ac:dyDescent="0.25">
      <c r="C34" s="14" t="s">
        <v>6</v>
      </c>
      <c r="D34" s="14">
        <v>36</v>
      </c>
      <c r="E34" s="14">
        <v>24</v>
      </c>
      <c r="F34" s="17">
        <f t="shared" si="2"/>
        <v>66.666666666666657</v>
      </c>
      <c r="L34" s="12" t="s">
        <v>8</v>
      </c>
      <c r="M34" s="12">
        <v>126</v>
      </c>
      <c r="N34" s="12">
        <v>37</v>
      </c>
      <c r="O34" s="13">
        <v>70.634920634920633</v>
      </c>
    </row>
    <row r="35" spans="3:15" x14ac:dyDescent="0.25">
      <c r="C35" s="12" t="s">
        <v>7</v>
      </c>
      <c r="D35" s="12">
        <v>11</v>
      </c>
      <c r="E35" s="12">
        <v>7</v>
      </c>
      <c r="F35" s="13">
        <f t="shared" si="2"/>
        <v>63.636363636363633</v>
      </c>
      <c r="L35" s="14" t="s">
        <v>6</v>
      </c>
      <c r="M35" s="14">
        <v>36</v>
      </c>
      <c r="N35" s="12">
        <v>12</v>
      </c>
      <c r="O35" s="13">
        <v>66.666666666666657</v>
      </c>
    </row>
    <row r="36" spans="3:15" x14ac:dyDescent="0.25">
      <c r="C36" s="12" t="s">
        <v>14</v>
      </c>
      <c r="D36" s="12">
        <v>24</v>
      </c>
      <c r="E36" s="12">
        <v>13</v>
      </c>
      <c r="F36" s="13">
        <f t="shared" si="2"/>
        <v>54.166666666666664</v>
      </c>
      <c r="L36" s="12" t="s">
        <v>7</v>
      </c>
      <c r="M36" s="12">
        <v>11</v>
      </c>
      <c r="N36" s="12">
        <v>4</v>
      </c>
      <c r="O36" s="13">
        <v>63.636363636363633</v>
      </c>
    </row>
    <row r="37" spans="3:15" x14ac:dyDescent="0.25">
      <c r="C37" s="18"/>
      <c r="L37" s="12" t="s">
        <v>14</v>
      </c>
      <c r="M37" s="12">
        <v>24</v>
      </c>
      <c r="N37" s="12">
        <v>11</v>
      </c>
      <c r="O37" s="13">
        <v>54.166666666666664</v>
      </c>
    </row>
  </sheetData>
  <sortState xmlns:xlrd2="http://schemas.microsoft.com/office/spreadsheetml/2017/richdata2" ref="C26:F36">
    <sortCondition descending="1" ref="F26:F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89A8-33FA-3946-908D-F3803135FED6}">
  <dimension ref="A1:U61"/>
  <sheetViews>
    <sheetView tabSelected="1" topLeftCell="C48" workbookViewId="0">
      <selection activeCell="Q52" sqref="Q52:T61"/>
    </sheetView>
  </sheetViews>
  <sheetFormatPr defaultColWidth="8.85546875" defaultRowHeight="15" x14ac:dyDescent="0.25"/>
  <cols>
    <col min="2" max="2" width="4" bestFit="1" customWidth="1"/>
    <col min="3" max="3" width="18.85546875" bestFit="1" customWidth="1"/>
    <col min="4" max="4" width="15.7109375" bestFit="1" customWidth="1"/>
    <col min="5" max="5" width="15.7109375" customWidth="1"/>
    <col min="6" max="6" width="17.85546875" customWidth="1"/>
    <col min="7" max="7" width="15.85546875" bestFit="1" customWidth="1"/>
    <col min="8" max="8" width="22.85546875" bestFit="1" customWidth="1"/>
    <col min="18" max="18" width="26.7109375" customWidth="1"/>
    <col min="19" max="19" width="17.42578125" customWidth="1"/>
    <col min="20" max="20" width="14.28515625" customWidth="1"/>
    <col min="21" max="21" width="15.28515625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19</v>
      </c>
      <c r="F1" s="1" t="s">
        <v>3</v>
      </c>
      <c r="G1" s="1" t="s">
        <v>17</v>
      </c>
      <c r="H1" s="1" t="s">
        <v>18</v>
      </c>
    </row>
    <row r="2" spans="1:21" x14ac:dyDescent="0.25">
      <c r="A2" s="1">
        <v>0</v>
      </c>
      <c r="B2" s="2" t="s">
        <v>4</v>
      </c>
      <c r="C2" s="3">
        <v>137</v>
      </c>
      <c r="D2" s="3">
        <v>130</v>
      </c>
      <c r="E2" s="11">
        <f>(D2/C2)*100</f>
        <v>94.890510948905103</v>
      </c>
      <c r="F2" s="3">
        <v>5</v>
      </c>
      <c r="G2" s="3">
        <v>2</v>
      </c>
      <c r="H2" s="4">
        <v>0</v>
      </c>
    </row>
    <row r="3" spans="1:21" x14ac:dyDescent="0.25">
      <c r="A3" s="1">
        <v>1</v>
      </c>
      <c r="B3" s="5" t="s">
        <v>5</v>
      </c>
      <c r="C3" s="6">
        <v>193</v>
      </c>
      <c r="D3" s="6">
        <v>170</v>
      </c>
      <c r="E3" s="11">
        <f t="shared" ref="E3:E10" si="0">(D3/C3)*100</f>
        <v>88.082901554404145</v>
      </c>
      <c r="F3" s="6">
        <v>17</v>
      </c>
      <c r="G3" s="6">
        <v>3</v>
      </c>
      <c r="H3" s="7">
        <v>3</v>
      </c>
    </row>
    <row r="4" spans="1:21" x14ac:dyDescent="0.25">
      <c r="A4" s="1">
        <v>2</v>
      </c>
      <c r="B4" s="5" t="s">
        <v>6</v>
      </c>
      <c r="C4" s="6">
        <v>35</v>
      </c>
      <c r="D4" s="6">
        <v>31</v>
      </c>
      <c r="E4" s="11">
        <f t="shared" si="0"/>
        <v>88.571428571428569</v>
      </c>
      <c r="F4" s="6">
        <v>1</v>
      </c>
      <c r="G4" s="6">
        <v>0</v>
      </c>
      <c r="H4" s="7">
        <v>3</v>
      </c>
    </row>
    <row r="5" spans="1:21" x14ac:dyDescent="0.25">
      <c r="A5" s="1">
        <v>3</v>
      </c>
      <c r="B5" s="5" t="s">
        <v>7</v>
      </c>
      <c r="C5" s="6">
        <v>27</v>
      </c>
      <c r="D5" s="6">
        <v>18</v>
      </c>
      <c r="E5" s="11">
        <f t="shared" si="0"/>
        <v>66.666666666666657</v>
      </c>
      <c r="F5" s="6">
        <v>4</v>
      </c>
      <c r="G5" s="6">
        <v>4</v>
      </c>
      <c r="H5" s="7">
        <v>1</v>
      </c>
    </row>
    <row r="6" spans="1:21" x14ac:dyDescent="0.25">
      <c r="A6" s="1">
        <v>4</v>
      </c>
      <c r="B6" s="5" t="s">
        <v>8</v>
      </c>
      <c r="C6" s="6">
        <v>74</v>
      </c>
      <c r="D6" s="6">
        <v>60</v>
      </c>
      <c r="E6" s="11">
        <f t="shared" si="0"/>
        <v>81.081081081081081</v>
      </c>
      <c r="F6" s="6">
        <v>8</v>
      </c>
      <c r="G6" s="6">
        <v>3</v>
      </c>
      <c r="H6" s="7">
        <v>3</v>
      </c>
    </row>
    <row r="7" spans="1:21" x14ac:dyDescent="0.25">
      <c r="A7" s="1">
        <v>5</v>
      </c>
      <c r="B7" s="5" t="s">
        <v>10</v>
      </c>
      <c r="C7" s="6">
        <v>136</v>
      </c>
      <c r="D7" s="6">
        <v>120</v>
      </c>
      <c r="E7" s="11">
        <f t="shared" si="0"/>
        <v>88.235294117647058</v>
      </c>
      <c r="F7" s="6">
        <v>12</v>
      </c>
      <c r="G7" s="6">
        <v>2</v>
      </c>
      <c r="H7" s="7">
        <v>2</v>
      </c>
    </row>
    <row r="8" spans="1:21" x14ac:dyDescent="0.25">
      <c r="A8" s="1">
        <v>6</v>
      </c>
      <c r="B8" s="5" t="s">
        <v>11</v>
      </c>
      <c r="C8" s="6">
        <v>141</v>
      </c>
      <c r="D8" s="6">
        <v>109</v>
      </c>
      <c r="E8" s="11">
        <f t="shared" si="0"/>
        <v>77.304964539007088</v>
      </c>
      <c r="F8" s="6">
        <v>22</v>
      </c>
      <c r="G8" s="6">
        <v>4</v>
      </c>
      <c r="H8" s="7">
        <v>6</v>
      </c>
    </row>
    <row r="9" spans="1:21" x14ac:dyDescent="0.25">
      <c r="A9" s="1">
        <v>7</v>
      </c>
      <c r="B9" s="5" t="s">
        <v>12</v>
      </c>
      <c r="C9" s="6">
        <v>320</v>
      </c>
      <c r="D9" s="6">
        <v>300</v>
      </c>
      <c r="E9" s="11">
        <f t="shared" si="0"/>
        <v>93.75</v>
      </c>
      <c r="F9" s="6">
        <v>9</v>
      </c>
      <c r="G9" s="6">
        <v>7</v>
      </c>
      <c r="H9" s="7">
        <v>4</v>
      </c>
    </row>
    <row r="10" spans="1:21" x14ac:dyDescent="0.25">
      <c r="A10" s="1">
        <v>8</v>
      </c>
      <c r="B10" s="8" t="s">
        <v>14</v>
      </c>
      <c r="C10" s="9">
        <v>63</v>
      </c>
      <c r="D10" s="9">
        <v>58</v>
      </c>
      <c r="E10" s="11">
        <f t="shared" si="0"/>
        <v>92.063492063492063</v>
      </c>
      <c r="F10" s="9">
        <v>1</v>
      </c>
      <c r="G10" s="9">
        <v>3</v>
      </c>
      <c r="H10" s="10">
        <v>1</v>
      </c>
    </row>
    <row r="11" spans="1:21" x14ac:dyDescent="0.25">
      <c r="C11">
        <f>SUM(C2:C10)</f>
        <v>1126</v>
      </c>
      <c r="D11">
        <f t="shared" ref="D11:H11" si="1">SUM(D2:D10)</f>
        <v>996</v>
      </c>
      <c r="F11">
        <f t="shared" si="1"/>
        <v>79</v>
      </c>
      <c r="G11">
        <f t="shared" si="1"/>
        <v>28</v>
      </c>
      <c r="H11">
        <f t="shared" si="1"/>
        <v>23</v>
      </c>
    </row>
    <row r="15" spans="1:21" ht="15.75" thickBot="1" x14ac:dyDescent="0.3"/>
    <row r="16" spans="1:21" ht="30.75" thickBot="1" x14ac:dyDescent="0.3">
      <c r="C16" s="21" t="s">
        <v>0</v>
      </c>
      <c r="D16" s="22" t="s">
        <v>1</v>
      </c>
      <c r="E16" s="21" t="s">
        <v>31</v>
      </c>
      <c r="F16" s="21" t="s">
        <v>32</v>
      </c>
      <c r="R16" s="35" t="s">
        <v>21</v>
      </c>
      <c r="S16" s="37" t="s">
        <v>50</v>
      </c>
      <c r="T16" s="38"/>
      <c r="U16" s="39"/>
    </row>
    <row r="17" spans="3:21" ht="16.5" thickBot="1" x14ac:dyDescent="0.3">
      <c r="C17" s="19" t="s">
        <v>4</v>
      </c>
      <c r="D17" s="19">
        <v>137</v>
      </c>
      <c r="E17" s="19">
        <v>7</v>
      </c>
      <c r="F17" s="20">
        <v>94.890510948905103</v>
      </c>
      <c r="R17" s="36"/>
      <c r="S17" s="25" t="s">
        <v>51</v>
      </c>
      <c r="T17" s="25" t="s">
        <v>52</v>
      </c>
      <c r="U17" s="25" t="s">
        <v>53</v>
      </c>
    </row>
    <row r="18" spans="3:21" ht="16.5" thickBot="1" x14ac:dyDescent="0.3">
      <c r="C18" s="19" t="s">
        <v>12</v>
      </c>
      <c r="D18" s="19">
        <v>320</v>
      </c>
      <c r="E18" s="19">
        <v>20</v>
      </c>
      <c r="F18" s="20">
        <v>93.75</v>
      </c>
      <c r="R18" s="26">
        <v>1</v>
      </c>
      <c r="S18" s="25">
        <v>322</v>
      </c>
      <c r="T18" s="25">
        <v>289</v>
      </c>
      <c r="U18" s="25">
        <v>314</v>
      </c>
    </row>
    <row r="19" spans="3:21" ht="16.5" thickBot="1" x14ac:dyDescent="0.3">
      <c r="C19" s="19" t="s">
        <v>14</v>
      </c>
      <c r="D19" s="19">
        <v>63</v>
      </c>
      <c r="E19" s="19">
        <v>5</v>
      </c>
      <c r="F19" s="20">
        <v>92.063492063492063</v>
      </c>
      <c r="R19" s="26">
        <v>2</v>
      </c>
      <c r="S19" s="25">
        <v>62</v>
      </c>
      <c r="T19" s="25">
        <v>116</v>
      </c>
      <c r="U19" s="25">
        <v>60</v>
      </c>
    </row>
    <row r="20" spans="3:21" ht="16.5" thickBot="1" x14ac:dyDescent="0.3">
      <c r="C20" s="19" t="s">
        <v>6</v>
      </c>
      <c r="D20" s="19">
        <v>35</v>
      </c>
      <c r="E20" s="19">
        <v>4</v>
      </c>
      <c r="F20" s="20">
        <v>88.571428571428569</v>
      </c>
      <c r="R20" s="26">
        <v>3</v>
      </c>
      <c r="S20" s="25">
        <v>32</v>
      </c>
      <c r="T20" s="25">
        <v>39</v>
      </c>
      <c r="U20" s="25" t="s">
        <v>46</v>
      </c>
    </row>
    <row r="21" spans="3:21" ht="16.5" thickBot="1" x14ac:dyDescent="0.3">
      <c r="C21" s="19" t="s">
        <v>10</v>
      </c>
      <c r="D21" s="19">
        <v>136</v>
      </c>
      <c r="E21" s="19">
        <v>16</v>
      </c>
      <c r="F21" s="20">
        <v>88.235294117647058</v>
      </c>
      <c r="R21" s="34"/>
      <c r="S21" s="25">
        <v>416</v>
      </c>
      <c r="T21" s="25">
        <v>444</v>
      </c>
      <c r="U21" s="25">
        <v>374</v>
      </c>
    </row>
    <row r="22" spans="3:21" x14ac:dyDescent="0.25">
      <c r="C22" s="19" t="s">
        <v>5</v>
      </c>
      <c r="D22" s="19">
        <v>193</v>
      </c>
      <c r="E22" s="19">
        <v>23</v>
      </c>
      <c r="F22" s="20">
        <v>88.082901554404145</v>
      </c>
    </row>
    <row r="23" spans="3:21" x14ac:dyDescent="0.25">
      <c r="C23" s="19" t="s">
        <v>8</v>
      </c>
      <c r="D23" s="19">
        <v>74</v>
      </c>
      <c r="E23" s="19">
        <v>14</v>
      </c>
      <c r="F23" s="20">
        <v>81.081081081081081</v>
      </c>
    </row>
    <row r="24" spans="3:21" x14ac:dyDescent="0.25">
      <c r="C24" s="19" t="s">
        <v>11</v>
      </c>
      <c r="D24" s="19">
        <v>141</v>
      </c>
      <c r="E24" s="19">
        <v>32</v>
      </c>
      <c r="F24" s="20">
        <v>77.304964539007088</v>
      </c>
    </row>
    <row r="25" spans="3:21" x14ac:dyDescent="0.25">
      <c r="C25" s="19" t="s">
        <v>7</v>
      </c>
      <c r="D25" s="19">
        <v>27</v>
      </c>
      <c r="E25" s="19">
        <v>9</v>
      </c>
      <c r="F25" s="20">
        <v>66.666666666666657</v>
      </c>
    </row>
    <row r="29" spans="3:21" x14ac:dyDescent="0.25">
      <c r="C29" s="15" t="s">
        <v>21</v>
      </c>
      <c r="D29" s="15" t="s">
        <v>22</v>
      </c>
      <c r="E29" s="15" t="s">
        <v>23</v>
      </c>
      <c r="F29" s="15" t="s">
        <v>24</v>
      </c>
      <c r="G29" s="15" t="s">
        <v>25</v>
      </c>
      <c r="H29" s="15" t="s">
        <v>26</v>
      </c>
    </row>
    <row r="30" spans="3:21" x14ac:dyDescent="0.25">
      <c r="C30" s="12" t="s">
        <v>27</v>
      </c>
      <c r="D30" s="12">
        <v>1257</v>
      </c>
      <c r="E30" s="12">
        <v>1050</v>
      </c>
      <c r="F30" s="12">
        <f>D30-E30</f>
        <v>207</v>
      </c>
      <c r="G30" s="13">
        <f>100-H30</f>
        <v>16.467780429594271</v>
      </c>
      <c r="H30" s="13">
        <f>(E30/D30)*100</f>
        <v>83.532219570405729</v>
      </c>
    </row>
    <row r="31" spans="3:21" x14ac:dyDescent="0.25">
      <c r="C31" s="12" t="s">
        <v>28</v>
      </c>
      <c r="D31" s="12">
        <v>1045</v>
      </c>
      <c r="E31" s="12">
        <v>996</v>
      </c>
      <c r="F31" s="12">
        <f t="shared" ref="F31:F33" si="2">D31-E31</f>
        <v>49</v>
      </c>
      <c r="G31" s="13">
        <f t="shared" ref="G31:G32" si="3">100-H31</f>
        <v>4.6889952153110102</v>
      </c>
      <c r="H31" s="13">
        <f t="shared" ref="H31:H33" si="4">(E31/D31)*100</f>
        <v>95.31100478468899</v>
      </c>
    </row>
    <row r="32" spans="3:21" x14ac:dyDescent="0.25">
      <c r="C32" s="12" t="s">
        <v>29</v>
      </c>
      <c r="D32" s="12">
        <v>39</v>
      </c>
      <c r="E32" s="12">
        <v>35</v>
      </c>
      <c r="F32" s="12">
        <f t="shared" si="2"/>
        <v>4</v>
      </c>
      <c r="G32" s="13">
        <f t="shared" si="3"/>
        <v>10.256410256410248</v>
      </c>
      <c r="H32" s="13">
        <f t="shared" si="4"/>
        <v>89.743589743589752</v>
      </c>
    </row>
    <row r="33" spans="3:21" x14ac:dyDescent="0.25">
      <c r="C33" s="12" t="s">
        <v>30</v>
      </c>
      <c r="D33" s="12">
        <f>SUM(D30:D32)</f>
        <v>2341</v>
      </c>
      <c r="E33" s="12">
        <f>SUM(E30:E32)</f>
        <v>2081</v>
      </c>
      <c r="F33" s="12">
        <f t="shared" si="2"/>
        <v>260</v>
      </c>
      <c r="G33" s="13">
        <f>100-H33</f>
        <v>11.106364801366936</v>
      </c>
      <c r="H33" s="13">
        <f t="shared" si="4"/>
        <v>88.893635198633064</v>
      </c>
    </row>
    <row r="40" spans="3:21" ht="46.5" customHeight="1" x14ac:dyDescent="0.25">
      <c r="Q40" s="40" t="s">
        <v>34</v>
      </c>
      <c r="R40" s="40" t="s">
        <v>35</v>
      </c>
      <c r="S40" s="40" t="s">
        <v>36</v>
      </c>
      <c r="T40" s="40"/>
      <c r="U40" s="40"/>
    </row>
    <row r="41" spans="3:21" ht="15.75" x14ac:dyDescent="0.25">
      <c r="Q41" s="40"/>
      <c r="R41" s="40"/>
      <c r="S41" s="27" t="s">
        <v>27</v>
      </c>
      <c r="T41" s="27" t="s">
        <v>27</v>
      </c>
      <c r="U41" s="27" t="s">
        <v>27</v>
      </c>
    </row>
    <row r="42" spans="3:21" ht="40.5" customHeight="1" x14ac:dyDescent="0.25">
      <c r="Q42" s="40"/>
      <c r="R42" s="40"/>
      <c r="S42" s="27" t="s">
        <v>54</v>
      </c>
      <c r="T42" s="27" t="s">
        <v>55</v>
      </c>
      <c r="U42" s="27" t="s">
        <v>56</v>
      </c>
    </row>
    <row r="43" spans="3:21" ht="31.5" x14ac:dyDescent="0.25">
      <c r="Q43" s="29">
        <v>1</v>
      </c>
      <c r="R43" s="28" t="s">
        <v>37</v>
      </c>
      <c r="S43" s="29">
        <v>92.54</v>
      </c>
      <c r="T43" s="29">
        <v>91.03</v>
      </c>
      <c r="U43" s="29" t="s">
        <v>38</v>
      </c>
    </row>
    <row r="44" spans="3:21" ht="31.5" x14ac:dyDescent="0.25">
      <c r="Q44" s="29">
        <v>2</v>
      </c>
      <c r="R44" s="28" t="s">
        <v>39</v>
      </c>
      <c r="S44" s="29">
        <v>85.87</v>
      </c>
      <c r="T44" s="29">
        <v>88.24</v>
      </c>
      <c r="U44" s="29" t="s">
        <v>40</v>
      </c>
    </row>
    <row r="45" spans="3:21" x14ac:dyDescent="0.25">
      <c r="Q45" s="41">
        <v>3</v>
      </c>
      <c r="R45" s="42" t="s">
        <v>41</v>
      </c>
      <c r="S45" s="41">
        <v>81.59</v>
      </c>
      <c r="T45" s="41">
        <v>73.92</v>
      </c>
      <c r="U45" s="41" t="s">
        <v>42</v>
      </c>
    </row>
    <row r="46" spans="3:21" hidden="1" x14ac:dyDescent="0.25">
      <c r="Q46" s="41"/>
      <c r="R46" s="42"/>
      <c r="S46" s="41"/>
      <c r="T46" s="41"/>
      <c r="U46" s="41"/>
    </row>
    <row r="47" spans="3:21" ht="47.25" x14ac:dyDescent="0.25">
      <c r="Q47" s="29">
        <v>4</v>
      </c>
      <c r="R47" s="28" t="s">
        <v>43</v>
      </c>
      <c r="S47" s="29">
        <v>85.37</v>
      </c>
      <c r="T47" s="29">
        <v>80</v>
      </c>
      <c r="U47" s="29" t="s">
        <v>44</v>
      </c>
    </row>
    <row r="48" spans="3:21" ht="31.5" x14ac:dyDescent="0.25">
      <c r="Q48" s="29">
        <v>5</v>
      </c>
      <c r="R48" s="32" t="s">
        <v>45</v>
      </c>
      <c r="S48" s="29" t="s">
        <v>46</v>
      </c>
      <c r="T48" s="29">
        <v>58.82</v>
      </c>
      <c r="U48" s="29" t="s">
        <v>47</v>
      </c>
    </row>
    <row r="49" spans="17:21" ht="15.75" x14ac:dyDescent="0.25">
      <c r="Q49" s="28"/>
      <c r="R49" s="33" t="s">
        <v>48</v>
      </c>
      <c r="S49" s="27">
        <v>87</v>
      </c>
      <c r="T49" s="27">
        <v>79</v>
      </c>
      <c r="U49" s="27" t="s">
        <v>49</v>
      </c>
    </row>
    <row r="52" spans="17:21" ht="15.75" customHeight="1" x14ac:dyDescent="0.25">
      <c r="Q52" s="40" t="s">
        <v>34</v>
      </c>
      <c r="R52" s="40" t="s">
        <v>35</v>
      </c>
      <c r="S52" s="43" t="s">
        <v>36</v>
      </c>
      <c r="T52" s="44"/>
      <c r="U52" s="27"/>
    </row>
    <row r="53" spans="17:21" ht="15.75" x14ac:dyDescent="0.25">
      <c r="Q53" s="40"/>
      <c r="R53" s="40"/>
      <c r="S53" s="27" t="s">
        <v>57</v>
      </c>
      <c r="T53" s="27" t="s">
        <v>57</v>
      </c>
      <c r="U53" s="27"/>
    </row>
    <row r="54" spans="17:21" ht="15.75" x14ac:dyDescent="0.25">
      <c r="Q54" s="40"/>
      <c r="R54" s="40"/>
      <c r="S54" s="27" t="s">
        <v>55</v>
      </c>
      <c r="T54" s="27" t="s">
        <v>56</v>
      </c>
      <c r="U54" s="27"/>
    </row>
    <row r="55" spans="17:21" ht="31.5" x14ac:dyDescent="0.25">
      <c r="Q55" s="31">
        <v>1</v>
      </c>
      <c r="R55" s="30" t="s">
        <v>37</v>
      </c>
      <c r="S55" s="31">
        <v>97</v>
      </c>
      <c r="T55" s="31">
        <v>90.5</v>
      </c>
      <c r="U55" s="31"/>
    </row>
    <row r="56" spans="17:21" ht="31.5" x14ac:dyDescent="0.25">
      <c r="Q56" s="31">
        <v>2</v>
      </c>
      <c r="R56" s="30" t="s">
        <v>39</v>
      </c>
      <c r="S56" s="31">
        <v>82</v>
      </c>
      <c r="T56" s="31">
        <v>90</v>
      </c>
      <c r="U56" s="31"/>
    </row>
    <row r="57" spans="17:21" ht="15" customHeight="1" x14ac:dyDescent="0.25">
      <c r="Q57" s="41">
        <v>3</v>
      </c>
      <c r="R57" s="42" t="s">
        <v>41</v>
      </c>
      <c r="S57" s="45">
        <v>85</v>
      </c>
      <c r="T57" s="41">
        <v>85.6</v>
      </c>
      <c r="U57" s="41"/>
    </row>
    <row r="58" spans="17:21" ht="15" customHeight="1" x14ac:dyDescent="0.25">
      <c r="Q58" s="41"/>
      <c r="R58" s="42"/>
      <c r="S58" s="46"/>
      <c r="T58" s="41"/>
      <c r="U58" s="41"/>
    </row>
    <row r="59" spans="17:21" ht="47.25" x14ac:dyDescent="0.25">
      <c r="Q59" s="31">
        <v>4</v>
      </c>
      <c r="R59" s="30" t="s">
        <v>43</v>
      </c>
      <c r="S59" s="31">
        <v>75</v>
      </c>
      <c r="T59" s="31">
        <v>87</v>
      </c>
      <c r="U59" s="31"/>
    </row>
    <row r="60" spans="17:21" ht="31.5" x14ac:dyDescent="0.25">
      <c r="Q60" s="31">
        <v>5</v>
      </c>
      <c r="R60" s="32" t="s">
        <v>45</v>
      </c>
      <c r="S60" s="31"/>
      <c r="T60" s="31">
        <v>89</v>
      </c>
      <c r="U60" s="31"/>
    </row>
    <row r="61" spans="17:21" ht="15.75" x14ac:dyDescent="0.25">
      <c r="Q61" s="30"/>
      <c r="R61" s="33" t="s">
        <v>48</v>
      </c>
      <c r="S61" s="27">
        <v>84.75</v>
      </c>
      <c r="T61" s="27">
        <f>AVERAGE(T55:T60)</f>
        <v>88.42</v>
      </c>
      <c r="U61" s="27"/>
    </row>
  </sheetData>
  <sortState xmlns:xlrd2="http://schemas.microsoft.com/office/spreadsheetml/2017/richdata2" ref="C17:F25">
    <sortCondition descending="1" ref="F17:F25"/>
  </sortState>
  <mergeCells count="18">
    <mergeCell ref="Q52:Q54"/>
    <mergeCell ref="R52:R54"/>
    <mergeCell ref="Q57:Q58"/>
    <mergeCell ref="R57:R58"/>
    <mergeCell ref="S57:S58"/>
    <mergeCell ref="T57:T58"/>
    <mergeCell ref="U57:U58"/>
    <mergeCell ref="S52:T52"/>
    <mergeCell ref="Q45:Q46"/>
    <mergeCell ref="R45:R46"/>
    <mergeCell ref="S45:S46"/>
    <mergeCell ref="T45:T46"/>
    <mergeCell ref="U45:U46"/>
    <mergeCell ref="R16:R17"/>
    <mergeCell ref="S16:U16"/>
    <mergeCell ref="Q40:Q42"/>
    <mergeCell ref="R40:R42"/>
    <mergeCell ref="S40:U4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FAA9-6742-924F-A39B-B648D7A2B510}">
  <dimension ref="A1:H14"/>
  <sheetViews>
    <sheetView workbookViewId="0">
      <selection activeCell="C11" sqref="C11:F14"/>
    </sheetView>
  </sheetViews>
  <sheetFormatPr defaultColWidth="8.85546875" defaultRowHeight="15" x14ac:dyDescent="0.25"/>
  <cols>
    <col min="2" max="2" width="4.28515625" bestFit="1" customWidth="1"/>
    <col min="3" max="3" width="18.85546875" bestFit="1" customWidth="1"/>
    <col min="4" max="4" width="15.7109375" bestFit="1" customWidth="1"/>
    <col min="5" max="5" width="18.140625" customWidth="1"/>
    <col min="6" max="6" width="18.7109375" customWidth="1"/>
    <col min="7" max="7" width="15.85546875" bestFit="1" customWidth="1"/>
    <col min="8" max="8" width="22.855468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20</v>
      </c>
      <c r="F1" s="1" t="s">
        <v>3</v>
      </c>
      <c r="G1" s="1" t="s">
        <v>17</v>
      </c>
      <c r="H1" s="1" t="s">
        <v>18</v>
      </c>
    </row>
    <row r="2" spans="1:8" x14ac:dyDescent="0.25">
      <c r="A2" s="1">
        <v>0</v>
      </c>
      <c r="B2" s="2" t="s">
        <v>16</v>
      </c>
      <c r="C2" s="3">
        <v>31</v>
      </c>
      <c r="D2" s="3">
        <v>27</v>
      </c>
      <c r="E2" s="11">
        <f>(D2/C2)*100</f>
        <v>87.096774193548384</v>
      </c>
      <c r="F2" s="3">
        <v>0</v>
      </c>
      <c r="G2" s="3">
        <v>1</v>
      </c>
      <c r="H2" s="4">
        <v>3</v>
      </c>
    </row>
    <row r="3" spans="1:8" x14ac:dyDescent="0.25">
      <c r="A3" s="1">
        <v>1</v>
      </c>
      <c r="B3" s="5" t="s">
        <v>8</v>
      </c>
      <c r="C3" s="6">
        <v>4</v>
      </c>
      <c r="D3" s="6">
        <v>3</v>
      </c>
      <c r="E3" s="11">
        <f t="shared" ref="E3:E4" si="0">(D3/C3)*100</f>
        <v>75</v>
      </c>
      <c r="F3" s="6">
        <v>0</v>
      </c>
      <c r="G3" s="6">
        <v>0</v>
      </c>
      <c r="H3" s="7">
        <v>1</v>
      </c>
    </row>
    <row r="4" spans="1:8" x14ac:dyDescent="0.25">
      <c r="A4" s="1">
        <v>2</v>
      </c>
      <c r="B4" s="8" t="s">
        <v>15</v>
      </c>
      <c r="C4" s="9">
        <v>6</v>
      </c>
      <c r="D4" s="9">
        <v>5</v>
      </c>
      <c r="E4" s="11">
        <f t="shared" si="0"/>
        <v>83.333333333333343</v>
      </c>
      <c r="F4" s="9">
        <v>0</v>
      </c>
      <c r="G4" s="9">
        <v>0</v>
      </c>
      <c r="H4" s="10">
        <v>1</v>
      </c>
    </row>
    <row r="5" spans="1:8" x14ac:dyDescent="0.25">
      <c r="C5">
        <f>SUM(C2:C4)</f>
        <v>41</v>
      </c>
      <c r="D5">
        <f t="shared" ref="D5:H5" si="1">SUM(D2:D4)</f>
        <v>35</v>
      </c>
      <c r="F5">
        <f t="shared" si="1"/>
        <v>0</v>
      </c>
      <c r="G5">
        <f t="shared" si="1"/>
        <v>1</v>
      </c>
      <c r="H5">
        <f t="shared" si="1"/>
        <v>5</v>
      </c>
    </row>
    <row r="11" spans="1:8" ht="30" x14ac:dyDescent="0.25">
      <c r="C11" s="21" t="s">
        <v>0</v>
      </c>
      <c r="D11" s="22" t="s">
        <v>33</v>
      </c>
      <c r="E11" s="21" t="s">
        <v>31</v>
      </c>
      <c r="F11" s="21" t="s">
        <v>32</v>
      </c>
    </row>
    <row r="12" spans="1:8" x14ac:dyDescent="0.25">
      <c r="C12" s="12" t="s">
        <v>16</v>
      </c>
      <c r="D12" s="23">
        <v>31</v>
      </c>
      <c r="E12" s="23">
        <v>4</v>
      </c>
      <c r="F12" s="24">
        <v>87.096774193548384</v>
      </c>
    </row>
    <row r="13" spans="1:8" x14ac:dyDescent="0.25">
      <c r="C13" s="12" t="s">
        <v>8</v>
      </c>
      <c r="D13" s="23">
        <v>4</v>
      </c>
      <c r="E13" s="23">
        <v>1</v>
      </c>
      <c r="F13" s="24">
        <v>75</v>
      </c>
    </row>
    <row r="14" spans="1:8" x14ac:dyDescent="0.25">
      <c r="C14" s="12" t="s">
        <v>15</v>
      </c>
      <c r="D14" s="23">
        <v>6</v>
      </c>
      <c r="E14" s="23">
        <v>1</v>
      </c>
      <c r="F14" s="24">
        <v>83.333333333333343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курс</vt:lpstr>
      <vt:lpstr>2 курс</vt:lpstr>
      <vt:lpstr>Магистратура 1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Aliya Koitanova</cp:lastModifiedBy>
  <dcterms:created xsi:type="dcterms:W3CDTF">2022-06-24T08:19:46Z</dcterms:created>
  <dcterms:modified xsi:type="dcterms:W3CDTF">2022-06-28T12:55:35Z</dcterms:modified>
</cp:coreProperties>
</file>