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esktop/GitHub/TernaryBody/Fitting/"/>
    </mc:Choice>
  </mc:AlternateContent>
  <xr:revisionPtr revIDLastSave="0" documentId="13_ncr:1_{FF461591-0F64-2644-B1D0-E57549DC4717}" xr6:coauthVersionLast="43" xr6:coauthVersionMax="43" xr10:uidLastSave="{00000000-0000-0000-0000-000000000000}"/>
  <bookViews>
    <workbookView xWindow="0" yWindow="460" windowWidth="25600" windowHeight="14740" activeTab="9" xr2:uid="{20508D98-10C3-0940-9B1C-E9576931B827}"/>
  </bookViews>
  <sheets>
    <sheet name="synNotch" sheetId="1" r:id="rId1"/>
    <sheet name=" CAR (CD25)" sheetId="2" r:id="rId2"/>
    <sheet name="SN_FMC63" sheetId="3" r:id="rId3"/>
    <sheet name="SN_Rituximab" sheetId="4" r:id="rId4"/>
    <sheet name="SN_Cetuximab" sheetId="5" r:id="rId5"/>
    <sheet name="SN_Herceptin" sheetId="6" r:id="rId6"/>
    <sheet name="CAR_FMC63" sheetId="7" r:id="rId7"/>
    <sheet name="CAR_Rituximab" sheetId="8" r:id="rId8"/>
    <sheet name="CAR_Cetuximab" sheetId="9" r:id="rId9"/>
    <sheet name="CAR_Hercepti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I2" i="10"/>
  <c r="J2" i="10"/>
  <c r="K2" i="10"/>
  <c r="L2" i="10"/>
  <c r="M2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B1" i="10"/>
  <c r="C1" i="10"/>
  <c r="D1" i="10"/>
  <c r="E1" i="10"/>
  <c r="F1" i="10"/>
  <c r="G1" i="10"/>
  <c r="H1" i="10"/>
  <c r="I1" i="10"/>
  <c r="J1" i="10"/>
  <c r="K1" i="10"/>
  <c r="L1" i="10"/>
  <c r="M1" i="10"/>
  <c r="A2" i="9"/>
  <c r="B2" i="9"/>
  <c r="C2" i="9"/>
  <c r="D2" i="9"/>
  <c r="E2" i="9"/>
  <c r="F2" i="9"/>
  <c r="G2" i="9"/>
  <c r="H2" i="9"/>
  <c r="I2" i="9"/>
  <c r="J2" i="9"/>
  <c r="K2" i="9"/>
  <c r="L2" i="9"/>
  <c r="M2" i="9"/>
  <c r="A3" i="9"/>
  <c r="B3" i="9"/>
  <c r="C3" i="9"/>
  <c r="D3" i="9"/>
  <c r="E3" i="9"/>
  <c r="F3" i="9"/>
  <c r="G3" i="9"/>
  <c r="H3" i="9"/>
  <c r="I3" i="9"/>
  <c r="J3" i="9"/>
  <c r="K3" i="9"/>
  <c r="L3" i="9"/>
  <c r="M3" i="9"/>
  <c r="A4" i="9"/>
  <c r="B4" i="9"/>
  <c r="C4" i="9"/>
  <c r="D4" i="9"/>
  <c r="E4" i="9"/>
  <c r="F4" i="9"/>
  <c r="G4" i="9"/>
  <c r="H4" i="9"/>
  <c r="I4" i="9"/>
  <c r="J4" i="9"/>
  <c r="K4" i="9"/>
  <c r="L4" i="9"/>
  <c r="M4" i="9"/>
  <c r="A5" i="9"/>
  <c r="B5" i="9"/>
  <c r="C5" i="9"/>
  <c r="D5" i="9"/>
  <c r="E5" i="9"/>
  <c r="F5" i="9"/>
  <c r="G5" i="9"/>
  <c r="H5" i="9"/>
  <c r="I5" i="9"/>
  <c r="J5" i="9"/>
  <c r="K5" i="9"/>
  <c r="L5" i="9"/>
  <c r="M5" i="9"/>
  <c r="A6" i="9"/>
  <c r="B6" i="9"/>
  <c r="C6" i="9"/>
  <c r="D6" i="9"/>
  <c r="E6" i="9"/>
  <c r="F6" i="9"/>
  <c r="G6" i="9"/>
  <c r="H6" i="9"/>
  <c r="I6" i="9"/>
  <c r="J6" i="9"/>
  <c r="K6" i="9"/>
  <c r="L6" i="9"/>
  <c r="M6" i="9"/>
  <c r="A7" i="9"/>
  <c r="B7" i="9"/>
  <c r="C7" i="9"/>
  <c r="D7" i="9"/>
  <c r="E7" i="9"/>
  <c r="F7" i="9"/>
  <c r="G7" i="9"/>
  <c r="H7" i="9"/>
  <c r="I7" i="9"/>
  <c r="J7" i="9"/>
  <c r="K7" i="9"/>
  <c r="L7" i="9"/>
  <c r="M7" i="9"/>
  <c r="A8" i="9"/>
  <c r="B8" i="9"/>
  <c r="C8" i="9"/>
  <c r="D8" i="9"/>
  <c r="E8" i="9"/>
  <c r="F8" i="9"/>
  <c r="G8" i="9"/>
  <c r="H8" i="9"/>
  <c r="I8" i="9"/>
  <c r="J8" i="9"/>
  <c r="K8" i="9"/>
  <c r="L8" i="9"/>
  <c r="M8" i="9"/>
  <c r="A9" i="9"/>
  <c r="B9" i="9"/>
  <c r="C9" i="9"/>
  <c r="D9" i="9"/>
  <c r="E9" i="9"/>
  <c r="F9" i="9"/>
  <c r="G9" i="9"/>
  <c r="H9" i="9"/>
  <c r="I9" i="9"/>
  <c r="J9" i="9"/>
  <c r="K9" i="9"/>
  <c r="L9" i="9"/>
  <c r="M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B1" i="9"/>
  <c r="C1" i="9"/>
  <c r="D1" i="9"/>
  <c r="E1" i="9"/>
  <c r="F1" i="9"/>
  <c r="G1" i="9"/>
  <c r="H1" i="9"/>
  <c r="I1" i="9"/>
  <c r="J1" i="9"/>
  <c r="K1" i="9"/>
  <c r="L1" i="9"/>
  <c r="M1" i="9"/>
  <c r="A2" i="8"/>
  <c r="B2" i="8"/>
  <c r="C2" i="8"/>
  <c r="D2" i="8"/>
  <c r="E2" i="8"/>
  <c r="F2" i="8"/>
  <c r="G2" i="8"/>
  <c r="H2" i="8"/>
  <c r="I2" i="8"/>
  <c r="J2" i="8"/>
  <c r="K2" i="8"/>
  <c r="L2" i="8"/>
  <c r="M2" i="8"/>
  <c r="A3" i="8"/>
  <c r="B3" i="8"/>
  <c r="C3" i="8"/>
  <c r="D3" i="8"/>
  <c r="E3" i="8"/>
  <c r="F3" i="8"/>
  <c r="G3" i="8"/>
  <c r="H3" i="8"/>
  <c r="I3" i="8"/>
  <c r="J3" i="8"/>
  <c r="K3" i="8"/>
  <c r="L3" i="8"/>
  <c r="M3" i="8"/>
  <c r="A4" i="8"/>
  <c r="B4" i="8"/>
  <c r="C4" i="8"/>
  <c r="D4" i="8"/>
  <c r="E4" i="8"/>
  <c r="F4" i="8"/>
  <c r="G4" i="8"/>
  <c r="H4" i="8"/>
  <c r="I4" i="8"/>
  <c r="J4" i="8"/>
  <c r="K4" i="8"/>
  <c r="L4" i="8"/>
  <c r="M4" i="8"/>
  <c r="A5" i="8"/>
  <c r="B5" i="8"/>
  <c r="C5" i="8"/>
  <c r="D5" i="8"/>
  <c r="E5" i="8"/>
  <c r="F5" i="8"/>
  <c r="G5" i="8"/>
  <c r="H5" i="8"/>
  <c r="I5" i="8"/>
  <c r="J5" i="8"/>
  <c r="K5" i="8"/>
  <c r="L5" i="8"/>
  <c r="M5" i="8"/>
  <c r="A6" i="8"/>
  <c r="B6" i="8"/>
  <c r="C6" i="8"/>
  <c r="D6" i="8"/>
  <c r="E6" i="8"/>
  <c r="F6" i="8"/>
  <c r="G6" i="8"/>
  <c r="H6" i="8"/>
  <c r="I6" i="8"/>
  <c r="J6" i="8"/>
  <c r="K6" i="8"/>
  <c r="L6" i="8"/>
  <c r="M6" i="8"/>
  <c r="A7" i="8"/>
  <c r="B7" i="8"/>
  <c r="C7" i="8"/>
  <c r="D7" i="8"/>
  <c r="E7" i="8"/>
  <c r="F7" i="8"/>
  <c r="G7" i="8"/>
  <c r="H7" i="8"/>
  <c r="I7" i="8"/>
  <c r="J7" i="8"/>
  <c r="K7" i="8"/>
  <c r="L7" i="8"/>
  <c r="M7" i="8"/>
  <c r="A8" i="8"/>
  <c r="B8" i="8"/>
  <c r="C8" i="8"/>
  <c r="D8" i="8"/>
  <c r="E8" i="8"/>
  <c r="F8" i="8"/>
  <c r="G8" i="8"/>
  <c r="H8" i="8"/>
  <c r="I8" i="8"/>
  <c r="J8" i="8"/>
  <c r="K8" i="8"/>
  <c r="L8" i="8"/>
  <c r="M8" i="8"/>
  <c r="A9" i="8"/>
  <c r="B9" i="8"/>
  <c r="C9" i="8"/>
  <c r="D9" i="8"/>
  <c r="E9" i="8"/>
  <c r="F9" i="8"/>
  <c r="G9" i="8"/>
  <c r="H9" i="8"/>
  <c r="I9" i="8"/>
  <c r="J9" i="8"/>
  <c r="K9" i="8"/>
  <c r="L9" i="8"/>
  <c r="M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B1" i="8"/>
  <c r="C1" i="8"/>
  <c r="D1" i="8"/>
  <c r="E1" i="8"/>
  <c r="F1" i="8"/>
  <c r="G1" i="8"/>
  <c r="H1" i="8"/>
  <c r="I1" i="8"/>
  <c r="J1" i="8"/>
  <c r="K1" i="8"/>
  <c r="L1" i="8"/>
  <c r="M1" i="8"/>
  <c r="A2" i="7"/>
  <c r="B2" i="7"/>
  <c r="C2" i="7"/>
  <c r="D2" i="7"/>
  <c r="E2" i="7"/>
  <c r="F2" i="7"/>
  <c r="G2" i="7"/>
  <c r="H2" i="7"/>
  <c r="I2" i="7"/>
  <c r="J2" i="7"/>
  <c r="K2" i="7"/>
  <c r="L2" i="7"/>
  <c r="M2" i="7"/>
  <c r="A3" i="7"/>
  <c r="B3" i="7"/>
  <c r="C3" i="7"/>
  <c r="D3" i="7"/>
  <c r="E3" i="7"/>
  <c r="F3" i="7"/>
  <c r="G3" i="7"/>
  <c r="H3" i="7"/>
  <c r="I3" i="7"/>
  <c r="J3" i="7"/>
  <c r="K3" i="7"/>
  <c r="L3" i="7"/>
  <c r="M3" i="7"/>
  <c r="A4" i="7"/>
  <c r="B4" i="7"/>
  <c r="C4" i="7"/>
  <c r="D4" i="7"/>
  <c r="E4" i="7"/>
  <c r="F4" i="7"/>
  <c r="G4" i="7"/>
  <c r="H4" i="7"/>
  <c r="I4" i="7"/>
  <c r="J4" i="7"/>
  <c r="K4" i="7"/>
  <c r="L4" i="7"/>
  <c r="M4" i="7"/>
  <c r="A5" i="7"/>
  <c r="B5" i="7"/>
  <c r="C5" i="7"/>
  <c r="D5" i="7"/>
  <c r="E5" i="7"/>
  <c r="F5" i="7"/>
  <c r="G5" i="7"/>
  <c r="H5" i="7"/>
  <c r="I5" i="7"/>
  <c r="J5" i="7"/>
  <c r="K5" i="7"/>
  <c r="L5" i="7"/>
  <c r="M5" i="7"/>
  <c r="A6" i="7"/>
  <c r="B6" i="7"/>
  <c r="C6" i="7"/>
  <c r="D6" i="7"/>
  <c r="E6" i="7"/>
  <c r="F6" i="7"/>
  <c r="G6" i="7"/>
  <c r="H6" i="7"/>
  <c r="I6" i="7"/>
  <c r="J6" i="7"/>
  <c r="K6" i="7"/>
  <c r="L6" i="7"/>
  <c r="M6" i="7"/>
  <c r="A7" i="7"/>
  <c r="B7" i="7"/>
  <c r="C7" i="7"/>
  <c r="D7" i="7"/>
  <c r="E7" i="7"/>
  <c r="F7" i="7"/>
  <c r="G7" i="7"/>
  <c r="H7" i="7"/>
  <c r="I7" i="7"/>
  <c r="J7" i="7"/>
  <c r="K7" i="7"/>
  <c r="L7" i="7"/>
  <c r="M7" i="7"/>
  <c r="A8" i="7"/>
  <c r="B8" i="7"/>
  <c r="C8" i="7"/>
  <c r="D8" i="7"/>
  <c r="E8" i="7"/>
  <c r="F8" i="7"/>
  <c r="G8" i="7"/>
  <c r="H8" i="7"/>
  <c r="I8" i="7"/>
  <c r="J8" i="7"/>
  <c r="K8" i="7"/>
  <c r="L8" i="7"/>
  <c r="M8" i="7"/>
  <c r="A9" i="7"/>
  <c r="B9" i="7"/>
  <c r="C9" i="7"/>
  <c r="D9" i="7"/>
  <c r="E9" i="7"/>
  <c r="F9" i="7"/>
  <c r="G9" i="7"/>
  <c r="H9" i="7"/>
  <c r="I9" i="7"/>
  <c r="J9" i="7"/>
  <c r="K9" i="7"/>
  <c r="L9" i="7"/>
  <c r="M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B1" i="7"/>
  <c r="C1" i="7"/>
  <c r="D1" i="7"/>
  <c r="E1" i="7"/>
  <c r="F1" i="7"/>
  <c r="G1" i="7"/>
  <c r="H1" i="7"/>
  <c r="I1" i="7"/>
  <c r="J1" i="7"/>
  <c r="K1" i="7"/>
  <c r="L1" i="7"/>
  <c r="M1" i="7"/>
  <c r="A2" i="6"/>
  <c r="B2" i="6"/>
  <c r="C2" i="6"/>
  <c r="D2" i="6"/>
  <c r="E2" i="6"/>
  <c r="F2" i="6"/>
  <c r="G2" i="6"/>
  <c r="H2" i="6"/>
  <c r="I2" i="6"/>
  <c r="J2" i="6"/>
  <c r="K2" i="6"/>
  <c r="L2" i="6"/>
  <c r="M2" i="6"/>
  <c r="A3" i="6"/>
  <c r="B3" i="6"/>
  <c r="C3" i="6"/>
  <c r="D3" i="6"/>
  <c r="E3" i="6"/>
  <c r="F3" i="6"/>
  <c r="G3" i="6"/>
  <c r="H3" i="6"/>
  <c r="I3" i="6"/>
  <c r="J3" i="6"/>
  <c r="K3" i="6"/>
  <c r="L3" i="6"/>
  <c r="M3" i="6"/>
  <c r="A4" i="6"/>
  <c r="B4" i="6"/>
  <c r="C4" i="6"/>
  <c r="D4" i="6"/>
  <c r="E4" i="6"/>
  <c r="F4" i="6"/>
  <c r="G4" i="6"/>
  <c r="H4" i="6"/>
  <c r="I4" i="6"/>
  <c r="J4" i="6"/>
  <c r="K4" i="6"/>
  <c r="L4" i="6"/>
  <c r="M4" i="6"/>
  <c r="A5" i="6"/>
  <c r="B5" i="6"/>
  <c r="C5" i="6"/>
  <c r="D5" i="6"/>
  <c r="E5" i="6"/>
  <c r="F5" i="6"/>
  <c r="G5" i="6"/>
  <c r="H5" i="6"/>
  <c r="I5" i="6"/>
  <c r="J5" i="6"/>
  <c r="K5" i="6"/>
  <c r="L5" i="6"/>
  <c r="M5" i="6"/>
  <c r="A6" i="6"/>
  <c r="B6" i="6"/>
  <c r="C6" i="6"/>
  <c r="D6" i="6"/>
  <c r="E6" i="6"/>
  <c r="F6" i="6"/>
  <c r="G6" i="6"/>
  <c r="H6" i="6"/>
  <c r="I6" i="6"/>
  <c r="J6" i="6"/>
  <c r="K6" i="6"/>
  <c r="L6" i="6"/>
  <c r="M6" i="6"/>
  <c r="A7" i="6"/>
  <c r="B7" i="6"/>
  <c r="C7" i="6"/>
  <c r="D7" i="6"/>
  <c r="E7" i="6"/>
  <c r="F7" i="6"/>
  <c r="G7" i="6"/>
  <c r="H7" i="6"/>
  <c r="I7" i="6"/>
  <c r="J7" i="6"/>
  <c r="K7" i="6"/>
  <c r="L7" i="6"/>
  <c r="M7" i="6"/>
  <c r="A8" i="6"/>
  <c r="B8" i="6"/>
  <c r="C8" i="6"/>
  <c r="D8" i="6"/>
  <c r="E8" i="6"/>
  <c r="F8" i="6"/>
  <c r="G8" i="6"/>
  <c r="H8" i="6"/>
  <c r="I8" i="6"/>
  <c r="J8" i="6"/>
  <c r="K8" i="6"/>
  <c r="L8" i="6"/>
  <c r="M8" i="6"/>
  <c r="A9" i="6"/>
  <c r="B9" i="6"/>
  <c r="C9" i="6"/>
  <c r="D9" i="6"/>
  <c r="E9" i="6"/>
  <c r="F9" i="6"/>
  <c r="G9" i="6"/>
  <c r="H9" i="6"/>
  <c r="I9" i="6"/>
  <c r="J9" i="6"/>
  <c r="K9" i="6"/>
  <c r="L9" i="6"/>
  <c r="M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B1" i="6"/>
  <c r="C1" i="6"/>
  <c r="D1" i="6"/>
  <c r="E1" i="6"/>
  <c r="F1" i="6"/>
  <c r="G1" i="6"/>
  <c r="H1" i="6"/>
  <c r="I1" i="6"/>
  <c r="J1" i="6"/>
  <c r="K1" i="6"/>
  <c r="L1" i="6"/>
  <c r="M1" i="6"/>
  <c r="A2" i="5"/>
  <c r="B2" i="5"/>
  <c r="C2" i="5"/>
  <c r="D2" i="5"/>
  <c r="E2" i="5"/>
  <c r="F2" i="5"/>
  <c r="G2" i="5"/>
  <c r="H2" i="5"/>
  <c r="I2" i="5"/>
  <c r="J2" i="5"/>
  <c r="K2" i="5"/>
  <c r="L2" i="5"/>
  <c r="M2" i="5"/>
  <c r="A3" i="5"/>
  <c r="B3" i="5"/>
  <c r="C3" i="5"/>
  <c r="D3" i="5"/>
  <c r="E3" i="5"/>
  <c r="F3" i="5"/>
  <c r="G3" i="5"/>
  <c r="H3" i="5"/>
  <c r="I3" i="5"/>
  <c r="J3" i="5"/>
  <c r="K3" i="5"/>
  <c r="L3" i="5"/>
  <c r="M3" i="5"/>
  <c r="A4" i="5"/>
  <c r="B4" i="5"/>
  <c r="C4" i="5"/>
  <c r="D4" i="5"/>
  <c r="E4" i="5"/>
  <c r="F4" i="5"/>
  <c r="G4" i="5"/>
  <c r="H4" i="5"/>
  <c r="I4" i="5"/>
  <c r="J4" i="5"/>
  <c r="K4" i="5"/>
  <c r="L4" i="5"/>
  <c r="M4" i="5"/>
  <c r="A5" i="5"/>
  <c r="B5" i="5"/>
  <c r="C5" i="5"/>
  <c r="D5" i="5"/>
  <c r="E5" i="5"/>
  <c r="F5" i="5"/>
  <c r="G5" i="5"/>
  <c r="H5" i="5"/>
  <c r="I5" i="5"/>
  <c r="J5" i="5"/>
  <c r="K5" i="5"/>
  <c r="L5" i="5"/>
  <c r="M5" i="5"/>
  <c r="A6" i="5"/>
  <c r="B6" i="5"/>
  <c r="C6" i="5"/>
  <c r="D6" i="5"/>
  <c r="E6" i="5"/>
  <c r="F6" i="5"/>
  <c r="G6" i="5"/>
  <c r="H6" i="5"/>
  <c r="I6" i="5"/>
  <c r="J6" i="5"/>
  <c r="K6" i="5"/>
  <c r="L6" i="5"/>
  <c r="M6" i="5"/>
  <c r="A7" i="5"/>
  <c r="B7" i="5"/>
  <c r="C7" i="5"/>
  <c r="D7" i="5"/>
  <c r="E7" i="5"/>
  <c r="F7" i="5"/>
  <c r="G7" i="5"/>
  <c r="H7" i="5"/>
  <c r="I7" i="5"/>
  <c r="J7" i="5"/>
  <c r="K7" i="5"/>
  <c r="L7" i="5"/>
  <c r="M7" i="5"/>
  <c r="A8" i="5"/>
  <c r="B8" i="5"/>
  <c r="C8" i="5"/>
  <c r="D8" i="5"/>
  <c r="E8" i="5"/>
  <c r="F8" i="5"/>
  <c r="G8" i="5"/>
  <c r="H8" i="5"/>
  <c r="I8" i="5"/>
  <c r="J8" i="5"/>
  <c r="K8" i="5"/>
  <c r="L8" i="5"/>
  <c r="M8" i="5"/>
  <c r="A9" i="5"/>
  <c r="B9" i="5"/>
  <c r="C9" i="5"/>
  <c r="D9" i="5"/>
  <c r="E9" i="5"/>
  <c r="F9" i="5"/>
  <c r="G9" i="5"/>
  <c r="H9" i="5"/>
  <c r="I9" i="5"/>
  <c r="J9" i="5"/>
  <c r="K9" i="5"/>
  <c r="L9" i="5"/>
  <c r="M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B1" i="5"/>
  <c r="C1" i="5"/>
  <c r="D1" i="5"/>
  <c r="E1" i="5"/>
  <c r="F1" i="5"/>
  <c r="G1" i="5"/>
  <c r="H1" i="5"/>
  <c r="I1" i="5"/>
  <c r="J1" i="5"/>
  <c r="K1" i="5"/>
  <c r="L1" i="5"/>
  <c r="M1" i="5"/>
  <c r="A2" i="4"/>
  <c r="B2" i="4"/>
  <c r="C2" i="4"/>
  <c r="D2" i="4"/>
  <c r="E2" i="4"/>
  <c r="F2" i="4"/>
  <c r="G2" i="4"/>
  <c r="H2" i="4"/>
  <c r="I2" i="4"/>
  <c r="J2" i="4"/>
  <c r="K2" i="4"/>
  <c r="L2" i="4"/>
  <c r="M2" i="4"/>
  <c r="A3" i="4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M1" i="4"/>
  <c r="B1" i="4"/>
  <c r="C1" i="4"/>
  <c r="D1" i="4"/>
  <c r="E1" i="4"/>
  <c r="F1" i="4"/>
  <c r="G1" i="4"/>
  <c r="H1" i="4"/>
  <c r="I1" i="4"/>
  <c r="J1" i="4"/>
  <c r="K1" i="4"/>
  <c r="L1" i="4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B1" i="3"/>
  <c r="C1" i="3"/>
  <c r="D1" i="3"/>
  <c r="E1" i="3"/>
  <c r="F1" i="3"/>
  <c r="G1" i="3"/>
  <c r="H1" i="3"/>
  <c r="I1" i="3"/>
  <c r="J1" i="3"/>
  <c r="K1" i="3"/>
  <c r="L1" i="3"/>
  <c r="M1" i="3"/>
  <c r="W48" i="1"/>
  <c r="W47" i="1"/>
  <c r="W46" i="1"/>
  <c r="W45" i="1"/>
  <c r="W44" i="1"/>
  <c r="W43" i="1"/>
  <c r="W42" i="1"/>
  <c r="W41" i="1"/>
  <c r="W40" i="1"/>
  <c r="W36" i="1"/>
  <c r="W35" i="1"/>
  <c r="W34" i="1"/>
  <c r="W33" i="1"/>
  <c r="W32" i="1"/>
  <c r="W31" i="1"/>
  <c r="W30" i="1"/>
  <c r="W29" i="1"/>
  <c r="W28" i="1"/>
  <c r="W24" i="1"/>
  <c r="W23" i="1"/>
  <c r="W22" i="1"/>
  <c r="W21" i="1"/>
  <c r="W20" i="1"/>
  <c r="W19" i="1"/>
  <c r="W18" i="1"/>
  <c r="W17" i="1"/>
  <c r="W16" i="1"/>
  <c r="W11" i="1"/>
  <c r="W10" i="1"/>
  <c r="W9" i="1"/>
  <c r="W8" i="1"/>
  <c r="W7" i="1"/>
  <c r="W6" i="1"/>
  <c r="W5" i="1"/>
  <c r="W4" i="1"/>
  <c r="W3" i="1"/>
  <c r="W3" i="2"/>
  <c r="W48" i="2"/>
  <c r="W47" i="2"/>
  <c r="W46" i="2"/>
  <c r="W45" i="2"/>
  <c r="W44" i="2"/>
  <c r="W43" i="2"/>
  <c r="W42" i="2"/>
  <c r="W41" i="2"/>
  <c r="W40" i="2"/>
  <c r="W36" i="2"/>
  <c r="W35" i="2"/>
  <c r="W34" i="2"/>
  <c r="W33" i="2"/>
  <c r="W32" i="2"/>
  <c r="W31" i="2"/>
  <c r="W30" i="2"/>
  <c r="W29" i="2"/>
  <c r="W28" i="2"/>
  <c r="W24" i="2"/>
  <c r="W23" i="2"/>
  <c r="W22" i="2"/>
  <c r="W21" i="2"/>
  <c r="W20" i="2"/>
  <c r="W19" i="2"/>
  <c r="W18" i="2"/>
  <c r="W17" i="2"/>
  <c r="W16" i="2"/>
  <c r="W11" i="2"/>
  <c r="W10" i="2"/>
  <c r="W9" i="2"/>
  <c r="W8" i="2"/>
  <c r="W7" i="2"/>
  <c r="W6" i="2"/>
  <c r="W5" i="2"/>
  <c r="W4" i="2"/>
  <c r="Q3" i="2"/>
  <c r="Q48" i="2"/>
  <c r="Q47" i="2"/>
  <c r="Q46" i="2"/>
  <c r="Q45" i="2"/>
  <c r="Q44" i="2"/>
  <c r="Q43" i="2"/>
  <c r="Q42" i="2"/>
  <c r="Q41" i="2"/>
  <c r="Q40" i="2"/>
  <c r="Q36" i="2"/>
  <c r="Q35" i="2"/>
  <c r="Q34" i="2"/>
  <c r="Q33" i="2"/>
  <c r="Q32" i="2"/>
  <c r="Q31" i="2"/>
  <c r="Q30" i="2"/>
  <c r="Q29" i="2"/>
  <c r="Q28" i="2"/>
  <c r="Q24" i="2"/>
  <c r="Q23" i="2"/>
  <c r="Q22" i="2"/>
  <c r="Q21" i="2"/>
  <c r="Q20" i="2"/>
  <c r="Q19" i="2"/>
  <c r="Q18" i="2"/>
  <c r="Q17" i="2"/>
  <c r="Q16" i="2"/>
  <c r="Q11" i="2"/>
  <c r="Q10" i="2"/>
  <c r="Q9" i="2"/>
  <c r="Q8" i="2"/>
  <c r="Q7" i="2"/>
  <c r="Q6" i="2"/>
  <c r="Q5" i="2"/>
  <c r="Q4" i="2"/>
  <c r="Q48" i="1"/>
  <c r="Q47" i="1"/>
  <c r="Q46" i="1"/>
  <c r="Q45" i="1"/>
  <c r="Q44" i="1"/>
  <c r="Q43" i="1"/>
  <c r="Q42" i="1"/>
  <c r="Q41" i="1"/>
  <c r="Q40" i="1"/>
  <c r="Q36" i="1"/>
  <c r="Q35" i="1"/>
  <c r="Q34" i="1"/>
  <c r="Q33" i="1"/>
  <c r="Q32" i="1"/>
  <c r="Q31" i="1"/>
  <c r="Q30" i="1"/>
  <c r="Q29" i="1"/>
  <c r="Q28" i="1"/>
  <c r="Q24" i="1"/>
  <c r="Q23" i="1"/>
  <c r="Q22" i="1"/>
  <c r="Q21" i="1"/>
  <c r="Q20" i="1"/>
  <c r="Q19" i="1"/>
  <c r="Q18" i="1"/>
  <c r="Q17" i="1"/>
  <c r="Q16" i="1"/>
  <c r="Q4" i="1"/>
  <c r="Q5" i="1"/>
  <c r="Q6" i="1"/>
  <c r="Q7" i="1"/>
  <c r="Q8" i="1"/>
  <c r="Q9" i="1"/>
  <c r="Q10" i="1"/>
  <c r="Q11" i="1"/>
  <c r="Q3" i="1"/>
  <c r="A1" i="10" l="1"/>
  <c r="A1" i="9"/>
  <c r="A1" i="8"/>
  <c r="A1" i="7"/>
  <c r="A1" i="6"/>
  <c r="A1" i="5"/>
  <c r="A1" i="4"/>
  <c r="A1" i="3" l="1"/>
  <c r="N44" i="2"/>
  <c r="L3" i="2"/>
  <c r="T48" i="2"/>
  <c r="S48" i="2"/>
  <c r="R48" i="2"/>
  <c r="V48" i="2" s="1"/>
  <c r="N48" i="2"/>
  <c r="M48" i="2"/>
  <c r="L48" i="2"/>
  <c r="K48" i="2"/>
  <c r="T47" i="2"/>
  <c r="S47" i="2"/>
  <c r="R47" i="2"/>
  <c r="U47" i="2" s="1"/>
  <c r="N47" i="2"/>
  <c r="M47" i="2"/>
  <c r="L47" i="2"/>
  <c r="K47" i="2"/>
  <c r="U46" i="2"/>
  <c r="T46" i="2"/>
  <c r="S46" i="2"/>
  <c r="R46" i="2"/>
  <c r="V46" i="2" s="1"/>
  <c r="N46" i="2"/>
  <c r="M46" i="2"/>
  <c r="L46" i="2"/>
  <c r="K46" i="2"/>
  <c r="T45" i="2"/>
  <c r="S45" i="2"/>
  <c r="R45" i="2"/>
  <c r="N45" i="2"/>
  <c r="M45" i="2"/>
  <c r="L45" i="2"/>
  <c r="K45" i="2"/>
  <c r="T44" i="2"/>
  <c r="S44" i="2"/>
  <c r="R44" i="2"/>
  <c r="M44" i="2"/>
  <c r="L44" i="2"/>
  <c r="K44" i="2"/>
  <c r="T43" i="2"/>
  <c r="S43" i="2"/>
  <c r="R43" i="2"/>
  <c r="N43" i="2"/>
  <c r="M43" i="2"/>
  <c r="L43" i="2"/>
  <c r="K43" i="2"/>
  <c r="T42" i="2"/>
  <c r="S42" i="2"/>
  <c r="R42" i="2"/>
  <c r="N42" i="2"/>
  <c r="M42" i="2"/>
  <c r="L42" i="2"/>
  <c r="K42" i="2"/>
  <c r="T41" i="2"/>
  <c r="S41" i="2"/>
  <c r="R41" i="2"/>
  <c r="V41" i="2" s="1"/>
  <c r="N41" i="2"/>
  <c r="M41" i="2"/>
  <c r="L41" i="2"/>
  <c r="O41" i="2" s="1"/>
  <c r="K41" i="2"/>
  <c r="T40" i="2"/>
  <c r="S40" i="2"/>
  <c r="R40" i="2"/>
  <c r="V40" i="2" s="1"/>
  <c r="N40" i="2"/>
  <c r="M40" i="2"/>
  <c r="L40" i="2"/>
  <c r="P40" i="2" s="1"/>
  <c r="K40" i="2"/>
  <c r="T36" i="2"/>
  <c r="S36" i="2"/>
  <c r="R36" i="2"/>
  <c r="U36" i="2" s="1"/>
  <c r="N36" i="2"/>
  <c r="M36" i="2"/>
  <c r="L36" i="2"/>
  <c r="K36" i="2"/>
  <c r="U35" i="2"/>
  <c r="T35" i="2"/>
  <c r="S35" i="2"/>
  <c r="R35" i="2"/>
  <c r="V35" i="2" s="1"/>
  <c r="N35" i="2"/>
  <c r="M35" i="2"/>
  <c r="L35" i="2"/>
  <c r="K35" i="2"/>
  <c r="T34" i="2"/>
  <c r="S34" i="2"/>
  <c r="R34" i="2"/>
  <c r="O34" i="2"/>
  <c r="N34" i="2"/>
  <c r="M34" i="2"/>
  <c r="L34" i="2"/>
  <c r="K34" i="2"/>
  <c r="T33" i="2"/>
  <c r="S33" i="2"/>
  <c r="R33" i="2"/>
  <c r="N33" i="2"/>
  <c r="M33" i="2"/>
  <c r="L33" i="2"/>
  <c r="K33" i="2"/>
  <c r="T32" i="2"/>
  <c r="S32" i="2"/>
  <c r="R32" i="2"/>
  <c r="N32" i="2"/>
  <c r="M32" i="2"/>
  <c r="L32" i="2"/>
  <c r="K32" i="2"/>
  <c r="T31" i="2"/>
  <c r="S31" i="2"/>
  <c r="R31" i="2"/>
  <c r="N31" i="2"/>
  <c r="M31" i="2"/>
  <c r="L31" i="2"/>
  <c r="K31" i="2"/>
  <c r="T30" i="2"/>
  <c r="S30" i="2"/>
  <c r="R30" i="2"/>
  <c r="N30" i="2"/>
  <c r="M30" i="2"/>
  <c r="L30" i="2"/>
  <c r="O30" i="2" s="1"/>
  <c r="K30" i="2"/>
  <c r="T29" i="2"/>
  <c r="S29" i="2"/>
  <c r="R29" i="2"/>
  <c r="N29" i="2"/>
  <c r="M29" i="2"/>
  <c r="L29" i="2"/>
  <c r="K29" i="2"/>
  <c r="T28" i="2"/>
  <c r="S28" i="2"/>
  <c r="R28" i="2"/>
  <c r="U28" i="2" s="1"/>
  <c r="N28" i="2"/>
  <c r="M28" i="2"/>
  <c r="L28" i="2"/>
  <c r="K28" i="2"/>
  <c r="U24" i="2"/>
  <c r="T24" i="2"/>
  <c r="S24" i="2"/>
  <c r="R24" i="2"/>
  <c r="V24" i="2" s="1"/>
  <c r="N24" i="2"/>
  <c r="M24" i="2"/>
  <c r="L24" i="2"/>
  <c r="K24" i="2"/>
  <c r="T23" i="2"/>
  <c r="S23" i="2"/>
  <c r="R23" i="2"/>
  <c r="O23" i="2"/>
  <c r="N23" i="2"/>
  <c r="M23" i="2"/>
  <c r="L23" i="2"/>
  <c r="K23" i="2"/>
  <c r="T22" i="2"/>
  <c r="S22" i="2"/>
  <c r="R22" i="2"/>
  <c r="N22" i="2"/>
  <c r="M22" i="2"/>
  <c r="L22" i="2"/>
  <c r="K22" i="2"/>
  <c r="T21" i="2"/>
  <c r="S21" i="2"/>
  <c r="R21" i="2"/>
  <c r="N21" i="2"/>
  <c r="M21" i="2"/>
  <c r="L21" i="2"/>
  <c r="K21" i="2"/>
  <c r="T20" i="2"/>
  <c r="S20" i="2"/>
  <c r="R20" i="2"/>
  <c r="N20" i="2"/>
  <c r="M20" i="2"/>
  <c r="L20" i="2"/>
  <c r="K20" i="2"/>
  <c r="T19" i="2"/>
  <c r="S19" i="2"/>
  <c r="R19" i="2"/>
  <c r="N19" i="2"/>
  <c r="M19" i="2"/>
  <c r="L19" i="2"/>
  <c r="O19" i="2" s="1"/>
  <c r="K19" i="2"/>
  <c r="T18" i="2"/>
  <c r="S18" i="2"/>
  <c r="R18" i="2"/>
  <c r="N18" i="2"/>
  <c r="M18" i="2"/>
  <c r="L18" i="2"/>
  <c r="K18" i="2"/>
  <c r="T17" i="2"/>
  <c r="S17" i="2"/>
  <c r="R17" i="2"/>
  <c r="U17" i="2" s="1"/>
  <c r="N17" i="2"/>
  <c r="M17" i="2"/>
  <c r="L17" i="2"/>
  <c r="K17" i="2"/>
  <c r="U16" i="2"/>
  <c r="T16" i="2"/>
  <c r="S16" i="2"/>
  <c r="R16" i="2"/>
  <c r="V16" i="2" s="1"/>
  <c r="N16" i="2"/>
  <c r="M16" i="2"/>
  <c r="L16" i="2"/>
  <c r="K16" i="2"/>
  <c r="T11" i="2"/>
  <c r="S11" i="2"/>
  <c r="R11" i="2"/>
  <c r="O11" i="2"/>
  <c r="N11" i="2"/>
  <c r="M11" i="2"/>
  <c r="L11" i="2"/>
  <c r="K11" i="2"/>
  <c r="T10" i="2"/>
  <c r="S10" i="2"/>
  <c r="R10" i="2"/>
  <c r="N10" i="2"/>
  <c r="M10" i="2"/>
  <c r="L10" i="2"/>
  <c r="K10" i="2"/>
  <c r="T9" i="2"/>
  <c r="S9" i="2"/>
  <c r="R9" i="2"/>
  <c r="U9" i="2" s="1"/>
  <c r="N9" i="2"/>
  <c r="M9" i="2"/>
  <c r="L9" i="2"/>
  <c r="K9" i="2"/>
  <c r="T8" i="2"/>
  <c r="S8" i="2"/>
  <c r="R8" i="2"/>
  <c r="V8" i="2" s="1"/>
  <c r="N8" i="2"/>
  <c r="M8" i="2"/>
  <c r="L8" i="2"/>
  <c r="K8" i="2"/>
  <c r="T7" i="2"/>
  <c r="S7" i="2"/>
  <c r="R7" i="2"/>
  <c r="O7" i="2"/>
  <c r="N7" i="2"/>
  <c r="M7" i="2"/>
  <c r="L7" i="2"/>
  <c r="K7" i="2"/>
  <c r="T6" i="2"/>
  <c r="S6" i="2"/>
  <c r="R6" i="2"/>
  <c r="N6" i="2"/>
  <c r="M6" i="2"/>
  <c r="L6" i="2"/>
  <c r="K6" i="2"/>
  <c r="T5" i="2"/>
  <c r="S5" i="2"/>
  <c r="R5" i="2"/>
  <c r="N5" i="2"/>
  <c r="M5" i="2"/>
  <c r="L5" i="2"/>
  <c r="K5" i="2"/>
  <c r="T4" i="2"/>
  <c r="S4" i="2"/>
  <c r="R4" i="2"/>
  <c r="N4" i="2"/>
  <c r="M4" i="2"/>
  <c r="L4" i="2"/>
  <c r="K4" i="2"/>
  <c r="T3" i="2"/>
  <c r="S3" i="2"/>
  <c r="R3" i="2"/>
  <c r="N3" i="2"/>
  <c r="M3" i="2"/>
  <c r="K3" i="2"/>
  <c r="T48" i="1"/>
  <c r="S48" i="1"/>
  <c r="R48" i="1"/>
  <c r="V48" i="1" s="1"/>
  <c r="N48" i="1"/>
  <c r="M48" i="1"/>
  <c r="L48" i="1"/>
  <c r="P48" i="1" s="1"/>
  <c r="K48" i="1"/>
  <c r="T47" i="1"/>
  <c r="S47" i="1"/>
  <c r="R47" i="1"/>
  <c r="U47" i="1" s="1"/>
  <c r="N47" i="1"/>
  <c r="M47" i="1"/>
  <c r="L47" i="1"/>
  <c r="K47" i="1"/>
  <c r="U46" i="1"/>
  <c r="T46" i="1"/>
  <c r="S46" i="1"/>
  <c r="R46" i="1"/>
  <c r="V46" i="1" s="1"/>
  <c r="N46" i="1"/>
  <c r="M46" i="1"/>
  <c r="L46" i="1"/>
  <c r="K46" i="1"/>
  <c r="T45" i="1"/>
  <c r="S45" i="1"/>
  <c r="R45" i="1"/>
  <c r="V45" i="1" s="1"/>
  <c r="O45" i="1"/>
  <c r="N45" i="1"/>
  <c r="M45" i="1"/>
  <c r="L45" i="1"/>
  <c r="K45" i="1"/>
  <c r="T44" i="1"/>
  <c r="S44" i="1"/>
  <c r="R44" i="1"/>
  <c r="V44" i="1" s="1"/>
  <c r="N44" i="1"/>
  <c r="M44" i="1"/>
  <c r="L44" i="1"/>
  <c r="K44" i="1"/>
  <c r="T43" i="1"/>
  <c r="S43" i="1"/>
  <c r="R43" i="1"/>
  <c r="U43" i="1" s="1"/>
  <c r="N43" i="1"/>
  <c r="M43" i="1"/>
  <c r="L43" i="1"/>
  <c r="K43" i="1"/>
  <c r="U42" i="1"/>
  <c r="T42" i="1"/>
  <c r="S42" i="1"/>
  <c r="R42" i="1"/>
  <c r="V42" i="1" s="1"/>
  <c r="N42" i="1"/>
  <c r="M42" i="1"/>
  <c r="L42" i="1"/>
  <c r="K42" i="1"/>
  <c r="T41" i="1"/>
  <c r="S41" i="1"/>
  <c r="R41" i="1"/>
  <c r="V41" i="1" s="1"/>
  <c r="N41" i="1"/>
  <c r="M41" i="1"/>
  <c r="L41" i="1"/>
  <c r="K41" i="1"/>
  <c r="T40" i="1"/>
  <c r="S40" i="1"/>
  <c r="R40" i="1"/>
  <c r="V40" i="1" s="1"/>
  <c r="N40" i="1"/>
  <c r="M40" i="1"/>
  <c r="L40" i="1"/>
  <c r="P40" i="1" s="1"/>
  <c r="K40" i="1"/>
  <c r="T36" i="1"/>
  <c r="S36" i="1"/>
  <c r="U36" i="1" s="1"/>
  <c r="R36" i="1"/>
  <c r="V36" i="1" s="1"/>
  <c r="N36" i="1"/>
  <c r="M36" i="1"/>
  <c r="L36" i="1"/>
  <c r="K36" i="1"/>
  <c r="V35" i="1"/>
  <c r="T35" i="1"/>
  <c r="S35" i="1"/>
  <c r="R35" i="1"/>
  <c r="U35" i="1" s="1"/>
  <c r="N35" i="1"/>
  <c r="M35" i="1"/>
  <c r="L35" i="1"/>
  <c r="K35" i="1"/>
  <c r="U34" i="1"/>
  <c r="T34" i="1"/>
  <c r="S34" i="1"/>
  <c r="R34" i="1"/>
  <c r="V34" i="1" s="1"/>
  <c r="N34" i="1"/>
  <c r="M34" i="1"/>
  <c r="L34" i="1"/>
  <c r="K34" i="1"/>
  <c r="T33" i="1"/>
  <c r="S33" i="1"/>
  <c r="R33" i="1"/>
  <c r="V33" i="1" s="1"/>
  <c r="O33" i="1"/>
  <c r="N33" i="1"/>
  <c r="M33" i="1"/>
  <c r="L33" i="1"/>
  <c r="K33" i="1"/>
  <c r="T32" i="1"/>
  <c r="S32" i="1"/>
  <c r="U32" i="1" s="1"/>
  <c r="R32" i="1"/>
  <c r="V32" i="1" s="1"/>
  <c r="N32" i="1"/>
  <c r="M32" i="1"/>
  <c r="L32" i="1"/>
  <c r="K32" i="1"/>
  <c r="T31" i="1"/>
  <c r="S31" i="1"/>
  <c r="R31" i="1"/>
  <c r="U31" i="1" s="1"/>
  <c r="N31" i="1"/>
  <c r="M31" i="1"/>
  <c r="L31" i="1"/>
  <c r="K31" i="1"/>
  <c r="U30" i="1"/>
  <c r="T30" i="1"/>
  <c r="S30" i="1"/>
  <c r="R30" i="1"/>
  <c r="V30" i="1" s="1"/>
  <c r="N30" i="1"/>
  <c r="M30" i="1"/>
  <c r="L30" i="1"/>
  <c r="K30" i="1"/>
  <c r="T29" i="1"/>
  <c r="S29" i="1"/>
  <c r="R29" i="1"/>
  <c r="V29" i="1" s="1"/>
  <c r="N29" i="1"/>
  <c r="M29" i="1"/>
  <c r="L29" i="1"/>
  <c r="K29" i="1"/>
  <c r="T28" i="1"/>
  <c r="S28" i="1"/>
  <c r="U28" i="1" s="1"/>
  <c r="R28" i="1"/>
  <c r="V28" i="1" s="1"/>
  <c r="N28" i="1"/>
  <c r="P28" i="1" s="1"/>
  <c r="M28" i="1"/>
  <c r="L28" i="1"/>
  <c r="O28" i="1" s="1"/>
  <c r="K28" i="1"/>
  <c r="R16" i="1"/>
  <c r="L16" i="1"/>
  <c r="T24" i="1"/>
  <c r="S24" i="1"/>
  <c r="R24" i="1"/>
  <c r="V24" i="1" s="1"/>
  <c r="N24" i="1"/>
  <c r="M24" i="1"/>
  <c r="L24" i="1"/>
  <c r="K24" i="1"/>
  <c r="T23" i="1"/>
  <c r="S23" i="1"/>
  <c r="R23" i="1"/>
  <c r="U23" i="1" s="1"/>
  <c r="N23" i="1"/>
  <c r="M23" i="1"/>
  <c r="L23" i="1"/>
  <c r="P23" i="1" s="1"/>
  <c r="K23" i="1"/>
  <c r="U22" i="1"/>
  <c r="T22" i="1"/>
  <c r="S22" i="1"/>
  <c r="R22" i="1"/>
  <c r="V22" i="1" s="1"/>
  <c r="N22" i="1"/>
  <c r="M22" i="1"/>
  <c r="L22" i="1"/>
  <c r="O22" i="1" s="1"/>
  <c r="K22" i="1"/>
  <c r="T21" i="1"/>
  <c r="U21" i="1" s="1"/>
  <c r="S21" i="1"/>
  <c r="R21" i="1"/>
  <c r="V21" i="1" s="1"/>
  <c r="N21" i="1"/>
  <c r="M21" i="1"/>
  <c r="L21" i="1"/>
  <c r="P21" i="1" s="1"/>
  <c r="K21" i="1"/>
  <c r="T20" i="1"/>
  <c r="S20" i="1"/>
  <c r="U20" i="1" s="1"/>
  <c r="R20" i="1"/>
  <c r="V20" i="1" s="1"/>
  <c r="N20" i="1"/>
  <c r="M20" i="1"/>
  <c r="L20" i="1"/>
  <c r="K20" i="1"/>
  <c r="T19" i="1"/>
  <c r="S19" i="1"/>
  <c r="R19" i="1"/>
  <c r="U19" i="1" s="1"/>
  <c r="N19" i="1"/>
  <c r="M19" i="1"/>
  <c r="L19" i="1"/>
  <c r="K19" i="1"/>
  <c r="U18" i="1"/>
  <c r="T18" i="1"/>
  <c r="S18" i="1"/>
  <c r="R18" i="1"/>
  <c r="V18" i="1" s="1"/>
  <c r="N18" i="1"/>
  <c r="M18" i="1"/>
  <c r="L18" i="1"/>
  <c r="K18" i="1"/>
  <c r="T17" i="1"/>
  <c r="U17" i="1" s="1"/>
  <c r="S17" i="1"/>
  <c r="R17" i="1"/>
  <c r="V17" i="1" s="1"/>
  <c r="N17" i="1"/>
  <c r="M17" i="1"/>
  <c r="L17" i="1"/>
  <c r="K17" i="1"/>
  <c r="T16" i="1"/>
  <c r="S16" i="1"/>
  <c r="U16" i="1" s="1"/>
  <c r="V16" i="1"/>
  <c r="N16" i="1"/>
  <c r="O16" i="1" s="1"/>
  <c r="M16" i="1"/>
  <c r="P16" i="1"/>
  <c r="K16" i="1"/>
  <c r="U3" i="1"/>
  <c r="S3" i="1"/>
  <c r="T3" i="1"/>
  <c r="S4" i="1"/>
  <c r="T4" i="1"/>
  <c r="V4" i="1" s="1"/>
  <c r="S5" i="1"/>
  <c r="T5" i="1"/>
  <c r="S6" i="1"/>
  <c r="T6" i="1"/>
  <c r="V6" i="1" s="1"/>
  <c r="S7" i="1"/>
  <c r="T7" i="1"/>
  <c r="V7" i="1" s="1"/>
  <c r="S8" i="1"/>
  <c r="T8" i="1"/>
  <c r="V8" i="1" s="1"/>
  <c r="S9" i="1"/>
  <c r="T9" i="1"/>
  <c r="S10" i="1"/>
  <c r="T10" i="1"/>
  <c r="S11" i="1"/>
  <c r="T11" i="1"/>
  <c r="V11" i="1" s="1"/>
  <c r="R4" i="1"/>
  <c r="R5" i="1"/>
  <c r="R6" i="1"/>
  <c r="R7" i="1"/>
  <c r="R8" i="1"/>
  <c r="R9" i="1"/>
  <c r="R10" i="1"/>
  <c r="R11" i="1"/>
  <c r="R3" i="1"/>
  <c r="O6" i="1"/>
  <c r="O10" i="1"/>
  <c r="O3" i="1"/>
  <c r="K4" i="1"/>
  <c r="K5" i="1"/>
  <c r="K6" i="1"/>
  <c r="K7" i="1"/>
  <c r="K8" i="1"/>
  <c r="K9" i="1"/>
  <c r="K10" i="1"/>
  <c r="K11" i="1"/>
  <c r="K3" i="1"/>
  <c r="L4" i="1"/>
  <c r="M4" i="1"/>
  <c r="P4" i="1" s="1"/>
  <c r="N4" i="1"/>
  <c r="L5" i="1"/>
  <c r="M5" i="1"/>
  <c r="O5" i="1" s="1"/>
  <c r="N5" i="1"/>
  <c r="L6" i="1"/>
  <c r="M6" i="1"/>
  <c r="P6" i="1" s="1"/>
  <c r="N6" i="1"/>
  <c r="L7" i="1"/>
  <c r="M7" i="1"/>
  <c r="O7" i="1" s="1"/>
  <c r="N7" i="1"/>
  <c r="L8" i="1"/>
  <c r="M8" i="1"/>
  <c r="P8" i="1" s="1"/>
  <c r="N8" i="1"/>
  <c r="L9" i="1"/>
  <c r="M9" i="1"/>
  <c r="O9" i="1" s="1"/>
  <c r="N9" i="1"/>
  <c r="L10" i="1"/>
  <c r="M10" i="1"/>
  <c r="P10" i="1" s="1"/>
  <c r="N10" i="1"/>
  <c r="L11" i="1"/>
  <c r="M11" i="1"/>
  <c r="O11" i="1" s="1"/>
  <c r="N11" i="1"/>
  <c r="M3" i="1"/>
  <c r="P3" i="1" s="1"/>
  <c r="N3" i="1"/>
  <c r="L3" i="1"/>
  <c r="O5" i="2" l="1"/>
  <c r="O6" i="2"/>
  <c r="P10" i="2"/>
  <c r="U10" i="2"/>
  <c r="O17" i="2"/>
  <c r="O18" i="2"/>
  <c r="V20" i="2"/>
  <c r="U21" i="2"/>
  <c r="P22" i="2"/>
  <c r="U22" i="2"/>
  <c r="O28" i="2"/>
  <c r="O29" i="2"/>
  <c r="V31" i="2"/>
  <c r="U32" i="2"/>
  <c r="P33" i="2"/>
  <c r="U33" i="2"/>
  <c r="O40" i="2"/>
  <c r="V42" i="2"/>
  <c r="U43" i="2"/>
  <c r="P44" i="2"/>
  <c r="O48" i="2"/>
  <c r="U3" i="2"/>
  <c r="U4" i="2"/>
  <c r="V6" i="2"/>
  <c r="P7" i="2"/>
  <c r="V7" i="2"/>
  <c r="O8" i="2"/>
  <c r="P9" i="2"/>
  <c r="U11" i="2"/>
  <c r="V18" i="2"/>
  <c r="P19" i="2"/>
  <c r="V19" i="2"/>
  <c r="O20" i="2"/>
  <c r="P21" i="2"/>
  <c r="U23" i="2"/>
  <c r="V29" i="2"/>
  <c r="P30" i="2"/>
  <c r="V30" i="2"/>
  <c r="O31" i="2"/>
  <c r="P32" i="2"/>
  <c r="U34" i="2"/>
  <c r="P41" i="2"/>
  <c r="O42" i="2"/>
  <c r="P43" i="2"/>
  <c r="U45" i="2"/>
  <c r="O3" i="2"/>
  <c r="V4" i="2"/>
  <c r="U5" i="2"/>
  <c r="P6" i="2"/>
  <c r="U6" i="2"/>
  <c r="O9" i="2"/>
  <c r="O10" i="2"/>
  <c r="P18" i="2"/>
  <c r="U18" i="2"/>
  <c r="O21" i="2"/>
  <c r="O22" i="2"/>
  <c r="P29" i="2"/>
  <c r="U29" i="2"/>
  <c r="O32" i="2"/>
  <c r="O33" i="2"/>
  <c r="O44" i="2"/>
  <c r="O45" i="2"/>
  <c r="P48" i="2"/>
  <c r="P3" i="2"/>
  <c r="V3" i="2"/>
  <c r="O4" i="2"/>
  <c r="P5" i="2"/>
  <c r="U7" i="2"/>
  <c r="U8" i="2"/>
  <c r="V10" i="2"/>
  <c r="P11" i="2"/>
  <c r="V11" i="2"/>
  <c r="O16" i="2"/>
  <c r="P17" i="2"/>
  <c r="U19" i="2"/>
  <c r="U20" i="2"/>
  <c r="V22" i="2"/>
  <c r="P23" i="2"/>
  <c r="V23" i="2"/>
  <c r="O24" i="2"/>
  <c r="P28" i="2"/>
  <c r="U30" i="2"/>
  <c r="U31" i="2"/>
  <c r="V33" i="2"/>
  <c r="P34" i="2"/>
  <c r="V34" i="2"/>
  <c r="O35" i="2"/>
  <c r="P36" i="2"/>
  <c r="U41" i="2"/>
  <c r="U42" i="2"/>
  <c r="V44" i="2"/>
  <c r="P45" i="2"/>
  <c r="V45" i="2"/>
  <c r="O46" i="2"/>
  <c r="P47" i="2"/>
  <c r="O8" i="1"/>
  <c r="V10" i="1"/>
  <c r="O4" i="1"/>
  <c r="P11" i="1"/>
  <c r="P9" i="1"/>
  <c r="P7" i="1"/>
  <c r="P5" i="1"/>
  <c r="V3" i="1"/>
  <c r="U10" i="1"/>
  <c r="U8" i="1"/>
  <c r="U6" i="1"/>
  <c r="U4" i="1"/>
  <c r="O17" i="1"/>
  <c r="P20" i="1"/>
  <c r="O23" i="1"/>
  <c r="P33" i="1"/>
  <c r="O34" i="1"/>
  <c r="P35" i="1"/>
  <c r="P36" i="1"/>
  <c r="P45" i="1"/>
  <c r="O46" i="1"/>
  <c r="P47" i="1"/>
  <c r="O31" i="1"/>
  <c r="V9" i="1"/>
  <c r="V5" i="1"/>
  <c r="P19" i="1"/>
  <c r="O29" i="1"/>
  <c r="P32" i="1"/>
  <c r="O35" i="1"/>
  <c r="O41" i="1"/>
  <c r="P44" i="1"/>
  <c r="P17" i="1"/>
  <c r="O18" i="1"/>
  <c r="U11" i="1"/>
  <c r="U9" i="1"/>
  <c r="U7" i="1"/>
  <c r="U5" i="1"/>
  <c r="O19" i="1"/>
  <c r="O20" i="1"/>
  <c r="O21" i="1"/>
  <c r="P24" i="1"/>
  <c r="P29" i="1"/>
  <c r="O30" i="1"/>
  <c r="P31" i="1"/>
  <c r="P41" i="1"/>
  <c r="O42" i="1"/>
  <c r="P43" i="1"/>
  <c r="P4" i="2"/>
  <c r="V5" i="2"/>
  <c r="P8" i="2"/>
  <c r="P20" i="2"/>
  <c r="P24" i="2"/>
  <c r="V36" i="2"/>
  <c r="P42" i="2"/>
  <c r="V47" i="2"/>
  <c r="O36" i="2"/>
  <c r="U40" i="2"/>
  <c r="O43" i="2"/>
  <c r="U44" i="2"/>
  <c r="O47" i="2"/>
  <c r="U48" i="2"/>
  <c r="V9" i="2"/>
  <c r="P16" i="2"/>
  <c r="V17" i="2"/>
  <c r="V21" i="2"/>
  <c r="V28" i="2"/>
  <c r="P31" i="2"/>
  <c r="V32" i="2"/>
  <c r="P35" i="2"/>
  <c r="V43" i="2"/>
  <c r="P46" i="2"/>
  <c r="P46" i="1"/>
  <c r="O40" i="1"/>
  <c r="U41" i="1"/>
  <c r="O44" i="1"/>
  <c r="U45" i="1"/>
  <c r="O48" i="1"/>
  <c r="U40" i="1"/>
  <c r="O43" i="1"/>
  <c r="U44" i="1"/>
  <c r="O47" i="1"/>
  <c r="U48" i="1"/>
  <c r="P42" i="1"/>
  <c r="V43" i="1"/>
  <c r="V47" i="1"/>
  <c r="P30" i="1"/>
  <c r="U29" i="1"/>
  <c r="O32" i="1"/>
  <c r="U33" i="1"/>
  <c r="O36" i="1"/>
  <c r="V31" i="1"/>
  <c r="P34" i="1"/>
  <c r="P18" i="1"/>
  <c r="V19" i="1"/>
  <c r="P22" i="1"/>
  <c r="V23" i="1"/>
  <c r="O24" i="1"/>
  <c r="U24" i="1"/>
  <c r="I49" i="1"/>
  <c r="I48" i="1"/>
  <c r="I47" i="1"/>
  <c r="I46" i="1"/>
  <c r="I45" i="1"/>
  <c r="I44" i="1"/>
  <c r="I43" i="1"/>
  <c r="I42" i="1"/>
  <c r="I41" i="1"/>
  <c r="E49" i="1"/>
  <c r="E48" i="1"/>
  <c r="E47" i="1"/>
  <c r="E46" i="1"/>
  <c r="E45" i="1"/>
  <c r="E44" i="1"/>
  <c r="E43" i="1"/>
  <c r="E42" i="1"/>
  <c r="E41" i="1"/>
  <c r="I37" i="1"/>
  <c r="I36" i="1"/>
  <c r="I35" i="1"/>
  <c r="I34" i="1"/>
  <c r="I33" i="1"/>
  <c r="I32" i="1"/>
  <c r="I31" i="1"/>
  <c r="I30" i="1"/>
  <c r="I29" i="1"/>
  <c r="E37" i="1"/>
  <c r="E36" i="1"/>
  <c r="E35" i="1"/>
  <c r="E34" i="1"/>
  <c r="E33" i="1"/>
  <c r="E32" i="1"/>
  <c r="E31" i="1"/>
  <c r="E30" i="1"/>
  <c r="E29" i="1"/>
  <c r="I25" i="1"/>
  <c r="I24" i="1"/>
  <c r="I23" i="1"/>
  <c r="I22" i="1"/>
  <c r="I21" i="1"/>
  <c r="I20" i="1"/>
  <c r="I19" i="1"/>
  <c r="I18" i="1"/>
  <c r="I17" i="1"/>
  <c r="E25" i="1"/>
  <c r="E24" i="1"/>
  <c r="E23" i="1"/>
  <c r="E22" i="1"/>
  <c r="E21" i="1"/>
  <c r="E20" i="1"/>
  <c r="E19" i="1"/>
  <c r="E18" i="1"/>
  <c r="E17" i="1"/>
  <c r="I12" i="1"/>
  <c r="I11" i="1"/>
  <c r="I10" i="1"/>
  <c r="I9" i="1"/>
  <c r="I8" i="1"/>
  <c r="I7" i="1"/>
  <c r="I6" i="1"/>
  <c r="I5" i="1"/>
  <c r="I4" i="1"/>
  <c r="E12" i="1"/>
  <c r="E11" i="1"/>
  <c r="E10" i="1"/>
  <c r="E9" i="1"/>
  <c r="E8" i="1"/>
  <c r="E7" i="1"/>
  <c r="E6" i="1"/>
  <c r="E5" i="1"/>
  <c r="E4" i="1"/>
  <c r="I49" i="2"/>
  <c r="I48" i="2"/>
  <c r="I47" i="2"/>
  <c r="I46" i="2"/>
  <c r="I45" i="2"/>
  <c r="I44" i="2"/>
  <c r="I43" i="2"/>
  <c r="I42" i="2"/>
  <c r="I41" i="2"/>
  <c r="E49" i="2"/>
  <c r="E48" i="2"/>
  <c r="E47" i="2"/>
  <c r="E46" i="2"/>
  <c r="E45" i="2"/>
  <c r="E44" i="2"/>
  <c r="E43" i="2"/>
  <c r="E42" i="2"/>
  <c r="E41" i="2"/>
  <c r="I37" i="2"/>
  <c r="I36" i="2"/>
  <c r="I35" i="2"/>
  <c r="I34" i="2"/>
  <c r="I33" i="2"/>
  <c r="I32" i="2"/>
  <c r="I31" i="2"/>
  <c r="I30" i="2"/>
  <c r="I29" i="2"/>
  <c r="E37" i="2"/>
  <c r="E36" i="2"/>
  <c r="E35" i="2"/>
  <c r="E34" i="2"/>
  <c r="E33" i="2"/>
  <c r="E32" i="2"/>
  <c r="E31" i="2"/>
  <c r="E30" i="2"/>
  <c r="E29" i="2"/>
  <c r="I25" i="2"/>
  <c r="I24" i="2"/>
  <c r="I23" i="2"/>
  <c r="I22" i="2"/>
  <c r="I21" i="2"/>
  <c r="I20" i="2"/>
  <c r="I19" i="2"/>
  <c r="I18" i="2"/>
  <c r="I17" i="2"/>
  <c r="E25" i="2"/>
  <c r="E24" i="2"/>
  <c r="E23" i="2"/>
  <c r="E22" i="2"/>
  <c r="E21" i="2"/>
  <c r="E20" i="2"/>
  <c r="E19" i="2"/>
  <c r="E18" i="2"/>
  <c r="E17" i="2"/>
  <c r="I12" i="2"/>
  <c r="I11" i="2"/>
  <c r="I10" i="2"/>
  <c r="I9" i="2"/>
  <c r="I8" i="2"/>
  <c r="I7" i="2"/>
  <c r="I6" i="2"/>
  <c r="I5" i="2"/>
  <c r="I4" i="2"/>
  <c r="E5" i="2"/>
  <c r="E6" i="2"/>
  <c r="E7" i="2"/>
  <c r="E8" i="2"/>
  <c r="E9" i="2"/>
  <c r="E10" i="2"/>
  <c r="E11" i="2"/>
  <c r="E12" i="2"/>
  <c r="E4" i="2"/>
</calcChain>
</file>

<file path=xl/sharedStrings.xml><?xml version="1.0" encoding="utf-8"?>
<sst xmlns="http://schemas.openxmlformats.org/spreadsheetml/2006/main" count="226" uniqueCount="35">
  <si>
    <t>K562 (CD19-)</t>
  </si>
  <si>
    <t>Raji (CD19+)</t>
  </si>
  <si>
    <t>FMC63</t>
  </si>
  <si>
    <t>Antibody concentration (ug/mL)</t>
  </si>
  <si>
    <t>Rituximab</t>
  </si>
  <si>
    <t>K562 (CD20-)</t>
  </si>
  <si>
    <t>Raji (CD20+)</t>
  </si>
  <si>
    <t>Cetuximab</t>
  </si>
  <si>
    <t>K562 (EGFR-)</t>
  </si>
  <si>
    <t>K562+EGFRt (EGFR+)</t>
  </si>
  <si>
    <t>Herceptin</t>
  </si>
  <si>
    <t>K562 (HER2-)</t>
  </si>
  <si>
    <t>SKOV3 (HER2+)</t>
  </si>
  <si>
    <t>CAR</t>
  </si>
  <si>
    <t>Jurkat (CD19-)</t>
  </si>
  <si>
    <t>Jurkat (CD20-)</t>
  </si>
  <si>
    <t>Jurkat (EGFR-)</t>
  </si>
  <si>
    <t>Jurkat+EGFRt (EGFR+)</t>
  </si>
  <si>
    <t>Jurkat (HER2-)</t>
  </si>
  <si>
    <t>ZR-75-1 (HER2+)</t>
  </si>
  <si>
    <t>SynNotch(TagBFP output gene)</t>
  </si>
  <si>
    <t>Average</t>
  </si>
  <si>
    <t>Ab</t>
  </si>
  <si>
    <t>neg_1</t>
  </si>
  <si>
    <t>neg_2</t>
  </si>
  <si>
    <t>neg_3</t>
  </si>
  <si>
    <t>pos_1</t>
  </si>
  <si>
    <t>pos_2</t>
  </si>
  <si>
    <t>pos_3</t>
  </si>
  <si>
    <t>neg_ave</t>
  </si>
  <si>
    <t>neg_stdev</t>
  </si>
  <si>
    <t>pos_ave</t>
  </si>
  <si>
    <t>pos_std</t>
  </si>
  <si>
    <t>neg_sterror</t>
  </si>
  <si>
    <t>pos_sterror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</si>
</sst>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2" fontId="0" fillId="0" borderId="0" xfId="0" applyNumberFormat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706A-AD71-5442-B9C7-37CBA882B9F1}">
  <dimension ref="A1:W49"/>
  <sheetViews>
    <sheetView workbookViewId="0">
      <selection activeCell="X7" sqref="X7"/>
    </sheetView>
  </sheetViews>
  <sheetFormatPr baseColWidth="10" defaultRowHeight="16" x14ac:dyDescent="0.2"/>
  <cols>
    <col min="1" max="1" width="27.6640625" bestFit="1" customWidth="1"/>
    <col min="2" max="4" width="11.83203125" bestFit="1" customWidth="1"/>
    <col min="5" max="5" width="11.83203125" customWidth="1"/>
    <col min="6" max="6" width="11.33203125" customWidth="1"/>
    <col min="7" max="8" width="11.33203125" bestFit="1" customWidth="1"/>
    <col min="9" max="10" width="11.83203125" customWidth="1"/>
    <col min="11" max="11" width="9.1640625" bestFit="1" customWidth="1"/>
    <col min="12" max="14" width="7.1640625" bestFit="1" customWidth="1"/>
    <col min="15" max="15" width="8.33203125" bestFit="1" customWidth="1"/>
    <col min="16" max="16" width="9.83203125" bestFit="1" customWidth="1"/>
    <col min="17" max="17" width="9.83203125" customWidth="1"/>
    <col min="18" max="20" width="7.6640625" bestFit="1" customWidth="1"/>
    <col min="21" max="21" width="7.83203125" bestFit="1" customWidth="1"/>
    <col min="22" max="22" width="7.5" bestFit="1" customWidth="1"/>
    <col min="23" max="23" width="9.83203125" customWidth="1"/>
  </cols>
  <sheetData>
    <row r="1" spans="1:23" x14ac:dyDescent="0.2">
      <c r="A1" t="s">
        <v>20</v>
      </c>
      <c r="E1" s="14"/>
    </row>
    <row r="2" spans="1:23" x14ac:dyDescent="0.2">
      <c r="B2" t="s">
        <v>2</v>
      </c>
      <c r="C2" t="s">
        <v>2</v>
      </c>
      <c r="D2" t="s">
        <v>2</v>
      </c>
      <c r="E2" s="14"/>
      <c r="F2" t="s">
        <v>2</v>
      </c>
      <c r="G2" t="s">
        <v>2</v>
      </c>
      <c r="H2" t="s">
        <v>2</v>
      </c>
      <c r="K2" t="s">
        <v>22</v>
      </c>
      <c r="L2" t="s">
        <v>23</v>
      </c>
      <c r="M2" t="s">
        <v>24</v>
      </c>
      <c r="N2" t="s">
        <v>25</v>
      </c>
      <c r="O2" t="s">
        <v>29</v>
      </c>
      <c r="P2" t="s">
        <v>30</v>
      </c>
      <c r="Q2" t="s">
        <v>33</v>
      </c>
      <c r="R2" t="s">
        <v>26</v>
      </c>
      <c r="S2" t="s">
        <v>27</v>
      </c>
      <c r="T2" t="s">
        <v>28</v>
      </c>
      <c r="U2" t="s">
        <v>31</v>
      </c>
      <c r="V2" t="s">
        <v>32</v>
      </c>
      <c r="W2" t="s">
        <v>34</v>
      </c>
    </row>
    <row r="3" spans="1:23" ht="17" thickBot="1" x14ac:dyDescent="0.25">
      <c r="A3" t="s">
        <v>3</v>
      </c>
      <c r="B3" t="s">
        <v>0</v>
      </c>
      <c r="C3" t="s">
        <v>0</v>
      </c>
      <c r="D3" t="s">
        <v>0</v>
      </c>
      <c r="E3" s="14" t="s">
        <v>21</v>
      </c>
      <c r="F3" t="s">
        <v>1</v>
      </c>
      <c r="G3" t="s">
        <v>1</v>
      </c>
      <c r="H3" t="s">
        <v>1</v>
      </c>
      <c r="I3" t="s">
        <v>21</v>
      </c>
      <c r="K3">
        <f>A4</f>
        <v>0</v>
      </c>
      <c r="L3" s="14">
        <f>B4</f>
        <v>472</v>
      </c>
      <c r="M3" s="14">
        <f t="shared" ref="M3:N3" si="0">C4</f>
        <v>537</v>
      </c>
      <c r="N3" s="14">
        <f t="shared" si="0"/>
        <v>461</v>
      </c>
      <c r="O3" s="14">
        <f>AVERAGE(L3:N3)</f>
        <v>490</v>
      </c>
      <c r="P3" s="14">
        <f>STDEV(L3:N3)</f>
        <v>41.073105555825698</v>
      </c>
      <c r="Q3" s="14">
        <f>P3/SQRT(COUNT(L3:N3))</f>
        <v>23.713568549109883</v>
      </c>
      <c r="R3" s="14">
        <f>F4</f>
        <v>267</v>
      </c>
      <c r="S3" s="14">
        <f>G4</f>
        <v>255</v>
      </c>
      <c r="T3" s="14">
        <f>H4</f>
        <v>265</v>
      </c>
      <c r="U3" s="14">
        <f>AVERAGE(R3:T3)</f>
        <v>262.33333333333331</v>
      </c>
      <c r="V3" s="14">
        <f>STDEV(R3:T3)</f>
        <v>6.4291005073286369</v>
      </c>
      <c r="W3" s="14">
        <f>V3/SQRT(COUNT(R3:T3))</f>
        <v>3.7118429085533484</v>
      </c>
    </row>
    <row r="4" spans="1:23" x14ac:dyDescent="0.2">
      <c r="A4" s="1">
        <v>0</v>
      </c>
      <c r="B4" s="2">
        <v>472</v>
      </c>
      <c r="C4" s="3">
        <v>537</v>
      </c>
      <c r="D4" s="4">
        <v>461</v>
      </c>
      <c r="E4" s="15">
        <f>AVERAGE(B4:D4)</f>
        <v>490</v>
      </c>
      <c r="F4" s="2">
        <v>267</v>
      </c>
      <c r="G4" s="3">
        <v>255</v>
      </c>
      <c r="H4" s="4">
        <v>265</v>
      </c>
      <c r="I4" s="11">
        <f>AVERAGE(F4:H4)</f>
        <v>262.33333333333331</v>
      </c>
      <c r="J4" s="16"/>
      <c r="K4">
        <f t="shared" ref="K4:K11" si="1">A5</f>
        <v>1.6383999999999999E-2</v>
      </c>
      <c r="L4" s="14">
        <f t="shared" ref="L4:L11" si="2">B5</f>
        <v>474</v>
      </c>
      <c r="M4" s="14">
        <f t="shared" ref="M4:N11" si="3">C5</f>
        <v>523</v>
      </c>
      <c r="N4" s="14">
        <f t="shared" si="3"/>
        <v>512</v>
      </c>
      <c r="O4" s="14">
        <f t="shared" ref="O4:O11" si="4">AVERAGE(L4:N4)</f>
        <v>503</v>
      </c>
      <c r="P4" s="14">
        <f t="shared" ref="P4:P11" si="5">STDEV(L4:N4)</f>
        <v>25.709920264364882</v>
      </c>
      <c r="Q4" s="14">
        <f t="shared" ref="Q4:Q11" si="6">P4/SQRT(COUNT(L4:N4))</f>
        <v>14.84362938547488</v>
      </c>
      <c r="R4" s="14">
        <f t="shared" ref="R4:R11" si="7">F5</f>
        <v>613</v>
      </c>
      <c r="S4" s="14">
        <f t="shared" ref="S4:T11" si="8">G5</f>
        <v>615</v>
      </c>
      <c r="T4" s="14">
        <f t="shared" si="8"/>
        <v>558</v>
      </c>
      <c r="U4" s="14">
        <f t="shared" ref="U4:U11" si="9">AVERAGE(R4:T4)</f>
        <v>595.33333333333337</v>
      </c>
      <c r="V4" s="14">
        <f t="shared" ref="V4:V11" si="10">STDEV(R4:T4)</f>
        <v>32.347076117221683</v>
      </c>
      <c r="W4" s="14">
        <f t="shared" ref="W4:W11" si="11">V4/SQRT(COUNT(R4:T4))</f>
        <v>18.675593103775253</v>
      </c>
    </row>
    <row r="5" spans="1:23" x14ac:dyDescent="0.2">
      <c r="A5" s="1">
        <v>1.6383999999999999E-2</v>
      </c>
      <c r="B5" s="5">
        <v>474</v>
      </c>
      <c r="C5" s="6">
        <v>523</v>
      </c>
      <c r="D5" s="7">
        <v>512</v>
      </c>
      <c r="E5" s="16">
        <f t="shared" ref="E5:E12" si="12">AVERAGE(B5:D5)</f>
        <v>503</v>
      </c>
      <c r="F5" s="5">
        <v>613</v>
      </c>
      <c r="G5" s="6">
        <v>615</v>
      </c>
      <c r="H5" s="7">
        <v>558</v>
      </c>
      <c r="I5" s="12">
        <f t="shared" ref="I5:I12" si="13">AVERAGE(F5:H5)</f>
        <v>595.33333333333337</v>
      </c>
      <c r="J5" s="16"/>
      <c r="K5">
        <f t="shared" si="1"/>
        <v>4.0960000000000003E-2</v>
      </c>
      <c r="L5" s="14">
        <f t="shared" si="2"/>
        <v>499</v>
      </c>
      <c r="M5" s="14">
        <f t="shared" si="3"/>
        <v>517</v>
      </c>
      <c r="N5" s="14">
        <f t="shared" si="3"/>
        <v>510</v>
      </c>
      <c r="O5" s="14">
        <f t="shared" si="4"/>
        <v>508.66666666666669</v>
      </c>
      <c r="P5" s="14">
        <f t="shared" si="5"/>
        <v>9.0737717258774655</v>
      </c>
      <c r="Q5" s="14">
        <f t="shared" si="6"/>
        <v>5.2387445485005699</v>
      </c>
      <c r="R5" s="14">
        <f t="shared" si="7"/>
        <v>1868</v>
      </c>
      <c r="S5" s="14">
        <f t="shared" si="8"/>
        <v>1636</v>
      </c>
      <c r="T5" s="14">
        <f t="shared" si="8"/>
        <v>1685</v>
      </c>
      <c r="U5" s="14">
        <f t="shared" si="9"/>
        <v>1729.6666666666667</v>
      </c>
      <c r="V5" s="14">
        <f t="shared" si="10"/>
        <v>122.27973394366433</v>
      </c>
      <c r="W5" s="14">
        <f t="shared" si="11"/>
        <v>70.598237308810425</v>
      </c>
    </row>
    <row r="6" spans="1:23" x14ac:dyDescent="0.2">
      <c r="A6" s="1">
        <v>4.0960000000000003E-2</v>
      </c>
      <c r="B6" s="5">
        <v>499</v>
      </c>
      <c r="C6" s="6">
        <v>517</v>
      </c>
      <c r="D6" s="7">
        <v>510</v>
      </c>
      <c r="E6" s="16">
        <f t="shared" si="12"/>
        <v>508.66666666666669</v>
      </c>
      <c r="F6" s="5">
        <v>1868</v>
      </c>
      <c r="G6" s="6">
        <v>1636</v>
      </c>
      <c r="H6" s="7">
        <v>1685</v>
      </c>
      <c r="I6" s="12">
        <f t="shared" si="13"/>
        <v>1729.6666666666667</v>
      </c>
      <c r="J6" s="16"/>
      <c r="K6">
        <f t="shared" si="1"/>
        <v>0.1024</v>
      </c>
      <c r="L6" s="14">
        <f t="shared" si="2"/>
        <v>467</v>
      </c>
      <c r="M6" s="14">
        <f t="shared" si="3"/>
        <v>528</v>
      </c>
      <c r="N6" s="14">
        <f t="shared" si="3"/>
        <v>523</v>
      </c>
      <c r="O6" s="14">
        <f t="shared" si="4"/>
        <v>506</v>
      </c>
      <c r="P6" s="14">
        <f t="shared" si="5"/>
        <v>33.867388443752198</v>
      </c>
      <c r="Q6" s="14">
        <f t="shared" si="6"/>
        <v>19.553345834749955</v>
      </c>
      <c r="R6" s="14">
        <f t="shared" si="7"/>
        <v>3852</v>
      </c>
      <c r="S6" s="14">
        <f t="shared" si="8"/>
        <v>4004</v>
      </c>
      <c r="T6" s="14">
        <f t="shared" si="8"/>
        <v>3717</v>
      </c>
      <c r="U6" s="14">
        <f t="shared" si="9"/>
        <v>3857.6666666666665</v>
      </c>
      <c r="V6" s="14">
        <f t="shared" si="10"/>
        <v>143.58388953268167</v>
      </c>
      <c r="W6" s="14">
        <f t="shared" si="11"/>
        <v>82.898197272987261</v>
      </c>
    </row>
    <row r="7" spans="1:23" x14ac:dyDescent="0.2">
      <c r="A7" s="1">
        <v>0.1024</v>
      </c>
      <c r="B7" s="5">
        <v>467</v>
      </c>
      <c r="C7" s="6">
        <v>528</v>
      </c>
      <c r="D7" s="7">
        <v>523</v>
      </c>
      <c r="E7" s="16">
        <f t="shared" si="12"/>
        <v>506</v>
      </c>
      <c r="F7" s="5">
        <v>3852</v>
      </c>
      <c r="G7" s="6">
        <v>4004</v>
      </c>
      <c r="H7" s="7">
        <v>3717</v>
      </c>
      <c r="I7" s="12">
        <f t="shared" si="13"/>
        <v>3857.6666666666665</v>
      </c>
      <c r="J7" s="16"/>
      <c r="K7">
        <f t="shared" si="1"/>
        <v>0.25600000000000001</v>
      </c>
      <c r="L7" s="14">
        <f t="shared" si="2"/>
        <v>505</v>
      </c>
      <c r="M7" s="14">
        <f t="shared" si="3"/>
        <v>562</v>
      </c>
      <c r="N7" s="14">
        <f t="shared" si="3"/>
        <v>548</v>
      </c>
      <c r="O7" s="14">
        <f t="shared" si="4"/>
        <v>538.33333333333337</v>
      </c>
      <c r="P7" s="14">
        <f t="shared" si="5"/>
        <v>29.704096238285608</v>
      </c>
      <c r="Q7" s="14">
        <f t="shared" si="6"/>
        <v>17.149667959208745</v>
      </c>
      <c r="R7" s="14">
        <f t="shared" si="7"/>
        <v>4661</v>
      </c>
      <c r="S7" s="14">
        <f t="shared" si="8"/>
        <v>4552</v>
      </c>
      <c r="T7" s="14">
        <f t="shared" si="8"/>
        <v>4368</v>
      </c>
      <c r="U7" s="14">
        <f t="shared" si="9"/>
        <v>4527</v>
      </c>
      <c r="V7" s="14">
        <f t="shared" si="10"/>
        <v>148.09118812407442</v>
      </c>
      <c r="W7" s="14">
        <f t="shared" si="11"/>
        <v>85.500487328045878</v>
      </c>
    </row>
    <row r="8" spans="1:23" x14ac:dyDescent="0.2">
      <c r="A8" s="1">
        <v>0.25600000000000001</v>
      </c>
      <c r="B8" s="5">
        <v>505</v>
      </c>
      <c r="C8" s="6">
        <v>562</v>
      </c>
      <c r="D8" s="7">
        <v>548</v>
      </c>
      <c r="E8" s="16">
        <f t="shared" si="12"/>
        <v>538.33333333333337</v>
      </c>
      <c r="F8" s="5">
        <v>4661</v>
      </c>
      <c r="G8" s="6">
        <v>4552</v>
      </c>
      <c r="H8" s="7">
        <v>4368</v>
      </c>
      <c r="I8" s="12">
        <f t="shared" si="13"/>
        <v>4527</v>
      </c>
      <c r="J8" s="16"/>
      <c r="K8">
        <f t="shared" si="1"/>
        <v>0.64</v>
      </c>
      <c r="L8" s="14">
        <f t="shared" si="2"/>
        <v>466</v>
      </c>
      <c r="M8" s="14">
        <f t="shared" si="3"/>
        <v>510</v>
      </c>
      <c r="N8" s="14">
        <f t="shared" si="3"/>
        <v>533</v>
      </c>
      <c r="O8" s="14">
        <f t="shared" si="4"/>
        <v>503</v>
      </c>
      <c r="P8" s="14">
        <f t="shared" si="5"/>
        <v>34.044089061098404</v>
      </c>
      <c r="Q8" s="14">
        <f t="shared" si="6"/>
        <v>19.655363983740759</v>
      </c>
      <c r="R8" s="14">
        <f t="shared" si="7"/>
        <v>3482</v>
      </c>
      <c r="S8" s="14">
        <f t="shared" si="8"/>
        <v>3552</v>
      </c>
      <c r="T8" s="14">
        <f t="shared" si="8"/>
        <v>3330</v>
      </c>
      <c r="U8" s="14">
        <f t="shared" si="9"/>
        <v>3454.6666666666665</v>
      </c>
      <c r="V8" s="14">
        <f t="shared" si="10"/>
        <v>113.49596174901261</v>
      </c>
      <c r="W8" s="14">
        <f t="shared" si="11"/>
        <v>65.526924067727904</v>
      </c>
    </row>
    <row r="9" spans="1:23" x14ac:dyDescent="0.2">
      <c r="A9" s="1">
        <v>0.64</v>
      </c>
      <c r="B9" s="5">
        <v>466</v>
      </c>
      <c r="C9" s="6">
        <v>510</v>
      </c>
      <c r="D9" s="7">
        <v>533</v>
      </c>
      <c r="E9" s="16">
        <f t="shared" si="12"/>
        <v>503</v>
      </c>
      <c r="F9" s="5">
        <v>3482</v>
      </c>
      <c r="G9" s="6">
        <v>3552</v>
      </c>
      <c r="H9" s="7">
        <v>3330</v>
      </c>
      <c r="I9" s="12">
        <f t="shared" si="13"/>
        <v>3454.6666666666665</v>
      </c>
      <c r="J9" s="16"/>
      <c r="K9">
        <f t="shared" si="1"/>
        <v>1.6</v>
      </c>
      <c r="L9" s="14">
        <f t="shared" si="2"/>
        <v>455</v>
      </c>
      <c r="M9" s="14">
        <f t="shared" si="3"/>
        <v>480</v>
      </c>
      <c r="N9" s="14">
        <f t="shared" si="3"/>
        <v>518</v>
      </c>
      <c r="O9" s="14">
        <f t="shared" si="4"/>
        <v>484.33333333333331</v>
      </c>
      <c r="P9" s="14">
        <f t="shared" si="5"/>
        <v>31.722757341273681</v>
      </c>
      <c r="Q9" s="14">
        <f t="shared" si="6"/>
        <v>18.315142490421536</v>
      </c>
      <c r="R9" s="14">
        <f t="shared" si="7"/>
        <v>2343</v>
      </c>
      <c r="S9" s="14">
        <f t="shared" si="8"/>
        <v>2192</v>
      </c>
      <c r="T9" s="14">
        <f t="shared" si="8"/>
        <v>2104</v>
      </c>
      <c r="U9" s="14">
        <f t="shared" si="9"/>
        <v>2213</v>
      </c>
      <c r="V9" s="14">
        <f t="shared" si="10"/>
        <v>120.87596948939024</v>
      </c>
      <c r="W9" s="14">
        <f t="shared" si="11"/>
        <v>69.787773523256448</v>
      </c>
    </row>
    <row r="10" spans="1:23" x14ac:dyDescent="0.2">
      <c r="A10" s="1">
        <v>1.6</v>
      </c>
      <c r="B10" s="5">
        <v>455</v>
      </c>
      <c r="C10" s="6">
        <v>480</v>
      </c>
      <c r="D10" s="7">
        <v>518</v>
      </c>
      <c r="E10" s="16">
        <f t="shared" si="12"/>
        <v>484.33333333333331</v>
      </c>
      <c r="F10" s="5">
        <v>2343</v>
      </c>
      <c r="G10" s="6">
        <v>2192</v>
      </c>
      <c r="H10" s="7">
        <v>2104</v>
      </c>
      <c r="I10" s="12">
        <f t="shared" si="13"/>
        <v>2213</v>
      </c>
      <c r="J10" s="16"/>
      <c r="K10">
        <f t="shared" si="1"/>
        <v>4</v>
      </c>
      <c r="L10" s="14">
        <f t="shared" si="2"/>
        <v>425</v>
      </c>
      <c r="M10" s="14">
        <f t="shared" si="3"/>
        <v>471</v>
      </c>
      <c r="N10" s="14">
        <f t="shared" si="3"/>
        <v>461</v>
      </c>
      <c r="O10" s="14">
        <f t="shared" si="4"/>
        <v>452.33333333333331</v>
      </c>
      <c r="P10" s="14">
        <f t="shared" si="5"/>
        <v>24.193663082165408</v>
      </c>
      <c r="Q10" s="14">
        <f t="shared" si="6"/>
        <v>13.96821789317131</v>
      </c>
      <c r="R10" s="14">
        <f t="shared" si="7"/>
        <v>829</v>
      </c>
      <c r="S10" s="14">
        <f t="shared" si="8"/>
        <v>838</v>
      </c>
      <c r="T10" s="14">
        <f t="shared" si="8"/>
        <v>719</v>
      </c>
      <c r="U10" s="14">
        <f t="shared" si="9"/>
        <v>795.33333333333337</v>
      </c>
      <c r="V10" s="14">
        <f t="shared" si="10"/>
        <v>66.259590500797202</v>
      </c>
      <c r="W10" s="14">
        <f t="shared" si="11"/>
        <v>38.254992412029637</v>
      </c>
    </row>
    <row r="11" spans="1:23" x14ac:dyDescent="0.2">
      <c r="A11" s="1">
        <v>4</v>
      </c>
      <c r="B11" s="5">
        <v>425</v>
      </c>
      <c r="C11" s="6">
        <v>471</v>
      </c>
      <c r="D11" s="7">
        <v>461</v>
      </c>
      <c r="E11" s="16">
        <f t="shared" si="12"/>
        <v>452.33333333333331</v>
      </c>
      <c r="F11" s="5">
        <v>829</v>
      </c>
      <c r="G11" s="6">
        <v>838</v>
      </c>
      <c r="H11" s="7">
        <v>719</v>
      </c>
      <c r="I11" s="12">
        <f t="shared" si="13"/>
        <v>795.33333333333337</v>
      </c>
      <c r="J11" s="16"/>
      <c r="K11">
        <f t="shared" si="1"/>
        <v>10</v>
      </c>
      <c r="L11" s="14">
        <f t="shared" si="2"/>
        <v>319</v>
      </c>
      <c r="M11" s="14">
        <f t="shared" si="3"/>
        <v>391</v>
      </c>
      <c r="N11" s="14">
        <f t="shared" si="3"/>
        <v>358</v>
      </c>
      <c r="O11" s="14">
        <f t="shared" si="4"/>
        <v>356</v>
      </c>
      <c r="P11" s="14">
        <f t="shared" si="5"/>
        <v>36.041642581880197</v>
      </c>
      <c r="Q11" s="14">
        <f t="shared" si="6"/>
        <v>20.808652046684813</v>
      </c>
      <c r="R11" s="14">
        <f t="shared" si="7"/>
        <v>343</v>
      </c>
      <c r="S11" s="14">
        <f t="shared" si="8"/>
        <v>310</v>
      </c>
      <c r="T11" s="14">
        <f t="shared" si="8"/>
        <v>306</v>
      </c>
      <c r="U11" s="14">
        <f t="shared" si="9"/>
        <v>319.66666666666669</v>
      </c>
      <c r="V11" s="14">
        <f t="shared" si="10"/>
        <v>20.305992547357377</v>
      </c>
      <c r="W11" s="14">
        <f t="shared" si="11"/>
        <v>11.723670263379317</v>
      </c>
    </row>
    <row r="12" spans="1:23" ht="17" thickBot="1" x14ac:dyDescent="0.25">
      <c r="A12" s="1">
        <v>10</v>
      </c>
      <c r="B12" s="8">
        <v>319</v>
      </c>
      <c r="C12" s="9">
        <v>391</v>
      </c>
      <c r="D12" s="10">
        <v>358</v>
      </c>
      <c r="E12" s="17">
        <f t="shared" si="12"/>
        <v>356</v>
      </c>
      <c r="F12" s="8">
        <v>343</v>
      </c>
      <c r="G12" s="9">
        <v>310</v>
      </c>
      <c r="H12" s="10">
        <v>306</v>
      </c>
      <c r="I12" s="13">
        <f t="shared" si="13"/>
        <v>319.66666666666669</v>
      </c>
      <c r="J12" s="16"/>
    </row>
    <row r="13" spans="1:23" x14ac:dyDescent="0.2">
      <c r="E13" s="14"/>
      <c r="I13" s="14"/>
      <c r="J13" s="14"/>
    </row>
    <row r="14" spans="1:23" x14ac:dyDescent="0.2">
      <c r="E14" s="14"/>
      <c r="I14" s="14"/>
      <c r="J14" s="14"/>
    </row>
    <row r="15" spans="1:23" x14ac:dyDescent="0.2">
      <c r="B15" t="s">
        <v>4</v>
      </c>
      <c r="C15" t="s">
        <v>4</v>
      </c>
      <c r="D15" t="s">
        <v>4</v>
      </c>
      <c r="E15" s="14"/>
      <c r="F15" t="s">
        <v>4</v>
      </c>
      <c r="G15" t="s">
        <v>4</v>
      </c>
      <c r="H15" t="s">
        <v>4</v>
      </c>
      <c r="I15" s="14"/>
      <c r="J15" s="14"/>
      <c r="K15" t="s">
        <v>22</v>
      </c>
      <c r="L15" t="s">
        <v>23</v>
      </c>
      <c r="M15" t="s">
        <v>24</v>
      </c>
      <c r="N15" t="s">
        <v>25</v>
      </c>
      <c r="O15" t="s">
        <v>29</v>
      </c>
      <c r="P15" t="s">
        <v>30</v>
      </c>
      <c r="Q15" t="s">
        <v>33</v>
      </c>
      <c r="R15" t="s">
        <v>26</v>
      </c>
      <c r="S15" t="s">
        <v>27</v>
      </c>
      <c r="T15" t="s">
        <v>28</v>
      </c>
      <c r="U15" t="s">
        <v>31</v>
      </c>
      <c r="V15" t="s">
        <v>32</v>
      </c>
      <c r="W15" t="s">
        <v>34</v>
      </c>
    </row>
    <row r="16" spans="1:23" ht="17" thickBot="1" x14ac:dyDescent="0.25">
      <c r="A16" t="s">
        <v>3</v>
      </c>
      <c r="B16" t="s">
        <v>5</v>
      </c>
      <c r="C16" t="s">
        <v>5</v>
      </c>
      <c r="D16" t="s">
        <v>5</v>
      </c>
      <c r="E16" s="14" t="s">
        <v>21</v>
      </c>
      <c r="F16" t="s">
        <v>6</v>
      </c>
      <c r="G16" t="s">
        <v>6</v>
      </c>
      <c r="H16" t="s">
        <v>6</v>
      </c>
      <c r="I16" s="14" t="s">
        <v>21</v>
      </c>
      <c r="J16" s="14"/>
      <c r="K16">
        <f>A17</f>
        <v>0</v>
      </c>
      <c r="L16" s="14">
        <f>B17</f>
        <v>460</v>
      </c>
      <c r="M16" s="14">
        <f t="shared" ref="M16" si="14">C17</f>
        <v>382</v>
      </c>
      <c r="N16" s="14">
        <f t="shared" ref="N16" si="15">D17</f>
        <v>390</v>
      </c>
      <c r="O16" s="14">
        <f>AVERAGE(L16:N16)</f>
        <v>410.66666666666669</v>
      </c>
      <c r="P16" s="14">
        <f>STDEV(L16:N16)</f>
        <v>42.910760111344253</v>
      </c>
      <c r="Q16" s="14">
        <f>P16/SQRT(COUNT(L16:N16))</f>
        <v>24.774538901416062</v>
      </c>
      <c r="R16" s="14">
        <f>F17</f>
        <v>242</v>
      </c>
      <c r="S16" s="14">
        <f t="shared" ref="S16:S24" si="16">G17</f>
        <v>269</v>
      </c>
      <c r="T16" s="14">
        <f t="shared" ref="T16:T24" si="17">H17</f>
        <v>249</v>
      </c>
      <c r="U16" s="14">
        <f>AVERAGE(R16:T16)</f>
        <v>253.33333333333334</v>
      </c>
      <c r="V16" s="14">
        <f>STDEV(R16:T16)</f>
        <v>14.011899704655802</v>
      </c>
      <c r="W16" s="14">
        <f>V16/SQRT(COUNT(R16:T16))</f>
        <v>8.0897740663410662</v>
      </c>
    </row>
    <row r="17" spans="1:23" x14ac:dyDescent="0.2">
      <c r="A17" s="1">
        <v>0</v>
      </c>
      <c r="B17" s="2">
        <v>460</v>
      </c>
      <c r="C17" s="3">
        <v>382</v>
      </c>
      <c r="D17" s="4">
        <v>390</v>
      </c>
      <c r="E17" s="15">
        <f>AVERAGE(B17:D17)</f>
        <v>410.66666666666669</v>
      </c>
      <c r="F17" s="2">
        <v>242</v>
      </c>
      <c r="G17" s="3">
        <v>269</v>
      </c>
      <c r="H17" s="4">
        <v>249</v>
      </c>
      <c r="I17" s="11">
        <f>AVERAGE(F17:H17)</f>
        <v>253.33333333333334</v>
      </c>
      <c r="J17" s="16"/>
      <c r="K17">
        <f t="shared" ref="K17:K24" si="18">A18</f>
        <v>1.6383999999999999E-2</v>
      </c>
      <c r="L17" s="14">
        <f t="shared" ref="L17:L24" si="19">B18</f>
        <v>510</v>
      </c>
      <c r="M17" s="14">
        <f t="shared" ref="M17:N24" si="20">C18</f>
        <v>445</v>
      </c>
      <c r="N17" s="14">
        <f t="shared" si="20"/>
        <v>443</v>
      </c>
      <c r="O17" s="14">
        <f t="shared" ref="O17:O24" si="21">AVERAGE(L17:N17)</f>
        <v>466</v>
      </c>
      <c r="P17" s="14">
        <f t="shared" ref="P17:P24" si="22">STDEV(L17:N17)</f>
        <v>38.118237105091836</v>
      </c>
      <c r="Q17" s="14">
        <f t="shared" ref="Q17:Q24" si="23">P17/SQRT(COUNT(L17:N17))</f>
        <v>22.007574453658755</v>
      </c>
      <c r="R17" s="14">
        <f t="shared" ref="R17:R24" si="24">F18</f>
        <v>268</v>
      </c>
      <c r="S17" s="14">
        <f t="shared" si="16"/>
        <v>257</v>
      </c>
      <c r="T17" s="14">
        <f t="shared" si="17"/>
        <v>339</v>
      </c>
      <c r="U17" s="14">
        <f t="shared" ref="U17:U24" si="25">AVERAGE(R17:T17)</f>
        <v>288</v>
      </c>
      <c r="V17" s="14">
        <f t="shared" ref="V17:V24" si="26">STDEV(R17:T17)</f>
        <v>44.50842616853577</v>
      </c>
      <c r="W17" s="14">
        <f t="shared" ref="W17:W24" si="27">V17/SQRT(COUNT(R17:T17))</f>
        <v>25.696951829610711</v>
      </c>
    </row>
    <row r="18" spans="1:23" x14ac:dyDescent="0.2">
      <c r="A18" s="1">
        <v>1.6383999999999999E-2</v>
      </c>
      <c r="B18" s="5">
        <v>510</v>
      </c>
      <c r="C18" s="6">
        <v>445</v>
      </c>
      <c r="D18" s="7">
        <v>443</v>
      </c>
      <c r="E18" s="16">
        <f t="shared" ref="E18:E25" si="28">AVERAGE(B18:D18)</f>
        <v>466</v>
      </c>
      <c r="F18" s="5">
        <v>268</v>
      </c>
      <c r="G18" s="6">
        <v>257</v>
      </c>
      <c r="H18" s="7">
        <v>339</v>
      </c>
      <c r="I18" s="12">
        <f t="shared" ref="I18:I25" si="29">AVERAGE(F18:H18)</f>
        <v>288</v>
      </c>
      <c r="J18" s="16"/>
      <c r="K18">
        <f t="shared" si="18"/>
        <v>4.0960000000000003E-2</v>
      </c>
      <c r="L18" s="14">
        <f t="shared" si="19"/>
        <v>485</v>
      </c>
      <c r="M18" s="14">
        <f t="shared" si="20"/>
        <v>456</v>
      </c>
      <c r="N18" s="14">
        <f t="shared" si="20"/>
        <v>449</v>
      </c>
      <c r="O18" s="14">
        <f t="shared" si="21"/>
        <v>463.33333333333331</v>
      </c>
      <c r="P18" s="14">
        <f t="shared" si="22"/>
        <v>19.087517736293876</v>
      </c>
      <c r="Q18" s="14">
        <f t="shared" si="23"/>
        <v>11.020183503211026</v>
      </c>
      <c r="R18" s="14">
        <f t="shared" si="24"/>
        <v>293</v>
      </c>
      <c r="S18" s="14">
        <f t="shared" si="16"/>
        <v>330</v>
      </c>
      <c r="T18" s="14">
        <f t="shared" si="17"/>
        <v>389</v>
      </c>
      <c r="U18" s="14">
        <f t="shared" si="25"/>
        <v>337.33333333333331</v>
      </c>
      <c r="V18" s="14">
        <f t="shared" si="26"/>
        <v>48.418316093533683</v>
      </c>
      <c r="W18" s="14">
        <f t="shared" si="27"/>
        <v>27.954327830310064</v>
      </c>
    </row>
    <row r="19" spans="1:23" x14ac:dyDescent="0.2">
      <c r="A19" s="1">
        <v>4.0960000000000003E-2</v>
      </c>
      <c r="B19" s="5">
        <v>485</v>
      </c>
      <c r="C19" s="6">
        <v>456</v>
      </c>
      <c r="D19" s="7">
        <v>449</v>
      </c>
      <c r="E19" s="16">
        <f t="shared" si="28"/>
        <v>463.33333333333331</v>
      </c>
      <c r="F19" s="5">
        <v>293</v>
      </c>
      <c r="G19" s="6">
        <v>330</v>
      </c>
      <c r="H19" s="7">
        <v>389</v>
      </c>
      <c r="I19" s="12">
        <f t="shared" si="29"/>
        <v>337.33333333333331</v>
      </c>
      <c r="J19" s="16"/>
      <c r="K19">
        <f t="shared" si="18"/>
        <v>0.1024</v>
      </c>
      <c r="L19" s="14">
        <f t="shared" si="19"/>
        <v>527</v>
      </c>
      <c r="M19" s="14">
        <f t="shared" si="20"/>
        <v>445</v>
      </c>
      <c r="N19" s="14">
        <f t="shared" si="20"/>
        <v>434</v>
      </c>
      <c r="O19" s="14">
        <f t="shared" si="21"/>
        <v>468.66666666666669</v>
      </c>
      <c r="P19" s="14">
        <f t="shared" si="22"/>
        <v>50.816663933530045</v>
      </c>
      <c r="Q19" s="14">
        <f t="shared" si="23"/>
        <v>29.339014601342321</v>
      </c>
      <c r="R19" s="14">
        <f t="shared" si="24"/>
        <v>453</v>
      </c>
      <c r="S19" s="14">
        <f t="shared" si="16"/>
        <v>451</v>
      </c>
      <c r="T19" s="14">
        <f t="shared" si="17"/>
        <v>493</v>
      </c>
      <c r="U19" s="14">
        <f t="shared" si="25"/>
        <v>465.66666666666669</v>
      </c>
      <c r="V19" s="14">
        <f t="shared" si="26"/>
        <v>23.692474191889147</v>
      </c>
      <c r="W19" s="14">
        <f t="shared" si="27"/>
        <v>13.678856352455462</v>
      </c>
    </row>
    <row r="20" spans="1:23" x14ac:dyDescent="0.2">
      <c r="A20" s="1">
        <v>0.1024</v>
      </c>
      <c r="B20" s="5">
        <v>527</v>
      </c>
      <c r="C20" s="6">
        <v>445</v>
      </c>
      <c r="D20" s="7">
        <v>434</v>
      </c>
      <c r="E20" s="16">
        <f t="shared" si="28"/>
        <v>468.66666666666669</v>
      </c>
      <c r="F20" s="5">
        <v>453</v>
      </c>
      <c r="G20" s="6">
        <v>451</v>
      </c>
      <c r="H20" s="7">
        <v>493</v>
      </c>
      <c r="I20" s="12">
        <f t="shared" si="29"/>
        <v>465.66666666666669</v>
      </c>
      <c r="J20" s="16"/>
      <c r="K20">
        <f t="shared" si="18"/>
        <v>0.25600000000000001</v>
      </c>
      <c r="L20" s="14">
        <f t="shared" si="19"/>
        <v>495</v>
      </c>
      <c r="M20" s="14">
        <f t="shared" si="20"/>
        <v>500</v>
      </c>
      <c r="N20" s="14">
        <f t="shared" si="20"/>
        <v>482</v>
      </c>
      <c r="O20" s="14">
        <f t="shared" si="21"/>
        <v>492.33333333333331</v>
      </c>
      <c r="P20" s="14">
        <f t="shared" si="22"/>
        <v>9.2915732431775702</v>
      </c>
      <c r="Q20" s="14">
        <f t="shared" si="23"/>
        <v>5.3644923131436943</v>
      </c>
      <c r="R20" s="14">
        <f t="shared" si="24"/>
        <v>1052</v>
      </c>
      <c r="S20" s="14">
        <f t="shared" si="16"/>
        <v>854</v>
      </c>
      <c r="T20" s="14">
        <f t="shared" si="17"/>
        <v>965</v>
      </c>
      <c r="U20" s="14">
        <f t="shared" si="25"/>
        <v>957</v>
      </c>
      <c r="V20" s="14">
        <f t="shared" si="26"/>
        <v>99.242128151304783</v>
      </c>
      <c r="W20" s="14">
        <f t="shared" si="27"/>
        <v>57.297469403107158</v>
      </c>
    </row>
    <row r="21" spans="1:23" x14ac:dyDescent="0.2">
      <c r="A21" s="1">
        <v>0.25600000000000001</v>
      </c>
      <c r="B21" s="5">
        <v>495</v>
      </c>
      <c r="C21" s="6">
        <v>500</v>
      </c>
      <c r="D21" s="7">
        <v>482</v>
      </c>
      <c r="E21" s="16">
        <f t="shared" si="28"/>
        <v>492.33333333333331</v>
      </c>
      <c r="F21" s="5">
        <v>1052</v>
      </c>
      <c r="G21" s="6">
        <v>854</v>
      </c>
      <c r="H21" s="7">
        <v>965</v>
      </c>
      <c r="I21" s="12">
        <f t="shared" si="29"/>
        <v>957</v>
      </c>
      <c r="J21" s="16"/>
      <c r="K21">
        <f t="shared" si="18"/>
        <v>0.64</v>
      </c>
      <c r="L21" s="14">
        <f t="shared" si="19"/>
        <v>453</v>
      </c>
      <c r="M21" s="14">
        <f t="shared" si="20"/>
        <v>453</v>
      </c>
      <c r="N21" s="14">
        <f t="shared" si="20"/>
        <v>453</v>
      </c>
      <c r="O21" s="14">
        <f t="shared" si="21"/>
        <v>453</v>
      </c>
      <c r="P21" s="14">
        <f t="shared" si="22"/>
        <v>0</v>
      </c>
      <c r="Q21" s="14">
        <f t="shared" si="23"/>
        <v>0</v>
      </c>
      <c r="R21" s="14">
        <f t="shared" si="24"/>
        <v>1571</v>
      </c>
      <c r="S21" s="14">
        <f t="shared" si="16"/>
        <v>1482</v>
      </c>
      <c r="T21" s="14">
        <f t="shared" si="17"/>
        <v>1498</v>
      </c>
      <c r="U21" s="14">
        <f t="shared" si="25"/>
        <v>1517</v>
      </c>
      <c r="V21" s="14">
        <f t="shared" si="26"/>
        <v>47.444704657105831</v>
      </c>
      <c r="W21" s="14">
        <f t="shared" si="27"/>
        <v>27.392213005402343</v>
      </c>
    </row>
    <row r="22" spans="1:23" x14ac:dyDescent="0.2">
      <c r="A22" s="1">
        <v>0.64</v>
      </c>
      <c r="B22" s="5">
        <v>453</v>
      </c>
      <c r="C22" s="6">
        <v>453</v>
      </c>
      <c r="D22" s="7">
        <v>453</v>
      </c>
      <c r="E22" s="16">
        <f t="shared" si="28"/>
        <v>453</v>
      </c>
      <c r="F22" s="5">
        <v>1571</v>
      </c>
      <c r="G22" s="6">
        <v>1482</v>
      </c>
      <c r="H22" s="7">
        <v>1498</v>
      </c>
      <c r="I22" s="12">
        <f t="shared" si="29"/>
        <v>1517</v>
      </c>
      <c r="J22" s="16"/>
      <c r="K22">
        <f t="shared" si="18"/>
        <v>1.6</v>
      </c>
      <c r="L22" s="14">
        <f t="shared" si="19"/>
        <v>489</v>
      </c>
      <c r="M22" s="14">
        <f t="shared" si="20"/>
        <v>456</v>
      </c>
      <c r="N22" s="14">
        <f t="shared" si="20"/>
        <v>456</v>
      </c>
      <c r="O22" s="14">
        <f t="shared" si="21"/>
        <v>467</v>
      </c>
      <c r="P22" s="14">
        <f t="shared" si="22"/>
        <v>19.05255888325765</v>
      </c>
      <c r="Q22" s="14">
        <f t="shared" si="23"/>
        <v>11</v>
      </c>
      <c r="R22" s="14">
        <f t="shared" si="24"/>
        <v>1855</v>
      </c>
      <c r="S22" s="14">
        <f t="shared" si="16"/>
        <v>1718</v>
      </c>
      <c r="T22" s="14">
        <f t="shared" si="17"/>
        <v>2055</v>
      </c>
      <c r="U22" s="14">
        <f t="shared" si="25"/>
        <v>1876</v>
      </c>
      <c r="V22" s="14">
        <f t="shared" si="26"/>
        <v>169.47861221994944</v>
      </c>
      <c r="W22" s="14">
        <f t="shared" si="27"/>
        <v>97.848522387072009</v>
      </c>
    </row>
    <row r="23" spans="1:23" x14ac:dyDescent="0.2">
      <c r="A23" s="1">
        <v>1.6</v>
      </c>
      <c r="B23" s="5">
        <v>489</v>
      </c>
      <c r="C23" s="6">
        <v>456</v>
      </c>
      <c r="D23" s="7">
        <v>456</v>
      </c>
      <c r="E23" s="16">
        <f t="shared" si="28"/>
        <v>467</v>
      </c>
      <c r="F23" s="5">
        <v>1855</v>
      </c>
      <c r="G23" s="6">
        <v>1718</v>
      </c>
      <c r="H23" s="7">
        <v>2055</v>
      </c>
      <c r="I23" s="12">
        <f t="shared" si="29"/>
        <v>1876</v>
      </c>
      <c r="J23" s="16"/>
      <c r="K23">
        <f t="shared" si="18"/>
        <v>4</v>
      </c>
      <c r="L23" s="14">
        <f t="shared" si="19"/>
        <v>447</v>
      </c>
      <c r="M23" s="14">
        <f t="shared" si="20"/>
        <v>411</v>
      </c>
      <c r="N23" s="14">
        <f t="shared" si="20"/>
        <v>440</v>
      </c>
      <c r="O23" s="14">
        <f t="shared" si="21"/>
        <v>432.66666666666669</v>
      </c>
      <c r="P23" s="14">
        <f t="shared" si="22"/>
        <v>19.087517736293876</v>
      </c>
      <c r="Q23" s="14">
        <f t="shared" si="23"/>
        <v>11.020183503211026</v>
      </c>
      <c r="R23" s="14">
        <f t="shared" si="24"/>
        <v>1267</v>
      </c>
      <c r="S23" s="14">
        <f t="shared" si="16"/>
        <v>1129</v>
      </c>
      <c r="T23" s="14">
        <f t="shared" si="17"/>
        <v>1404</v>
      </c>
      <c r="U23" s="14">
        <f t="shared" si="25"/>
        <v>1266.6666666666667</v>
      </c>
      <c r="V23" s="14">
        <f t="shared" si="26"/>
        <v>137.5003030299691</v>
      </c>
      <c r="W23" s="14">
        <f t="shared" si="27"/>
        <v>79.38583696800778</v>
      </c>
    </row>
    <row r="24" spans="1:23" x14ac:dyDescent="0.2">
      <c r="A24" s="1">
        <v>4</v>
      </c>
      <c r="B24" s="5">
        <v>447</v>
      </c>
      <c r="C24" s="6">
        <v>411</v>
      </c>
      <c r="D24" s="7">
        <v>440</v>
      </c>
      <c r="E24" s="16">
        <f t="shared" si="28"/>
        <v>432.66666666666669</v>
      </c>
      <c r="F24" s="5">
        <v>1267</v>
      </c>
      <c r="G24" s="6">
        <v>1129</v>
      </c>
      <c r="H24" s="7">
        <v>1404</v>
      </c>
      <c r="I24" s="12">
        <f t="shared" si="29"/>
        <v>1266.6666666666667</v>
      </c>
      <c r="J24" s="16"/>
      <c r="K24">
        <f t="shared" si="18"/>
        <v>10</v>
      </c>
      <c r="L24" s="14">
        <f t="shared" si="19"/>
        <v>403</v>
      </c>
      <c r="M24" s="14">
        <f t="shared" si="20"/>
        <v>380</v>
      </c>
      <c r="N24" s="14">
        <f t="shared" si="20"/>
        <v>339</v>
      </c>
      <c r="O24" s="14">
        <f t="shared" si="21"/>
        <v>374</v>
      </c>
      <c r="P24" s="14">
        <f t="shared" si="22"/>
        <v>32.419130154894653</v>
      </c>
      <c r="Q24" s="14">
        <f t="shared" si="23"/>
        <v>18.717193521821944</v>
      </c>
      <c r="R24" s="14">
        <f t="shared" si="24"/>
        <v>399</v>
      </c>
      <c r="S24" s="14">
        <f t="shared" si="16"/>
        <v>623</v>
      </c>
      <c r="T24" s="14">
        <f t="shared" si="17"/>
        <v>700</v>
      </c>
      <c r="U24" s="14">
        <f t="shared" si="25"/>
        <v>574</v>
      </c>
      <c r="V24" s="14">
        <f t="shared" si="26"/>
        <v>156.36815532582074</v>
      </c>
      <c r="W24" s="14">
        <f t="shared" si="27"/>
        <v>90.279196570047816</v>
      </c>
    </row>
    <row r="25" spans="1:23" ht="17" thickBot="1" x14ac:dyDescent="0.25">
      <c r="A25" s="1">
        <v>10</v>
      </c>
      <c r="B25" s="8">
        <v>403</v>
      </c>
      <c r="C25" s="9">
        <v>380</v>
      </c>
      <c r="D25" s="10">
        <v>339</v>
      </c>
      <c r="E25" s="17">
        <f t="shared" si="28"/>
        <v>374</v>
      </c>
      <c r="F25" s="8">
        <v>399</v>
      </c>
      <c r="G25" s="9">
        <v>623</v>
      </c>
      <c r="H25" s="10">
        <v>700</v>
      </c>
      <c r="I25" s="13">
        <f t="shared" si="29"/>
        <v>574</v>
      </c>
      <c r="J25" s="16"/>
    </row>
    <row r="26" spans="1:23" x14ac:dyDescent="0.2">
      <c r="E26" s="14"/>
      <c r="I26" s="14"/>
      <c r="J26" s="14"/>
    </row>
    <row r="27" spans="1:23" x14ac:dyDescent="0.2">
      <c r="B27" t="s">
        <v>7</v>
      </c>
      <c r="C27" t="s">
        <v>7</v>
      </c>
      <c r="D27" t="s">
        <v>7</v>
      </c>
      <c r="E27" s="14"/>
      <c r="F27" t="s">
        <v>7</v>
      </c>
      <c r="G27" t="s">
        <v>7</v>
      </c>
      <c r="H27" t="s">
        <v>7</v>
      </c>
      <c r="I27" s="14"/>
      <c r="J27" s="14"/>
      <c r="K27" t="s">
        <v>22</v>
      </c>
      <c r="L27" t="s">
        <v>23</v>
      </c>
      <c r="M27" t="s">
        <v>24</v>
      </c>
      <c r="N27" t="s">
        <v>25</v>
      </c>
      <c r="O27" t="s">
        <v>29</v>
      </c>
      <c r="P27" t="s">
        <v>30</v>
      </c>
      <c r="Q27" t="s">
        <v>33</v>
      </c>
      <c r="R27" t="s">
        <v>26</v>
      </c>
      <c r="S27" t="s">
        <v>27</v>
      </c>
      <c r="T27" t="s">
        <v>28</v>
      </c>
      <c r="U27" t="s">
        <v>31</v>
      </c>
      <c r="V27" t="s">
        <v>32</v>
      </c>
      <c r="W27" t="s">
        <v>34</v>
      </c>
    </row>
    <row r="28" spans="1:23" ht="17" thickBot="1" x14ac:dyDescent="0.25">
      <c r="A28" t="s">
        <v>3</v>
      </c>
      <c r="B28" t="s">
        <v>8</v>
      </c>
      <c r="C28" t="s">
        <v>8</v>
      </c>
      <c r="D28" t="s">
        <v>8</v>
      </c>
      <c r="E28" s="14" t="s">
        <v>21</v>
      </c>
      <c r="F28" t="s">
        <v>9</v>
      </c>
      <c r="G28" t="s">
        <v>9</v>
      </c>
      <c r="H28" t="s">
        <v>9</v>
      </c>
      <c r="I28" s="14" t="s">
        <v>21</v>
      </c>
      <c r="J28" s="14"/>
      <c r="K28">
        <f>A29</f>
        <v>0</v>
      </c>
      <c r="L28" s="14">
        <f>B29</f>
        <v>398</v>
      </c>
      <c r="M28" s="14">
        <f t="shared" ref="M28" si="30">C29</f>
        <v>419</v>
      </c>
      <c r="N28" s="14">
        <f t="shared" ref="N28" si="31">D29</f>
        <v>382</v>
      </c>
      <c r="O28" s="14">
        <f>AVERAGE(L28:N28)</f>
        <v>399.66666666666669</v>
      </c>
      <c r="P28" s="14">
        <f>STDEV(L28:N28)</f>
        <v>18.556220879622373</v>
      </c>
      <c r="Q28" s="14">
        <f>P28/SQRT(COUNT(L28:N28))</f>
        <v>10.713439119992131</v>
      </c>
      <c r="R28" s="14">
        <f>F29</f>
        <v>376</v>
      </c>
      <c r="S28" s="14">
        <f t="shared" ref="S28:S36" si="32">G29</f>
        <v>345</v>
      </c>
      <c r="T28" s="14">
        <f t="shared" ref="T28:T36" si="33">H29</f>
        <v>308</v>
      </c>
      <c r="U28" s="14">
        <f>AVERAGE(R28:T28)</f>
        <v>343</v>
      </c>
      <c r="V28" s="14">
        <f>STDEV(R28:T28)</f>
        <v>34.044089061098404</v>
      </c>
      <c r="W28" s="14">
        <f>V28/SQRT(COUNT(R28:T28))</f>
        <v>19.655363983740759</v>
      </c>
    </row>
    <row r="29" spans="1:23" x14ac:dyDescent="0.2">
      <c r="A29" s="1">
        <v>0</v>
      </c>
      <c r="B29" s="2">
        <v>398</v>
      </c>
      <c r="C29" s="3">
        <v>419</v>
      </c>
      <c r="D29" s="4">
        <v>382</v>
      </c>
      <c r="E29" s="15">
        <f>AVERAGE(B29:D29)</f>
        <v>399.66666666666669</v>
      </c>
      <c r="F29" s="2">
        <v>376</v>
      </c>
      <c r="G29" s="3">
        <v>345</v>
      </c>
      <c r="H29" s="4">
        <v>308</v>
      </c>
      <c r="I29" s="11">
        <f>AVERAGE(F29:H29)</f>
        <v>343</v>
      </c>
      <c r="J29" s="16"/>
      <c r="K29">
        <f t="shared" ref="K29:K36" si="34">A30</f>
        <v>1.6383999999999999E-2</v>
      </c>
      <c r="L29" s="14">
        <f t="shared" ref="L29:L36" si="35">B30</f>
        <v>420</v>
      </c>
      <c r="M29" s="14">
        <f t="shared" ref="M29:N36" si="36">C30</f>
        <v>477</v>
      </c>
      <c r="N29" s="14">
        <f t="shared" si="36"/>
        <v>461</v>
      </c>
      <c r="O29" s="14">
        <f t="shared" ref="O29:O36" si="37">AVERAGE(L29:N29)</f>
        <v>452.66666666666669</v>
      </c>
      <c r="P29" s="14">
        <f t="shared" ref="P29:P36" si="38">STDEV(L29:N29)</f>
        <v>29.399546481762833</v>
      </c>
      <c r="Q29" s="14">
        <f t="shared" ref="Q29:Q36" si="39">P29/SQRT(COUNT(L29:N29))</f>
        <v>16.973836075298689</v>
      </c>
      <c r="R29" s="14">
        <f t="shared" ref="R29:R36" si="40">F30</f>
        <v>432</v>
      </c>
      <c r="S29" s="14">
        <f t="shared" si="32"/>
        <v>395</v>
      </c>
      <c r="T29" s="14">
        <f t="shared" si="33"/>
        <v>360</v>
      </c>
      <c r="U29" s="14">
        <f t="shared" ref="U29:U36" si="41">AVERAGE(R29:T29)</f>
        <v>395.66666666666669</v>
      </c>
      <c r="V29" s="14">
        <f t="shared" ref="V29:V36" si="42">STDEV(R29:T29)</f>
        <v>36.004629331980816</v>
      </c>
      <c r="W29" s="14">
        <f t="shared" ref="W29:W36" si="43">V29/SQRT(COUNT(R29:T29))</f>
        <v>20.787282436891822</v>
      </c>
    </row>
    <row r="30" spans="1:23" x14ac:dyDescent="0.2">
      <c r="A30" s="1">
        <v>1.6383999999999999E-2</v>
      </c>
      <c r="B30" s="5">
        <v>420</v>
      </c>
      <c r="C30" s="6">
        <v>477</v>
      </c>
      <c r="D30" s="7">
        <v>461</v>
      </c>
      <c r="E30" s="16">
        <f t="shared" ref="E30:E37" si="44">AVERAGE(B30:D30)</f>
        <v>452.66666666666669</v>
      </c>
      <c r="F30" s="5">
        <v>432</v>
      </c>
      <c r="G30" s="6">
        <v>395</v>
      </c>
      <c r="H30" s="7">
        <v>360</v>
      </c>
      <c r="I30" s="12">
        <f t="shared" ref="I30:I37" si="45">AVERAGE(F30:H30)</f>
        <v>395.66666666666669</v>
      </c>
      <c r="J30" s="16"/>
      <c r="K30">
        <f t="shared" si="34"/>
        <v>4.0960000000000003E-2</v>
      </c>
      <c r="L30" s="14">
        <f t="shared" si="35"/>
        <v>437</v>
      </c>
      <c r="M30" s="14">
        <f t="shared" si="36"/>
        <v>455</v>
      </c>
      <c r="N30" s="14">
        <f t="shared" si="36"/>
        <v>450</v>
      </c>
      <c r="O30" s="14">
        <f t="shared" si="37"/>
        <v>447.33333333333331</v>
      </c>
      <c r="P30" s="14">
        <f t="shared" si="38"/>
        <v>9.2915732431775684</v>
      </c>
      <c r="Q30" s="14">
        <f t="shared" si="39"/>
        <v>5.3644923131436935</v>
      </c>
      <c r="R30" s="14">
        <f t="shared" si="40"/>
        <v>502</v>
      </c>
      <c r="S30" s="14">
        <f t="shared" si="32"/>
        <v>470</v>
      </c>
      <c r="T30" s="14">
        <f t="shared" si="33"/>
        <v>479</v>
      </c>
      <c r="U30" s="14">
        <f t="shared" si="41"/>
        <v>483.66666666666669</v>
      </c>
      <c r="V30" s="14">
        <f t="shared" si="42"/>
        <v>16.502525059315417</v>
      </c>
      <c r="W30" s="14">
        <f t="shared" si="43"/>
        <v>9.5277372853043012</v>
      </c>
    </row>
    <row r="31" spans="1:23" x14ac:dyDescent="0.2">
      <c r="A31" s="1">
        <v>4.0960000000000003E-2</v>
      </c>
      <c r="B31" s="5">
        <v>437</v>
      </c>
      <c r="C31" s="6">
        <v>455</v>
      </c>
      <c r="D31" s="7">
        <v>450</v>
      </c>
      <c r="E31" s="16">
        <f t="shared" si="44"/>
        <v>447.33333333333331</v>
      </c>
      <c r="F31" s="5">
        <v>502</v>
      </c>
      <c r="G31" s="6">
        <v>470</v>
      </c>
      <c r="H31" s="7">
        <v>479</v>
      </c>
      <c r="I31" s="12">
        <f t="shared" si="45"/>
        <v>483.66666666666669</v>
      </c>
      <c r="J31" s="16"/>
      <c r="K31">
        <f t="shared" si="34"/>
        <v>0.1024</v>
      </c>
      <c r="L31" s="14">
        <f t="shared" si="35"/>
        <v>473</v>
      </c>
      <c r="M31" s="14">
        <f t="shared" si="36"/>
        <v>466</v>
      </c>
      <c r="N31" s="14">
        <f t="shared" si="36"/>
        <v>483</v>
      </c>
      <c r="O31" s="14">
        <f t="shared" si="37"/>
        <v>474</v>
      </c>
      <c r="P31" s="14">
        <f t="shared" si="38"/>
        <v>8.5440037453175304</v>
      </c>
      <c r="Q31" s="14">
        <f t="shared" si="39"/>
        <v>4.9328828623162471</v>
      </c>
      <c r="R31" s="14">
        <f t="shared" si="40"/>
        <v>705</v>
      </c>
      <c r="S31" s="14">
        <f t="shared" si="32"/>
        <v>719</v>
      </c>
      <c r="T31" s="14">
        <f t="shared" si="33"/>
        <v>647</v>
      </c>
      <c r="U31" s="14">
        <f t="shared" si="41"/>
        <v>690.33333333333337</v>
      </c>
      <c r="V31" s="14">
        <f t="shared" si="42"/>
        <v>38.175035472587751</v>
      </c>
      <c r="W31" s="14">
        <f t="shared" si="43"/>
        <v>22.040367006422052</v>
      </c>
    </row>
    <row r="32" spans="1:23" x14ac:dyDescent="0.2">
      <c r="A32" s="1">
        <v>0.1024</v>
      </c>
      <c r="B32" s="5">
        <v>473</v>
      </c>
      <c r="C32" s="6">
        <v>466</v>
      </c>
      <c r="D32" s="7">
        <v>483</v>
      </c>
      <c r="E32" s="16">
        <f t="shared" si="44"/>
        <v>474</v>
      </c>
      <c r="F32" s="5">
        <v>705</v>
      </c>
      <c r="G32" s="6">
        <v>719</v>
      </c>
      <c r="H32" s="7">
        <v>647</v>
      </c>
      <c r="I32" s="12">
        <f t="shared" si="45"/>
        <v>690.33333333333337</v>
      </c>
      <c r="J32" s="16"/>
      <c r="K32">
        <f t="shared" si="34"/>
        <v>0.25600000000000001</v>
      </c>
      <c r="L32" s="14">
        <f t="shared" si="35"/>
        <v>456</v>
      </c>
      <c r="M32" s="14">
        <f t="shared" si="36"/>
        <v>468</v>
      </c>
      <c r="N32" s="14">
        <f t="shared" si="36"/>
        <v>490</v>
      </c>
      <c r="O32" s="14">
        <f t="shared" si="37"/>
        <v>471.33333333333331</v>
      </c>
      <c r="P32" s="14">
        <f t="shared" si="38"/>
        <v>17.243356208503418</v>
      </c>
      <c r="Q32" s="14">
        <f t="shared" si="39"/>
        <v>9.9554563487120529</v>
      </c>
      <c r="R32" s="14">
        <f t="shared" si="40"/>
        <v>994</v>
      </c>
      <c r="S32" s="14">
        <f t="shared" si="32"/>
        <v>1002</v>
      </c>
      <c r="T32" s="14">
        <f t="shared" si="33"/>
        <v>845</v>
      </c>
      <c r="U32" s="14">
        <f t="shared" si="41"/>
        <v>947</v>
      </c>
      <c r="V32" s="14">
        <f t="shared" si="42"/>
        <v>88.425109556053144</v>
      </c>
      <c r="W32" s="14">
        <f t="shared" si="43"/>
        <v>51.052260805309437</v>
      </c>
    </row>
    <row r="33" spans="1:23" x14ac:dyDescent="0.2">
      <c r="A33" s="1">
        <v>0.25600000000000001</v>
      </c>
      <c r="B33" s="5">
        <v>456</v>
      </c>
      <c r="C33" s="6">
        <v>468</v>
      </c>
      <c r="D33" s="7">
        <v>490</v>
      </c>
      <c r="E33" s="16">
        <f t="shared" si="44"/>
        <v>471.33333333333331</v>
      </c>
      <c r="F33" s="5">
        <v>994</v>
      </c>
      <c r="G33" s="6">
        <v>1002</v>
      </c>
      <c r="H33" s="7">
        <v>845</v>
      </c>
      <c r="I33" s="12">
        <f t="shared" si="45"/>
        <v>947</v>
      </c>
      <c r="J33" s="16"/>
      <c r="K33">
        <f t="shared" si="34"/>
        <v>0.64</v>
      </c>
      <c r="L33" s="14">
        <f t="shared" si="35"/>
        <v>429</v>
      </c>
      <c r="M33" s="14">
        <f t="shared" si="36"/>
        <v>462</v>
      </c>
      <c r="N33" s="14">
        <f t="shared" si="36"/>
        <v>470</v>
      </c>
      <c r="O33" s="14">
        <f t="shared" si="37"/>
        <v>453.66666666666669</v>
      </c>
      <c r="P33" s="14">
        <f t="shared" si="38"/>
        <v>21.73323108360405</v>
      </c>
      <c r="Q33" s="14">
        <f t="shared" si="39"/>
        <v>12.547686816479141</v>
      </c>
      <c r="R33" s="14">
        <f t="shared" si="40"/>
        <v>1261</v>
      </c>
      <c r="S33" s="14">
        <f t="shared" si="32"/>
        <v>1257</v>
      </c>
      <c r="T33" s="14">
        <f t="shared" si="33"/>
        <v>1052</v>
      </c>
      <c r="U33" s="14">
        <f t="shared" si="41"/>
        <v>1190</v>
      </c>
      <c r="V33" s="14">
        <f t="shared" si="42"/>
        <v>119.52823934116992</v>
      </c>
      <c r="W33" s="14">
        <f t="shared" si="43"/>
        <v>69.009661159386468</v>
      </c>
    </row>
    <row r="34" spans="1:23" x14ac:dyDescent="0.2">
      <c r="A34" s="1">
        <v>0.64</v>
      </c>
      <c r="B34" s="5">
        <v>429</v>
      </c>
      <c r="C34" s="6">
        <v>462</v>
      </c>
      <c r="D34" s="7">
        <v>470</v>
      </c>
      <c r="E34" s="16">
        <f t="shared" si="44"/>
        <v>453.66666666666669</v>
      </c>
      <c r="F34" s="5">
        <v>1261</v>
      </c>
      <c r="G34" s="6">
        <v>1257</v>
      </c>
      <c r="H34" s="7">
        <v>1052</v>
      </c>
      <c r="I34" s="12">
        <f t="shared" si="45"/>
        <v>1190</v>
      </c>
      <c r="J34" s="16"/>
      <c r="K34">
        <f t="shared" si="34"/>
        <v>1.6</v>
      </c>
      <c r="L34" s="14">
        <f t="shared" si="35"/>
        <v>476</v>
      </c>
      <c r="M34" s="14">
        <f t="shared" si="36"/>
        <v>484</v>
      </c>
      <c r="N34" s="14">
        <f t="shared" si="36"/>
        <v>496</v>
      </c>
      <c r="O34" s="14">
        <f t="shared" si="37"/>
        <v>485.33333333333331</v>
      </c>
      <c r="P34" s="14">
        <f t="shared" si="38"/>
        <v>10.066445913694334</v>
      </c>
      <c r="Q34" s="14">
        <f t="shared" si="39"/>
        <v>5.8118652580542323</v>
      </c>
      <c r="R34" s="14">
        <f t="shared" si="40"/>
        <v>1227</v>
      </c>
      <c r="S34" s="14">
        <f t="shared" si="32"/>
        <v>1048</v>
      </c>
      <c r="T34" s="14">
        <f t="shared" si="33"/>
        <v>875</v>
      </c>
      <c r="U34" s="14">
        <f t="shared" si="41"/>
        <v>1050</v>
      </c>
      <c r="V34" s="14">
        <f t="shared" si="42"/>
        <v>176.00852252092795</v>
      </c>
      <c r="W34" s="14">
        <f t="shared" si="43"/>
        <v>101.61856785712607</v>
      </c>
    </row>
    <row r="35" spans="1:23" x14ac:dyDescent="0.2">
      <c r="A35" s="1">
        <v>1.6</v>
      </c>
      <c r="B35" s="5">
        <v>476</v>
      </c>
      <c r="C35" s="6">
        <v>484</v>
      </c>
      <c r="D35" s="7">
        <v>496</v>
      </c>
      <c r="E35" s="16">
        <f t="shared" si="44"/>
        <v>485.33333333333331</v>
      </c>
      <c r="F35" s="5">
        <v>1227</v>
      </c>
      <c r="G35" s="6">
        <v>1048</v>
      </c>
      <c r="H35" s="7">
        <v>875</v>
      </c>
      <c r="I35" s="12">
        <f t="shared" si="45"/>
        <v>1050</v>
      </c>
      <c r="J35" s="16"/>
      <c r="K35">
        <f t="shared" si="34"/>
        <v>4</v>
      </c>
      <c r="L35" s="14">
        <f t="shared" si="35"/>
        <v>425</v>
      </c>
      <c r="M35" s="14">
        <f t="shared" si="36"/>
        <v>417</v>
      </c>
      <c r="N35" s="14">
        <f t="shared" si="36"/>
        <v>459</v>
      </c>
      <c r="O35" s="14">
        <f t="shared" si="37"/>
        <v>433.66666666666669</v>
      </c>
      <c r="P35" s="14">
        <f t="shared" si="38"/>
        <v>22.300971578236975</v>
      </c>
      <c r="Q35" s="14">
        <f t="shared" si="39"/>
        <v>12.875471943885312</v>
      </c>
      <c r="R35" s="14">
        <f t="shared" si="40"/>
        <v>767</v>
      </c>
      <c r="S35" s="14">
        <f t="shared" si="32"/>
        <v>689</v>
      </c>
      <c r="T35" s="14">
        <f t="shared" si="33"/>
        <v>648</v>
      </c>
      <c r="U35" s="14">
        <f t="shared" si="41"/>
        <v>701.33333333333337</v>
      </c>
      <c r="V35" s="14">
        <f t="shared" si="42"/>
        <v>60.451082151879902</v>
      </c>
      <c r="W35" s="14">
        <f t="shared" si="43"/>
        <v>34.901448553192047</v>
      </c>
    </row>
    <row r="36" spans="1:23" x14ac:dyDescent="0.2">
      <c r="A36" s="1">
        <v>4</v>
      </c>
      <c r="B36" s="5">
        <v>425</v>
      </c>
      <c r="C36" s="6">
        <v>417</v>
      </c>
      <c r="D36" s="7">
        <v>459</v>
      </c>
      <c r="E36" s="16">
        <f t="shared" si="44"/>
        <v>433.66666666666669</v>
      </c>
      <c r="F36" s="5">
        <v>767</v>
      </c>
      <c r="G36" s="6">
        <v>689</v>
      </c>
      <c r="H36" s="7">
        <v>648</v>
      </c>
      <c r="I36" s="12">
        <f t="shared" si="45"/>
        <v>701.33333333333337</v>
      </c>
      <c r="J36" s="16"/>
      <c r="K36">
        <f t="shared" si="34"/>
        <v>10</v>
      </c>
      <c r="L36" s="14">
        <f t="shared" si="35"/>
        <v>323</v>
      </c>
      <c r="M36" s="14">
        <f t="shared" si="36"/>
        <v>279</v>
      </c>
      <c r="N36" s="14">
        <f t="shared" si="36"/>
        <v>309</v>
      </c>
      <c r="O36" s="14">
        <f t="shared" si="37"/>
        <v>303.66666666666669</v>
      </c>
      <c r="P36" s="14">
        <f t="shared" si="38"/>
        <v>22.479620400116488</v>
      </c>
      <c r="Q36" s="14">
        <f t="shared" si="39"/>
        <v>12.978614889287858</v>
      </c>
      <c r="R36" s="14">
        <f t="shared" si="40"/>
        <v>394</v>
      </c>
      <c r="S36" s="14">
        <f t="shared" si="32"/>
        <v>362</v>
      </c>
      <c r="T36" s="14">
        <f t="shared" si="33"/>
        <v>388</v>
      </c>
      <c r="U36" s="14">
        <f t="shared" si="41"/>
        <v>381.33333333333331</v>
      </c>
      <c r="V36" s="14">
        <f t="shared" si="42"/>
        <v>17.009801096230763</v>
      </c>
      <c r="W36" s="14">
        <f t="shared" si="43"/>
        <v>9.8206132417708236</v>
      </c>
    </row>
    <row r="37" spans="1:23" ht="17" thickBot="1" x14ac:dyDescent="0.25">
      <c r="A37" s="1">
        <v>10</v>
      </c>
      <c r="B37" s="8">
        <v>323</v>
      </c>
      <c r="C37" s="9">
        <v>279</v>
      </c>
      <c r="D37" s="10">
        <v>309</v>
      </c>
      <c r="E37" s="17">
        <f t="shared" si="44"/>
        <v>303.66666666666669</v>
      </c>
      <c r="F37" s="8">
        <v>394</v>
      </c>
      <c r="G37" s="9">
        <v>362</v>
      </c>
      <c r="H37" s="10">
        <v>388</v>
      </c>
      <c r="I37" s="13">
        <f t="shared" si="45"/>
        <v>381.33333333333331</v>
      </c>
      <c r="J37" s="16"/>
    </row>
    <row r="38" spans="1:23" x14ac:dyDescent="0.2">
      <c r="E38" s="14"/>
      <c r="I38" s="14"/>
      <c r="J38" s="14"/>
    </row>
    <row r="39" spans="1:23" x14ac:dyDescent="0.2">
      <c r="B39" t="s">
        <v>10</v>
      </c>
      <c r="C39" t="s">
        <v>10</v>
      </c>
      <c r="D39" t="s">
        <v>10</v>
      </c>
      <c r="E39" s="14"/>
      <c r="F39" t="s">
        <v>10</v>
      </c>
      <c r="G39" t="s">
        <v>10</v>
      </c>
      <c r="H39" t="s">
        <v>10</v>
      </c>
      <c r="I39" s="14"/>
      <c r="J39" s="14"/>
      <c r="K39" t="s">
        <v>22</v>
      </c>
      <c r="L39" t="s">
        <v>23</v>
      </c>
      <c r="M39" t="s">
        <v>24</v>
      </c>
      <c r="N39" t="s">
        <v>25</v>
      </c>
      <c r="O39" t="s">
        <v>29</v>
      </c>
      <c r="P39" t="s">
        <v>30</v>
      </c>
      <c r="Q39" t="s">
        <v>33</v>
      </c>
      <c r="R39" t="s">
        <v>26</v>
      </c>
      <c r="S39" t="s">
        <v>27</v>
      </c>
      <c r="T39" t="s">
        <v>28</v>
      </c>
      <c r="U39" t="s">
        <v>31</v>
      </c>
      <c r="V39" t="s">
        <v>32</v>
      </c>
      <c r="W39" t="s">
        <v>34</v>
      </c>
    </row>
    <row r="40" spans="1:23" ht="17" thickBot="1" x14ac:dyDescent="0.25">
      <c r="A40" t="s">
        <v>3</v>
      </c>
      <c r="B40" t="s">
        <v>11</v>
      </c>
      <c r="C40" t="s">
        <v>11</v>
      </c>
      <c r="D40" t="s">
        <v>11</v>
      </c>
      <c r="E40" s="14" t="s">
        <v>21</v>
      </c>
      <c r="F40" t="s">
        <v>12</v>
      </c>
      <c r="G40" t="s">
        <v>12</v>
      </c>
      <c r="H40" t="s">
        <v>12</v>
      </c>
      <c r="I40" s="14" t="s">
        <v>21</v>
      </c>
      <c r="J40" s="14"/>
      <c r="K40">
        <f>A41</f>
        <v>0</v>
      </c>
      <c r="L40" s="14">
        <f>B41</f>
        <v>317</v>
      </c>
      <c r="M40" s="14">
        <f t="shared" ref="M40" si="46">C41</f>
        <v>285</v>
      </c>
      <c r="N40" s="14">
        <f t="shared" ref="N40" si="47">D41</f>
        <v>326</v>
      </c>
      <c r="O40" s="14">
        <f>AVERAGE(L40:N40)</f>
        <v>309.33333333333331</v>
      </c>
      <c r="P40" s="14">
        <f>STDEV(L40:N40)</f>
        <v>21.548395145191982</v>
      </c>
      <c r="Q40" s="14">
        <f>P40/SQRT(COUNT(L40:N40))</f>
        <v>12.440971737681016</v>
      </c>
      <c r="R40" s="14">
        <f>F41</f>
        <v>318</v>
      </c>
      <c r="S40" s="14">
        <f t="shared" ref="S40:S48" si="48">G41</f>
        <v>305</v>
      </c>
      <c r="T40" s="14">
        <f t="shared" ref="T40:T48" si="49">H41</f>
        <v>304</v>
      </c>
      <c r="U40" s="14">
        <f>AVERAGE(R40:T40)</f>
        <v>309</v>
      </c>
      <c r="V40" s="14">
        <f>STDEV(R40:T40)</f>
        <v>7.810249675906654</v>
      </c>
      <c r="W40" s="14">
        <f>V40/SQRT(COUNT(R40:T40))</f>
        <v>4.5092497528228943</v>
      </c>
    </row>
    <row r="41" spans="1:23" ht="17" thickBot="1" x14ac:dyDescent="0.25">
      <c r="A41" s="1">
        <v>0</v>
      </c>
      <c r="B41" s="2">
        <v>317</v>
      </c>
      <c r="C41" s="3">
        <v>285</v>
      </c>
      <c r="D41" s="4">
        <v>326</v>
      </c>
      <c r="E41" s="15">
        <f>AVERAGE(B41:D41)</f>
        <v>309.33333333333331</v>
      </c>
      <c r="F41" s="2">
        <v>318</v>
      </c>
      <c r="G41" s="3">
        <v>305</v>
      </c>
      <c r="H41" s="4">
        <v>304</v>
      </c>
      <c r="I41" s="15">
        <f>AVERAGE(F41:H41)</f>
        <v>309</v>
      </c>
      <c r="J41" s="16"/>
      <c r="K41">
        <f t="shared" ref="K41:K48" si="50">A42</f>
        <v>1.6383999999999999E-2</v>
      </c>
      <c r="L41" s="14">
        <f t="shared" ref="L41:L48" si="51">B42</f>
        <v>342</v>
      </c>
      <c r="M41" s="14">
        <f t="shared" ref="M41:N48" si="52">C42</f>
        <v>367</v>
      </c>
      <c r="N41" s="14">
        <f t="shared" si="52"/>
        <v>406</v>
      </c>
      <c r="O41" s="14">
        <f t="shared" ref="O41:O48" si="53">AVERAGE(L41:N41)</f>
        <v>371.66666666666669</v>
      </c>
      <c r="P41" s="14">
        <f t="shared" ref="P41:P48" si="54">STDEV(L41:N41)</f>
        <v>32.254198693090068</v>
      </c>
      <c r="Q41" s="14">
        <f t="shared" ref="Q41:Q48" si="55">P41/SQRT(COUNT(L41:N41))</f>
        <v>18.621970297951226</v>
      </c>
      <c r="R41" s="14">
        <f t="shared" ref="R41:R48" si="56">F42</f>
        <v>348</v>
      </c>
      <c r="S41" s="14">
        <f t="shared" si="48"/>
        <v>337</v>
      </c>
      <c r="T41" s="14">
        <f t="shared" si="49"/>
        <v>322</v>
      </c>
      <c r="U41" s="14">
        <f t="shared" ref="U41:U48" si="57">AVERAGE(R41:T41)</f>
        <v>335.66666666666669</v>
      </c>
      <c r="V41" s="14">
        <f t="shared" ref="V41:V48" si="58">STDEV(R41:T41)</f>
        <v>13.051181300301261</v>
      </c>
      <c r="W41" s="14">
        <f t="shared" ref="W41:W48" si="59">V41/SQRT(COUNT(R41:T41))</f>
        <v>7.5351030369715435</v>
      </c>
    </row>
    <row r="42" spans="1:23" x14ac:dyDescent="0.2">
      <c r="A42" s="1">
        <v>1.6383999999999999E-2</v>
      </c>
      <c r="B42" s="5">
        <v>342</v>
      </c>
      <c r="C42" s="6">
        <v>367</v>
      </c>
      <c r="D42" s="7">
        <v>406</v>
      </c>
      <c r="E42" s="16">
        <f t="shared" ref="E42:E49" si="60">AVERAGE(B42:D42)</f>
        <v>371.66666666666669</v>
      </c>
      <c r="F42" s="5">
        <v>348</v>
      </c>
      <c r="G42" s="6">
        <v>337</v>
      </c>
      <c r="H42" s="7">
        <v>322</v>
      </c>
      <c r="I42" s="11">
        <f t="shared" ref="I42:I49" si="61">AVERAGE(F42:H42)</f>
        <v>335.66666666666669</v>
      </c>
      <c r="J42" s="16"/>
      <c r="K42">
        <f t="shared" si="50"/>
        <v>4.0960000000000003E-2</v>
      </c>
      <c r="L42" s="14">
        <f t="shared" si="51"/>
        <v>349</v>
      </c>
      <c r="M42" s="14">
        <f t="shared" si="52"/>
        <v>366</v>
      </c>
      <c r="N42" s="14">
        <f t="shared" si="52"/>
        <v>399</v>
      </c>
      <c r="O42" s="14">
        <f t="shared" si="53"/>
        <v>371.33333333333331</v>
      </c>
      <c r="P42" s="14">
        <f t="shared" si="54"/>
        <v>25.423086620891123</v>
      </c>
      <c r="Q42" s="14">
        <f t="shared" si="55"/>
        <v>14.678025904202665</v>
      </c>
      <c r="R42" s="14">
        <f t="shared" si="56"/>
        <v>390</v>
      </c>
      <c r="S42" s="14">
        <f t="shared" si="48"/>
        <v>348</v>
      </c>
      <c r="T42" s="14">
        <f t="shared" si="49"/>
        <v>371</v>
      </c>
      <c r="U42" s="14">
        <f t="shared" si="57"/>
        <v>369.66666666666669</v>
      </c>
      <c r="V42" s="14">
        <f t="shared" si="58"/>
        <v>21.031722072463143</v>
      </c>
      <c r="W42" s="14">
        <f t="shared" si="59"/>
        <v>12.142670400057991</v>
      </c>
    </row>
    <row r="43" spans="1:23" x14ac:dyDescent="0.2">
      <c r="A43" s="1">
        <v>4.0960000000000003E-2</v>
      </c>
      <c r="B43" s="5">
        <v>349</v>
      </c>
      <c r="C43" s="6">
        <v>366</v>
      </c>
      <c r="D43" s="7">
        <v>399</v>
      </c>
      <c r="E43" s="16">
        <f t="shared" si="60"/>
        <v>371.33333333333331</v>
      </c>
      <c r="F43" s="5">
        <v>390</v>
      </c>
      <c r="G43" s="6">
        <v>348</v>
      </c>
      <c r="H43" s="7">
        <v>371</v>
      </c>
      <c r="I43" s="12">
        <f t="shared" si="61"/>
        <v>369.66666666666669</v>
      </c>
      <c r="J43" s="16"/>
      <c r="K43">
        <f t="shared" si="50"/>
        <v>0.1024</v>
      </c>
      <c r="L43" s="14">
        <f t="shared" si="51"/>
        <v>334</v>
      </c>
      <c r="M43" s="14">
        <f t="shared" si="52"/>
        <v>385</v>
      </c>
      <c r="N43" s="14">
        <f t="shared" si="52"/>
        <v>408</v>
      </c>
      <c r="O43" s="14">
        <f t="shared" si="53"/>
        <v>375.66666666666669</v>
      </c>
      <c r="P43" s="14">
        <f t="shared" si="54"/>
        <v>37.872593432894632</v>
      </c>
      <c r="Q43" s="14">
        <f t="shared" si="55"/>
        <v>21.865752013390971</v>
      </c>
      <c r="R43" s="14">
        <f t="shared" si="56"/>
        <v>382</v>
      </c>
      <c r="S43" s="14">
        <f t="shared" si="48"/>
        <v>406</v>
      </c>
      <c r="T43" s="14">
        <f t="shared" si="49"/>
        <v>395</v>
      </c>
      <c r="U43" s="14">
        <f t="shared" si="57"/>
        <v>394.33333333333331</v>
      </c>
      <c r="V43" s="14">
        <f t="shared" si="58"/>
        <v>12.013880860626733</v>
      </c>
      <c r="W43" s="14">
        <f t="shared" si="59"/>
        <v>6.9362173488949379</v>
      </c>
    </row>
    <row r="44" spans="1:23" x14ac:dyDescent="0.2">
      <c r="A44" s="1">
        <v>0.1024</v>
      </c>
      <c r="B44" s="5">
        <v>334</v>
      </c>
      <c r="C44" s="6">
        <v>385</v>
      </c>
      <c r="D44" s="7">
        <v>408</v>
      </c>
      <c r="E44" s="16">
        <f t="shared" si="60"/>
        <v>375.66666666666669</v>
      </c>
      <c r="F44" s="5">
        <v>382</v>
      </c>
      <c r="G44" s="6">
        <v>406</v>
      </c>
      <c r="H44" s="7">
        <v>395</v>
      </c>
      <c r="I44" s="12">
        <f t="shared" si="61"/>
        <v>394.33333333333331</v>
      </c>
      <c r="J44" s="16"/>
      <c r="K44">
        <f t="shared" si="50"/>
        <v>0.25600000000000001</v>
      </c>
      <c r="L44" s="14">
        <f t="shared" si="51"/>
        <v>324</v>
      </c>
      <c r="M44" s="14">
        <f t="shared" si="52"/>
        <v>415</v>
      </c>
      <c r="N44" s="14">
        <f t="shared" si="52"/>
        <v>396</v>
      </c>
      <c r="O44" s="14">
        <f t="shared" si="53"/>
        <v>378.33333333333331</v>
      </c>
      <c r="P44" s="14">
        <f t="shared" si="54"/>
        <v>48.003472096644664</v>
      </c>
      <c r="Q44" s="14">
        <f t="shared" si="55"/>
        <v>27.714817537034488</v>
      </c>
      <c r="R44" s="14">
        <f t="shared" si="56"/>
        <v>448</v>
      </c>
      <c r="S44" s="14">
        <f t="shared" si="48"/>
        <v>462</v>
      </c>
      <c r="T44" s="14">
        <f t="shared" si="49"/>
        <v>454</v>
      </c>
      <c r="U44" s="14">
        <f t="shared" si="57"/>
        <v>454.66666666666669</v>
      </c>
      <c r="V44" s="14">
        <f t="shared" si="58"/>
        <v>7.0237691685684931</v>
      </c>
      <c r="W44" s="14">
        <f t="shared" si="59"/>
        <v>4.0551750201988135</v>
      </c>
    </row>
    <row r="45" spans="1:23" x14ac:dyDescent="0.2">
      <c r="A45" s="1">
        <v>0.25600000000000001</v>
      </c>
      <c r="B45" s="5">
        <v>324</v>
      </c>
      <c r="C45" s="6">
        <v>415</v>
      </c>
      <c r="D45" s="7">
        <v>396</v>
      </c>
      <c r="E45" s="16">
        <f t="shared" si="60"/>
        <v>378.33333333333331</v>
      </c>
      <c r="F45" s="5">
        <v>448</v>
      </c>
      <c r="G45" s="6">
        <v>462</v>
      </c>
      <c r="H45" s="7">
        <v>454</v>
      </c>
      <c r="I45" s="12">
        <f t="shared" si="61"/>
        <v>454.66666666666669</v>
      </c>
      <c r="J45" s="16"/>
      <c r="K45">
        <f t="shared" si="50"/>
        <v>0.64</v>
      </c>
      <c r="L45" s="14">
        <f t="shared" si="51"/>
        <v>353</v>
      </c>
      <c r="M45" s="14">
        <f t="shared" si="52"/>
        <v>408</v>
      </c>
      <c r="N45" s="14">
        <f t="shared" si="52"/>
        <v>387</v>
      </c>
      <c r="O45" s="14">
        <f t="shared" si="53"/>
        <v>382.66666666666669</v>
      </c>
      <c r="P45" s="14">
        <f t="shared" si="54"/>
        <v>27.754879450888151</v>
      </c>
      <c r="Q45" s="14">
        <f t="shared" si="55"/>
        <v>16.024287122295888</v>
      </c>
      <c r="R45" s="14">
        <f t="shared" si="56"/>
        <v>561</v>
      </c>
      <c r="S45" s="14">
        <f t="shared" si="48"/>
        <v>522</v>
      </c>
      <c r="T45" s="14">
        <f t="shared" si="49"/>
        <v>573</v>
      </c>
      <c r="U45" s="14">
        <f t="shared" si="57"/>
        <v>552</v>
      </c>
      <c r="V45" s="14">
        <f t="shared" si="58"/>
        <v>26.664583251946766</v>
      </c>
      <c r="W45" s="14">
        <f t="shared" si="59"/>
        <v>15.394804318340652</v>
      </c>
    </row>
    <row r="46" spans="1:23" x14ac:dyDescent="0.2">
      <c r="A46" s="1">
        <v>0.64</v>
      </c>
      <c r="B46" s="5">
        <v>353</v>
      </c>
      <c r="C46" s="6">
        <v>408</v>
      </c>
      <c r="D46" s="7">
        <v>387</v>
      </c>
      <c r="E46" s="16">
        <f t="shared" si="60"/>
        <v>382.66666666666669</v>
      </c>
      <c r="F46" s="5">
        <v>561</v>
      </c>
      <c r="G46" s="6">
        <v>522</v>
      </c>
      <c r="H46" s="7">
        <v>573</v>
      </c>
      <c r="I46" s="12">
        <f t="shared" si="61"/>
        <v>552</v>
      </c>
      <c r="J46" s="16"/>
      <c r="K46">
        <f t="shared" si="50"/>
        <v>1.6</v>
      </c>
      <c r="L46" s="14">
        <f t="shared" si="51"/>
        <v>326</v>
      </c>
      <c r="M46" s="14">
        <f t="shared" si="52"/>
        <v>394</v>
      </c>
      <c r="N46" s="14">
        <f t="shared" si="52"/>
        <v>376</v>
      </c>
      <c r="O46" s="14">
        <f t="shared" si="53"/>
        <v>365.33333333333331</v>
      </c>
      <c r="P46" s="14">
        <f t="shared" si="54"/>
        <v>35.232560697930168</v>
      </c>
      <c r="Q46" s="14">
        <f t="shared" si="55"/>
        <v>20.341528403189812</v>
      </c>
      <c r="R46" s="14">
        <f t="shared" si="56"/>
        <v>560</v>
      </c>
      <c r="S46" s="14">
        <f t="shared" si="48"/>
        <v>587</v>
      </c>
      <c r="T46" s="14">
        <f t="shared" si="49"/>
        <v>545</v>
      </c>
      <c r="U46" s="14">
        <f t="shared" si="57"/>
        <v>564</v>
      </c>
      <c r="V46" s="14">
        <f t="shared" si="58"/>
        <v>21.283796653792763</v>
      </c>
      <c r="W46" s="14">
        <f t="shared" si="59"/>
        <v>12.288205727444508</v>
      </c>
    </row>
    <row r="47" spans="1:23" x14ac:dyDescent="0.2">
      <c r="A47" s="1">
        <v>1.6</v>
      </c>
      <c r="B47" s="5">
        <v>326</v>
      </c>
      <c r="C47" s="6">
        <v>394</v>
      </c>
      <c r="D47" s="7">
        <v>376</v>
      </c>
      <c r="E47" s="16">
        <f t="shared" si="60"/>
        <v>365.33333333333331</v>
      </c>
      <c r="F47" s="5">
        <v>560</v>
      </c>
      <c r="G47" s="6">
        <v>587</v>
      </c>
      <c r="H47" s="7">
        <v>545</v>
      </c>
      <c r="I47" s="12">
        <f t="shared" si="61"/>
        <v>564</v>
      </c>
      <c r="J47" s="16"/>
      <c r="K47">
        <f t="shared" si="50"/>
        <v>4</v>
      </c>
      <c r="L47" s="14">
        <f t="shared" si="51"/>
        <v>292</v>
      </c>
      <c r="M47" s="14">
        <f t="shared" si="52"/>
        <v>400</v>
      </c>
      <c r="N47" s="14">
        <f t="shared" si="52"/>
        <v>352</v>
      </c>
      <c r="O47" s="14">
        <f t="shared" si="53"/>
        <v>348</v>
      </c>
      <c r="P47" s="14">
        <f t="shared" si="54"/>
        <v>54.110997033874732</v>
      </c>
      <c r="Q47" s="14">
        <f t="shared" si="55"/>
        <v>31.240998703626619</v>
      </c>
      <c r="R47" s="14">
        <f t="shared" si="56"/>
        <v>470</v>
      </c>
      <c r="S47" s="14">
        <f t="shared" si="48"/>
        <v>472</v>
      </c>
      <c r="T47" s="14">
        <f t="shared" si="49"/>
        <v>442</v>
      </c>
      <c r="U47" s="14">
        <f t="shared" si="57"/>
        <v>461.33333333333331</v>
      </c>
      <c r="V47" s="14">
        <f t="shared" si="58"/>
        <v>16.772994167212165</v>
      </c>
      <c r="W47" s="14">
        <f t="shared" si="59"/>
        <v>9.6838926975559669</v>
      </c>
    </row>
    <row r="48" spans="1:23" x14ac:dyDescent="0.2">
      <c r="A48" s="1">
        <v>4</v>
      </c>
      <c r="B48" s="5">
        <v>292</v>
      </c>
      <c r="C48" s="6">
        <v>400</v>
      </c>
      <c r="D48" s="7">
        <v>352</v>
      </c>
      <c r="E48" s="16">
        <f t="shared" si="60"/>
        <v>348</v>
      </c>
      <c r="F48" s="5">
        <v>470</v>
      </c>
      <c r="G48" s="6">
        <v>472</v>
      </c>
      <c r="H48" s="7">
        <v>442</v>
      </c>
      <c r="I48" s="12">
        <f t="shared" si="61"/>
        <v>461.33333333333331</v>
      </c>
      <c r="J48" s="16"/>
      <c r="K48">
        <f t="shared" si="50"/>
        <v>10</v>
      </c>
      <c r="L48" s="14">
        <f t="shared" si="51"/>
        <v>234</v>
      </c>
      <c r="M48" s="14">
        <f t="shared" si="52"/>
        <v>287</v>
      </c>
      <c r="N48" s="14">
        <f t="shared" si="52"/>
        <v>289</v>
      </c>
      <c r="O48" s="14">
        <f t="shared" si="53"/>
        <v>270</v>
      </c>
      <c r="P48" s="14">
        <f t="shared" si="54"/>
        <v>31.192947920964443</v>
      </c>
      <c r="Q48" s="14">
        <f t="shared" si="55"/>
        <v>18.0092568789868</v>
      </c>
      <c r="R48" s="14">
        <f t="shared" si="56"/>
        <v>338</v>
      </c>
      <c r="S48" s="14">
        <f t="shared" si="48"/>
        <v>373</v>
      </c>
      <c r="T48" s="14">
        <f t="shared" si="49"/>
        <v>341</v>
      </c>
      <c r="U48" s="14">
        <f t="shared" si="57"/>
        <v>350.66666666666669</v>
      </c>
      <c r="V48" s="14">
        <f t="shared" si="58"/>
        <v>19.39931270260195</v>
      </c>
      <c r="W48" s="14">
        <f t="shared" si="59"/>
        <v>11.200198410940963</v>
      </c>
    </row>
    <row r="49" spans="1:10" ht="17" thickBot="1" x14ac:dyDescent="0.25">
      <c r="A49" s="1">
        <v>10</v>
      </c>
      <c r="B49" s="8">
        <v>234</v>
      </c>
      <c r="C49" s="9">
        <v>287</v>
      </c>
      <c r="D49" s="10">
        <v>289</v>
      </c>
      <c r="E49" s="17">
        <f t="shared" si="60"/>
        <v>270</v>
      </c>
      <c r="F49" s="8">
        <v>338</v>
      </c>
      <c r="G49" s="9">
        <v>373</v>
      </c>
      <c r="H49" s="10">
        <v>341</v>
      </c>
      <c r="I49" s="13">
        <f t="shared" si="61"/>
        <v>350.66666666666669</v>
      </c>
      <c r="J49" s="16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C41F-912A-8149-BFE8-CD3F3C3142BF}">
  <dimension ref="A1:M10"/>
  <sheetViews>
    <sheetView tabSelected="1" workbookViewId="0">
      <selection sqref="A1:M10"/>
    </sheetView>
  </sheetViews>
  <sheetFormatPr baseColWidth="10" defaultRowHeight="16" x14ac:dyDescent="0.2"/>
  <sheetData>
    <row r="1" spans="1:13" x14ac:dyDescent="0.2">
      <c r="A1" t="str">
        <f>' CAR (CD25)'!K39</f>
        <v>Ab</v>
      </c>
      <c r="B1" t="str">
        <f>' CAR (CD25)'!L39</f>
        <v>neg_1</v>
      </c>
      <c r="C1" t="str">
        <f>' CAR (CD25)'!M39</f>
        <v>neg_2</v>
      </c>
      <c r="D1" t="str">
        <f>' CAR (CD25)'!N39</f>
        <v>neg_3</v>
      </c>
      <c r="E1" t="str">
        <f>' CAR (CD25)'!O39</f>
        <v>neg_ave</v>
      </c>
      <c r="F1" t="str">
        <f>' CAR (CD25)'!P39</f>
        <v>neg_stdev</v>
      </c>
      <c r="G1" t="str">
        <f>' CAR (CD25)'!Q39</f>
        <v>neg_sterror</v>
      </c>
      <c r="H1" t="str">
        <f>' CAR (CD25)'!R39</f>
        <v>pos_1</v>
      </c>
      <c r="I1" t="str">
        <f>' CAR (CD25)'!S39</f>
        <v>pos_2</v>
      </c>
      <c r="J1" t="str">
        <f>' CAR (CD25)'!T39</f>
        <v>pos_3</v>
      </c>
      <c r="K1" t="str">
        <f>' CAR (CD25)'!U39</f>
        <v>pos_ave</v>
      </c>
      <c r="L1" t="str">
        <f>' CAR (CD25)'!V39</f>
        <v>pos_std</v>
      </c>
      <c r="M1" t="str">
        <f>' CAR (CD25)'!W39</f>
        <v>pos_sterror</v>
      </c>
    </row>
    <row r="2" spans="1:13" x14ac:dyDescent="0.2">
      <c r="A2">
        <f>' CAR (CD25)'!K40</f>
        <v>0</v>
      </c>
      <c r="B2">
        <f>' CAR (CD25)'!L40</f>
        <v>127</v>
      </c>
      <c r="C2">
        <f>' CAR (CD25)'!M40</f>
        <v>122</v>
      </c>
      <c r="D2">
        <f>' CAR (CD25)'!N40</f>
        <v>126</v>
      </c>
      <c r="E2">
        <f>' CAR (CD25)'!O40</f>
        <v>125</v>
      </c>
      <c r="F2">
        <f>' CAR (CD25)'!P40</f>
        <v>2.6457513110645907</v>
      </c>
      <c r="G2">
        <f>' CAR (CD25)'!Q40</f>
        <v>1.5275252316519468</v>
      </c>
      <c r="H2">
        <f>' CAR (CD25)'!R40</f>
        <v>140</v>
      </c>
      <c r="I2">
        <f>' CAR (CD25)'!S40</f>
        <v>141</v>
      </c>
      <c r="J2">
        <f>' CAR (CD25)'!T40</f>
        <v>141</v>
      </c>
      <c r="K2">
        <f>' CAR (CD25)'!U40</f>
        <v>140.66666666666666</v>
      </c>
      <c r="L2">
        <f>' CAR (CD25)'!V40</f>
        <v>0.57735026918962584</v>
      </c>
      <c r="M2">
        <f>' CAR (CD25)'!W40</f>
        <v>0.33333333333333337</v>
      </c>
    </row>
    <row r="3" spans="1:13" x14ac:dyDescent="0.2">
      <c r="A3">
        <f>' CAR (CD25)'!K41</f>
        <v>1.6383999999999999E-2</v>
      </c>
      <c r="B3">
        <f>' CAR (CD25)'!L41</f>
        <v>124</v>
      </c>
      <c r="C3">
        <f>' CAR (CD25)'!M41</f>
        <v>121</v>
      </c>
      <c r="D3">
        <f>' CAR (CD25)'!N41</f>
        <v>121</v>
      </c>
      <c r="E3">
        <f>' CAR (CD25)'!O41</f>
        <v>122</v>
      </c>
      <c r="F3">
        <f>' CAR (CD25)'!P41</f>
        <v>1.7320508075688772</v>
      </c>
      <c r="G3">
        <f>' CAR (CD25)'!Q41</f>
        <v>1</v>
      </c>
      <c r="H3">
        <f>' CAR (CD25)'!R41</f>
        <v>139</v>
      </c>
      <c r="I3">
        <f>' CAR (CD25)'!S41</f>
        <v>144</v>
      </c>
      <c r="J3">
        <f>' CAR (CD25)'!T41</f>
        <v>145</v>
      </c>
      <c r="K3">
        <f>' CAR (CD25)'!U41</f>
        <v>142.66666666666666</v>
      </c>
      <c r="L3">
        <f>' CAR (CD25)'!V41</f>
        <v>3.2145502536643185</v>
      </c>
      <c r="M3">
        <f>' CAR (CD25)'!W41</f>
        <v>1.8559214542766742</v>
      </c>
    </row>
    <row r="4" spans="1:13" x14ac:dyDescent="0.2">
      <c r="A4">
        <f>' CAR (CD25)'!K42</f>
        <v>4.0960000000000003E-2</v>
      </c>
      <c r="B4">
        <f>' CAR (CD25)'!L42</f>
        <v>127</v>
      </c>
      <c r="C4">
        <f>' CAR (CD25)'!M42</f>
        <v>122</v>
      </c>
      <c r="D4">
        <f>' CAR (CD25)'!N42</f>
        <v>126</v>
      </c>
      <c r="E4">
        <f>' CAR (CD25)'!O42</f>
        <v>125</v>
      </c>
      <c r="F4">
        <f>' CAR (CD25)'!P42</f>
        <v>2.6457513110645907</v>
      </c>
      <c r="G4">
        <f>' CAR (CD25)'!Q42</f>
        <v>1.5275252316519468</v>
      </c>
      <c r="H4">
        <f>' CAR (CD25)'!R42</f>
        <v>153</v>
      </c>
      <c r="I4">
        <f>' CAR (CD25)'!S42</f>
        <v>153</v>
      </c>
      <c r="J4">
        <f>' CAR (CD25)'!T42</f>
        <v>143</v>
      </c>
      <c r="K4">
        <f>' CAR (CD25)'!U42</f>
        <v>149.66666666666666</v>
      </c>
      <c r="L4">
        <f>' CAR (CD25)'!V42</f>
        <v>5.7735026918962573</v>
      </c>
      <c r="M4">
        <f>' CAR (CD25)'!W42</f>
        <v>3.3333333333333335</v>
      </c>
    </row>
    <row r="5" spans="1:13" x14ac:dyDescent="0.2">
      <c r="A5">
        <f>' CAR (CD25)'!K43</f>
        <v>0.1024</v>
      </c>
      <c r="B5">
        <f>' CAR (CD25)'!L43</f>
        <v>120</v>
      </c>
      <c r="C5">
        <f>' CAR (CD25)'!M43</f>
        <v>125</v>
      </c>
      <c r="D5">
        <f>' CAR (CD25)'!N43</f>
        <v>127</v>
      </c>
      <c r="E5">
        <f>' CAR (CD25)'!O43</f>
        <v>124</v>
      </c>
      <c r="F5">
        <f>' CAR (CD25)'!P43</f>
        <v>3.6055512754639891</v>
      </c>
      <c r="G5">
        <f>' CAR (CD25)'!Q43</f>
        <v>2.0816659994661326</v>
      </c>
      <c r="H5">
        <f>' CAR (CD25)'!R43</f>
        <v>151</v>
      </c>
      <c r="I5">
        <f>' CAR (CD25)'!S43</f>
        <v>161</v>
      </c>
      <c r="J5">
        <f>' CAR (CD25)'!T43</f>
        <v>152</v>
      </c>
      <c r="K5">
        <f>' CAR (CD25)'!U43</f>
        <v>154.66666666666666</v>
      </c>
      <c r="L5">
        <f>' CAR (CD25)'!V43</f>
        <v>5.5075705472861012</v>
      </c>
      <c r="M5">
        <f>' CAR (CD25)'!W43</f>
        <v>3.1797973380564852</v>
      </c>
    </row>
    <row r="6" spans="1:13" x14ac:dyDescent="0.2">
      <c r="A6">
        <f>' CAR (CD25)'!K44</f>
        <v>0.25600000000000001</v>
      </c>
      <c r="B6">
        <f>' CAR (CD25)'!L44</f>
        <v>127</v>
      </c>
      <c r="C6">
        <f>' CAR (CD25)'!M44</f>
        <v>127</v>
      </c>
      <c r="D6">
        <f>' CAR (CD25)'!N44</f>
        <v>126</v>
      </c>
      <c r="E6">
        <f>' CAR (CD25)'!O44</f>
        <v>126.66666666666667</v>
      </c>
      <c r="F6">
        <f>' CAR (CD25)'!P44</f>
        <v>0.57735026918962573</v>
      </c>
      <c r="G6">
        <f>' CAR (CD25)'!Q44</f>
        <v>0.33333333333333331</v>
      </c>
      <c r="H6">
        <f>' CAR (CD25)'!R44</f>
        <v>159</v>
      </c>
      <c r="I6">
        <f>' CAR (CD25)'!S44</f>
        <v>158</v>
      </c>
      <c r="J6">
        <f>' CAR (CD25)'!T44</f>
        <v>160</v>
      </c>
      <c r="K6">
        <f>' CAR (CD25)'!U44</f>
        <v>159</v>
      </c>
      <c r="L6">
        <f>' CAR (CD25)'!V44</f>
        <v>1</v>
      </c>
      <c r="M6">
        <f>' CAR (CD25)'!W44</f>
        <v>0.57735026918962584</v>
      </c>
    </row>
    <row r="7" spans="1:13" x14ac:dyDescent="0.2">
      <c r="A7">
        <f>' CAR (CD25)'!K45</f>
        <v>0.64</v>
      </c>
      <c r="B7">
        <f>' CAR (CD25)'!L45</f>
        <v>125</v>
      </c>
      <c r="C7">
        <f>' CAR (CD25)'!M45</f>
        <v>117</v>
      </c>
      <c r="D7">
        <f>' CAR (CD25)'!N45</f>
        <v>128</v>
      </c>
      <c r="E7">
        <f>' CAR (CD25)'!O45</f>
        <v>123.33333333333333</v>
      </c>
      <c r="F7">
        <f>' CAR (CD25)'!P45</f>
        <v>5.6862407030773268</v>
      </c>
      <c r="G7">
        <f>' CAR (CD25)'!Q45</f>
        <v>3.2829526005987018</v>
      </c>
      <c r="H7">
        <f>' CAR (CD25)'!R45</f>
        <v>158</v>
      </c>
      <c r="I7">
        <f>' CAR (CD25)'!S45</f>
        <v>155</v>
      </c>
      <c r="J7">
        <f>' CAR (CD25)'!T45</f>
        <v>151</v>
      </c>
      <c r="K7">
        <f>' CAR (CD25)'!U45</f>
        <v>154.66666666666666</v>
      </c>
      <c r="L7">
        <f>' CAR (CD25)'!V45</f>
        <v>3.5118845842842465</v>
      </c>
      <c r="M7">
        <f>' CAR (CD25)'!W45</f>
        <v>2.0275875100994067</v>
      </c>
    </row>
    <row r="8" spans="1:13" x14ac:dyDescent="0.2">
      <c r="A8">
        <f>' CAR (CD25)'!K46</f>
        <v>1.6</v>
      </c>
      <c r="B8">
        <f>' CAR (CD25)'!L46</f>
        <v>122</v>
      </c>
      <c r="C8">
        <f>' CAR (CD25)'!M46</f>
        <v>123</v>
      </c>
      <c r="D8">
        <f>' CAR (CD25)'!N46</f>
        <v>124</v>
      </c>
      <c r="E8">
        <f>' CAR (CD25)'!O46</f>
        <v>123</v>
      </c>
      <c r="F8">
        <f>' CAR (CD25)'!P46</f>
        <v>1</v>
      </c>
      <c r="G8">
        <f>' CAR (CD25)'!Q46</f>
        <v>0.57735026918962584</v>
      </c>
      <c r="H8">
        <f>' CAR (CD25)'!R46</f>
        <v>147</v>
      </c>
      <c r="I8">
        <f>' CAR (CD25)'!S46</f>
        <v>147</v>
      </c>
      <c r="J8">
        <f>' CAR (CD25)'!T46</f>
        <v>149</v>
      </c>
      <c r="K8">
        <f>' CAR (CD25)'!U46</f>
        <v>147.66666666666666</v>
      </c>
      <c r="L8">
        <f>' CAR (CD25)'!V46</f>
        <v>1.1547005383792515</v>
      </c>
      <c r="M8">
        <f>' CAR (CD25)'!W46</f>
        <v>0.66666666666666663</v>
      </c>
    </row>
    <row r="9" spans="1:13" x14ac:dyDescent="0.2">
      <c r="A9">
        <f>' CAR (CD25)'!K47</f>
        <v>4</v>
      </c>
      <c r="B9">
        <f>' CAR (CD25)'!L47</f>
        <v>125</v>
      </c>
      <c r="C9">
        <f>' CAR (CD25)'!M47</f>
        <v>122</v>
      </c>
      <c r="D9">
        <f>' CAR (CD25)'!N47</f>
        <v>125</v>
      </c>
      <c r="E9">
        <f>' CAR (CD25)'!O47</f>
        <v>124</v>
      </c>
      <c r="F9">
        <f>' CAR (CD25)'!P47</f>
        <v>1.7320508075688772</v>
      </c>
      <c r="G9">
        <f>' CAR (CD25)'!Q47</f>
        <v>1</v>
      </c>
      <c r="H9">
        <f>' CAR (CD25)'!R47</f>
        <v>146</v>
      </c>
      <c r="I9">
        <f>' CAR (CD25)'!S47</f>
        <v>144</v>
      </c>
      <c r="J9">
        <f>' CAR (CD25)'!T47</f>
        <v>138</v>
      </c>
      <c r="K9">
        <f>' CAR (CD25)'!U47</f>
        <v>142.66666666666666</v>
      </c>
      <c r="L9">
        <f>' CAR (CD25)'!V47</f>
        <v>4.1633319989322661</v>
      </c>
      <c r="M9">
        <f>' CAR (CD25)'!W47</f>
        <v>2.4037008503093267</v>
      </c>
    </row>
    <row r="10" spans="1:13" x14ac:dyDescent="0.2">
      <c r="A10">
        <f>' CAR (CD25)'!K48</f>
        <v>10</v>
      </c>
      <c r="B10">
        <f>' CAR (CD25)'!L48</f>
        <v>129</v>
      </c>
      <c r="C10">
        <f>' CAR (CD25)'!M48</f>
        <v>128</v>
      </c>
      <c r="D10">
        <f>' CAR (CD25)'!N48</f>
        <v>121</v>
      </c>
      <c r="E10">
        <f>' CAR (CD25)'!O48</f>
        <v>126</v>
      </c>
      <c r="F10">
        <f>' CAR (CD25)'!P48</f>
        <v>4.358898943540674</v>
      </c>
      <c r="G10">
        <f>' CAR (CD25)'!Q48</f>
        <v>2.5166114784235836</v>
      </c>
      <c r="H10">
        <f>' CAR (CD25)'!R48</f>
        <v>139</v>
      </c>
      <c r="I10">
        <f>' CAR (CD25)'!S48</f>
        <v>139</v>
      </c>
      <c r="J10">
        <f>' CAR (CD25)'!T48</f>
        <v>138</v>
      </c>
      <c r="K10">
        <f>' CAR (CD25)'!U48</f>
        <v>138.66666666666666</v>
      </c>
      <c r="L10">
        <f>' CAR (CD25)'!V48</f>
        <v>0.57735026918962584</v>
      </c>
      <c r="M10">
        <f>' CAR (CD25)'!W48</f>
        <v>0.33333333333333337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9404-277A-CF49-9BC6-A01E6EE9EEF7}">
  <dimension ref="A1:W49"/>
  <sheetViews>
    <sheetView topLeftCell="F1" workbookViewId="0">
      <selection activeCell="W1" sqref="W1:W1048576"/>
    </sheetView>
  </sheetViews>
  <sheetFormatPr baseColWidth="10" defaultRowHeight="16" x14ac:dyDescent="0.2"/>
  <cols>
    <col min="5" max="5" width="11.83203125" style="14" customWidth="1"/>
    <col min="9" max="9" width="11.83203125" style="14" customWidth="1"/>
    <col min="11" max="11" width="9.1640625" bestFit="1" customWidth="1"/>
    <col min="12" max="14" width="7.1640625" bestFit="1" customWidth="1"/>
    <col min="15" max="15" width="8.33203125" bestFit="1" customWidth="1"/>
    <col min="16" max="16" width="9.83203125" bestFit="1" customWidth="1"/>
    <col min="17" max="17" width="9.83203125" customWidth="1"/>
    <col min="18" max="20" width="7.6640625" bestFit="1" customWidth="1"/>
    <col min="21" max="21" width="7.83203125" bestFit="1" customWidth="1"/>
    <col min="22" max="22" width="7.5" bestFit="1" customWidth="1"/>
    <col min="23" max="23" width="9.83203125" customWidth="1"/>
  </cols>
  <sheetData>
    <row r="1" spans="1:23" x14ac:dyDescent="0.2">
      <c r="A1" t="s">
        <v>13</v>
      </c>
    </row>
    <row r="2" spans="1:23" x14ac:dyDescent="0.2">
      <c r="B2" t="s">
        <v>2</v>
      </c>
      <c r="C2" t="s">
        <v>2</v>
      </c>
      <c r="D2" t="s">
        <v>2</v>
      </c>
      <c r="F2" t="s">
        <v>2</v>
      </c>
      <c r="G2" t="s">
        <v>2</v>
      </c>
      <c r="H2" t="s">
        <v>2</v>
      </c>
      <c r="K2" t="s">
        <v>22</v>
      </c>
      <c r="L2" t="s">
        <v>23</v>
      </c>
      <c r="M2" t="s">
        <v>24</v>
      </c>
      <c r="N2" t="s">
        <v>25</v>
      </c>
      <c r="O2" t="s">
        <v>29</v>
      </c>
      <c r="P2" t="s">
        <v>30</v>
      </c>
      <c r="Q2" t="s">
        <v>33</v>
      </c>
      <c r="R2" t="s">
        <v>26</v>
      </c>
      <c r="S2" t="s">
        <v>27</v>
      </c>
      <c r="T2" t="s">
        <v>28</v>
      </c>
      <c r="U2" t="s">
        <v>31</v>
      </c>
      <c r="V2" t="s">
        <v>32</v>
      </c>
      <c r="W2" t="s">
        <v>34</v>
      </c>
    </row>
    <row r="3" spans="1:23" ht="17" thickBot="1" x14ac:dyDescent="0.25">
      <c r="A3" t="s">
        <v>3</v>
      </c>
      <c r="B3" t="s">
        <v>14</v>
      </c>
      <c r="C3" t="s">
        <v>14</v>
      </c>
      <c r="D3" t="s">
        <v>14</v>
      </c>
      <c r="E3" s="14" t="s">
        <v>21</v>
      </c>
      <c r="F3" t="s">
        <v>1</v>
      </c>
      <c r="G3" t="s">
        <v>1</v>
      </c>
      <c r="H3" t="s">
        <v>1</v>
      </c>
      <c r="I3" s="14" t="s">
        <v>21</v>
      </c>
      <c r="K3">
        <f>A4</f>
        <v>0</v>
      </c>
      <c r="L3" s="14">
        <f>B4</f>
        <v>152</v>
      </c>
      <c r="M3" s="14">
        <f t="shared" ref="M3:N3" si="0">C4</f>
        <v>136</v>
      </c>
      <c r="N3" s="14">
        <f t="shared" si="0"/>
        <v>134</v>
      </c>
      <c r="O3" s="14">
        <f>AVERAGE(L3:N3)</f>
        <v>140.66666666666666</v>
      </c>
      <c r="P3" s="14">
        <f>STDEV(L3:N3)</f>
        <v>9.8657657246324941</v>
      </c>
      <c r="Q3" s="14">
        <f>P3/SQRT(COUNT(L3:N3))</f>
        <v>5.6960024968783545</v>
      </c>
      <c r="R3" s="14">
        <f>F4</f>
        <v>135</v>
      </c>
      <c r="S3" s="14">
        <f>G4</f>
        <v>146</v>
      </c>
      <c r="T3" s="14">
        <f>H4</f>
        <v>132</v>
      </c>
      <c r="U3" s="14">
        <f>AVERAGE(R3:T3)</f>
        <v>137.66666666666666</v>
      </c>
      <c r="V3" s="14">
        <f>STDEV(R3:T3)</f>
        <v>7.3711147958319936</v>
      </c>
      <c r="W3" s="14">
        <f>V3/SQRT(COUNT(R3:T3))</f>
        <v>4.2557151116012353</v>
      </c>
    </row>
    <row r="4" spans="1:23" x14ac:dyDescent="0.2">
      <c r="A4" s="1">
        <v>0</v>
      </c>
      <c r="B4" s="2">
        <v>152</v>
      </c>
      <c r="C4" s="3">
        <v>136</v>
      </c>
      <c r="D4" s="4">
        <v>134</v>
      </c>
      <c r="E4" s="15">
        <f>AVERAGE(B4:D4)</f>
        <v>140.66666666666666</v>
      </c>
      <c r="F4" s="2">
        <v>135</v>
      </c>
      <c r="G4" s="3">
        <v>146</v>
      </c>
      <c r="H4" s="4">
        <v>132</v>
      </c>
      <c r="I4" s="11">
        <f>AVERAGE(F4:H4)</f>
        <v>137.66666666666666</v>
      </c>
      <c r="K4">
        <f t="shared" ref="K4:L11" si="1">A5</f>
        <v>1.6383999999999999E-2</v>
      </c>
      <c r="L4" s="14">
        <f t="shared" si="1"/>
        <v>138</v>
      </c>
      <c r="M4" s="14">
        <f t="shared" ref="M4:N11" si="2">C5</f>
        <v>138</v>
      </c>
      <c r="N4" s="14">
        <f t="shared" si="2"/>
        <v>133</v>
      </c>
      <c r="O4" s="14">
        <f t="shared" ref="O4:O11" si="3">AVERAGE(L4:N4)</f>
        <v>136.33333333333334</v>
      </c>
      <c r="P4" s="14">
        <f t="shared" ref="P4:P11" si="4">STDEV(L4:N4)</f>
        <v>2.8867513459481291</v>
      </c>
      <c r="Q4" s="14">
        <f t="shared" ref="Q4:Q11" si="5">P4/SQRT(COUNT(L4:N4))</f>
        <v>1.666666666666667</v>
      </c>
      <c r="R4" s="14">
        <f t="shared" ref="R4:R11" si="6">F5</f>
        <v>164</v>
      </c>
      <c r="S4" s="14">
        <f t="shared" ref="S4:T11" si="7">G5</f>
        <v>174</v>
      </c>
      <c r="T4" s="14">
        <f t="shared" si="7"/>
        <v>154</v>
      </c>
      <c r="U4" s="14">
        <f t="shared" ref="U4:U11" si="8">AVERAGE(R4:T4)</f>
        <v>164</v>
      </c>
      <c r="V4" s="14">
        <f t="shared" ref="V4:V11" si="9">STDEV(R4:T4)</f>
        <v>10</v>
      </c>
      <c r="W4" s="14">
        <f t="shared" ref="W4:W11" si="10">V4/SQRT(COUNT(R4:T4))</f>
        <v>5.7735026918962582</v>
      </c>
    </row>
    <row r="5" spans="1:23" x14ac:dyDescent="0.2">
      <c r="A5" s="1">
        <v>1.6383999999999999E-2</v>
      </c>
      <c r="B5" s="5">
        <v>138</v>
      </c>
      <c r="C5" s="6">
        <v>138</v>
      </c>
      <c r="D5" s="7">
        <v>133</v>
      </c>
      <c r="E5" s="16">
        <f t="shared" ref="E5:E12" si="11">AVERAGE(B5:D5)</f>
        <v>136.33333333333334</v>
      </c>
      <c r="F5" s="5">
        <v>164</v>
      </c>
      <c r="G5" s="6">
        <v>174</v>
      </c>
      <c r="H5" s="7">
        <v>154</v>
      </c>
      <c r="I5" s="12">
        <f t="shared" ref="I5:I12" si="12">AVERAGE(F5:H5)</f>
        <v>164</v>
      </c>
      <c r="K5">
        <f t="shared" si="1"/>
        <v>4.0960000000000003E-2</v>
      </c>
      <c r="L5" s="14">
        <f t="shared" si="1"/>
        <v>142</v>
      </c>
      <c r="M5" s="14">
        <f t="shared" si="2"/>
        <v>139</v>
      </c>
      <c r="N5" s="14">
        <f t="shared" si="2"/>
        <v>134</v>
      </c>
      <c r="O5" s="14">
        <f t="shared" si="3"/>
        <v>138.33333333333334</v>
      </c>
      <c r="P5" s="14">
        <f t="shared" si="4"/>
        <v>4.0414518843273806</v>
      </c>
      <c r="Q5" s="14">
        <f t="shared" si="5"/>
        <v>2.3333333333333335</v>
      </c>
      <c r="R5" s="14">
        <f t="shared" si="6"/>
        <v>206</v>
      </c>
      <c r="S5" s="14">
        <f t="shared" si="7"/>
        <v>204</v>
      </c>
      <c r="T5" s="14">
        <f t="shared" si="7"/>
        <v>198</v>
      </c>
      <c r="U5" s="14">
        <f t="shared" si="8"/>
        <v>202.66666666666666</v>
      </c>
      <c r="V5" s="14">
        <f t="shared" si="9"/>
        <v>4.1633319989322661</v>
      </c>
      <c r="W5" s="14">
        <f t="shared" si="10"/>
        <v>2.4037008503093267</v>
      </c>
    </row>
    <row r="6" spans="1:23" x14ac:dyDescent="0.2">
      <c r="A6" s="1">
        <v>4.0960000000000003E-2</v>
      </c>
      <c r="B6" s="5">
        <v>142</v>
      </c>
      <c r="C6" s="6">
        <v>139</v>
      </c>
      <c r="D6" s="7">
        <v>134</v>
      </c>
      <c r="E6" s="16">
        <f t="shared" si="11"/>
        <v>138.33333333333334</v>
      </c>
      <c r="F6" s="5">
        <v>206</v>
      </c>
      <c r="G6" s="6">
        <v>204</v>
      </c>
      <c r="H6" s="7">
        <v>198</v>
      </c>
      <c r="I6" s="12">
        <f t="shared" si="12"/>
        <v>202.66666666666666</v>
      </c>
      <c r="K6">
        <f t="shared" si="1"/>
        <v>0.1024</v>
      </c>
      <c r="L6" s="14">
        <f t="shared" si="1"/>
        <v>140</v>
      </c>
      <c r="M6" s="14">
        <f t="shared" si="2"/>
        <v>137</v>
      </c>
      <c r="N6" s="14">
        <f t="shared" si="2"/>
        <v>138</v>
      </c>
      <c r="O6" s="14">
        <f t="shared" si="3"/>
        <v>138.33333333333334</v>
      </c>
      <c r="P6" s="14">
        <f t="shared" si="4"/>
        <v>1.5275252316519468</v>
      </c>
      <c r="Q6" s="14">
        <f t="shared" si="5"/>
        <v>0.88191710368819698</v>
      </c>
      <c r="R6" s="14">
        <f t="shared" si="6"/>
        <v>239</v>
      </c>
      <c r="S6" s="14">
        <f t="shared" si="7"/>
        <v>242</v>
      </c>
      <c r="T6" s="14">
        <f t="shared" si="7"/>
        <v>217</v>
      </c>
      <c r="U6" s="14">
        <f t="shared" si="8"/>
        <v>232.66666666666666</v>
      </c>
      <c r="V6" s="14">
        <f t="shared" si="9"/>
        <v>13.650396819628845</v>
      </c>
      <c r="W6" s="14">
        <f t="shared" si="10"/>
        <v>7.8810602783579258</v>
      </c>
    </row>
    <row r="7" spans="1:23" x14ac:dyDescent="0.2">
      <c r="A7" s="1">
        <v>0.1024</v>
      </c>
      <c r="B7" s="5">
        <v>140</v>
      </c>
      <c r="C7" s="6">
        <v>137</v>
      </c>
      <c r="D7" s="7">
        <v>138</v>
      </c>
      <c r="E7" s="16">
        <f t="shared" si="11"/>
        <v>138.33333333333334</v>
      </c>
      <c r="F7" s="5">
        <v>239</v>
      </c>
      <c r="G7" s="6">
        <v>242</v>
      </c>
      <c r="H7" s="7">
        <v>217</v>
      </c>
      <c r="I7" s="12">
        <f t="shared" si="12"/>
        <v>232.66666666666666</v>
      </c>
      <c r="K7">
        <f t="shared" si="1"/>
        <v>0.25600000000000001</v>
      </c>
      <c r="L7" s="14">
        <f t="shared" si="1"/>
        <v>136</v>
      </c>
      <c r="M7" s="14">
        <f t="shared" si="2"/>
        <v>139</v>
      </c>
      <c r="N7" s="14">
        <f t="shared" si="2"/>
        <v>137</v>
      </c>
      <c r="O7" s="14">
        <f t="shared" si="3"/>
        <v>137.33333333333334</v>
      </c>
      <c r="P7" s="14">
        <f t="shared" si="4"/>
        <v>1.5275252316519468</v>
      </c>
      <c r="Q7" s="14">
        <f t="shared" si="5"/>
        <v>0.88191710368819698</v>
      </c>
      <c r="R7" s="14">
        <f t="shared" si="6"/>
        <v>264</v>
      </c>
      <c r="S7" s="14">
        <f t="shared" si="7"/>
        <v>248</v>
      </c>
      <c r="T7" s="14">
        <f t="shared" si="7"/>
        <v>238</v>
      </c>
      <c r="U7" s="14">
        <f t="shared" si="8"/>
        <v>250</v>
      </c>
      <c r="V7" s="14">
        <f t="shared" si="9"/>
        <v>13.114877048604001</v>
      </c>
      <c r="W7" s="14">
        <f t="shared" si="10"/>
        <v>7.5718777944003648</v>
      </c>
    </row>
    <row r="8" spans="1:23" x14ac:dyDescent="0.2">
      <c r="A8" s="1">
        <v>0.25600000000000001</v>
      </c>
      <c r="B8" s="5">
        <v>136</v>
      </c>
      <c r="C8" s="6">
        <v>139</v>
      </c>
      <c r="D8" s="7">
        <v>137</v>
      </c>
      <c r="E8" s="16">
        <f t="shared" si="11"/>
        <v>137.33333333333334</v>
      </c>
      <c r="F8" s="5">
        <v>264</v>
      </c>
      <c r="G8" s="6">
        <v>248</v>
      </c>
      <c r="H8" s="7">
        <v>238</v>
      </c>
      <c r="I8" s="12">
        <f t="shared" si="12"/>
        <v>250</v>
      </c>
      <c r="K8">
        <f t="shared" si="1"/>
        <v>0.64</v>
      </c>
      <c r="L8" s="14">
        <f t="shared" si="1"/>
        <v>143</v>
      </c>
      <c r="M8" s="14">
        <f t="shared" si="2"/>
        <v>139</v>
      </c>
      <c r="N8" s="14">
        <f t="shared" si="2"/>
        <v>134</v>
      </c>
      <c r="O8" s="14">
        <f t="shared" si="3"/>
        <v>138.66666666666666</v>
      </c>
      <c r="P8" s="14">
        <f t="shared" si="4"/>
        <v>4.5092497528228943</v>
      </c>
      <c r="Q8" s="14">
        <f t="shared" si="5"/>
        <v>2.6034165586355518</v>
      </c>
      <c r="R8" s="14">
        <f t="shared" si="6"/>
        <v>259</v>
      </c>
      <c r="S8" s="14">
        <f t="shared" si="7"/>
        <v>246</v>
      </c>
      <c r="T8" s="14">
        <f t="shared" si="7"/>
        <v>229</v>
      </c>
      <c r="U8" s="14">
        <f t="shared" si="8"/>
        <v>244.66666666666666</v>
      </c>
      <c r="V8" s="14">
        <f t="shared" si="9"/>
        <v>15.044378795195676</v>
      </c>
      <c r="W8" s="14">
        <f t="shared" si="10"/>
        <v>8.6858761471969217</v>
      </c>
    </row>
    <row r="9" spans="1:23" x14ac:dyDescent="0.2">
      <c r="A9" s="1">
        <v>0.64</v>
      </c>
      <c r="B9" s="5">
        <v>143</v>
      </c>
      <c r="C9" s="6">
        <v>139</v>
      </c>
      <c r="D9" s="7">
        <v>134</v>
      </c>
      <c r="E9" s="16">
        <f t="shared" si="11"/>
        <v>138.66666666666666</v>
      </c>
      <c r="F9" s="5">
        <v>259</v>
      </c>
      <c r="G9" s="6">
        <v>246</v>
      </c>
      <c r="H9" s="7">
        <v>229</v>
      </c>
      <c r="I9" s="12">
        <f t="shared" si="12"/>
        <v>244.66666666666666</v>
      </c>
      <c r="K9">
        <f t="shared" si="1"/>
        <v>1.6</v>
      </c>
      <c r="L9" s="14">
        <f t="shared" si="1"/>
        <v>137</v>
      </c>
      <c r="M9" s="14">
        <f t="shared" si="2"/>
        <v>142</v>
      </c>
      <c r="N9" s="14">
        <f t="shared" si="2"/>
        <v>135</v>
      </c>
      <c r="O9" s="14">
        <f t="shared" si="3"/>
        <v>138</v>
      </c>
      <c r="P9" s="14">
        <f t="shared" si="4"/>
        <v>3.6055512754639891</v>
      </c>
      <c r="Q9" s="14">
        <f t="shared" si="5"/>
        <v>2.0816659994661326</v>
      </c>
      <c r="R9" s="14">
        <f t="shared" si="6"/>
        <v>225</v>
      </c>
      <c r="S9" s="14">
        <f t="shared" si="7"/>
        <v>219</v>
      </c>
      <c r="T9" s="14">
        <f t="shared" si="7"/>
        <v>218</v>
      </c>
      <c r="U9" s="14">
        <f t="shared" si="8"/>
        <v>220.66666666666666</v>
      </c>
      <c r="V9" s="14">
        <f t="shared" si="9"/>
        <v>3.7859388972001824</v>
      </c>
      <c r="W9" s="14">
        <f t="shared" si="10"/>
        <v>2.1858128414340001</v>
      </c>
    </row>
    <row r="10" spans="1:23" x14ac:dyDescent="0.2">
      <c r="A10" s="1">
        <v>1.6</v>
      </c>
      <c r="B10" s="5">
        <v>137</v>
      </c>
      <c r="C10" s="6">
        <v>142</v>
      </c>
      <c r="D10" s="7">
        <v>135</v>
      </c>
      <c r="E10" s="16">
        <f t="shared" si="11"/>
        <v>138</v>
      </c>
      <c r="F10" s="5">
        <v>225</v>
      </c>
      <c r="G10" s="6">
        <v>219</v>
      </c>
      <c r="H10" s="7">
        <v>218</v>
      </c>
      <c r="I10" s="12">
        <f t="shared" si="12"/>
        <v>220.66666666666666</v>
      </c>
      <c r="K10">
        <f t="shared" si="1"/>
        <v>4</v>
      </c>
      <c r="L10" s="14">
        <f t="shared" si="1"/>
        <v>139</v>
      </c>
      <c r="M10" s="14">
        <f t="shared" si="2"/>
        <v>142</v>
      </c>
      <c r="N10" s="14">
        <f t="shared" si="2"/>
        <v>136</v>
      </c>
      <c r="O10" s="14">
        <f t="shared" si="3"/>
        <v>139</v>
      </c>
      <c r="P10" s="14">
        <f t="shared" si="4"/>
        <v>3</v>
      </c>
      <c r="Q10" s="14">
        <f t="shared" si="5"/>
        <v>1.7320508075688774</v>
      </c>
      <c r="R10" s="14">
        <f t="shared" si="6"/>
        <v>204</v>
      </c>
      <c r="S10" s="14">
        <f t="shared" si="7"/>
        <v>192</v>
      </c>
      <c r="T10" s="14">
        <f t="shared" si="7"/>
        <v>181</v>
      </c>
      <c r="U10" s="14">
        <f t="shared" si="8"/>
        <v>192.33333333333334</v>
      </c>
      <c r="V10" s="14">
        <f t="shared" si="9"/>
        <v>11.503622617824931</v>
      </c>
      <c r="W10" s="14">
        <f t="shared" si="10"/>
        <v>6.6416196150570919</v>
      </c>
    </row>
    <row r="11" spans="1:23" x14ac:dyDescent="0.2">
      <c r="A11" s="1">
        <v>4</v>
      </c>
      <c r="B11" s="5">
        <v>139</v>
      </c>
      <c r="C11" s="6">
        <v>142</v>
      </c>
      <c r="D11" s="7">
        <v>136</v>
      </c>
      <c r="E11" s="16">
        <f t="shared" si="11"/>
        <v>139</v>
      </c>
      <c r="F11" s="5">
        <v>204</v>
      </c>
      <c r="G11" s="6">
        <v>192</v>
      </c>
      <c r="H11" s="7">
        <v>181</v>
      </c>
      <c r="I11" s="12">
        <f t="shared" si="12"/>
        <v>192.33333333333334</v>
      </c>
      <c r="K11">
        <f t="shared" si="1"/>
        <v>10</v>
      </c>
      <c r="L11" s="14">
        <f t="shared" si="1"/>
        <v>134</v>
      </c>
      <c r="M11" s="14">
        <f t="shared" si="2"/>
        <v>134</v>
      </c>
      <c r="N11" s="14">
        <f t="shared" si="2"/>
        <v>133</v>
      </c>
      <c r="O11" s="14">
        <f t="shared" si="3"/>
        <v>133.66666666666666</v>
      </c>
      <c r="P11" s="14">
        <f t="shared" si="4"/>
        <v>0.57735026918962584</v>
      </c>
      <c r="Q11" s="14">
        <f t="shared" si="5"/>
        <v>0.33333333333333337</v>
      </c>
      <c r="R11" s="14">
        <f t="shared" si="6"/>
        <v>162</v>
      </c>
      <c r="S11" s="14">
        <f t="shared" si="7"/>
        <v>172</v>
      </c>
      <c r="T11" s="14">
        <f t="shared" si="7"/>
        <v>160</v>
      </c>
      <c r="U11" s="14">
        <f t="shared" si="8"/>
        <v>164.66666666666666</v>
      </c>
      <c r="V11" s="14">
        <f t="shared" si="9"/>
        <v>6.429100507328636</v>
      </c>
      <c r="W11" s="14">
        <f t="shared" si="10"/>
        <v>3.711842908553348</v>
      </c>
    </row>
    <row r="12" spans="1:23" ht="17" thickBot="1" x14ac:dyDescent="0.25">
      <c r="A12" s="1">
        <v>10</v>
      </c>
      <c r="B12" s="8">
        <v>134</v>
      </c>
      <c r="C12" s="9">
        <v>134</v>
      </c>
      <c r="D12" s="10">
        <v>133</v>
      </c>
      <c r="E12" s="17">
        <f t="shared" si="11"/>
        <v>133.66666666666666</v>
      </c>
      <c r="F12" s="8">
        <v>162</v>
      </c>
      <c r="G12" s="9">
        <v>172</v>
      </c>
      <c r="H12" s="10">
        <v>160</v>
      </c>
      <c r="I12" s="13">
        <f t="shared" si="12"/>
        <v>164.66666666666666</v>
      </c>
    </row>
    <row r="15" spans="1:23" x14ac:dyDescent="0.2">
      <c r="B15" t="s">
        <v>4</v>
      </c>
      <c r="C15" t="s">
        <v>4</v>
      </c>
      <c r="D15" t="s">
        <v>4</v>
      </c>
      <c r="F15" t="s">
        <v>4</v>
      </c>
      <c r="G15" t="s">
        <v>4</v>
      </c>
      <c r="H15" t="s">
        <v>4</v>
      </c>
      <c r="K15" t="s">
        <v>22</v>
      </c>
      <c r="L15" t="s">
        <v>23</v>
      </c>
      <c r="M15" t="s">
        <v>24</v>
      </c>
      <c r="N15" t="s">
        <v>25</v>
      </c>
      <c r="O15" t="s">
        <v>29</v>
      </c>
      <c r="P15" t="s">
        <v>30</v>
      </c>
      <c r="Q15" t="s">
        <v>33</v>
      </c>
      <c r="R15" t="s">
        <v>26</v>
      </c>
      <c r="S15" t="s">
        <v>27</v>
      </c>
      <c r="T15" t="s">
        <v>28</v>
      </c>
      <c r="U15" t="s">
        <v>31</v>
      </c>
      <c r="V15" t="s">
        <v>32</v>
      </c>
      <c r="W15" t="s">
        <v>34</v>
      </c>
    </row>
    <row r="16" spans="1:23" ht="17" thickBot="1" x14ac:dyDescent="0.25">
      <c r="A16" t="s">
        <v>3</v>
      </c>
      <c r="B16" t="s">
        <v>15</v>
      </c>
      <c r="C16" t="s">
        <v>15</v>
      </c>
      <c r="D16" t="s">
        <v>15</v>
      </c>
      <c r="E16" s="14" t="s">
        <v>21</v>
      </c>
      <c r="F16" t="s">
        <v>6</v>
      </c>
      <c r="G16" t="s">
        <v>6</v>
      </c>
      <c r="H16" t="s">
        <v>6</v>
      </c>
      <c r="I16" s="14" t="s">
        <v>21</v>
      </c>
      <c r="K16">
        <f>A17</f>
        <v>0</v>
      </c>
      <c r="L16" s="14">
        <f>B17</f>
        <v>134</v>
      </c>
      <c r="M16" s="14">
        <f t="shared" ref="M16:N16" si="13">C17</f>
        <v>134</v>
      </c>
      <c r="N16" s="14">
        <f t="shared" si="13"/>
        <v>131</v>
      </c>
      <c r="O16" s="14">
        <f>AVERAGE(L16:N16)</f>
        <v>133</v>
      </c>
      <c r="P16" s="14">
        <f>STDEV(L16:N16)</f>
        <v>1.7320508075688772</v>
      </c>
      <c r="Q16" s="14">
        <f>P16/SQRT(COUNT(L16:N16))</f>
        <v>1</v>
      </c>
      <c r="R16" s="14">
        <f>F17</f>
        <v>133</v>
      </c>
      <c r="S16" s="14">
        <f>G17</f>
        <v>151</v>
      </c>
      <c r="T16" s="14">
        <f>H17</f>
        <v>140</v>
      </c>
      <c r="U16" s="14">
        <f>AVERAGE(R16:T16)</f>
        <v>141.33333333333334</v>
      </c>
      <c r="V16" s="14">
        <f>STDEV(R16:T16)</f>
        <v>9.0737717258774655</v>
      </c>
      <c r="W16" s="14">
        <f>V16/SQRT(COUNT(R16:T16))</f>
        <v>5.2387445485005699</v>
      </c>
    </row>
    <row r="17" spans="1:23" x14ac:dyDescent="0.2">
      <c r="A17" s="1">
        <v>0</v>
      </c>
      <c r="B17" s="2">
        <v>134</v>
      </c>
      <c r="C17" s="3">
        <v>134</v>
      </c>
      <c r="D17" s="4">
        <v>131</v>
      </c>
      <c r="E17" s="15">
        <f>AVERAGE(B17:D17)</f>
        <v>133</v>
      </c>
      <c r="F17" s="2">
        <v>133</v>
      </c>
      <c r="G17" s="3">
        <v>151</v>
      </c>
      <c r="H17" s="4">
        <v>140</v>
      </c>
      <c r="I17" s="11">
        <f>AVERAGE(F17:H17)</f>
        <v>141.33333333333334</v>
      </c>
      <c r="K17">
        <f t="shared" ref="K17:L24" si="14">A18</f>
        <v>1.6383999999999999E-2</v>
      </c>
      <c r="L17" s="14">
        <f t="shared" si="14"/>
        <v>139</v>
      </c>
      <c r="M17" s="14">
        <f t="shared" ref="M17:N24" si="15">C18</f>
        <v>131</v>
      </c>
      <c r="N17" s="14">
        <f t="shared" si="15"/>
        <v>134</v>
      </c>
      <c r="O17" s="14">
        <f t="shared" ref="O17:O24" si="16">AVERAGE(L17:N17)</f>
        <v>134.66666666666666</v>
      </c>
      <c r="P17" s="14">
        <f t="shared" ref="P17:P24" si="17">STDEV(L17:N17)</f>
        <v>4.0414518843273806</v>
      </c>
      <c r="Q17" s="14">
        <f t="shared" ref="Q17:Q24" si="18">P17/SQRT(COUNT(L17:N17))</f>
        <v>2.3333333333333335</v>
      </c>
      <c r="R17" s="14">
        <f t="shared" ref="R17:R24" si="19">F18</f>
        <v>245</v>
      </c>
      <c r="S17" s="14">
        <f t="shared" ref="S17:T24" si="20">G18</f>
        <v>300</v>
      </c>
      <c r="T17" s="14">
        <f t="shared" si="20"/>
        <v>304</v>
      </c>
      <c r="U17" s="14">
        <f t="shared" ref="U17:U24" si="21">AVERAGE(R17:T17)</f>
        <v>283</v>
      </c>
      <c r="V17" s="14">
        <f t="shared" ref="V17:V24" si="22">STDEV(R17:T17)</f>
        <v>32.969683043669072</v>
      </c>
      <c r="W17" s="14">
        <f t="shared" ref="W17:W24" si="23">V17/SQRT(COUNT(R17:T17))</f>
        <v>19.03505538035898</v>
      </c>
    </row>
    <row r="18" spans="1:23" x14ac:dyDescent="0.2">
      <c r="A18" s="1">
        <v>1.6383999999999999E-2</v>
      </c>
      <c r="B18" s="5">
        <v>139</v>
      </c>
      <c r="C18" s="6">
        <v>131</v>
      </c>
      <c r="D18" s="7">
        <v>134</v>
      </c>
      <c r="E18" s="16">
        <f t="shared" ref="E18:E25" si="24">AVERAGE(B18:D18)</f>
        <v>134.66666666666666</v>
      </c>
      <c r="F18" s="5">
        <v>245</v>
      </c>
      <c r="G18" s="6">
        <v>300</v>
      </c>
      <c r="H18" s="7">
        <v>304</v>
      </c>
      <c r="I18" s="12">
        <f t="shared" ref="I18:I25" si="25">AVERAGE(F18:H18)</f>
        <v>283</v>
      </c>
      <c r="K18">
        <f t="shared" si="14"/>
        <v>4.0960000000000003E-2</v>
      </c>
      <c r="L18" s="14">
        <f t="shared" si="14"/>
        <v>128</v>
      </c>
      <c r="M18" s="14">
        <f t="shared" si="15"/>
        <v>132</v>
      </c>
      <c r="N18" s="14">
        <f t="shared" si="15"/>
        <v>127</v>
      </c>
      <c r="O18" s="14">
        <f t="shared" si="16"/>
        <v>129</v>
      </c>
      <c r="P18" s="14">
        <f t="shared" si="17"/>
        <v>2.6457513110645907</v>
      </c>
      <c r="Q18" s="14">
        <f t="shared" si="18"/>
        <v>1.5275252316519468</v>
      </c>
      <c r="R18" s="14">
        <f t="shared" si="19"/>
        <v>351</v>
      </c>
      <c r="S18" s="14">
        <f t="shared" si="20"/>
        <v>391</v>
      </c>
      <c r="T18" s="14">
        <f t="shared" si="20"/>
        <v>388</v>
      </c>
      <c r="U18" s="14">
        <f t="shared" si="21"/>
        <v>376.66666666666669</v>
      </c>
      <c r="V18" s="14">
        <f t="shared" si="22"/>
        <v>22.278539748675929</v>
      </c>
      <c r="W18" s="14">
        <f t="shared" si="23"/>
        <v>12.862520921049825</v>
      </c>
    </row>
    <row r="19" spans="1:23" x14ac:dyDescent="0.2">
      <c r="A19" s="1">
        <v>4.0960000000000003E-2</v>
      </c>
      <c r="B19" s="5">
        <v>128</v>
      </c>
      <c r="C19" s="6">
        <v>132</v>
      </c>
      <c r="D19" s="7">
        <v>127</v>
      </c>
      <c r="E19" s="16">
        <f t="shared" si="24"/>
        <v>129</v>
      </c>
      <c r="F19" s="5">
        <v>351</v>
      </c>
      <c r="G19" s="6">
        <v>391</v>
      </c>
      <c r="H19" s="7">
        <v>388</v>
      </c>
      <c r="I19" s="12">
        <f t="shared" si="25"/>
        <v>376.66666666666669</v>
      </c>
      <c r="K19">
        <f t="shared" si="14"/>
        <v>0.1024</v>
      </c>
      <c r="L19" s="14">
        <f t="shared" si="14"/>
        <v>134</v>
      </c>
      <c r="M19" s="14">
        <f t="shared" si="15"/>
        <v>140</v>
      </c>
      <c r="N19" s="14">
        <f t="shared" si="15"/>
        <v>153</v>
      </c>
      <c r="O19" s="14">
        <f t="shared" si="16"/>
        <v>142.33333333333334</v>
      </c>
      <c r="P19" s="14">
        <f t="shared" si="17"/>
        <v>9.7125348562223106</v>
      </c>
      <c r="Q19" s="14">
        <f t="shared" si="18"/>
        <v>5.6075346137535744</v>
      </c>
      <c r="R19" s="14">
        <f t="shared" si="19"/>
        <v>473</v>
      </c>
      <c r="S19" s="14">
        <f t="shared" si="20"/>
        <v>569</v>
      </c>
      <c r="T19" s="14">
        <f t="shared" si="20"/>
        <v>501</v>
      </c>
      <c r="U19" s="14">
        <f t="shared" si="21"/>
        <v>514.33333333333337</v>
      </c>
      <c r="V19" s="14">
        <f t="shared" si="22"/>
        <v>49.369356217529649</v>
      </c>
      <c r="W19" s="14">
        <f t="shared" si="23"/>
        <v>28.503411101909268</v>
      </c>
    </row>
    <row r="20" spans="1:23" x14ac:dyDescent="0.2">
      <c r="A20" s="1">
        <v>0.1024</v>
      </c>
      <c r="B20" s="5">
        <v>134</v>
      </c>
      <c r="C20" s="6">
        <v>140</v>
      </c>
      <c r="D20" s="7">
        <v>153</v>
      </c>
      <c r="E20" s="16">
        <f t="shared" si="24"/>
        <v>142.33333333333334</v>
      </c>
      <c r="F20" s="5">
        <v>473</v>
      </c>
      <c r="G20" s="6">
        <v>569</v>
      </c>
      <c r="H20" s="7">
        <v>501</v>
      </c>
      <c r="I20" s="12">
        <f t="shared" si="25"/>
        <v>514.33333333333337</v>
      </c>
      <c r="K20">
        <f t="shared" si="14"/>
        <v>0.25600000000000001</v>
      </c>
      <c r="L20" s="14">
        <f t="shared" si="14"/>
        <v>130</v>
      </c>
      <c r="M20" s="14">
        <f t="shared" si="15"/>
        <v>127</v>
      </c>
      <c r="N20" s="14">
        <f t="shared" si="15"/>
        <v>130</v>
      </c>
      <c r="O20" s="14">
        <f t="shared" si="16"/>
        <v>129</v>
      </c>
      <c r="P20" s="14">
        <f t="shared" si="17"/>
        <v>1.7320508075688772</v>
      </c>
      <c r="Q20" s="14">
        <f t="shared" si="18"/>
        <v>1</v>
      </c>
      <c r="R20" s="14">
        <f t="shared" si="19"/>
        <v>599</v>
      </c>
      <c r="S20" s="14">
        <f t="shared" si="20"/>
        <v>650</v>
      </c>
      <c r="T20" s="14">
        <f t="shared" si="20"/>
        <v>664</v>
      </c>
      <c r="U20" s="14">
        <f t="shared" si="21"/>
        <v>637.66666666666663</v>
      </c>
      <c r="V20" s="14">
        <f t="shared" si="22"/>
        <v>34.210134950527937</v>
      </c>
      <c r="W20" s="14">
        <f t="shared" si="23"/>
        <v>19.751230622700731</v>
      </c>
    </row>
    <row r="21" spans="1:23" x14ac:dyDescent="0.2">
      <c r="A21" s="1">
        <v>0.25600000000000001</v>
      </c>
      <c r="B21" s="5">
        <v>130</v>
      </c>
      <c r="C21" s="6">
        <v>127</v>
      </c>
      <c r="D21" s="7">
        <v>130</v>
      </c>
      <c r="E21" s="16">
        <f t="shared" si="24"/>
        <v>129</v>
      </c>
      <c r="F21" s="5">
        <v>599</v>
      </c>
      <c r="G21" s="6">
        <v>650</v>
      </c>
      <c r="H21" s="7">
        <v>664</v>
      </c>
      <c r="I21" s="12">
        <f t="shared" si="25"/>
        <v>637.66666666666663</v>
      </c>
      <c r="K21">
        <f t="shared" si="14"/>
        <v>0.64</v>
      </c>
      <c r="L21" s="14">
        <f t="shared" si="14"/>
        <v>133</v>
      </c>
      <c r="M21" s="14">
        <f t="shared" si="15"/>
        <v>132</v>
      </c>
      <c r="N21" s="14">
        <f t="shared" si="15"/>
        <v>129</v>
      </c>
      <c r="O21" s="14">
        <f t="shared" si="16"/>
        <v>131.33333333333334</v>
      </c>
      <c r="P21" s="14">
        <f t="shared" si="17"/>
        <v>2.0816659994661331</v>
      </c>
      <c r="Q21" s="14">
        <f t="shared" si="18"/>
        <v>1.2018504251546633</v>
      </c>
      <c r="R21" s="14">
        <f t="shared" si="19"/>
        <v>752</v>
      </c>
      <c r="S21" s="14">
        <f t="shared" si="20"/>
        <v>760</v>
      </c>
      <c r="T21" s="14">
        <f t="shared" si="20"/>
        <v>840</v>
      </c>
      <c r="U21" s="14">
        <f t="shared" si="21"/>
        <v>784</v>
      </c>
      <c r="V21" s="14">
        <f t="shared" si="22"/>
        <v>48.662100242385755</v>
      </c>
      <c r="W21" s="14">
        <f t="shared" si="23"/>
        <v>28.095076674273969</v>
      </c>
    </row>
    <row r="22" spans="1:23" x14ac:dyDescent="0.2">
      <c r="A22" s="1">
        <v>0.64</v>
      </c>
      <c r="B22" s="5">
        <v>133</v>
      </c>
      <c r="C22" s="6">
        <v>132</v>
      </c>
      <c r="D22" s="7">
        <v>129</v>
      </c>
      <c r="E22" s="16">
        <f t="shared" si="24"/>
        <v>131.33333333333334</v>
      </c>
      <c r="F22" s="5">
        <v>752</v>
      </c>
      <c r="G22" s="6">
        <v>760</v>
      </c>
      <c r="H22" s="7">
        <v>840</v>
      </c>
      <c r="I22" s="12">
        <f t="shared" si="25"/>
        <v>784</v>
      </c>
      <c r="K22">
        <f t="shared" si="14"/>
        <v>1.6</v>
      </c>
      <c r="L22" s="14">
        <f t="shared" si="14"/>
        <v>133</v>
      </c>
      <c r="M22" s="14">
        <f t="shared" si="15"/>
        <v>130</v>
      </c>
      <c r="N22" s="14">
        <f t="shared" si="15"/>
        <v>130</v>
      </c>
      <c r="O22" s="14">
        <f t="shared" si="16"/>
        <v>131</v>
      </c>
      <c r="P22" s="14">
        <f t="shared" si="17"/>
        <v>1.7320508075688772</v>
      </c>
      <c r="Q22" s="14">
        <f t="shared" si="18"/>
        <v>1</v>
      </c>
      <c r="R22" s="14">
        <f t="shared" si="19"/>
        <v>772</v>
      </c>
      <c r="S22" s="14">
        <f t="shared" si="20"/>
        <v>890</v>
      </c>
      <c r="T22" s="14">
        <f t="shared" si="20"/>
        <v>821</v>
      </c>
      <c r="U22" s="14">
        <f t="shared" si="21"/>
        <v>827.66666666666663</v>
      </c>
      <c r="V22" s="14">
        <f t="shared" si="22"/>
        <v>59.281812837777942</v>
      </c>
      <c r="W22" s="14">
        <f t="shared" si="23"/>
        <v>34.226370599940111</v>
      </c>
    </row>
    <row r="23" spans="1:23" x14ac:dyDescent="0.2">
      <c r="A23" s="1">
        <v>1.6</v>
      </c>
      <c r="B23" s="5">
        <v>133</v>
      </c>
      <c r="C23" s="6">
        <v>130</v>
      </c>
      <c r="D23" s="7">
        <v>130</v>
      </c>
      <c r="E23" s="16">
        <f t="shared" si="24"/>
        <v>131</v>
      </c>
      <c r="F23" s="5">
        <v>772</v>
      </c>
      <c r="G23" s="6">
        <v>890</v>
      </c>
      <c r="H23" s="7">
        <v>821</v>
      </c>
      <c r="I23" s="12">
        <f t="shared" si="25"/>
        <v>827.66666666666663</v>
      </c>
      <c r="K23">
        <f t="shared" si="14"/>
        <v>4</v>
      </c>
      <c r="L23" s="14">
        <f t="shared" si="14"/>
        <v>132</v>
      </c>
      <c r="M23" s="14">
        <f t="shared" si="15"/>
        <v>132</v>
      </c>
      <c r="N23" s="14">
        <f t="shared" si="15"/>
        <v>132</v>
      </c>
      <c r="O23" s="14">
        <f t="shared" si="16"/>
        <v>132</v>
      </c>
      <c r="P23" s="14">
        <f t="shared" si="17"/>
        <v>0</v>
      </c>
      <c r="Q23" s="14">
        <f t="shared" si="18"/>
        <v>0</v>
      </c>
      <c r="R23" s="14">
        <f t="shared" si="19"/>
        <v>720</v>
      </c>
      <c r="S23" s="14">
        <f t="shared" si="20"/>
        <v>792</v>
      </c>
      <c r="T23" s="14">
        <f t="shared" si="20"/>
        <v>732</v>
      </c>
      <c r="U23" s="14">
        <f t="shared" si="21"/>
        <v>748</v>
      </c>
      <c r="V23" s="14">
        <f t="shared" si="22"/>
        <v>38.57460304397182</v>
      </c>
      <c r="W23" s="14">
        <f t="shared" si="23"/>
        <v>22.27105745132009</v>
      </c>
    </row>
    <row r="24" spans="1:23" x14ac:dyDescent="0.2">
      <c r="A24" s="1">
        <v>4</v>
      </c>
      <c r="B24" s="5">
        <v>132</v>
      </c>
      <c r="C24" s="6">
        <v>132</v>
      </c>
      <c r="D24" s="7">
        <v>132</v>
      </c>
      <c r="E24" s="16">
        <f t="shared" si="24"/>
        <v>132</v>
      </c>
      <c r="F24" s="5">
        <v>720</v>
      </c>
      <c r="G24" s="6">
        <v>792</v>
      </c>
      <c r="H24" s="7">
        <v>732</v>
      </c>
      <c r="I24" s="12">
        <f t="shared" si="25"/>
        <v>748</v>
      </c>
      <c r="K24">
        <f t="shared" si="14"/>
        <v>10</v>
      </c>
      <c r="L24" s="14">
        <f t="shared" si="14"/>
        <v>131</v>
      </c>
      <c r="M24" s="14">
        <f t="shared" si="15"/>
        <v>129</v>
      </c>
      <c r="N24" s="14">
        <f t="shared" si="15"/>
        <v>134</v>
      </c>
      <c r="O24" s="14">
        <f t="shared" si="16"/>
        <v>131.33333333333334</v>
      </c>
      <c r="P24" s="14">
        <f t="shared" si="17"/>
        <v>2.5166114784235836</v>
      </c>
      <c r="Q24" s="14">
        <f t="shared" si="18"/>
        <v>1.4529663145135581</v>
      </c>
      <c r="R24" s="14">
        <f t="shared" si="19"/>
        <v>521</v>
      </c>
      <c r="S24" s="14">
        <f t="shared" si="20"/>
        <v>573</v>
      </c>
      <c r="T24" s="14">
        <f t="shared" si="20"/>
        <v>563</v>
      </c>
      <c r="U24" s="14">
        <f t="shared" si="21"/>
        <v>552.33333333333337</v>
      </c>
      <c r="V24" s="14">
        <f t="shared" si="22"/>
        <v>27.592269448766501</v>
      </c>
      <c r="W24" s="14">
        <f t="shared" si="23"/>
        <v>15.930404193798028</v>
      </c>
    </row>
    <row r="25" spans="1:23" ht="17" thickBot="1" x14ac:dyDescent="0.25">
      <c r="A25" s="1">
        <v>10</v>
      </c>
      <c r="B25" s="8">
        <v>131</v>
      </c>
      <c r="C25" s="9">
        <v>129</v>
      </c>
      <c r="D25" s="10">
        <v>134</v>
      </c>
      <c r="E25" s="17">
        <f t="shared" si="24"/>
        <v>131.33333333333334</v>
      </c>
      <c r="F25" s="8">
        <v>521</v>
      </c>
      <c r="G25" s="9">
        <v>573</v>
      </c>
      <c r="H25" s="10">
        <v>563</v>
      </c>
      <c r="I25" s="13">
        <f t="shared" si="25"/>
        <v>552.33333333333337</v>
      </c>
    </row>
    <row r="27" spans="1:23" x14ac:dyDescent="0.2">
      <c r="B27" t="s">
        <v>7</v>
      </c>
      <c r="C27" t="s">
        <v>7</v>
      </c>
      <c r="D27" t="s">
        <v>7</v>
      </c>
      <c r="F27" t="s">
        <v>7</v>
      </c>
      <c r="G27" t="s">
        <v>7</v>
      </c>
      <c r="H27" t="s">
        <v>7</v>
      </c>
      <c r="K27" t="s">
        <v>22</v>
      </c>
      <c r="L27" t="s">
        <v>23</v>
      </c>
      <c r="M27" t="s">
        <v>24</v>
      </c>
      <c r="N27" t="s">
        <v>25</v>
      </c>
      <c r="O27" t="s">
        <v>29</v>
      </c>
      <c r="P27" t="s">
        <v>30</v>
      </c>
      <c r="Q27" t="s">
        <v>33</v>
      </c>
      <c r="R27" t="s">
        <v>26</v>
      </c>
      <c r="S27" t="s">
        <v>27</v>
      </c>
      <c r="T27" t="s">
        <v>28</v>
      </c>
      <c r="U27" t="s">
        <v>31</v>
      </c>
      <c r="V27" t="s">
        <v>32</v>
      </c>
      <c r="W27" t="s">
        <v>34</v>
      </c>
    </row>
    <row r="28" spans="1:23" ht="17" thickBot="1" x14ac:dyDescent="0.25">
      <c r="A28" t="s">
        <v>3</v>
      </c>
      <c r="B28" t="s">
        <v>16</v>
      </c>
      <c r="C28" t="s">
        <v>16</v>
      </c>
      <c r="D28" t="s">
        <v>16</v>
      </c>
      <c r="E28" s="14" t="s">
        <v>21</v>
      </c>
      <c r="F28" t="s">
        <v>17</v>
      </c>
      <c r="G28" t="s">
        <v>17</v>
      </c>
      <c r="H28" t="s">
        <v>17</v>
      </c>
      <c r="I28" s="14" t="s">
        <v>21</v>
      </c>
      <c r="K28">
        <f>A29</f>
        <v>0</v>
      </c>
      <c r="L28" s="14">
        <f>B29</f>
        <v>127</v>
      </c>
      <c r="M28" s="14">
        <f t="shared" ref="M28:N28" si="26">C29</f>
        <v>125</v>
      </c>
      <c r="N28" s="14">
        <f t="shared" si="26"/>
        <v>122</v>
      </c>
      <c r="O28" s="14">
        <f>AVERAGE(L28:N28)</f>
        <v>124.66666666666667</v>
      </c>
      <c r="P28" s="14">
        <f>STDEV(L28:N28)</f>
        <v>2.5166114784235836</v>
      </c>
      <c r="Q28" s="14">
        <f>P28/SQRT(COUNT(L28:N28))</f>
        <v>1.4529663145135581</v>
      </c>
      <c r="R28" s="14">
        <f>F29</f>
        <v>123</v>
      </c>
      <c r="S28" s="14">
        <f>G29</f>
        <v>128</v>
      </c>
      <c r="T28" s="14">
        <f>H29</f>
        <v>123</v>
      </c>
      <c r="U28" s="14">
        <f>AVERAGE(R28:T28)</f>
        <v>124.66666666666667</v>
      </c>
      <c r="V28" s="14">
        <f>STDEV(R28:T28)</f>
        <v>2.8867513459481287</v>
      </c>
      <c r="W28" s="14">
        <f>V28/SQRT(COUNT(R28:T28))</f>
        <v>1.6666666666666667</v>
      </c>
    </row>
    <row r="29" spans="1:23" x14ac:dyDescent="0.2">
      <c r="A29" s="1">
        <v>0</v>
      </c>
      <c r="B29" s="2">
        <v>127</v>
      </c>
      <c r="C29" s="3">
        <v>125</v>
      </c>
      <c r="D29" s="4">
        <v>122</v>
      </c>
      <c r="E29" s="15">
        <f>AVERAGE(B29:D29)</f>
        <v>124.66666666666667</v>
      </c>
      <c r="F29" s="2">
        <v>123</v>
      </c>
      <c r="G29" s="3">
        <v>128</v>
      </c>
      <c r="H29" s="4">
        <v>123</v>
      </c>
      <c r="I29" s="11">
        <f>AVERAGE(F29:H29)</f>
        <v>124.66666666666667</v>
      </c>
      <c r="K29">
        <f t="shared" ref="K29:L36" si="27">A30</f>
        <v>1.6383999999999999E-2</v>
      </c>
      <c r="L29" s="14">
        <f t="shared" si="27"/>
        <v>133</v>
      </c>
      <c r="M29" s="14">
        <f t="shared" ref="M29:N36" si="28">C30</f>
        <v>125</v>
      </c>
      <c r="N29" s="14">
        <f t="shared" si="28"/>
        <v>126</v>
      </c>
      <c r="O29" s="14">
        <f t="shared" ref="O29:O36" si="29">AVERAGE(L29:N29)</f>
        <v>128</v>
      </c>
      <c r="P29" s="14">
        <f t="shared" ref="P29:P36" si="30">STDEV(L29:N29)</f>
        <v>4.358898943540674</v>
      </c>
      <c r="Q29" s="14">
        <f t="shared" ref="Q29:Q36" si="31">P29/SQRT(COUNT(L29:N29))</f>
        <v>2.5166114784235836</v>
      </c>
      <c r="R29" s="14">
        <f t="shared" ref="R29:R36" si="32">F30</f>
        <v>152</v>
      </c>
      <c r="S29" s="14">
        <f t="shared" ref="S29:T36" si="33">G30</f>
        <v>154</v>
      </c>
      <c r="T29" s="14">
        <f t="shared" si="33"/>
        <v>161</v>
      </c>
      <c r="U29" s="14">
        <f t="shared" ref="U29:U36" si="34">AVERAGE(R29:T29)</f>
        <v>155.66666666666666</v>
      </c>
      <c r="V29" s="14">
        <f t="shared" ref="V29:V36" si="35">STDEV(R29:T29)</f>
        <v>4.7258156262526088</v>
      </c>
      <c r="W29" s="14">
        <f t="shared" ref="W29:W36" si="36">V29/SQRT(COUNT(R29:T29))</f>
        <v>2.7284509239574839</v>
      </c>
    </row>
    <row r="30" spans="1:23" x14ac:dyDescent="0.2">
      <c r="A30" s="1">
        <v>1.6383999999999999E-2</v>
      </c>
      <c r="B30" s="5">
        <v>133</v>
      </c>
      <c r="C30" s="6">
        <v>125</v>
      </c>
      <c r="D30" s="7">
        <v>126</v>
      </c>
      <c r="E30" s="16">
        <f t="shared" ref="E30:E37" si="37">AVERAGE(B30:D30)</f>
        <v>128</v>
      </c>
      <c r="F30" s="5">
        <v>152</v>
      </c>
      <c r="G30" s="6">
        <v>154</v>
      </c>
      <c r="H30" s="7">
        <v>161</v>
      </c>
      <c r="I30" s="12">
        <f t="shared" ref="I30:I37" si="38">AVERAGE(F30:H30)</f>
        <v>155.66666666666666</v>
      </c>
      <c r="K30">
        <f t="shared" si="27"/>
        <v>4.0960000000000003E-2</v>
      </c>
      <c r="L30" s="14">
        <f t="shared" si="27"/>
        <v>131</v>
      </c>
      <c r="M30" s="14">
        <f t="shared" si="28"/>
        <v>128</v>
      </c>
      <c r="N30" s="14">
        <f t="shared" si="28"/>
        <v>122</v>
      </c>
      <c r="O30" s="14">
        <f t="shared" si="29"/>
        <v>127</v>
      </c>
      <c r="P30" s="14">
        <f t="shared" si="30"/>
        <v>4.5825756949558398</v>
      </c>
      <c r="Q30" s="14">
        <f t="shared" si="31"/>
        <v>2.6457513110645907</v>
      </c>
      <c r="R30" s="14">
        <f t="shared" si="32"/>
        <v>172</v>
      </c>
      <c r="S30" s="14">
        <f t="shared" si="33"/>
        <v>169</v>
      </c>
      <c r="T30" s="14">
        <f t="shared" si="33"/>
        <v>168</v>
      </c>
      <c r="U30" s="14">
        <f t="shared" si="34"/>
        <v>169.66666666666666</v>
      </c>
      <c r="V30" s="14">
        <f t="shared" si="35"/>
        <v>2.0816659994661331</v>
      </c>
      <c r="W30" s="14">
        <f t="shared" si="36"/>
        <v>1.2018504251546633</v>
      </c>
    </row>
    <row r="31" spans="1:23" x14ac:dyDescent="0.2">
      <c r="A31" s="1">
        <v>4.0960000000000003E-2</v>
      </c>
      <c r="B31" s="5">
        <v>131</v>
      </c>
      <c r="C31" s="6">
        <v>128</v>
      </c>
      <c r="D31" s="7">
        <v>122</v>
      </c>
      <c r="E31" s="16">
        <f t="shared" si="37"/>
        <v>127</v>
      </c>
      <c r="F31" s="5">
        <v>172</v>
      </c>
      <c r="G31" s="6">
        <v>169</v>
      </c>
      <c r="H31" s="7">
        <v>168</v>
      </c>
      <c r="I31" s="12">
        <f t="shared" si="38"/>
        <v>169.66666666666666</v>
      </c>
      <c r="K31">
        <f t="shared" si="27"/>
        <v>0.1024</v>
      </c>
      <c r="L31" s="14">
        <f t="shared" si="27"/>
        <v>130</v>
      </c>
      <c r="M31" s="14">
        <f t="shared" si="28"/>
        <v>121</v>
      </c>
      <c r="N31" s="14">
        <f t="shared" si="28"/>
        <v>130</v>
      </c>
      <c r="O31" s="14">
        <f t="shared" si="29"/>
        <v>127</v>
      </c>
      <c r="P31" s="14">
        <f t="shared" si="30"/>
        <v>5.196152422706632</v>
      </c>
      <c r="Q31" s="14">
        <f t="shared" si="31"/>
        <v>3.0000000000000004</v>
      </c>
      <c r="R31" s="14">
        <f t="shared" si="32"/>
        <v>167</v>
      </c>
      <c r="S31" s="14">
        <f t="shared" si="33"/>
        <v>175</v>
      </c>
      <c r="T31" s="14">
        <f t="shared" si="33"/>
        <v>167</v>
      </c>
      <c r="U31" s="14">
        <f t="shared" si="34"/>
        <v>169.66666666666666</v>
      </c>
      <c r="V31" s="14">
        <f t="shared" si="35"/>
        <v>4.6188021535170067</v>
      </c>
      <c r="W31" s="14">
        <f t="shared" si="36"/>
        <v>2.666666666666667</v>
      </c>
    </row>
    <row r="32" spans="1:23" x14ac:dyDescent="0.2">
      <c r="A32" s="1">
        <v>0.1024</v>
      </c>
      <c r="B32" s="5">
        <v>130</v>
      </c>
      <c r="C32" s="6">
        <v>121</v>
      </c>
      <c r="D32" s="7">
        <v>130</v>
      </c>
      <c r="E32" s="16">
        <f t="shared" si="37"/>
        <v>127</v>
      </c>
      <c r="F32" s="5">
        <v>167</v>
      </c>
      <c r="G32" s="6">
        <v>175</v>
      </c>
      <c r="H32" s="7">
        <v>167</v>
      </c>
      <c r="I32" s="12">
        <f t="shared" si="38"/>
        <v>169.66666666666666</v>
      </c>
      <c r="K32">
        <f t="shared" si="27"/>
        <v>0.25600000000000001</v>
      </c>
      <c r="L32" s="14">
        <f t="shared" si="27"/>
        <v>128</v>
      </c>
      <c r="M32" s="14">
        <f t="shared" si="28"/>
        <v>127</v>
      </c>
      <c r="N32" s="14">
        <f t="shared" si="28"/>
        <v>124</v>
      </c>
      <c r="O32" s="14">
        <f t="shared" si="29"/>
        <v>126.33333333333333</v>
      </c>
      <c r="P32" s="14">
        <f t="shared" si="30"/>
        <v>2.0816659994661331</v>
      </c>
      <c r="Q32" s="14">
        <f t="shared" si="31"/>
        <v>1.2018504251546633</v>
      </c>
      <c r="R32" s="14">
        <f t="shared" si="32"/>
        <v>176</v>
      </c>
      <c r="S32" s="14">
        <f t="shared" si="33"/>
        <v>190</v>
      </c>
      <c r="T32" s="14">
        <f t="shared" si="33"/>
        <v>182</v>
      </c>
      <c r="U32" s="14">
        <f t="shared" si="34"/>
        <v>182.66666666666666</v>
      </c>
      <c r="V32" s="14">
        <f t="shared" si="35"/>
        <v>7.0237691685684922</v>
      </c>
      <c r="W32" s="14">
        <f t="shared" si="36"/>
        <v>4.0551750201988135</v>
      </c>
    </row>
    <row r="33" spans="1:23" x14ac:dyDescent="0.2">
      <c r="A33" s="1">
        <v>0.25600000000000001</v>
      </c>
      <c r="B33" s="5">
        <v>128</v>
      </c>
      <c r="C33" s="6">
        <v>127</v>
      </c>
      <c r="D33" s="7">
        <v>124</v>
      </c>
      <c r="E33" s="16">
        <f t="shared" si="37"/>
        <v>126.33333333333333</v>
      </c>
      <c r="F33" s="5">
        <v>176</v>
      </c>
      <c r="G33" s="6">
        <v>190</v>
      </c>
      <c r="H33" s="7">
        <v>182</v>
      </c>
      <c r="I33" s="12">
        <f t="shared" si="38"/>
        <v>182.66666666666666</v>
      </c>
      <c r="K33">
        <f t="shared" si="27"/>
        <v>0.64</v>
      </c>
      <c r="L33" s="14">
        <f t="shared" si="27"/>
        <v>126</v>
      </c>
      <c r="M33" s="14">
        <f t="shared" si="28"/>
        <v>126</v>
      </c>
      <c r="N33" s="14">
        <f t="shared" si="28"/>
        <v>125</v>
      </c>
      <c r="O33" s="14">
        <f t="shared" si="29"/>
        <v>125.66666666666667</v>
      </c>
      <c r="P33" s="14">
        <f t="shared" si="30"/>
        <v>0.57735026918962573</v>
      </c>
      <c r="Q33" s="14">
        <f t="shared" si="31"/>
        <v>0.33333333333333331</v>
      </c>
      <c r="R33" s="14">
        <f t="shared" si="32"/>
        <v>178</v>
      </c>
      <c r="S33" s="14">
        <f t="shared" si="33"/>
        <v>179</v>
      </c>
      <c r="T33" s="14">
        <f t="shared" si="33"/>
        <v>173</v>
      </c>
      <c r="U33" s="14">
        <f t="shared" si="34"/>
        <v>176.66666666666666</v>
      </c>
      <c r="V33" s="14">
        <f t="shared" si="35"/>
        <v>3.2145502536643185</v>
      </c>
      <c r="W33" s="14">
        <f t="shared" si="36"/>
        <v>1.8559214542766742</v>
      </c>
    </row>
    <row r="34" spans="1:23" x14ac:dyDescent="0.2">
      <c r="A34" s="1">
        <v>0.64</v>
      </c>
      <c r="B34" s="5">
        <v>126</v>
      </c>
      <c r="C34" s="6">
        <v>126</v>
      </c>
      <c r="D34" s="7">
        <v>125</v>
      </c>
      <c r="E34" s="16">
        <f t="shared" si="37"/>
        <v>125.66666666666667</v>
      </c>
      <c r="F34" s="5">
        <v>178</v>
      </c>
      <c r="G34" s="6">
        <v>179</v>
      </c>
      <c r="H34" s="7">
        <v>173</v>
      </c>
      <c r="I34" s="12">
        <f t="shared" si="38"/>
        <v>176.66666666666666</v>
      </c>
      <c r="K34">
        <f t="shared" si="27"/>
        <v>1.6</v>
      </c>
      <c r="L34" s="14">
        <f t="shared" si="27"/>
        <v>128</v>
      </c>
      <c r="M34" s="14">
        <f t="shared" si="28"/>
        <v>136</v>
      </c>
      <c r="N34" s="14">
        <f t="shared" si="28"/>
        <v>124</v>
      </c>
      <c r="O34" s="14">
        <f t="shared" si="29"/>
        <v>129.33333333333334</v>
      </c>
      <c r="P34" s="14">
        <f t="shared" si="30"/>
        <v>6.1101009266077861</v>
      </c>
      <c r="Q34" s="14">
        <f t="shared" si="31"/>
        <v>3.5276684147527875</v>
      </c>
      <c r="R34" s="14">
        <f t="shared" si="32"/>
        <v>155</v>
      </c>
      <c r="S34" s="14">
        <f t="shared" si="33"/>
        <v>176</v>
      </c>
      <c r="T34" s="14">
        <f t="shared" si="33"/>
        <v>165</v>
      </c>
      <c r="U34" s="14">
        <f t="shared" si="34"/>
        <v>165.33333333333334</v>
      </c>
      <c r="V34" s="14">
        <f t="shared" si="35"/>
        <v>10.503967504392486</v>
      </c>
      <c r="W34" s="14">
        <f t="shared" si="36"/>
        <v>6.0644684662200836</v>
      </c>
    </row>
    <row r="35" spans="1:23" x14ac:dyDescent="0.2">
      <c r="A35" s="1">
        <v>1.6</v>
      </c>
      <c r="B35" s="5">
        <v>128</v>
      </c>
      <c r="C35" s="6">
        <v>136</v>
      </c>
      <c r="D35" s="7">
        <v>124</v>
      </c>
      <c r="E35" s="16">
        <f t="shared" si="37"/>
        <v>129.33333333333334</v>
      </c>
      <c r="F35" s="5">
        <v>155</v>
      </c>
      <c r="G35" s="6">
        <v>176</v>
      </c>
      <c r="H35" s="7">
        <v>165</v>
      </c>
      <c r="I35" s="12">
        <f t="shared" si="38"/>
        <v>165.33333333333334</v>
      </c>
      <c r="K35">
        <f t="shared" si="27"/>
        <v>4</v>
      </c>
      <c r="L35" s="14">
        <f t="shared" si="27"/>
        <v>128</v>
      </c>
      <c r="M35" s="14">
        <f t="shared" si="28"/>
        <v>124</v>
      </c>
      <c r="N35" s="14">
        <f t="shared" si="28"/>
        <v>125</v>
      </c>
      <c r="O35" s="14">
        <f t="shared" si="29"/>
        <v>125.66666666666667</v>
      </c>
      <c r="P35" s="14">
        <f t="shared" si="30"/>
        <v>2.0816659994661326</v>
      </c>
      <c r="Q35" s="14">
        <f t="shared" si="31"/>
        <v>1.2018504251546631</v>
      </c>
      <c r="R35" s="14">
        <f t="shared" si="32"/>
        <v>160</v>
      </c>
      <c r="S35" s="14">
        <f t="shared" si="33"/>
        <v>147</v>
      </c>
      <c r="T35" s="14">
        <f t="shared" si="33"/>
        <v>155</v>
      </c>
      <c r="U35" s="14">
        <f t="shared" si="34"/>
        <v>154</v>
      </c>
      <c r="V35" s="14">
        <f t="shared" si="35"/>
        <v>6.5574385243020004</v>
      </c>
      <c r="W35" s="14">
        <f t="shared" si="36"/>
        <v>3.7859388972001824</v>
      </c>
    </row>
    <row r="36" spans="1:23" x14ac:dyDescent="0.2">
      <c r="A36" s="1">
        <v>4</v>
      </c>
      <c r="B36" s="5">
        <v>128</v>
      </c>
      <c r="C36" s="6">
        <v>124</v>
      </c>
      <c r="D36" s="7">
        <v>125</v>
      </c>
      <c r="E36" s="16">
        <f t="shared" si="37"/>
        <v>125.66666666666667</v>
      </c>
      <c r="F36" s="5">
        <v>160</v>
      </c>
      <c r="G36" s="6">
        <v>147</v>
      </c>
      <c r="H36" s="7">
        <v>155</v>
      </c>
      <c r="I36" s="12">
        <f t="shared" si="38"/>
        <v>154</v>
      </c>
      <c r="K36">
        <f t="shared" si="27"/>
        <v>10</v>
      </c>
      <c r="L36" s="14">
        <f t="shared" si="27"/>
        <v>125</v>
      </c>
      <c r="M36" s="14">
        <f t="shared" si="28"/>
        <v>127</v>
      </c>
      <c r="N36" s="14">
        <f t="shared" si="28"/>
        <v>126</v>
      </c>
      <c r="O36" s="14">
        <f t="shared" si="29"/>
        <v>126</v>
      </c>
      <c r="P36" s="14">
        <f t="shared" si="30"/>
        <v>1</v>
      </c>
      <c r="Q36" s="14">
        <f t="shared" si="31"/>
        <v>0.57735026918962584</v>
      </c>
      <c r="R36" s="14">
        <f t="shared" si="32"/>
        <v>130</v>
      </c>
      <c r="S36" s="14">
        <f t="shared" si="33"/>
        <v>132</v>
      </c>
      <c r="T36" s="14">
        <f t="shared" si="33"/>
        <v>130</v>
      </c>
      <c r="U36" s="14">
        <f t="shared" si="34"/>
        <v>130.66666666666666</v>
      </c>
      <c r="V36" s="14">
        <f t="shared" si="35"/>
        <v>1.1547005383792515</v>
      </c>
      <c r="W36" s="14">
        <f t="shared" si="36"/>
        <v>0.66666666666666663</v>
      </c>
    </row>
    <row r="37" spans="1:23" ht="17" thickBot="1" x14ac:dyDescent="0.25">
      <c r="A37" s="1">
        <v>10</v>
      </c>
      <c r="B37" s="8">
        <v>125</v>
      </c>
      <c r="C37" s="9">
        <v>127</v>
      </c>
      <c r="D37" s="10">
        <v>126</v>
      </c>
      <c r="E37" s="17">
        <f t="shared" si="37"/>
        <v>126</v>
      </c>
      <c r="F37" s="8">
        <v>130</v>
      </c>
      <c r="G37" s="9">
        <v>132</v>
      </c>
      <c r="H37" s="10">
        <v>130</v>
      </c>
      <c r="I37" s="13">
        <f t="shared" si="38"/>
        <v>130.66666666666666</v>
      </c>
    </row>
    <row r="39" spans="1:23" x14ac:dyDescent="0.2">
      <c r="B39" t="s">
        <v>10</v>
      </c>
      <c r="C39" t="s">
        <v>10</v>
      </c>
      <c r="D39" t="s">
        <v>10</v>
      </c>
      <c r="F39" t="s">
        <v>10</v>
      </c>
      <c r="G39" t="s">
        <v>10</v>
      </c>
      <c r="H39" t="s">
        <v>10</v>
      </c>
      <c r="K39" t="s">
        <v>22</v>
      </c>
      <c r="L39" t="s">
        <v>23</v>
      </c>
      <c r="M39" t="s">
        <v>24</v>
      </c>
      <c r="N39" t="s">
        <v>25</v>
      </c>
      <c r="O39" t="s">
        <v>29</v>
      </c>
      <c r="P39" t="s">
        <v>30</v>
      </c>
      <c r="Q39" t="s">
        <v>33</v>
      </c>
      <c r="R39" t="s">
        <v>26</v>
      </c>
      <c r="S39" t="s">
        <v>27</v>
      </c>
      <c r="T39" t="s">
        <v>28</v>
      </c>
      <c r="U39" t="s">
        <v>31</v>
      </c>
      <c r="V39" t="s">
        <v>32</v>
      </c>
      <c r="W39" t="s">
        <v>34</v>
      </c>
    </row>
    <row r="40" spans="1:23" ht="17" thickBot="1" x14ac:dyDescent="0.25">
      <c r="A40" t="s">
        <v>3</v>
      </c>
      <c r="B40" t="s">
        <v>18</v>
      </c>
      <c r="C40" t="s">
        <v>18</v>
      </c>
      <c r="D40" t="s">
        <v>18</v>
      </c>
      <c r="E40" s="14" t="s">
        <v>21</v>
      </c>
      <c r="F40" t="s">
        <v>19</v>
      </c>
      <c r="G40" t="s">
        <v>19</v>
      </c>
      <c r="H40" t="s">
        <v>19</v>
      </c>
      <c r="I40" s="14" t="s">
        <v>21</v>
      </c>
      <c r="K40">
        <f>A41</f>
        <v>0</v>
      </c>
      <c r="L40" s="14">
        <f>B41</f>
        <v>127</v>
      </c>
      <c r="M40" s="14">
        <f t="shared" ref="M40:N40" si="39">C41</f>
        <v>122</v>
      </c>
      <c r="N40" s="14">
        <f t="shared" si="39"/>
        <v>126</v>
      </c>
      <c r="O40" s="14">
        <f>AVERAGE(L40:N40)</f>
        <v>125</v>
      </c>
      <c r="P40" s="14">
        <f>STDEV(L40:N40)</f>
        <v>2.6457513110645907</v>
      </c>
      <c r="Q40" s="14">
        <f>P40/SQRT(COUNT(L40:N40))</f>
        <v>1.5275252316519468</v>
      </c>
      <c r="R40" s="14">
        <f>F41</f>
        <v>140</v>
      </c>
      <c r="S40" s="14">
        <f>G41</f>
        <v>141</v>
      </c>
      <c r="T40" s="14">
        <f>H41</f>
        <v>141</v>
      </c>
      <c r="U40" s="14">
        <f>AVERAGE(R40:T40)</f>
        <v>140.66666666666666</v>
      </c>
      <c r="V40" s="14">
        <f>STDEV(R40:T40)</f>
        <v>0.57735026918962584</v>
      </c>
      <c r="W40" s="14">
        <f>V40/SQRT(COUNT(R40:T40))</f>
        <v>0.33333333333333337</v>
      </c>
    </row>
    <row r="41" spans="1:23" x14ac:dyDescent="0.2">
      <c r="A41" s="1">
        <v>0</v>
      </c>
      <c r="B41" s="2">
        <v>127</v>
      </c>
      <c r="C41" s="3">
        <v>122</v>
      </c>
      <c r="D41" s="4">
        <v>126</v>
      </c>
      <c r="E41" s="15">
        <f>AVERAGE(B41:D41)</f>
        <v>125</v>
      </c>
      <c r="F41" s="2">
        <v>140</v>
      </c>
      <c r="G41" s="3">
        <v>141</v>
      </c>
      <c r="H41" s="4">
        <v>141</v>
      </c>
      <c r="I41" s="11">
        <f>AVERAGE(F41:H41)</f>
        <v>140.66666666666666</v>
      </c>
      <c r="K41">
        <f t="shared" ref="K41:L48" si="40">A42</f>
        <v>1.6383999999999999E-2</v>
      </c>
      <c r="L41" s="14">
        <f t="shared" si="40"/>
        <v>124</v>
      </c>
      <c r="M41" s="14">
        <f t="shared" ref="M41:N48" si="41">C42</f>
        <v>121</v>
      </c>
      <c r="N41" s="14">
        <f t="shared" si="41"/>
        <v>121</v>
      </c>
      <c r="O41" s="14">
        <f t="shared" ref="O41:O48" si="42">AVERAGE(L41:N41)</f>
        <v>122</v>
      </c>
      <c r="P41" s="14">
        <f t="shared" ref="P41:P48" si="43">STDEV(L41:N41)</f>
        <v>1.7320508075688772</v>
      </c>
      <c r="Q41" s="14">
        <f t="shared" ref="Q41:Q48" si="44">P41/SQRT(COUNT(L41:N41))</f>
        <v>1</v>
      </c>
      <c r="R41" s="14">
        <f t="shared" ref="R41:R48" si="45">F42</f>
        <v>139</v>
      </c>
      <c r="S41" s="14">
        <f t="shared" ref="S41:T48" si="46">G42</f>
        <v>144</v>
      </c>
      <c r="T41" s="14">
        <f t="shared" si="46"/>
        <v>145</v>
      </c>
      <c r="U41" s="14">
        <f t="shared" ref="U41:U48" si="47">AVERAGE(R41:T41)</f>
        <v>142.66666666666666</v>
      </c>
      <c r="V41" s="14">
        <f t="shared" ref="V41:V48" si="48">STDEV(R41:T41)</f>
        <v>3.2145502536643185</v>
      </c>
      <c r="W41" s="14">
        <f t="shared" ref="W41:W48" si="49">V41/SQRT(COUNT(R41:T41))</f>
        <v>1.8559214542766742</v>
      </c>
    </row>
    <row r="42" spans="1:23" x14ac:dyDescent="0.2">
      <c r="A42" s="1">
        <v>1.6383999999999999E-2</v>
      </c>
      <c r="B42" s="5">
        <v>124</v>
      </c>
      <c r="C42" s="6">
        <v>121</v>
      </c>
      <c r="D42" s="7">
        <v>121</v>
      </c>
      <c r="E42" s="16">
        <f t="shared" ref="E42:E49" si="50">AVERAGE(B42:D42)</f>
        <v>122</v>
      </c>
      <c r="F42" s="5">
        <v>139</v>
      </c>
      <c r="G42" s="6">
        <v>144</v>
      </c>
      <c r="H42" s="7">
        <v>145</v>
      </c>
      <c r="I42" s="12">
        <f t="shared" ref="I42:I49" si="51">AVERAGE(F42:H42)</f>
        <v>142.66666666666666</v>
      </c>
      <c r="K42">
        <f t="shared" si="40"/>
        <v>4.0960000000000003E-2</v>
      </c>
      <c r="L42" s="14">
        <f t="shared" si="40"/>
        <v>127</v>
      </c>
      <c r="M42" s="14">
        <f t="shared" si="41"/>
        <v>122</v>
      </c>
      <c r="N42" s="14">
        <f t="shared" si="41"/>
        <v>126</v>
      </c>
      <c r="O42" s="14">
        <f t="shared" si="42"/>
        <v>125</v>
      </c>
      <c r="P42" s="14">
        <f t="shared" si="43"/>
        <v>2.6457513110645907</v>
      </c>
      <c r="Q42" s="14">
        <f t="shared" si="44"/>
        <v>1.5275252316519468</v>
      </c>
      <c r="R42" s="14">
        <f t="shared" si="45"/>
        <v>153</v>
      </c>
      <c r="S42" s="14">
        <f t="shared" si="46"/>
        <v>153</v>
      </c>
      <c r="T42" s="14">
        <f t="shared" si="46"/>
        <v>143</v>
      </c>
      <c r="U42" s="14">
        <f t="shared" si="47"/>
        <v>149.66666666666666</v>
      </c>
      <c r="V42" s="14">
        <f t="shared" si="48"/>
        <v>5.7735026918962573</v>
      </c>
      <c r="W42" s="14">
        <f t="shared" si="49"/>
        <v>3.3333333333333335</v>
      </c>
    </row>
    <row r="43" spans="1:23" x14ac:dyDescent="0.2">
      <c r="A43" s="1">
        <v>4.0960000000000003E-2</v>
      </c>
      <c r="B43" s="5">
        <v>127</v>
      </c>
      <c r="C43" s="6">
        <v>122</v>
      </c>
      <c r="D43" s="7">
        <v>126</v>
      </c>
      <c r="E43" s="16">
        <f t="shared" si="50"/>
        <v>125</v>
      </c>
      <c r="F43" s="5">
        <v>153</v>
      </c>
      <c r="G43" s="6">
        <v>153</v>
      </c>
      <c r="H43" s="7">
        <v>143</v>
      </c>
      <c r="I43" s="12">
        <f t="shared" si="51"/>
        <v>149.66666666666666</v>
      </c>
      <c r="K43">
        <f t="shared" si="40"/>
        <v>0.1024</v>
      </c>
      <c r="L43" s="14">
        <f t="shared" si="40"/>
        <v>120</v>
      </c>
      <c r="M43" s="14">
        <f t="shared" si="41"/>
        <v>125</v>
      </c>
      <c r="N43" s="14">
        <f t="shared" si="41"/>
        <v>127</v>
      </c>
      <c r="O43" s="14">
        <f t="shared" si="42"/>
        <v>124</v>
      </c>
      <c r="P43" s="14">
        <f t="shared" si="43"/>
        <v>3.6055512754639891</v>
      </c>
      <c r="Q43" s="14">
        <f t="shared" si="44"/>
        <v>2.0816659994661326</v>
      </c>
      <c r="R43" s="14">
        <f t="shared" si="45"/>
        <v>151</v>
      </c>
      <c r="S43" s="14">
        <f t="shared" si="46"/>
        <v>161</v>
      </c>
      <c r="T43" s="14">
        <f t="shared" si="46"/>
        <v>152</v>
      </c>
      <c r="U43" s="14">
        <f t="shared" si="47"/>
        <v>154.66666666666666</v>
      </c>
      <c r="V43" s="14">
        <f t="shared" si="48"/>
        <v>5.5075705472861012</v>
      </c>
      <c r="W43" s="14">
        <f t="shared" si="49"/>
        <v>3.1797973380564852</v>
      </c>
    </row>
    <row r="44" spans="1:23" x14ac:dyDescent="0.2">
      <c r="A44" s="1">
        <v>0.1024</v>
      </c>
      <c r="B44" s="5">
        <v>120</v>
      </c>
      <c r="C44" s="6">
        <v>125</v>
      </c>
      <c r="D44" s="7">
        <v>127</v>
      </c>
      <c r="E44" s="16">
        <f t="shared" si="50"/>
        <v>124</v>
      </c>
      <c r="F44" s="5">
        <v>151</v>
      </c>
      <c r="G44" s="6">
        <v>161</v>
      </c>
      <c r="H44" s="7">
        <v>152</v>
      </c>
      <c r="I44" s="12">
        <f t="shared" si="51"/>
        <v>154.66666666666666</v>
      </c>
      <c r="K44">
        <f t="shared" si="40"/>
        <v>0.25600000000000001</v>
      </c>
      <c r="L44" s="14">
        <f t="shared" si="40"/>
        <v>127</v>
      </c>
      <c r="M44" s="14">
        <f t="shared" si="41"/>
        <v>127</v>
      </c>
      <c r="N44" s="14">
        <f t="shared" si="41"/>
        <v>126</v>
      </c>
      <c r="O44" s="14">
        <f t="shared" si="42"/>
        <v>126.66666666666667</v>
      </c>
      <c r="P44" s="14">
        <f t="shared" si="43"/>
        <v>0.57735026918962573</v>
      </c>
      <c r="Q44" s="14">
        <f t="shared" si="44"/>
        <v>0.33333333333333331</v>
      </c>
      <c r="R44" s="14">
        <f t="shared" si="45"/>
        <v>159</v>
      </c>
      <c r="S44" s="14">
        <f t="shared" si="46"/>
        <v>158</v>
      </c>
      <c r="T44" s="14">
        <f t="shared" si="46"/>
        <v>160</v>
      </c>
      <c r="U44" s="14">
        <f t="shared" si="47"/>
        <v>159</v>
      </c>
      <c r="V44" s="14">
        <f t="shared" si="48"/>
        <v>1</v>
      </c>
      <c r="W44" s="14">
        <f t="shared" si="49"/>
        <v>0.57735026918962584</v>
      </c>
    </row>
    <row r="45" spans="1:23" x14ac:dyDescent="0.2">
      <c r="A45" s="1">
        <v>0.25600000000000001</v>
      </c>
      <c r="B45" s="5">
        <v>127</v>
      </c>
      <c r="C45" s="6">
        <v>127</v>
      </c>
      <c r="D45" s="7">
        <v>126</v>
      </c>
      <c r="E45" s="16">
        <f t="shared" si="50"/>
        <v>126.66666666666667</v>
      </c>
      <c r="F45" s="5">
        <v>159</v>
      </c>
      <c r="G45" s="6">
        <v>158</v>
      </c>
      <c r="H45" s="7">
        <v>160</v>
      </c>
      <c r="I45" s="12">
        <f t="shared" si="51"/>
        <v>159</v>
      </c>
      <c r="K45">
        <f t="shared" si="40"/>
        <v>0.64</v>
      </c>
      <c r="L45" s="14">
        <f t="shared" si="40"/>
        <v>125</v>
      </c>
      <c r="M45" s="14">
        <f t="shared" si="41"/>
        <v>117</v>
      </c>
      <c r="N45" s="14">
        <f t="shared" si="41"/>
        <v>128</v>
      </c>
      <c r="O45" s="14">
        <f t="shared" si="42"/>
        <v>123.33333333333333</v>
      </c>
      <c r="P45" s="14">
        <f t="shared" si="43"/>
        <v>5.6862407030773268</v>
      </c>
      <c r="Q45" s="14">
        <f t="shared" si="44"/>
        <v>3.2829526005987018</v>
      </c>
      <c r="R45" s="14">
        <f t="shared" si="45"/>
        <v>158</v>
      </c>
      <c r="S45" s="14">
        <f t="shared" si="46"/>
        <v>155</v>
      </c>
      <c r="T45" s="14">
        <f t="shared" si="46"/>
        <v>151</v>
      </c>
      <c r="U45" s="14">
        <f t="shared" si="47"/>
        <v>154.66666666666666</v>
      </c>
      <c r="V45" s="14">
        <f t="shared" si="48"/>
        <v>3.5118845842842465</v>
      </c>
      <c r="W45" s="14">
        <f t="shared" si="49"/>
        <v>2.0275875100994067</v>
      </c>
    </row>
    <row r="46" spans="1:23" x14ac:dyDescent="0.2">
      <c r="A46" s="1">
        <v>0.64</v>
      </c>
      <c r="B46" s="5">
        <v>125</v>
      </c>
      <c r="C46" s="6">
        <v>117</v>
      </c>
      <c r="D46" s="7">
        <v>128</v>
      </c>
      <c r="E46" s="16">
        <f t="shared" si="50"/>
        <v>123.33333333333333</v>
      </c>
      <c r="F46" s="5">
        <v>158</v>
      </c>
      <c r="G46" s="6">
        <v>155</v>
      </c>
      <c r="H46" s="7">
        <v>151</v>
      </c>
      <c r="I46" s="12">
        <f t="shared" si="51"/>
        <v>154.66666666666666</v>
      </c>
      <c r="K46">
        <f t="shared" si="40"/>
        <v>1.6</v>
      </c>
      <c r="L46" s="14">
        <f t="shared" si="40"/>
        <v>122</v>
      </c>
      <c r="M46" s="14">
        <f t="shared" si="41"/>
        <v>123</v>
      </c>
      <c r="N46" s="14">
        <f t="shared" si="41"/>
        <v>124</v>
      </c>
      <c r="O46" s="14">
        <f t="shared" si="42"/>
        <v>123</v>
      </c>
      <c r="P46" s="14">
        <f t="shared" si="43"/>
        <v>1</v>
      </c>
      <c r="Q46" s="14">
        <f t="shared" si="44"/>
        <v>0.57735026918962584</v>
      </c>
      <c r="R46" s="14">
        <f t="shared" si="45"/>
        <v>147</v>
      </c>
      <c r="S46" s="14">
        <f t="shared" si="46"/>
        <v>147</v>
      </c>
      <c r="T46" s="14">
        <f t="shared" si="46"/>
        <v>149</v>
      </c>
      <c r="U46" s="14">
        <f t="shared" si="47"/>
        <v>147.66666666666666</v>
      </c>
      <c r="V46" s="14">
        <f t="shared" si="48"/>
        <v>1.1547005383792515</v>
      </c>
      <c r="W46" s="14">
        <f t="shared" si="49"/>
        <v>0.66666666666666663</v>
      </c>
    </row>
    <row r="47" spans="1:23" x14ac:dyDescent="0.2">
      <c r="A47" s="1">
        <v>1.6</v>
      </c>
      <c r="B47" s="5">
        <v>122</v>
      </c>
      <c r="C47" s="6">
        <v>123</v>
      </c>
      <c r="D47" s="7">
        <v>124</v>
      </c>
      <c r="E47" s="16">
        <f t="shared" si="50"/>
        <v>123</v>
      </c>
      <c r="F47" s="5">
        <v>147</v>
      </c>
      <c r="G47" s="6">
        <v>147</v>
      </c>
      <c r="H47" s="7">
        <v>149</v>
      </c>
      <c r="I47" s="12">
        <f t="shared" si="51"/>
        <v>147.66666666666666</v>
      </c>
      <c r="K47">
        <f t="shared" si="40"/>
        <v>4</v>
      </c>
      <c r="L47" s="14">
        <f t="shared" si="40"/>
        <v>125</v>
      </c>
      <c r="M47" s="14">
        <f t="shared" si="41"/>
        <v>122</v>
      </c>
      <c r="N47" s="14">
        <f t="shared" si="41"/>
        <v>125</v>
      </c>
      <c r="O47" s="14">
        <f t="shared" si="42"/>
        <v>124</v>
      </c>
      <c r="P47" s="14">
        <f t="shared" si="43"/>
        <v>1.7320508075688772</v>
      </c>
      <c r="Q47" s="14">
        <f t="shared" si="44"/>
        <v>1</v>
      </c>
      <c r="R47" s="14">
        <f t="shared" si="45"/>
        <v>146</v>
      </c>
      <c r="S47" s="14">
        <f t="shared" si="46"/>
        <v>144</v>
      </c>
      <c r="T47" s="14">
        <f t="shared" si="46"/>
        <v>138</v>
      </c>
      <c r="U47" s="14">
        <f t="shared" si="47"/>
        <v>142.66666666666666</v>
      </c>
      <c r="V47" s="14">
        <f t="shared" si="48"/>
        <v>4.1633319989322661</v>
      </c>
      <c r="W47" s="14">
        <f t="shared" si="49"/>
        <v>2.4037008503093267</v>
      </c>
    </row>
    <row r="48" spans="1:23" x14ac:dyDescent="0.2">
      <c r="A48" s="1">
        <v>4</v>
      </c>
      <c r="B48" s="5">
        <v>125</v>
      </c>
      <c r="C48" s="6">
        <v>122</v>
      </c>
      <c r="D48" s="7">
        <v>125</v>
      </c>
      <c r="E48" s="16">
        <f t="shared" si="50"/>
        <v>124</v>
      </c>
      <c r="F48" s="5">
        <v>146</v>
      </c>
      <c r="G48" s="6">
        <v>144</v>
      </c>
      <c r="H48" s="7">
        <v>138</v>
      </c>
      <c r="I48" s="12">
        <f t="shared" si="51"/>
        <v>142.66666666666666</v>
      </c>
      <c r="K48">
        <f t="shared" si="40"/>
        <v>10</v>
      </c>
      <c r="L48" s="14">
        <f t="shared" si="40"/>
        <v>129</v>
      </c>
      <c r="M48" s="14">
        <f t="shared" si="41"/>
        <v>128</v>
      </c>
      <c r="N48" s="14">
        <f t="shared" si="41"/>
        <v>121</v>
      </c>
      <c r="O48" s="14">
        <f t="shared" si="42"/>
        <v>126</v>
      </c>
      <c r="P48" s="14">
        <f t="shared" si="43"/>
        <v>4.358898943540674</v>
      </c>
      <c r="Q48" s="14">
        <f t="shared" si="44"/>
        <v>2.5166114784235836</v>
      </c>
      <c r="R48" s="14">
        <f t="shared" si="45"/>
        <v>139</v>
      </c>
      <c r="S48" s="14">
        <f t="shared" si="46"/>
        <v>139</v>
      </c>
      <c r="T48" s="14">
        <f t="shared" si="46"/>
        <v>138</v>
      </c>
      <c r="U48" s="14">
        <f t="shared" si="47"/>
        <v>138.66666666666666</v>
      </c>
      <c r="V48" s="14">
        <f t="shared" si="48"/>
        <v>0.57735026918962584</v>
      </c>
      <c r="W48" s="14">
        <f t="shared" si="49"/>
        <v>0.33333333333333337</v>
      </c>
    </row>
    <row r="49" spans="1:9" ht="17" thickBot="1" x14ac:dyDescent="0.25">
      <c r="A49" s="1">
        <v>10</v>
      </c>
      <c r="B49" s="8">
        <v>129</v>
      </c>
      <c r="C49" s="9">
        <v>128</v>
      </c>
      <c r="D49" s="10">
        <v>121</v>
      </c>
      <c r="E49" s="17">
        <f t="shared" si="50"/>
        <v>126</v>
      </c>
      <c r="F49" s="8">
        <v>139</v>
      </c>
      <c r="G49" s="9">
        <v>139</v>
      </c>
      <c r="H49" s="10">
        <v>138</v>
      </c>
      <c r="I49" s="13">
        <f t="shared" si="51"/>
        <v>138.66666666666666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4836-A7B0-5542-B120-4756C1D084BE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t="str">
        <f>synNotch!K2</f>
        <v>Ab</v>
      </c>
      <c r="B1" t="str">
        <f>synNotch!L2</f>
        <v>neg_1</v>
      </c>
      <c r="C1" t="str">
        <f>synNotch!M2</f>
        <v>neg_2</v>
      </c>
      <c r="D1" t="str">
        <f>synNotch!N2</f>
        <v>neg_3</v>
      </c>
      <c r="E1" t="str">
        <f>synNotch!O2</f>
        <v>neg_ave</v>
      </c>
      <c r="F1" t="str">
        <f>synNotch!P2</f>
        <v>neg_stdev</v>
      </c>
      <c r="G1" t="str">
        <f>synNotch!Q2</f>
        <v>neg_sterror</v>
      </c>
      <c r="H1" t="str">
        <f>synNotch!R2</f>
        <v>pos_1</v>
      </c>
      <c r="I1" t="str">
        <f>synNotch!S2</f>
        <v>pos_2</v>
      </c>
      <c r="J1" t="str">
        <f>synNotch!T2</f>
        <v>pos_3</v>
      </c>
      <c r="K1" t="str">
        <f>synNotch!U2</f>
        <v>pos_ave</v>
      </c>
      <c r="L1" t="str">
        <f>synNotch!V2</f>
        <v>pos_std</v>
      </c>
      <c r="M1" t="str">
        <f>synNotch!W2</f>
        <v>pos_sterror</v>
      </c>
    </row>
    <row r="2" spans="1:13" x14ac:dyDescent="0.2">
      <c r="A2">
        <f>synNotch!K3</f>
        <v>0</v>
      </c>
      <c r="B2">
        <f>synNotch!L3</f>
        <v>472</v>
      </c>
      <c r="C2">
        <f>synNotch!M3</f>
        <v>537</v>
      </c>
      <c r="D2">
        <f>synNotch!N3</f>
        <v>461</v>
      </c>
      <c r="E2">
        <f>synNotch!O3</f>
        <v>490</v>
      </c>
      <c r="F2">
        <f>synNotch!P3</f>
        <v>41.073105555825698</v>
      </c>
      <c r="G2">
        <f>synNotch!Q3</f>
        <v>23.713568549109883</v>
      </c>
      <c r="H2">
        <f>synNotch!R3</f>
        <v>267</v>
      </c>
      <c r="I2">
        <f>synNotch!S3</f>
        <v>255</v>
      </c>
      <c r="J2">
        <f>synNotch!T3</f>
        <v>265</v>
      </c>
      <c r="K2">
        <f>synNotch!U3</f>
        <v>262.33333333333331</v>
      </c>
      <c r="L2">
        <f>synNotch!V3</f>
        <v>6.4291005073286369</v>
      </c>
      <c r="M2">
        <f>synNotch!W3</f>
        <v>3.7118429085533484</v>
      </c>
    </row>
    <row r="3" spans="1:13" x14ac:dyDescent="0.2">
      <c r="A3">
        <f>synNotch!K4</f>
        <v>1.6383999999999999E-2</v>
      </c>
      <c r="B3">
        <f>synNotch!L4</f>
        <v>474</v>
      </c>
      <c r="C3">
        <f>synNotch!M4</f>
        <v>523</v>
      </c>
      <c r="D3">
        <f>synNotch!N4</f>
        <v>512</v>
      </c>
      <c r="E3">
        <f>synNotch!O4</f>
        <v>503</v>
      </c>
      <c r="F3">
        <f>synNotch!P4</f>
        <v>25.709920264364882</v>
      </c>
      <c r="G3">
        <f>synNotch!Q4</f>
        <v>14.84362938547488</v>
      </c>
      <c r="H3">
        <f>synNotch!R4</f>
        <v>613</v>
      </c>
      <c r="I3">
        <f>synNotch!S4</f>
        <v>615</v>
      </c>
      <c r="J3">
        <f>synNotch!T4</f>
        <v>558</v>
      </c>
      <c r="K3">
        <f>synNotch!U4</f>
        <v>595.33333333333337</v>
      </c>
      <c r="L3">
        <f>synNotch!V4</f>
        <v>32.347076117221683</v>
      </c>
      <c r="M3">
        <f>synNotch!W4</f>
        <v>18.675593103775253</v>
      </c>
    </row>
    <row r="4" spans="1:13" x14ac:dyDescent="0.2">
      <c r="A4">
        <f>synNotch!K5</f>
        <v>4.0960000000000003E-2</v>
      </c>
      <c r="B4">
        <f>synNotch!L5</f>
        <v>499</v>
      </c>
      <c r="C4">
        <f>synNotch!M5</f>
        <v>517</v>
      </c>
      <c r="D4">
        <f>synNotch!N5</f>
        <v>510</v>
      </c>
      <c r="E4">
        <f>synNotch!O5</f>
        <v>508.66666666666669</v>
      </c>
      <c r="F4">
        <f>synNotch!P5</f>
        <v>9.0737717258774655</v>
      </c>
      <c r="G4">
        <f>synNotch!Q5</f>
        <v>5.2387445485005699</v>
      </c>
      <c r="H4">
        <f>synNotch!R5</f>
        <v>1868</v>
      </c>
      <c r="I4">
        <f>synNotch!S5</f>
        <v>1636</v>
      </c>
      <c r="J4">
        <f>synNotch!T5</f>
        <v>1685</v>
      </c>
      <c r="K4">
        <f>synNotch!U5</f>
        <v>1729.6666666666667</v>
      </c>
      <c r="L4">
        <f>synNotch!V5</f>
        <v>122.27973394366433</v>
      </c>
      <c r="M4">
        <f>synNotch!W5</f>
        <v>70.598237308810425</v>
      </c>
    </row>
    <row r="5" spans="1:13" x14ac:dyDescent="0.2">
      <c r="A5">
        <f>synNotch!K6</f>
        <v>0.1024</v>
      </c>
      <c r="B5">
        <f>synNotch!L6</f>
        <v>467</v>
      </c>
      <c r="C5">
        <f>synNotch!M6</f>
        <v>528</v>
      </c>
      <c r="D5">
        <f>synNotch!N6</f>
        <v>523</v>
      </c>
      <c r="E5">
        <f>synNotch!O6</f>
        <v>506</v>
      </c>
      <c r="F5">
        <f>synNotch!P6</f>
        <v>33.867388443752198</v>
      </c>
      <c r="G5">
        <f>synNotch!Q6</f>
        <v>19.553345834749955</v>
      </c>
      <c r="H5">
        <f>synNotch!R6</f>
        <v>3852</v>
      </c>
      <c r="I5">
        <f>synNotch!S6</f>
        <v>4004</v>
      </c>
      <c r="J5">
        <f>synNotch!T6</f>
        <v>3717</v>
      </c>
      <c r="K5">
        <f>synNotch!U6</f>
        <v>3857.6666666666665</v>
      </c>
      <c r="L5">
        <f>synNotch!V6</f>
        <v>143.58388953268167</v>
      </c>
      <c r="M5">
        <f>synNotch!W6</f>
        <v>82.898197272987261</v>
      </c>
    </row>
    <row r="6" spans="1:13" x14ac:dyDescent="0.2">
      <c r="A6">
        <f>synNotch!K7</f>
        <v>0.25600000000000001</v>
      </c>
      <c r="B6">
        <f>synNotch!L7</f>
        <v>505</v>
      </c>
      <c r="C6">
        <f>synNotch!M7</f>
        <v>562</v>
      </c>
      <c r="D6">
        <f>synNotch!N7</f>
        <v>548</v>
      </c>
      <c r="E6">
        <f>synNotch!O7</f>
        <v>538.33333333333337</v>
      </c>
      <c r="F6">
        <f>synNotch!P7</f>
        <v>29.704096238285608</v>
      </c>
      <c r="G6">
        <f>synNotch!Q7</f>
        <v>17.149667959208745</v>
      </c>
      <c r="H6">
        <f>synNotch!R7</f>
        <v>4661</v>
      </c>
      <c r="I6">
        <f>synNotch!S7</f>
        <v>4552</v>
      </c>
      <c r="J6">
        <f>synNotch!T7</f>
        <v>4368</v>
      </c>
      <c r="K6">
        <f>synNotch!U7</f>
        <v>4527</v>
      </c>
      <c r="L6">
        <f>synNotch!V7</f>
        <v>148.09118812407442</v>
      </c>
      <c r="M6">
        <f>synNotch!W7</f>
        <v>85.500487328045878</v>
      </c>
    </row>
    <row r="7" spans="1:13" x14ac:dyDescent="0.2">
      <c r="A7">
        <f>synNotch!K8</f>
        <v>0.64</v>
      </c>
      <c r="B7">
        <f>synNotch!L8</f>
        <v>466</v>
      </c>
      <c r="C7">
        <f>synNotch!M8</f>
        <v>510</v>
      </c>
      <c r="D7">
        <f>synNotch!N8</f>
        <v>533</v>
      </c>
      <c r="E7">
        <f>synNotch!O8</f>
        <v>503</v>
      </c>
      <c r="F7">
        <f>synNotch!P8</f>
        <v>34.044089061098404</v>
      </c>
      <c r="G7">
        <f>synNotch!Q8</f>
        <v>19.655363983740759</v>
      </c>
      <c r="H7">
        <f>synNotch!R8</f>
        <v>3482</v>
      </c>
      <c r="I7">
        <f>synNotch!S8</f>
        <v>3552</v>
      </c>
      <c r="J7">
        <f>synNotch!T8</f>
        <v>3330</v>
      </c>
      <c r="K7">
        <f>synNotch!U8</f>
        <v>3454.6666666666665</v>
      </c>
      <c r="L7">
        <f>synNotch!V8</f>
        <v>113.49596174901261</v>
      </c>
      <c r="M7">
        <f>synNotch!W8</f>
        <v>65.526924067727904</v>
      </c>
    </row>
    <row r="8" spans="1:13" x14ac:dyDescent="0.2">
      <c r="A8">
        <f>synNotch!K9</f>
        <v>1.6</v>
      </c>
      <c r="B8">
        <f>synNotch!L9</f>
        <v>455</v>
      </c>
      <c r="C8">
        <f>synNotch!M9</f>
        <v>480</v>
      </c>
      <c r="D8">
        <f>synNotch!N9</f>
        <v>518</v>
      </c>
      <c r="E8">
        <f>synNotch!O9</f>
        <v>484.33333333333331</v>
      </c>
      <c r="F8">
        <f>synNotch!P9</f>
        <v>31.722757341273681</v>
      </c>
      <c r="G8">
        <f>synNotch!Q9</f>
        <v>18.315142490421536</v>
      </c>
      <c r="H8">
        <f>synNotch!R9</f>
        <v>2343</v>
      </c>
      <c r="I8">
        <f>synNotch!S9</f>
        <v>2192</v>
      </c>
      <c r="J8">
        <f>synNotch!T9</f>
        <v>2104</v>
      </c>
      <c r="K8">
        <f>synNotch!U9</f>
        <v>2213</v>
      </c>
      <c r="L8">
        <f>synNotch!V9</f>
        <v>120.87596948939024</v>
      </c>
      <c r="M8">
        <f>synNotch!W9</f>
        <v>69.787773523256448</v>
      </c>
    </row>
    <row r="9" spans="1:13" x14ac:dyDescent="0.2">
      <c r="A9">
        <f>synNotch!K10</f>
        <v>4</v>
      </c>
      <c r="B9">
        <f>synNotch!L10</f>
        <v>425</v>
      </c>
      <c r="C9">
        <f>synNotch!M10</f>
        <v>471</v>
      </c>
      <c r="D9">
        <f>synNotch!N10</f>
        <v>461</v>
      </c>
      <c r="E9">
        <f>synNotch!O10</f>
        <v>452.33333333333331</v>
      </c>
      <c r="F9">
        <f>synNotch!P10</f>
        <v>24.193663082165408</v>
      </c>
      <c r="G9">
        <f>synNotch!Q10</f>
        <v>13.96821789317131</v>
      </c>
      <c r="H9">
        <f>synNotch!R10</f>
        <v>829</v>
      </c>
      <c r="I9">
        <f>synNotch!S10</f>
        <v>838</v>
      </c>
      <c r="J9">
        <f>synNotch!T10</f>
        <v>719</v>
      </c>
      <c r="K9">
        <f>synNotch!U10</f>
        <v>795.33333333333337</v>
      </c>
      <c r="L9">
        <f>synNotch!V10</f>
        <v>66.259590500797202</v>
      </c>
      <c r="M9">
        <f>synNotch!W10</f>
        <v>38.254992412029637</v>
      </c>
    </row>
    <row r="10" spans="1:13" x14ac:dyDescent="0.2">
      <c r="A10">
        <f>synNotch!K11</f>
        <v>10</v>
      </c>
      <c r="B10">
        <f>synNotch!L11</f>
        <v>319</v>
      </c>
      <c r="C10">
        <f>synNotch!M11</f>
        <v>391</v>
      </c>
      <c r="D10">
        <f>synNotch!N11</f>
        <v>358</v>
      </c>
      <c r="E10">
        <f>synNotch!O11</f>
        <v>356</v>
      </c>
      <c r="F10">
        <f>synNotch!P11</f>
        <v>36.041642581880197</v>
      </c>
      <c r="G10">
        <f>synNotch!Q11</f>
        <v>20.808652046684813</v>
      </c>
      <c r="H10">
        <f>synNotch!R11</f>
        <v>343</v>
      </c>
      <c r="I10">
        <f>synNotch!S11</f>
        <v>310</v>
      </c>
      <c r="J10">
        <f>synNotch!T11</f>
        <v>306</v>
      </c>
      <c r="K10">
        <f>synNotch!U11</f>
        <v>319.66666666666669</v>
      </c>
      <c r="L10">
        <f>synNotch!V11</f>
        <v>20.305992547357377</v>
      </c>
      <c r="M10">
        <f>synNotch!W11</f>
        <v>11.723670263379317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616A-2C82-8348-8EF4-F7A300BCE470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t="str">
        <f>synNotch!K15</f>
        <v>Ab</v>
      </c>
      <c r="B1" t="str">
        <f>synNotch!L15</f>
        <v>neg_1</v>
      </c>
      <c r="C1" t="str">
        <f>synNotch!M15</f>
        <v>neg_2</v>
      </c>
      <c r="D1" t="str">
        <f>synNotch!N15</f>
        <v>neg_3</v>
      </c>
      <c r="E1" t="str">
        <f>synNotch!O15</f>
        <v>neg_ave</v>
      </c>
      <c r="F1" t="str">
        <f>synNotch!P15</f>
        <v>neg_stdev</v>
      </c>
      <c r="G1" t="str">
        <f>synNotch!Q15</f>
        <v>neg_sterror</v>
      </c>
      <c r="H1" t="str">
        <f>synNotch!R15</f>
        <v>pos_1</v>
      </c>
      <c r="I1" t="str">
        <f>synNotch!S15</f>
        <v>pos_2</v>
      </c>
      <c r="J1" t="str">
        <f>synNotch!T15</f>
        <v>pos_3</v>
      </c>
      <c r="K1" t="str">
        <f>synNotch!U15</f>
        <v>pos_ave</v>
      </c>
      <c r="L1" t="str">
        <f>synNotch!V15</f>
        <v>pos_std</v>
      </c>
      <c r="M1" t="str">
        <f>synNotch!W15</f>
        <v>pos_sterror</v>
      </c>
    </row>
    <row r="2" spans="1:13" x14ac:dyDescent="0.2">
      <c r="A2">
        <f>synNotch!K16</f>
        <v>0</v>
      </c>
      <c r="B2">
        <f>synNotch!L16</f>
        <v>460</v>
      </c>
      <c r="C2">
        <f>synNotch!M16</f>
        <v>382</v>
      </c>
      <c r="D2">
        <f>synNotch!N16</f>
        <v>390</v>
      </c>
      <c r="E2">
        <f>synNotch!O16</f>
        <v>410.66666666666669</v>
      </c>
      <c r="F2">
        <f>synNotch!P16</f>
        <v>42.910760111344253</v>
      </c>
      <c r="G2">
        <f>synNotch!Q16</f>
        <v>24.774538901416062</v>
      </c>
      <c r="H2">
        <f>synNotch!R16</f>
        <v>242</v>
      </c>
      <c r="I2">
        <f>synNotch!S16</f>
        <v>269</v>
      </c>
      <c r="J2">
        <f>synNotch!T16</f>
        <v>249</v>
      </c>
      <c r="K2">
        <f>synNotch!U16</f>
        <v>253.33333333333334</v>
      </c>
      <c r="L2">
        <f>synNotch!V16</f>
        <v>14.011899704655802</v>
      </c>
      <c r="M2">
        <f>synNotch!W16</f>
        <v>8.0897740663410662</v>
      </c>
    </row>
    <row r="3" spans="1:13" x14ac:dyDescent="0.2">
      <c r="A3">
        <f>synNotch!K17</f>
        <v>1.6383999999999999E-2</v>
      </c>
      <c r="B3">
        <f>synNotch!L17</f>
        <v>510</v>
      </c>
      <c r="C3">
        <f>synNotch!M17</f>
        <v>445</v>
      </c>
      <c r="D3">
        <f>synNotch!N17</f>
        <v>443</v>
      </c>
      <c r="E3">
        <f>synNotch!O17</f>
        <v>466</v>
      </c>
      <c r="F3">
        <f>synNotch!P17</f>
        <v>38.118237105091836</v>
      </c>
      <c r="G3">
        <f>synNotch!Q17</f>
        <v>22.007574453658755</v>
      </c>
      <c r="H3">
        <f>synNotch!R17</f>
        <v>268</v>
      </c>
      <c r="I3">
        <f>synNotch!S17</f>
        <v>257</v>
      </c>
      <c r="J3">
        <f>synNotch!T17</f>
        <v>339</v>
      </c>
      <c r="K3">
        <f>synNotch!U17</f>
        <v>288</v>
      </c>
      <c r="L3">
        <f>synNotch!V17</f>
        <v>44.50842616853577</v>
      </c>
      <c r="M3">
        <f>synNotch!W17</f>
        <v>25.696951829610711</v>
      </c>
    </row>
    <row r="4" spans="1:13" x14ac:dyDescent="0.2">
      <c r="A4">
        <f>synNotch!K18</f>
        <v>4.0960000000000003E-2</v>
      </c>
      <c r="B4">
        <f>synNotch!L18</f>
        <v>485</v>
      </c>
      <c r="C4">
        <f>synNotch!M18</f>
        <v>456</v>
      </c>
      <c r="D4">
        <f>synNotch!N18</f>
        <v>449</v>
      </c>
      <c r="E4">
        <f>synNotch!O18</f>
        <v>463.33333333333331</v>
      </c>
      <c r="F4">
        <f>synNotch!P18</f>
        <v>19.087517736293876</v>
      </c>
      <c r="G4">
        <f>synNotch!Q18</f>
        <v>11.020183503211026</v>
      </c>
      <c r="H4">
        <f>synNotch!R18</f>
        <v>293</v>
      </c>
      <c r="I4">
        <f>synNotch!S18</f>
        <v>330</v>
      </c>
      <c r="J4">
        <f>synNotch!T18</f>
        <v>389</v>
      </c>
      <c r="K4">
        <f>synNotch!U18</f>
        <v>337.33333333333331</v>
      </c>
      <c r="L4">
        <f>synNotch!V18</f>
        <v>48.418316093533683</v>
      </c>
      <c r="M4">
        <f>synNotch!W18</f>
        <v>27.954327830310064</v>
      </c>
    </row>
    <row r="5" spans="1:13" x14ac:dyDescent="0.2">
      <c r="A5">
        <f>synNotch!K19</f>
        <v>0.1024</v>
      </c>
      <c r="B5">
        <f>synNotch!L19</f>
        <v>527</v>
      </c>
      <c r="C5">
        <f>synNotch!M19</f>
        <v>445</v>
      </c>
      <c r="D5">
        <f>synNotch!N19</f>
        <v>434</v>
      </c>
      <c r="E5">
        <f>synNotch!O19</f>
        <v>468.66666666666669</v>
      </c>
      <c r="F5">
        <f>synNotch!P19</f>
        <v>50.816663933530045</v>
      </c>
      <c r="G5">
        <f>synNotch!Q19</f>
        <v>29.339014601342321</v>
      </c>
      <c r="H5">
        <f>synNotch!R19</f>
        <v>453</v>
      </c>
      <c r="I5">
        <f>synNotch!S19</f>
        <v>451</v>
      </c>
      <c r="J5">
        <f>synNotch!T19</f>
        <v>493</v>
      </c>
      <c r="K5">
        <f>synNotch!U19</f>
        <v>465.66666666666669</v>
      </c>
      <c r="L5">
        <f>synNotch!V19</f>
        <v>23.692474191889147</v>
      </c>
      <c r="M5">
        <f>synNotch!W19</f>
        <v>13.678856352455462</v>
      </c>
    </row>
    <row r="6" spans="1:13" x14ac:dyDescent="0.2">
      <c r="A6">
        <f>synNotch!K20</f>
        <v>0.25600000000000001</v>
      </c>
      <c r="B6">
        <f>synNotch!L20</f>
        <v>495</v>
      </c>
      <c r="C6">
        <f>synNotch!M20</f>
        <v>500</v>
      </c>
      <c r="D6">
        <f>synNotch!N20</f>
        <v>482</v>
      </c>
      <c r="E6">
        <f>synNotch!O20</f>
        <v>492.33333333333331</v>
      </c>
      <c r="F6">
        <f>synNotch!P20</f>
        <v>9.2915732431775702</v>
      </c>
      <c r="G6">
        <f>synNotch!Q20</f>
        <v>5.3644923131436943</v>
      </c>
      <c r="H6">
        <f>synNotch!R20</f>
        <v>1052</v>
      </c>
      <c r="I6">
        <f>synNotch!S20</f>
        <v>854</v>
      </c>
      <c r="J6">
        <f>synNotch!T20</f>
        <v>965</v>
      </c>
      <c r="K6">
        <f>synNotch!U20</f>
        <v>957</v>
      </c>
      <c r="L6">
        <f>synNotch!V20</f>
        <v>99.242128151304783</v>
      </c>
      <c r="M6">
        <f>synNotch!W20</f>
        <v>57.297469403107158</v>
      </c>
    </row>
    <row r="7" spans="1:13" x14ac:dyDescent="0.2">
      <c r="A7">
        <f>synNotch!K21</f>
        <v>0.64</v>
      </c>
      <c r="B7">
        <f>synNotch!L21</f>
        <v>453</v>
      </c>
      <c r="C7">
        <f>synNotch!M21</f>
        <v>453</v>
      </c>
      <c r="D7">
        <f>synNotch!N21</f>
        <v>453</v>
      </c>
      <c r="E7">
        <f>synNotch!O21</f>
        <v>453</v>
      </c>
      <c r="F7">
        <f>synNotch!P21</f>
        <v>0</v>
      </c>
      <c r="G7">
        <f>synNotch!Q21</f>
        <v>0</v>
      </c>
      <c r="H7">
        <f>synNotch!R21</f>
        <v>1571</v>
      </c>
      <c r="I7">
        <f>synNotch!S21</f>
        <v>1482</v>
      </c>
      <c r="J7">
        <f>synNotch!T21</f>
        <v>1498</v>
      </c>
      <c r="K7">
        <f>synNotch!U21</f>
        <v>1517</v>
      </c>
      <c r="L7">
        <f>synNotch!V21</f>
        <v>47.444704657105831</v>
      </c>
      <c r="M7">
        <f>synNotch!W21</f>
        <v>27.392213005402343</v>
      </c>
    </row>
    <row r="8" spans="1:13" x14ac:dyDescent="0.2">
      <c r="A8">
        <f>synNotch!K22</f>
        <v>1.6</v>
      </c>
      <c r="B8">
        <f>synNotch!L22</f>
        <v>489</v>
      </c>
      <c r="C8">
        <f>synNotch!M22</f>
        <v>456</v>
      </c>
      <c r="D8">
        <f>synNotch!N22</f>
        <v>456</v>
      </c>
      <c r="E8">
        <f>synNotch!O22</f>
        <v>467</v>
      </c>
      <c r="F8">
        <f>synNotch!P22</f>
        <v>19.05255888325765</v>
      </c>
      <c r="G8">
        <f>synNotch!Q22</f>
        <v>11</v>
      </c>
      <c r="H8">
        <f>synNotch!R22</f>
        <v>1855</v>
      </c>
      <c r="I8">
        <f>synNotch!S22</f>
        <v>1718</v>
      </c>
      <c r="J8">
        <f>synNotch!T22</f>
        <v>2055</v>
      </c>
      <c r="K8">
        <f>synNotch!U22</f>
        <v>1876</v>
      </c>
      <c r="L8">
        <f>synNotch!V22</f>
        <v>169.47861221994944</v>
      </c>
      <c r="M8">
        <f>synNotch!W22</f>
        <v>97.848522387072009</v>
      </c>
    </row>
    <row r="9" spans="1:13" x14ac:dyDescent="0.2">
      <c r="A9">
        <f>synNotch!K23</f>
        <v>4</v>
      </c>
      <c r="B9">
        <f>synNotch!L23</f>
        <v>447</v>
      </c>
      <c r="C9">
        <f>synNotch!M23</f>
        <v>411</v>
      </c>
      <c r="D9">
        <f>synNotch!N23</f>
        <v>440</v>
      </c>
      <c r="E9">
        <f>synNotch!O23</f>
        <v>432.66666666666669</v>
      </c>
      <c r="F9">
        <f>synNotch!P23</f>
        <v>19.087517736293876</v>
      </c>
      <c r="G9">
        <f>synNotch!Q23</f>
        <v>11.020183503211026</v>
      </c>
      <c r="H9">
        <f>synNotch!R23</f>
        <v>1267</v>
      </c>
      <c r="I9">
        <f>synNotch!S23</f>
        <v>1129</v>
      </c>
      <c r="J9">
        <f>synNotch!T23</f>
        <v>1404</v>
      </c>
      <c r="K9">
        <f>synNotch!U23</f>
        <v>1266.6666666666667</v>
      </c>
      <c r="L9">
        <f>synNotch!V23</f>
        <v>137.5003030299691</v>
      </c>
      <c r="M9">
        <f>synNotch!W23</f>
        <v>79.38583696800778</v>
      </c>
    </row>
    <row r="10" spans="1:13" x14ac:dyDescent="0.2">
      <c r="A10">
        <f>synNotch!K24</f>
        <v>10</v>
      </c>
      <c r="B10">
        <f>synNotch!L24</f>
        <v>403</v>
      </c>
      <c r="C10">
        <f>synNotch!M24</f>
        <v>380</v>
      </c>
      <c r="D10">
        <f>synNotch!N24</f>
        <v>339</v>
      </c>
      <c r="E10">
        <f>synNotch!O24</f>
        <v>374</v>
      </c>
      <c r="F10">
        <f>synNotch!P24</f>
        <v>32.419130154894653</v>
      </c>
      <c r="G10">
        <f>synNotch!Q24</f>
        <v>18.717193521821944</v>
      </c>
      <c r="H10">
        <f>synNotch!R24</f>
        <v>399</v>
      </c>
      <c r="I10">
        <f>synNotch!S24</f>
        <v>623</v>
      </c>
      <c r="J10">
        <f>synNotch!T24</f>
        <v>700</v>
      </c>
      <c r="K10">
        <f>synNotch!U24</f>
        <v>574</v>
      </c>
      <c r="L10">
        <f>synNotch!V24</f>
        <v>156.36815532582074</v>
      </c>
      <c r="M10">
        <f>synNotch!W24</f>
        <v>90.279196570047816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31CC-D7A9-4F45-975F-D0F3A5A71E19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t="str">
        <f>synNotch!K27</f>
        <v>Ab</v>
      </c>
      <c r="B1" t="str">
        <f>synNotch!L27</f>
        <v>neg_1</v>
      </c>
      <c r="C1" t="str">
        <f>synNotch!M27</f>
        <v>neg_2</v>
      </c>
      <c r="D1" t="str">
        <f>synNotch!N27</f>
        <v>neg_3</v>
      </c>
      <c r="E1" t="str">
        <f>synNotch!O27</f>
        <v>neg_ave</v>
      </c>
      <c r="F1" t="str">
        <f>synNotch!P27</f>
        <v>neg_stdev</v>
      </c>
      <c r="G1" t="str">
        <f>synNotch!Q27</f>
        <v>neg_sterror</v>
      </c>
      <c r="H1" t="str">
        <f>synNotch!R27</f>
        <v>pos_1</v>
      </c>
      <c r="I1" t="str">
        <f>synNotch!S27</f>
        <v>pos_2</v>
      </c>
      <c r="J1" t="str">
        <f>synNotch!T27</f>
        <v>pos_3</v>
      </c>
      <c r="K1" t="str">
        <f>synNotch!U27</f>
        <v>pos_ave</v>
      </c>
      <c r="L1" t="str">
        <f>synNotch!V27</f>
        <v>pos_std</v>
      </c>
      <c r="M1" t="str">
        <f>synNotch!W27</f>
        <v>pos_sterror</v>
      </c>
    </row>
    <row r="2" spans="1:13" x14ac:dyDescent="0.2">
      <c r="A2">
        <f>synNotch!K28</f>
        <v>0</v>
      </c>
      <c r="B2">
        <f>synNotch!L28</f>
        <v>398</v>
      </c>
      <c r="C2">
        <f>synNotch!M28</f>
        <v>419</v>
      </c>
      <c r="D2">
        <f>synNotch!N28</f>
        <v>382</v>
      </c>
      <c r="E2">
        <f>synNotch!O28</f>
        <v>399.66666666666669</v>
      </c>
      <c r="F2">
        <f>synNotch!P28</f>
        <v>18.556220879622373</v>
      </c>
      <c r="G2">
        <f>synNotch!Q28</f>
        <v>10.713439119992131</v>
      </c>
      <c r="H2">
        <f>synNotch!R28</f>
        <v>376</v>
      </c>
      <c r="I2">
        <f>synNotch!S28</f>
        <v>345</v>
      </c>
      <c r="J2">
        <f>synNotch!T28</f>
        <v>308</v>
      </c>
      <c r="K2">
        <f>synNotch!U28</f>
        <v>343</v>
      </c>
      <c r="L2">
        <f>synNotch!V28</f>
        <v>34.044089061098404</v>
      </c>
      <c r="M2">
        <f>synNotch!W28</f>
        <v>19.655363983740759</v>
      </c>
    </row>
    <row r="3" spans="1:13" x14ac:dyDescent="0.2">
      <c r="A3">
        <f>synNotch!K29</f>
        <v>1.6383999999999999E-2</v>
      </c>
      <c r="B3">
        <f>synNotch!L29</f>
        <v>420</v>
      </c>
      <c r="C3">
        <f>synNotch!M29</f>
        <v>477</v>
      </c>
      <c r="D3">
        <f>synNotch!N29</f>
        <v>461</v>
      </c>
      <c r="E3">
        <f>synNotch!O29</f>
        <v>452.66666666666669</v>
      </c>
      <c r="F3">
        <f>synNotch!P29</f>
        <v>29.399546481762833</v>
      </c>
      <c r="G3">
        <f>synNotch!Q29</f>
        <v>16.973836075298689</v>
      </c>
      <c r="H3">
        <f>synNotch!R29</f>
        <v>432</v>
      </c>
      <c r="I3">
        <f>synNotch!S29</f>
        <v>395</v>
      </c>
      <c r="J3">
        <f>synNotch!T29</f>
        <v>360</v>
      </c>
      <c r="K3">
        <f>synNotch!U29</f>
        <v>395.66666666666669</v>
      </c>
      <c r="L3">
        <f>synNotch!V29</f>
        <v>36.004629331980816</v>
      </c>
      <c r="M3">
        <f>synNotch!W29</f>
        <v>20.787282436891822</v>
      </c>
    </row>
    <row r="4" spans="1:13" x14ac:dyDescent="0.2">
      <c r="A4">
        <f>synNotch!K30</f>
        <v>4.0960000000000003E-2</v>
      </c>
      <c r="B4">
        <f>synNotch!L30</f>
        <v>437</v>
      </c>
      <c r="C4">
        <f>synNotch!M30</f>
        <v>455</v>
      </c>
      <c r="D4">
        <f>synNotch!N30</f>
        <v>450</v>
      </c>
      <c r="E4">
        <f>synNotch!O30</f>
        <v>447.33333333333331</v>
      </c>
      <c r="F4">
        <f>synNotch!P30</f>
        <v>9.2915732431775684</v>
      </c>
      <c r="G4">
        <f>synNotch!Q30</f>
        <v>5.3644923131436935</v>
      </c>
      <c r="H4">
        <f>synNotch!R30</f>
        <v>502</v>
      </c>
      <c r="I4">
        <f>synNotch!S30</f>
        <v>470</v>
      </c>
      <c r="J4">
        <f>synNotch!T30</f>
        <v>479</v>
      </c>
      <c r="K4">
        <f>synNotch!U30</f>
        <v>483.66666666666669</v>
      </c>
      <c r="L4">
        <f>synNotch!V30</f>
        <v>16.502525059315417</v>
      </c>
      <c r="M4">
        <f>synNotch!W30</f>
        <v>9.5277372853043012</v>
      </c>
    </row>
    <row r="5" spans="1:13" x14ac:dyDescent="0.2">
      <c r="A5">
        <f>synNotch!K31</f>
        <v>0.1024</v>
      </c>
      <c r="B5">
        <f>synNotch!L31</f>
        <v>473</v>
      </c>
      <c r="C5">
        <f>synNotch!M31</f>
        <v>466</v>
      </c>
      <c r="D5">
        <f>synNotch!N31</f>
        <v>483</v>
      </c>
      <c r="E5">
        <f>synNotch!O31</f>
        <v>474</v>
      </c>
      <c r="F5">
        <f>synNotch!P31</f>
        <v>8.5440037453175304</v>
      </c>
      <c r="G5">
        <f>synNotch!Q31</f>
        <v>4.9328828623162471</v>
      </c>
      <c r="H5">
        <f>synNotch!R31</f>
        <v>705</v>
      </c>
      <c r="I5">
        <f>synNotch!S31</f>
        <v>719</v>
      </c>
      <c r="J5">
        <f>synNotch!T31</f>
        <v>647</v>
      </c>
      <c r="K5">
        <f>synNotch!U31</f>
        <v>690.33333333333337</v>
      </c>
      <c r="L5">
        <f>synNotch!V31</f>
        <v>38.175035472587751</v>
      </c>
      <c r="M5">
        <f>synNotch!W31</f>
        <v>22.040367006422052</v>
      </c>
    </row>
    <row r="6" spans="1:13" x14ac:dyDescent="0.2">
      <c r="A6">
        <f>synNotch!K32</f>
        <v>0.25600000000000001</v>
      </c>
      <c r="B6">
        <f>synNotch!L32</f>
        <v>456</v>
      </c>
      <c r="C6">
        <f>synNotch!M32</f>
        <v>468</v>
      </c>
      <c r="D6">
        <f>synNotch!N32</f>
        <v>490</v>
      </c>
      <c r="E6">
        <f>synNotch!O32</f>
        <v>471.33333333333331</v>
      </c>
      <c r="F6">
        <f>synNotch!P32</f>
        <v>17.243356208503418</v>
      </c>
      <c r="G6">
        <f>synNotch!Q32</f>
        <v>9.9554563487120529</v>
      </c>
      <c r="H6">
        <f>synNotch!R32</f>
        <v>994</v>
      </c>
      <c r="I6">
        <f>synNotch!S32</f>
        <v>1002</v>
      </c>
      <c r="J6">
        <f>synNotch!T32</f>
        <v>845</v>
      </c>
      <c r="K6">
        <f>synNotch!U32</f>
        <v>947</v>
      </c>
      <c r="L6">
        <f>synNotch!V32</f>
        <v>88.425109556053144</v>
      </c>
      <c r="M6">
        <f>synNotch!W32</f>
        <v>51.052260805309437</v>
      </c>
    </row>
    <row r="7" spans="1:13" x14ac:dyDescent="0.2">
      <c r="A7">
        <f>synNotch!K33</f>
        <v>0.64</v>
      </c>
      <c r="B7">
        <f>synNotch!L33</f>
        <v>429</v>
      </c>
      <c r="C7">
        <f>synNotch!M33</f>
        <v>462</v>
      </c>
      <c r="D7">
        <f>synNotch!N33</f>
        <v>470</v>
      </c>
      <c r="E7">
        <f>synNotch!O33</f>
        <v>453.66666666666669</v>
      </c>
      <c r="F7">
        <f>synNotch!P33</f>
        <v>21.73323108360405</v>
      </c>
      <c r="G7">
        <f>synNotch!Q33</f>
        <v>12.547686816479141</v>
      </c>
      <c r="H7">
        <f>synNotch!R33</f>
        <v>1261</v>
      </c>
      <c r="I7">
        <f>synNotch!S33</f>
        <v>1257</v>
      </c>
      <c r="J7">
        <f>synNotch!T33</f>
        <v>1052</v>
      </c>
      <c r="K7">
        <f>synNotch!U33</f>
        <v>1190</v>
      </c>
      <c r="L7">
        <f>synNotch!V33</f>
        <v>119.52823934116992</v>
      </c>
      <c r="M7">
        <f>synNotch!W33</f>
        <v>69.009661159386468</v>
      </c>
    </row>
    <row r="8" spans="1:13" x14ac:dyDescent="0.2">
      <c r="A8">
        <f>synNotch!K34</f>
        <v>1.6</v>
      </c>
      <c r="B8">
        <f>synNotch!L34</f>
        <v>476</v>
      </c>
      <c r="C8">
        <f>synNotch!M34</f>
        <v>484</v>
      </c>
      <c r="D8">
        <f>synNotch!N34</f>
        <v>496</v>
      </c>
      <c r="E8">
        <f>synNotch!O34</f>
        <v>485.33333333333331</v>
      </c>
      <c r="F8">
        <f>synNotch!P34</f>
        <v>10.066445913694334</v>
      </c>
      <c r="G8">
        <f>synNotch!Q34</f>
        <v>5.8118652580542323</v>
      </c>
      <c r="H8">
        <f>synNotch!R34</f>
        <v>1227</v>
      </c>
      <c r="I8">
        <f>synNotch!S34</f>
        <v>1048</v>
      </c>
      <c r="J8">
        <f>synNotch!T34</f>
        <v>875</v>
      </c>
      <c r="K8">
        <f>synNotch!U34</f>
        <v>1050</v>
      </c>
      <c r="L8">
        <f>synNotch!V34</f>
        <v>176.00852252092795</v>
      </c>
      <c r="M8">
        <f>synNotch!W34</f>
        <v>101.61856785712607</v>
      </c>
    </row>
    <row r="9" spans="1:13" x14ac:dyDescent="0.2">
      <c r="A9">
        <f>synNotch!K35</f>
        <v>4</v>
      </c>
      <c r="B9">
        <f>synNotch!L35</f>
        <v>425</v>
      </c>
      <c r="C9">
        <f>synNotch!M35</f>
        <v>417</v>
      </c>
      <c r="D9">
        <f>synNotch!N35</f>
        <v>459</v>
      </c>
      <c r="E9">
        <f>synNotch!O35</f>
        <v>433.66666666666669</v>
      </c>
      <c r="F9">
        <f>synNotch!P35</f>
        <v>22.300971578236975</v>
      </c>
      <c r="G9">
        <f>synNotch!Q35</f>
        <v>12.875471943885312</v>
      </c>
      <c r="H9">
        <f>synNotch!R35</f>
        <v>767</v>
      </c>
      <c r="I9">
        <f>synNotch!S35</f>
        <v>689</v>
      </c>
      <c r="J9">
        <f>synNotch!T35</f>
        <v>648</v>
      </c>
      <c r="K9">
        <f>synNotch!U35</f>
        <v>701.33333333333337</v>
      </c>
      <c r="L9">
        <f>synNotch!V35</f>
        <v>60.451082151879902</v>
      </c>
      <c r="M9">
        <f>synNotch!W35</f>
        <v>34.901448553192047</v>
      </c>
    </row>
    <row r="10" spans="1:13" x14ac:dyDescent="0.2">
      <c r="A10">
        <f>synNotch!K36</f>
        <v>10</v>
      </c>
      <c r="B10">
        <f>synNotch!L36</f>
        <v>323</v>
      </c>
      <c r="C10">
        <f>synNotch!M36</f>
        <v>279</v>
      </c>
      <c r="D10">
        <f>synNotch!N36</f>
        <v>309</v>
      </c>
      <c r="E10">
        <f>synNotch!O36</f>
        <v>303.66666666666669</v>
      </c>
      <c r="F10">
        <f>synNotch!P36</f>
        <v>22.479620400116488</v>
      </c>
      <c r="G10">
        <f>synNotch!Q36</f>
        <v>12.978614889287858</v>
      </c>
      <c r="H10">
        <f>synNotch!R36</f>
        <v>394</v>
      </c>
      <c r="I10">
        <f>synNotch!S36</f>
        <v>362</v>
      </c>
      <c r="J10">
        <f>synNotch!T36</f>
        <v>388</v>
      </c>
      <c r="K10">
        <f>synNotch!U36</f>
        <v>381.33333333333331</v>
      </c>
      <c r="L10">
        <f>synNotch!V36</f>
        <v>17.009801096230763</v>
      </c>
      <c r="M10">
        <f>synNotch!W36</f>
        <v>9.8206132417708236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A629-3ED1-0D40-8C19-F37041ECF338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t="str">
        <f>synNotch!K39</f>
        <v>Ab</v>
      </c>
      <c r="B1" t="str">
        <f>synNotch!L39</f>
        <v>neg_1</v>
      </c>
      <c r="C1" t="str">
        <f>synNotch!M39</f>
        <v>neg_2</v>
      </c>
      <c r="D1" t="str">
        <f>synNotch!N39</f>
        <v>neg_3</v>
      </c>
      <c r="E1" t="str">
        <f>synNotch!O39</f>
        <v>neg_ave</v>
      </c>
      <c r="F1" t="str">
        <f>synNotch!P39</f>
        <v>neg_stdev</v>
      </c>
      <c r="G1" t="str">
        <f>synNotch!Q39</f>
        <v>neg_sterror</v>
      </c>
      <c r="H1" t="str">
        <f>synNotch!R39</f>
        <v>pos_1</v>
      </c>
      <c r="I1" t="str">
        <f>synNotch!S39</f>
        <v>pos_2</v>
      </c>
      <c r="J1" t="str">
        <f>synNotch!T39</f>
        <v>pos_3</v>
      </c>
      <c r="K1" t="str">
        <f>synNotch!U39</f>
        <v>pos_ave</v>
      </c>
      <c r="L1" t="str">
        <f>synNotch!V39</f>
        <v>pos_std</v>
      </c>
      <c r="M1" t="str">
        <f>synNotch!W39</f>
        <v>pos_sterror</v>
      </c>
    </row>
    <row r="2" spans="1:13" x14ac:dyDescent="0.2">
      <c r="A2">
        <f>synNotch!K40</f>
        <v>0</v>
      </c>
      <c r="B2">
        <f>synNotch!L40</f>
        <v>317</v>
      </c>
      <c r="C2">
        <f>synNotch!M40</f>
        <v>285</v>
      </c>
      <c r="D2">
        <f>synNotch!N40</f>
        <v>326</v>
      </c>
      <c r="E2">
        <f>synNotch!O40</f>
        <v>309.33333333333331</v>
      </c>
      <c r="F2">
        <f>synNotch!P40</f>
        <v>21.548395145191982</v>
      </c>
      <c r="G2">
        <f>synNotch!Q40</f>
        <v>12.440971737681016</v>
      </c>
      <c r="H2">
        <f>synNotch!R40</f>
        <v>318</v>
      </c>
      <c r="I2">
        <f>synNotch!S40</f>
        <v>305</v>
      </c>
      <c r="J2">
        <f>synNotch!T40</f>
        <v>304</v>
      </c>
      <c r="K2">
        <f>synNotch!U40</f>
        <v>309</v>
      </c>
      <c r="L2">
        <f>synNotch!V40</f>
        <v>7.810249675906654</v>
      </c>
      <c r="M2">
        <f>synNotch!W40</f>
        <v>4.5092497528228943</v>
      </c>
    </row>
    <row r="3" spans="1:13" x14ac:dyDescent="0.2">
      <c r="A3">
        <f>synNotch!K41</f>
        <v>1.6383999999999999E-2</v>
      </c>
      <c r="B3">
        <f>synNotch!L41</f>
        <v>342</v>
      </c>
      <c r="C3">
        <f>synNotch!M41</f>
        <v>367</v>
      </c>
      <c r="D3">
        <f>synNotch!N41</f>
        <v>406</v>
      </c>
      <c r="E3">
        <f>synNotch!O41</f>
        <v>371.66666666666669</v>
      </c>
      <c r="F3">
        <f>synNotch!P41</f>
        <v>32.254198693090068</v>
      </c>
      <c r="G3">
        <f>synNotch!Q41</f>
        <v>18.621970297951226</v>
      </c>
      <c r="H3">
        <f>synNotch!R41</f>
        <v>348</v>
      </c>
      <c r="I3">
        <f>synNotch!S41</f>
        <v>337</v>
      </c>
      <c r="J3">
        <f>synNotch!T41</f>
        <v>322</v>
      </c>
      <c r="K3">
        <f>synNotch!U41</f>
        <v>335.66666666666669</v>
      </c>
      <c r="L3">
        <f>synNotch!V41</f>
        <v>13.051181300301261</v>
      </c>
      <c r="M3">
        <f>synNotch!W41</f>
        <v>7.5351030369715435</v>
      </c>
    </row>
    <row r="4" spans="1:13" x14ac:dyDescent="0.2">
      <c r="A4">
        <f>synNotch!K42</f>
        <v>4.0960000000000003E-2</v>
      </c>
      <c r="B4">
        <f>synNotch!L42</f>
        <v>349</v>
      </c>
      <c r="C4">
        <f>synNotch!M42</f>
        <v>366</v>
      </c>
      <c r="D4">
        <f>synNotch!N42</f>
        <v>399</v>
      </c>
      <c r="E4">
        <f>synNotch!O42</f>
        <v>371.33333333333331</v>
      </c>
      <c r="F4">
        <f>synNotch!P42</f>
        <v>25.423086620891123</v>
      </c>
      <c r="G4">
        <f>synNotch!Q42</f>
        <v>14.678025904202665</v>
      </c>
      <c r="H4">
        <f>synNotch!R42</f>
        <v>390</v>
      </c>
      <c r="I4">
        <f>synNotch!S42</f>
        <v>348</v>
      </c>
      <c r="J4">
        <f>synNotch!T42</f>
        <v>371</v>
      </c>
      <c r="K4">
        <f>synNotch!U42</f>
        <v>369.66666666666669</v>
      </c>
      <c r="L4">
        <f>synNotch!V42</f>
        <v>21.031722072463143</v>
      </c>
      <c r="M4">
        <f>synNotch!W42</f>
        <v>12.142670400057991</v>
      </c>
    </row>
    <row r="5" spans="1:13" x14ac:dyDescent="0.2">
      <c r="A5">
        <f>synNotch!K43</f>
        <v>0.1024</v>
      </c>
      <c r="B5">
        <f>synNotch!L43</f>
        <v>334</v>
      </c>
      <c r="C5">
        <f>synNotch!M43</f>
        <v>385</v>
      </c>
      <c r="D5">
        <f>synNotch!N43</f>
        <v>408</v>
      </c>
      <c r="E5">
        <f>synNotch!O43</f>
        <v>375.66666666666669</v>
      </c>
      <c r="F5">
        <f>synNotch!P43</f>
        <v>37.872593432894632</v>
      </c>
      <c r="G5">
        <f>synNotch!Q43</f>
        <v>21.865752013390971</v>
      </c>
      <c r="H5">
        <f>synNotch!R43</f>
        <v>382</v>
      </c>
      <c r="I5">
        <f>synNotch!S43</f>
        <v>406</v>
      </c>
      <c r="J5">
        <f>synNotch!T43</f>
        <v>395</v>
      </c>
      <c r="K5">
        <f>synNotch!U43</f>
        <v>394.33333333333331</v>
      </c>
      <c r="L5">
        <f>synNotch!V43</f>
        <v>12.013880860626733</v>
      </c>
      <c r="M5">
        <f>synNotch!W43</f>
        <v>6.9362173488949379</v>
      </c>
    </row>
    <row r="6" spans="1:13" x14ac:dyDescent="0.2">
      <c r="A6">
        <f>synNotch!K44</f>
        <v>0.25600000000000001</v>
      </c>
      <c r="B6">
        <f>synNotch!L44</f>
        <v>324</v>
      </c>
      <c r="C6">
        <f>synNotch!M44</f>
        <v>415</v>
      </c>
      <c r="D6">
        <f>synNotch!N44</f>
        <v>396</v>
      </c>
      <c r="E6">
        <f>synNotch!O44</f>
        <v>378.33333333333331</v>
      </c>
      <c r="F6">
        <f>synNotch!P44</f>
        <v>48.003472096644664</v>
      </c>
      <c r="G6">
        <f>synNotch!Q44</f>
        <v>27.714817537034488</v>
      </c>
      <c r="H6">
        <f>synNotch!R44</f>
        <v>448</v>
      </c>
      <c r="I6">
        <f>synNotch!S44</f>
        <v>462</v>
      </c>
      <c r="J6">
        <f>synNotch!T44</f>
        <v>454</v>
      </c>
      <c r="K6">
        <f>synNotch!U44</f>
        <v>454.66666666666669</v>
      </c>
      <c r="L6">
        <f>synNotch!V44</f>
        <v>7.0237691685684931</v>
      </c>
      <c r="M6">
        <f>synNotch!W44</f>
        <v>4.0551750201988135</v>
      </c>
    </row>
    <row r="7" spans="1:13" x14ac:dyDescent="0.2">
      <c r="A7">
        <f>synNotch!K45</f>
        <v>0.64</v>
      </c>
      <c r="B7">
        <f>synNotch!L45</f>
        <v>353</v>
      </c>
      <c r="C7">
        <f>synNotch!M45</f>
        <v>408</v>
      </c>
      <c r="D7">
        <f>synNotch!N45</f>
        <v>387</v>
      </c>
      <c r="E7">
        <f>synNotch!O45</f>
        <v>382.66666666666669</v>
      </c>
      <c r="F7">
        <f>synNotch!P45</f>
        <v>27.754879450888151</v>
      </c>
      <c r="G7">
        <f>synNotch!Q45</f>
        <v>16.024287122295888</v>
      </c>
      <c r="H7">
        <f>synNotch!R45</f>
        <v>561</v>
      </c>
      <c r="I7">
        <f>synNotch!S45</f>
        <v>522</v>
      </c>
      <c r="J7">
        <f>synNotch!T45</f>
        <v>573</v>
      </c>
      <c r="K7">
        <f>synNotch!U45</f>
        <v>552</v>
      </c>
      <c r="L7">
        <f>synNotch!V45</f>
        <v>26.664583251946766</v>
      </c>
      <c r="M7">
        <f>synNotch!W45</f>
        <v>15.394804318340652</v>
      </c>
    </row>
    <row r="8" spans="1:13" x14ac:dyDescent="0.2">
      <c r="A8">
        <f>synNotch!K46</f>
        <v>1.6</v>
      </c>
      <c r="B8">
        <f>synNotch!L46</f>
        <v>326</v>
      </c>
      <c r="C8">
        <f>synNotch!M46</f>
        <v>394</v>
      </c>
      <c r="D8">
        <f>synNotch!N46</f>
        <v>376</v>
      </c>
      <c r="E8">
        <f>synNotch!O46</f>
        <v>365.33333333333331</v>
      </c>
      <c r="F8">
        <f>synNotch!P46</f>
        <v>35.232560697930168</v>
      </c>
      <c r="G8">
        <f>synNotch!Q46</f>
        <v>20.341528403189812</v>
      </c>
      <c r="H8">
        <f>synNotch!R46</f>
        <v>560</v>
      </c>
      <c r="I8">
        <f>synNotch!S46</f>
        <v>587</v>
      </c>
      <c r="J8">
        <f>synNotch!T46</f>
        <v>545</v>
      </c>
      <c r="K8">
        <f>synNotch!U46</f>
        <v>564</v>
      </c>
      <c r="L8">
        <f>synNotch!V46</f>
        <v>21.283796653792763</v>
      </c>
      <c r="M8">
        <f>synNotch!W46</f>
        <v>12.288205727444508</v>
      </c>
    </row>
    <row r="9" spans="1:13" x14ac:dyDescent="0.2">
      <c r="A9">
        <f>synNotch!K47</f>
        <v>4</v>
      </c>
      <c r="B9">
        <f>synNotch!L47</f>
        <v>292</v>
      </c>
      <c r="C9">
        <f>synNotch!M47</f>
        <v>400</v>
      </c>
      <c r="D9">
        <f>synNotch!N47</f>
        <v>352</v>
      </c>
      <c r="E9">
        <f>synNotch!O47</f>
        <v>348</v>
      </c>
      <c r="F9">
        <f>synNotch!P47</f>
        <v>54.110997033874732</v>
      </c>
      <c r="G9">
        <f>synNotch!Q47</f>
        <v>31.240998703626619</v>
      </c>
      <c r="H9">
        <f>synNotch!R47</f>
        <v>470</v>
      </c>
      <c r="I9">
        <f>synNotch!S47</f>
        <v>472</v>
      </c>
      <c r="J9">
        <f>synNotch!T47</f>
        <v>442</v>
      </c>
      <c r="K9">
        <f>synNotch!U47</f>
        <v>461.33333333333331</v>
      </c>
      <c r="L9">
        <f>synNotch!V47</f>
        <v>16.772994167212165</v>
      </c>
      <c r="M9">
        <f>synNotch!W47</f>
        <v>9.6838926975559669</v>
      </c>
    </row>
    <row r="10" spans="1:13" x14ac:dyDescent="0.2">
      <c r="A10">
        <f>synNotch!K48</f>
        <v>10</v>
      </c>
      <c r="B10">
        <f>synNotch!L48</f>
        <v>234</v>
      </c>
      <c r="C10">
        <f>synNotch!M48</f>
        <v>287</v>
      </c>
      <c r="D10">
        <f>synNotch!N48</f>
        <v>289</v>
      </c>
      <c r="E10">
        <f>synNotch!O48</f>
        <v>270</v>
      </c>
      <c r="F10">
        <f>synNotch!P48</f>
        <v>31.192947920964443</v>
      </c>
      <c r="G10">
        <f>synNotch!Q48</f>
        <v>18.0092568789868</v>
      </c>
      <c r="H10">
        <f>synNotch!R48</f>
        <v>338</v>
      </c>
      <c r="I10">
        <f>synNotch!S48</f>
        <v>373</v>
      </c>
      <c r="J10">
        <f>synNotch!T48</f>
        <v>341</v>
      </c>
      <c r="K10">
        <f>synNotch!U48</f>
        <v>350.66666666666669</v>
      </c>
      <c r="L10">
        <f>synNotch!V48</f>
        <v>19.39931270260195</v>
      </c>
      <c r="M10">
        <f>synNotch!W48</f>
        <v>11.200198410940963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A150-4093-4B49-8DB1-C241387CB36D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t="str">
        <f>' CAR (CD25)'!K2</f>
        <v>Ab</v>
      </c>
      <c r="B1" t="str">
        <f>' CAR (CD25)'!L2</f>
        <v>neg_1</v>
      </c>
      <c r="C1" t="str">
        <f>' CAR (CD25)'!M2</f>
        <v>neg_2</v>
      </c>
      <c r="D1" t="str">
        <f>' CAR (CD25)'!N2</f>
        <v>neg_3</v>
      </c>
      <c r="E1" t="str">
        <f>' CAR (CD25)'!O2</f>
        <v>neg_ave</v>
      </c>
      <c r="F1" t="str">
        <f>' CAR (CD25)'!P2</f>
        <v>neg_stdev</v>
      </c>
      <c r="G1" t="str">
        <f>' CAR (CD25)'!Q2</f>
        <v>neg_sterror</v>
      </c>
      <c r="H1" t="str">
        <f>' CAR (CD25)'!R2</f>
        <v>pos_1</v>
      </c>
      <c r="I1" t="str">
        <f>' CAR (CD25)'!S2</f>
        <v>pos_2</v>
      </c>
      <c r="J1" t="str">
        <f>' CAR (CD25)'!T2</f>
        <v>pos_3</v>
      </c>
      <c r="K1" t="str">
        <f>' CAR (CD25)'!U2</f>
        <v>pos_ave</v>
      </c>
      <c r="L1" t="str">
        <f>' CAR (CD25)'!V2</f>
        <v>pos_std</v>
      </c>
      <c r="M1" t="str">
        <f>' CAR (CD25)'!W2</f>
        <v>pos_sterror</v>
      </c>
    </row>
    <row r="2" spans="1:13" x14ac:dyDescent="0.2">
      <c r="A2">
        <f>' CAR (CD25)'!K3</f>
        <v>0</v>
      </c>
      <c r="B2">
        <f>' CAR (CD25)'!L3</f>
        <v>152</v>
      </c>
      <c r="C2">
        <f>' CAR (CD25)'!M3</f>
        <v>136</v>
      </c>
      <c r="D2">
        <f>' CAR (CD25)'!N3</f>
        <v>134</v>
      </c>
      <c r="E2">
        <f>' CAR (CD25)'!O3</f>
        <v>140.66666666666666</v>
      </c>
      <c r="F2">
        <f>' CAR (CD25)'!P3</f>
        <v>9.8657657246324941</v>
      </c>
      <c r="G2">
        <f>' CAR (CD25)'!Q3</f>
        <v>5.6960024968783545</v>
      </c>
      <c r="H2">
        <f>' CAR (CD25)'!R3</f>
        <v>135</v>
      </c>
      <c r="I2">
        <f>' CAR (CD25)'!S3</f>
        <v>146</v>
      </c>
      <c r="J2">
        <f>' CAR (CD25)'!T3</f>
        <v>132</v>
      </c>
      <c r="K2">
        <f>' CAR (CD25)'!U3</f>
        <v>137.66666666666666</v>
      </c>
      <c r="L2">
        <f>' CAR (CD25)'!V3</f>
        <v>7.3711147958319936</v>
      </c>
      <c r="M2">
        <f>' CAR (CD25)'!W3</f>
        <v>4.2557151116012353</v>
      </c>
    </row>
    <row r="3" spans="1:13" x14ac:dyDescent="0.2">
      <c r="A3">
        <f>' CAR (CD25)'!K4</f>
        <v>1.6383999999999999E-2</v>
      </c>
      <c r="B3">
        <f>' CAR (CD25)'!L4</f>
        <v>138</v>
      </c>
      <c r="C3">
        <f>' CAR (CD25)'!M4</f>
        <v>138</v>
      </c>
      <c r="D3">
        <f>' CAR (CD25)'!N4</f>
        <v>133</v>
      </c>
      <c r="E3">
        <f>' CAR (CD25)'!O4</f>
        <v>136.33333333333334</v>
      </c>
      <c r="F3">
        <f>' CAR (CD25)'!P4</f>
        <v>2.8867513459481291</v>
      </c>
      <c r="G3">
        <f>' CAR (CD25)'!Q4</f>
        <v>1.666666666666667</v>
      </c>
      <c r="H3">
        <f>' CAR (CD25)'!R4</f>
        <v>164</v>
      </c>
      <c r="I3">
        <f>' CAR (CD25)'!S4</f>
        <v>174</v>
      </c>
      <c r="J3">
        <f>' CAR (CD25)'!T4</f>
        <v>154</v>
      </c>
      <c r="K3">
        <f>' CAR (CD25)'!U4</f>
        <v>164</v>
      </c>
      <c r="L3">
        <f>' CAR (CD25)'!V4</f>
        <v>10</v>
      </c>
      <c r="M3">
        <f>' CAR (CD25)'!W4</f>
        <v>5.7735026918962582</v>
      </c>
    </row>
    <row r="4" spans="1:13" x14ac:dyDescent="0.2">
      <c r="A4">
        <f>' CAR (CD25)'!K5</f>
        <v>4.0960000000000003E-2</v>
      </c>
      <c r="B4">
        <f>' CAR (CD25)'!L5</f>
        <v>142</v>
      </c>
      <c r="C4">
        <f>' CAR (CD25)'!M5</f>
        <v>139</v>
      </c>
      <c r="D4">
        <f>' CAR (CD25)'!N5</f>
        <v>134</v>
      </c>
      <c r="E4">
        <f>' CAR (CD25)'!O5</f>
        <v>138.33333333333334</v>
      </c>
      <c r="F4">
        <f>' CAR (CD25)'!P5</f>
        <v>4.0414518843273806</v>
      </c>
      <c r="G4">
        <f>' CAR (CD25)'!Q5</f>
        <v>2.3333333333333335</v>
      </c>
      <c r="H4">
        <f>' CAR (CD25)'!R5</f>
        <v>206</v>
      </c>
      <c r="I4">
        <f>' CAR (CD25)'!S5</f>
        <v>204</v>
      </c>
      <c r="J4">
        <f>' CAR (CD25)'!T5</f>
        <v>198</v>
      </c>
      <c r="K4">
        <f>' CAR (CD25)'!U5</f>
        <v>202.66666666666666</v>
      </c>
      <c r="L4">
        <f>' CAR (CD25)'!V5</f>
        <v>4.1633319989322661</v>
      </c>
      <c r="M4">
        <f>' CAR (CD25)'!W5</f>
        <v>2.4037008503093267</v>
      </c>
    </row>
    <row r="5" spans="1:13" x14ac:dyDescent="0.2">
      <c r="A5">
        <f>' CAR (CD25)'!K6</f>
        <v>0.1024</v>
      </c>
      <c r="B5">
        <f>' CAR (CD25)'!L6</f>
        <v>140</v>
      </c>
      <c r="C5">
        <f>' CAR (CD25)'!M6</f>
        <v>137</v>
      </c>
      <c r="D5">
        <f>' CAR (CD25)'!N6</f>
        <v>138</v>
      </c>
      <c r="E5">
        <f>' CAR (CD25)'!O6</f>
        <v>138.33333333333334</v>
      </c>
      <c r="F5">
        <f>' CAR (CD25)'!P6</f>
        <v>1.5275252316519468</v>
      </c>
      <c r="G5">
        <f>' CAR (CD25)'!Q6</f>
        <v>0.88191710368819698</v>
      </c>
      <c r="H5">
        <f>' CAR (CD25)'!R6</f>
        <v>239</v>
      </c>
      <c r="I5">
        <f>' CAR (CD25)'!S6</f>
        <v>242</v>
      </c>
      <c r="J5">
        <f>' CAR (CD25)'!T6</f>
        <v>217</v>
      </c>
      <c r="K5">
        <f>' CAR (CD25)'!U6</f>
        <v>232.66666666666666</v>
      </c>
      <c r="L5">
        <f>' CAR (CD25)'!V6</f>
        <v>13.650396819628845</v>
      </c>
      <c r="M5">
        <f>' CAR (CD25)'!W6</f>
        <v>7.8810602783579258</v>
      </c>
    </row>
    <row r="6" spans="1:13" x14ac:dyDescent="0.2">
      <c r="A6">
        <f>' CAR (CD25)'!K7</f>
        <v>0.25600000000000001</v>
      </c>
      <c r="B6">
        <f>' CAR (CD25)'!L7</f>
        <v>136</v>
      </c>
      <c r="C6">
        <f>' CAR (CD25)'!M7</f>
        <v>139</v>
      </c>
      <c r="D6">
        <f>' CAR (CD25)'!N7</f>
        <v>137</v>
      </c>
      <c r="E6">
        <f>' CAR (CD25)'!O7</f>
        <v>137.33333333333334</v>
      </c>
      <c r="F6">
        <f>' CAR (CD25)'!P7</f>
        <v>1.5275252316519468</v>
      </c>
      <c r="G6">
        <f>' CAR (CD25)'!Q7</f>
        <v>0.88191710368819698</v>
      </c>
      <c r="H6">
        <f>' CAR (CD25)'!R7</f>
        <v>264</v>
      </c>
      <c r="I6">
        <f>' CAR (CD25)'!S7</f>
        <v>248</v>
      </c>
      <c r="J6">
        <f>' CAR (CD25)'!T7</f>
        <v>238</v>
      </c>
      <c r="K6">
        <f>' CAR (CD25)'!U7</f>
        <v>250</v>
      </c>
      <c r="L6">
        <f>' CAR (CD25)'!V7</f>
        <v>13.114877048604001</v>
      </c>
      <c r="M6">
        <f>' CAR (CD25)'!W7</f>
        <v>7.5718777944003648</v>
      </c>
    </row>
    <row r="7" spans="1:13" x14ac:dyDescent="0.2">
      <c r="A7">
        <f>' CAR (CD25)'!K8</f>
        <v>0.64</v>
      </c>
      <c r="B7">
        <f>' CAR (CD25)'!L8</f>
        <v>143</v>
      </c>
      <c r="C7">
        <f>' CAR (CD25)'!M8</f>
        <v>139</v>
      </c>
      <c r="D7">
        <f>' CAR (CD25)'!N8</f>
        <v>134</v>
      </c>
      <c r="E7">
        <f>' CAR (CD25)'!O8</f>
        <v>138.66666666666666</v>
      </c>
      <c r="F7">
        <f>' CAR (CD25)'!P8</f>
        <v>4.5092497528228943</v>
      </c>
      <c r="G7">
        <f>' CAR (CD25)'!Q8</f>
        <v>2.6034165586355518</v>
      </c>
      <c r="H7">
        <f>' CAR (CD25)'!R8</f>
        <v>259</v>
      </c>
      <c r="I7">
        <f>' CAR (CD25)'!S8</f>
        <v>246</v>
      </c>
      <c r="J7">
        <f>' CAR (CD25)'!T8</f>
        <v>229</v>
      </c>
      <c r="K7">
        <f>' CAR (CD25)'!U8</f>
        <v>244.66666666666666</v>
      </c>
      <c r="L7">
        <f>' CAR (CD25)'!V8</f>
        <v>15.044378795195676</v>
      </c>
      <c r="M7">
        <f>' CAR (CD25)'!W8</f>
        <v>8.6858761471969217</v>
      </c>
    </row>
    <row r="8" spans="1:13" x14ac:dyDescent="0.2">
      <c r="A8">
        <f>' CAR (CD25)'!K9</f>
        <v>1.6</v>
      </c>
      <c r="B8">
        <f>' CAR (CD25)'!L9</f>
        <v>137</v>
      </c>
      <c r="C8">
        <f>' CAR (CD25)'!M9</f>
        <v>142</v>
      </c>
      <c r="D8">
        <f>' CAR (CD25)'!N9</f>
        <v>135</v>
      </c>
      <c r="E8">
        <f>' CAR (CD25)'!O9</f>
        <v>138</v>
      </c>
      <c r="F8">
        <f>' CAR (CD25)'!P9</f>
        <v>3.6055512754639891</v>
      </c>
      <c r="G8">
        <f>' CAR (CD25)'!Q9</f>
        <v>2.0816659994661326</v>
      </c>
      <c r="H8">
        <f>' CAR (CD25)'!R9</f>
        <v>225</v>
      </c>
      <c r="I8">
        <f>' CAR (CD25)'!S9</f>
        <v>219</v>
      </c>
      <c r="J8">
        <f>' CAR (CD25)'!T9</f>
        <v>218</v>
      </c>
      <c r="K8">
        <f>' CAR (CD25)'!U9</f>
        <v>220.66666666666666</v>
      </c>
      <c r="L8">
        <f>' CAR (CD25)'!V9</f>
        <v>3.7859388972001824</v>
      </c>
      <c r="M8">
        <f>' CAR (CD25)'!W9</f>
        <v>2.1858128414340001</v>
      </c>
    </row>
    <row r="9" spans="1:13" x14ac:dyDescent="0.2">
      <c r="A9">
        <f>' CAR (CD25)'!K10</f>
        <v>4</v>
      </c>
      <c r="B9">
        <f>' CAR (CD25)'!L10</f>
        <v>139</v>
      </c>
      <c r="C9">
        <f>' CAR (CD25)'!M10</f>
        <v>142</v>
      </c>
      <c r="D9">
        <f>' CAR (CD25)'!N10</f>
        <v>136</v>
      </c>
      <c r="E9">
        <f>' CAR (CD25)'!O10</f>
        <v>139</v>
      </c>
      <c r="F9">
        <f>' CAR (CD25)'!P10</f>
        <v>3</v>
      </c>
      <c r="G9">
        <f>' CAR (CD25)'!Q10</f>
        <v>1.7320508075688774</v>
      </c>
      <c r="H9">
        <f>' CAR (CD25)'!R10</f>
        <v>204</v>
      </c>
      <c r="I9">
        <f>' CAR (CD25)'!S10</f>
        <v>192</v>
      </c>
      <c r="J9">
        <f>' CAR (CD25)'!T10</f>
        <v>181</v>
      </c>
      <c r="K9">
        <f>' CAR (CD25)'!U10</f>
        <v>192.33333333333334</v>
      </c>
      <c r="L9">
        <f>' CAR (CD25)'!V10</f>
        <v>11.503622617824931</v>
      </c>
      <c r="M9">
        <f>' CAR (CD25)'!W10</f>
        <v>6.6416196150570919</v>
      </c>
    </row>
    <row r="10" spans="1:13" x14ac:dyDescent="0.2">
      <c r="A10">
        <f>' CAR (CD25)'!K11</f>
        <v>10</v>
      </c>
      <c r="B10">
        <f>' CAR (CD25)'!L11</f>
        <v>134</v>
      </c>
      <c r="C10">
        <f>' CAR (CD25)'!M11</f>
        <v>134</v>
      </c>
      <c r="D10">
        <f>' CAR (CD25)'!N11</f>
        <v>133</v>
      </c>
      <c r="E10">
        <f>' CAR (CD25)'!O11</f>
        <v>133.66666666666666</v>
      </c>
      <c r="F10">
        <f>' CAR (CD25)'!P11</f>
        <v>0.57735026918962584</v>
      </c>
      <c r="G10">
        <f>' CAR (CD25)'!Q11</f>
        <v>0.33333333333333337</v>
      </c>
      <c r="H10">
        <f>' CAR (CD25)'!R11</f>
        <v>162</v>
      </c>
      <c r="I10">
        <f>' CAR (CD25)'!S11</f>
        <v>172</v>
      </c>
      <c r="J10">
        <f>' CAR (CD25)'!T11</f>
        <v>160</v>
      </c>
      <c r="K10">
        <f>' CAR (CD25)'!U11</f>
        <v>164.66666666666666</v>
      </c>
      <c r="L10">
        <f>' CAR (CD25)'!V11</f>
        <v>6.429100507328636</v>
      </c>
      <c r="M10">
        <f>' CAR (CD25)'!W11</f>
        <v>3.711842908553348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01BF-34C6-464B-8C4A-8C2566790692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t="str">
        <f>' CAR (CD25)'!K15</f>
        <v>Ab</v>
      </c>
      <c r="B1" t="str">
        <f>' CAR (CD25)'!L15</f>
        <v>neg_1</v>
      </c>
      <c r="C1" t="str">
        <f>' CAR (CD25)'!M15</f>
        <v>neg_2</v>
      </c>
      <c r="D1" t="str">
        <f>' CAR (CD25)'!N15</f>
        <v>neg_3</v>
      </c>
      <c r="E1" t="str">
        <f>' CAR (CD25)'!O15</f>
        <v>neg_ave</v>
      </c>
      <c r="F1" t="str">
        <f>' CAR (CD25)'!P15</f>
        <v>neg_stdev</v>
      </c>
      <c r="G1" t="str">
        <f>' CAR (CD25)'!Q15</f>
        <v>neg_sterror</v>
      </c>
      <c r="H1" t="str">
        <f>' CAR (CD25)'!R15</f>
        <v>pos_1</v>
      </c>
      <c r="I1" t="str">
        <f>' CAR (CD25)'!S15</f>
        <v>pos_2</v>
      </c>
      <c r="J1" t="str">
        <f>' CAR (CD25)'!T15</f>
        <v>pos_3</v>
      </c>
      <c r="K1" t="str">
        <f>' CAR (CD25)'!U15</f>
        <v>pos_ave</v>
      </c>
      <c r="L1" t="str">
        <f>' CAR (CD25)'!V15</f>
        <v>pos_std</v>
      </c>
      <c r="M1" t="str">
        <f>' CAR (CD25)'!W15</f>
        <v>pos_sterror</v>
      </c>
    </row>
    <row r="2" spans="1:13" x14ac:dyDescent="0.2">
      <c r="A2">
        <f>' CAR (CD25)'!K16</f>
        <v>0</v>
      </c>
      <c r="B2">
        <f>' CAR (CD25)'!L16</f>
        <v>134</v>
      </c>
      <c r="C2">
        <f>' CAR (CD25)'!M16</f>
        <v>134</v>
      </c>
      <c r="D2">
        <f>' CAR (CD25)'!N16</f>
        <v>131</v>
      </c>
      <c r="E2">
        <f>' CAR (CD25)'!O16</f>
        <v>133</v>
      </c>
      <c r="F2">
        <f>' CAR (CD25)'!P16</f>
        <v>1.7320508075688772</v>
      </c>
      <c r="G2">
        <f>' CAR (CD25)'!Q16</f>
        <v>1</v>
      </c>
      <c r="H2">
        <f>' CAR (CD25)'!R16</f>
        <v>133</v>
      </c>
      <c r="I2">
        <f>' CAR (CD25)'!S16</f>
        <v>151</v>
      </c>
      <c r="J2">
        <f>' CAR (CD25)'!T16</f>
        <v>140</v>
      </c>
      <c r="K2">
        <f>' CAR (CD25)'!U16</f>
        <v>141.33333333333334</v>
      </c>
      <c r="L2">
        <f>' CAR (CD25)'!V16</f>
        <v>9.0737717258774655</v>
      </c>
      <c r="M2">
        <f>' CAR (CD25)'!W16</f>
        <v>5.2387445485005699</v>
      </c>
    </row>
    <row r="3" spans="1:13" x14ac:dyDescent="0.2">
      <c r="A3">
        <f>' CAR (CD25)'!K17</f>
        <v>1.6383999999999999E-2</v>
      </c>
      <c r="B3">
        <f>' CAR (CD25)'!L17</f>
        <v>139</v>
      </c>
      <c r="C3">
        <f>' CAR (CD25)'!M17</f>
        <v>131</v>
      </c>
      <c r="D3">
        <f>' CAR (CD25)'!N17</f>
        <v>134</v>
      </c>
      <c r="E3">
        <f>' CAR (CD25)'!O17</f>
        <v>134.66666666666666</v>
      </c>
      <c r="F3">
        <f>' CAR (CD25)'!P17</f>
        <v>4.0414518843273806</v>
      </c>
      <c r="G3">
        <f>' CAR (CD25)'!Q17</f>
        <v>2.3333333333333335</v>
      </c>
      <c r="H3">
        <f>' CAR (CD25)'!R17</f>
        <v>245</v>
      </c>
      <c r="I3">
        <f>' CAR (CD25)'!S17</f>
        <v>300</v>
      </c>
      <c r="J3">
        <f>' CAR (CD25)'!T17</f>
        <v>304</v>
      </c>
      <c r="K3">
        <f>' CAR (CD25)'!U17</f>
        <v>283</v>
      </c>
      <c r="L3">
        <f>' CAR (CD25)'!V17</f>
        <v>32.969683043669072</v>
      </c>
      <c r="M3">
        <f>' CAR (CD25)'!W17</f>
        <v>19.03505538035898</v>
      </c>
    </row>
    <row r="4" spans="1:13" x14ac:dyDescent="0.2">
      <c r="A4">
        <f>' CAR (CD25)'!K18</f>
        <v>4.0960000000000003E-2</v>
      </c>
      <c r="B4">
        <f>' CAR (CD25)'!L18</f>
        <v>128</v>
      </c>
      <c r="C4">
        <f>' CAR (CD25)'!M18</f>
        <v>132</v>
      </c>
      <c r="D4">
        <f>' CAR (CD25)'!N18</f>
        <v>127</v>
      </c>
      <c r="E4">
        <f>' CAR (CD25)'!O18</f>
        <v>129</v>
      </c>
      <c r="F4">
        <f>' CAR (CD25)'!P18</f>
        <v>2.6457513110645907</v>
      </c>
      <c r="G4">
        <f>' CAR (CD25)'!Q18</f>
        <v>1.5275252316519468</v>
      </c>
      <c r="H4">
        <f>' CAR (CD25)'!R18</f>
        <v>351</v>
      </c>
      <c r="I4">
        <f>' CAR (CD25)'!S18</f>
        <v>391</v>
      </c>
      <c r="J4">
        <f>' CAR (CD25)'!T18</f>
        <v>388</v>
      </c>
      <c r="K4">
        <f>' CAR (CD25)'!U18</f>
        <v>376.66666666666669</v>
      </c>
      <c r="L4">
        <f>' CAR (CD25)'!V18</f>
        <v>22.278539748675929</v>
      </c>
      <c r="M4">
        <f>' CAR (CD25)'!W18</f>
        <v>12.862520921049825</v>
      </c>
    </row>
    <row r="5" spans="1:13" x14ac:dyDescent="0.2">
      <c r="A5">
        <f>' CAR (CD25)'!K19</f>
        <v>0.1024</v>
      </c>
      <c r="B5">
        <f>' CAR (CD25)'!L19</f>
        <v>134</v>
      </c>
      <c r="C5">
        <f>' CAR (CD25)'!M19</f>
        <v>140</v>
      </c>
      <c r="D5">
        <f>' CAR (CD25)'!N19</f>
        <v>153</v>
      </c>
      <c r="E5">
        <f>' CAR (CD25)'!O19</f>
        <v>142.33333333333334</v>
      </c>
      <c r="F5">
        <f>' CAR (CD25)'!P19</f>
        <v>9.7125348562223106</v>
      </c>
      <c r="G5">
        <f>' CAR (CD25)'!Q19</f>
        <v>5.6075346137535744</v>
      </c>
      <c r="H5">
        <f>' CAR (CD25)'!R19</f>
        <v>473</v>
      </c>
      <c r="I5">
        <f>' CAR (CD25)'!S19</f>
        <v>569</v>
      </c>
      <c r="J5">
        <f>' CAR (CD25)'!T19</f>
        <v>501</v>
      </c>
      <c r="K5">
        <f>' CAR (CD25)'!U19</f>
        <v>514.33333333333337</v>
      </c>
      <c r="L5">
        <f>' CAR (CD25)'!V19</f>
        <v>49.369356217529649</v>
      </c>
      <c r="M5">
        <f>' CAR (CD25)'!W19</f>
        <v>28.503411101909268</v>
      </c>
    </row>
    <row r="6" spans="1:13" x14ac:dyDescent="0.2">
      <c r="A6">
        <f>' CAR (CD25)'!K20</f>
        <v>0.25600000000000001</v>
      </c>
      <c r="B6">
        <f>' CAR (CD25)'!L20</f>
        <v>130</v>
      </c>
      <c r="C6">
        <f>' CAR (CD25)'!M20</f>
        <v>127</v>
      </c>
      <c r="D6">
        <f>' CAR (CD25)'!N20</f>
        <v>130</v>
      </c>
      <c r="E6">
        <f>' CAR (CD25)'!O20</f>
        <v>129</v>
      </c>
      <c r="F6">
        <f>' CAR (CD25)'!P20</f>
        <v>1.7320508075688772</v>
      </c>
      <c r="G6">
        <f>' CAR (CD25)'!Q20</f>
        <v>1</v>
      </c>
      <c r="H6">
        <f>' CAR (CD25)'!R20</f>
        <v>599</v>
      </c>
      <c r="I6">
        <f>' CAR (CD25)'!S20</f>
        <v>650</v>
      </c>
      <c r="J6">
        <f>' CAR (CD25)'!T20</f>
        <v>664</v>
      </c>
      <c r="K6">
        <f>' CAR (CD25)'!U20</f>
        <v>637.66666666666663</v>
      </c>
      <c r="L6">
        <f>' CAR (CD25)'!V20</f>
        <v>34.210134950527937</v>
      </c>
      <c r="M6">
        <f>' CAR (CD25)'!W20</f>
        <v>19.751230622700731</v>
      </c>
    </row>
    <row r="7" spans="1:13" x14ac:dyDescent="0.2">
      <c r="A7">
        <f>' CAR (CD25)'!K21</f>
        <v>0.64</v>
      </c>
      <c r="B7">
        <f>' CAR (CD25)'!L21</f>
        <v>133</v>
      </c>
      <c r="C7">
        <f>' CAR (CD25)'!M21</f>
        <v>132</v>
      </c>
      <c r="D7">
        <f>' CAR (CD25)'!N21</f>
        <v>129</v>
      </c>
      <c r="E7">
        <f>' CAR (CD25)'!O21</f>
        <v>131.33333333333334</v>
      </c>
      <c r="F7">
        <f>' CAR (CD25)'!P21</f>
        <v>2.0816659994661331</v>
      </c>
      <c r="G7">
        <f>' CAR (CD25)'!Q21</f>
        <v>1.2018504251546633</v>
      </c>
      <c r="H7">
        <f>' CAR (CD25)'!R21</f>
        <v>752</v>
      </c>
      <c r="I7">
        <f>' CAR (CD25)'!S21</f>
        <v>760</v>
      </c>
      <c r="J7">
        <f>' CAR (CD25)'!T21</f>
        <v>840</v>
      </c>
      <c r="K7">
        <f>' CAR (CD25)'!U21</f>
        <v>784</v>
      </c>
      <c r="L7">
        <f>' CAR (CD25)'!V21</f>
        <v>48.662100242385755</v>
      </c>
      <c r="M7">
        <f>' CAR (CD25)'!W21</f>
        <v>28.095076674273969</v>
      </c>
    </row>
    <row r="8" spans="1:13" x14ac:dyDescent="0.2">
      <c r="A8">
        <f>' CAR (CD25)'!K22</f>
        <v>1.6</v>
      </c>
      <c r="B8">
        <f>' CAR (CD25)'!L22</f>
        <v>133</v>
      </c>
      <c r="C8">
        <f>' CAR (CD25)'!M22</f>
        <v>130</v>
      </c>
      <c r="D8">
        <f>' CAR (CD25)'!N22</f>
        <v>130</v>
      </c>
      <c r="E8">
        <f>' CAR (CD25)'!O22</f>
        <v>131</v>
      </c>
      <c r="F8">
        <f>' CAR (CD25)'!P22</f>
        <v>1.7320508075688772</v>
      </c>
      <c r="G8">
        <f>' CAR (CD25)'!Q22</f>
        <v>1</v>
      </c>
      <c r="H8">
        <f>' CAR (CD25)'!R22</f>
        <v>772</v>
      </c>
      <c r="I8">
        <f>' CAR (CD25)'!S22</f>
        <v>890</v>
      </c>
      <c r="J8">
        <f>' CAR (CD25)'!T22</f>
        <v>821</v>
      </c>
      <c r="K8">
        <f>' CAR (CD25)'!U22</f>
        <v>827.66666666666663</v>
      </c>
      <c r="L8">
        <f>' CAR (CD25)'!V22</f>
        <v>59.281812837777942</v>
      </c>
      <c r="M8">
        <f>' CAR (CD25)'!W22</f>
        <v>34.226370599940111</v>
      </c>
    </row>
    <row r="9" spans="1:13" x14ac:dyDescent="0.2">
      <c r="A9">
        <f>' CAR (CD25)'!K23</f>
        <v>4</v>
      </c>
      <c r="B9">
        <f>' CAR (CD25)'!L23</f>
        <v>132</v>
      </c>
      <c r="C9">
        <f>' CAR (CD25)'!M23</f>
        <v>132</v>
      </c>
      <c r="D9">
        <f>' CAR (CD25)'!N23</f>
        <v>132</v>
      </c>
      <c r="E9">
        <f>' CAR (CD25)'!O23</f>
        <v>132</v>
      </c>
      <c r="F9">
        <f>' CAR (CD25)'!P23</f>
        <v>0</v>
      </c>
      <c r="G9">
        <f>' CAR (CD25)'!Q23</f>
        <v>0</v>
      </c>
      <c r="H9">
        <f>' CAR (CD25)'!R23</f>
        <v>720</v>
      </c>
      <c r="I9">
        <f>' CAR (CD25)'!S23</f>
        <v>792</v>
      </c>
      <c r="J9">
        <f>' CAR (CD25)'!T23</f>
        <v>732</v>
      </c>
      <c r="K9">
        <f>' CAR (CD25)'!U23</f>
        <v>748</v>
      </c>
      <c r="L9">
        <f>' CAR (CD25)'!V23</f>
        <v>38.57460304397182</v>
      </c>
      <c r="M9">
        <f>' CAR (CD25)'!W23</f>
        <v>22.27105745132009</v>
      </c>
    </row>
    <row r="10" spans="1:13" x14ac:dyDescent="0.2">
      <c r="A10">
        <f>' CAR (CD25)'!K24</f>
        <v>10</v>
      </c>
      <c r="B10">
        <f>' CAR (CD25)'!L24</f>
        <v>131</v>
      </c>
      <c r="C10">
        <f>' CAR (CD25)'!M24</f>
        <v>129</v>
      </c>
      <c r="D10">
        <f>' CAR (CD25)'!N24</f>
        <v>134</v>
      </c>
      <c r="E10">
        <f>' CAR (CD25)'!O24</f>
        <v>131.33333333333334</v>
      </c>
      <c r="F10">
        <f>' CAR (CD25)'!P24</f>
        <v>2.5166114784235836</v>
      </c>
      <c r="G10">
        <f>' CAR (CD25)'!Q24</f>
        <v>1.4529663145135581</v>
      </c>
      <c r="H10">
        <f>' CAR (CD25)'!R24</f>
        <v>521</v>
      </c>
      <c r="I10">
        <f>' CAR (CD25)'!S24</f>
        <v>573</v>
      </c>
      <c r="J10">
        <f>' CAR (CD25)'!T24</f>
        <v>563</v>
      </c>
      <c r="K10">
        <f>' CAR (CD25)'!U24</f>
        <v>552.33333333333337</v>
      </c>
      <c r="L10">
        <f>' CAR (CD25)'!V24</f>
        <v>27.592269448766501</v>
      </c>
      <c r="M10">
        <f>' CAR (CD25)'!W24</f>
        <v>15.930404193798028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692F-5E41-654B-A6DC-DE05A1C046DF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t="str">
        <f>' CAR (CD25)'!K27</f>
        <v>Ab</v>
      </c>
      <c r="B1" t="str">
        <f>' CAR (CD25)'!L27</f>
        <v>neg_1</v>
      </c>
      <c r="C1" t="str">
        <f>' CAR (CD25)'!M27</f>
        <v>neg_2</v>
      </c>
      <c r="D1" t="str">
        <f>' CAR (CD25)'!N27</f>
        <v>neg_3</v>
      </c>
      <c r="E1" t="str">
        <f>' CAR (CD25)'!O27</f>
        <v>neg_ave</v>
      </c>
      <c r="F1" t="str">
        <f>' CAR (CD25)'!P27</f>
        <v>neg_stdev</v>
      </c>
      <c r="G1" t="str">
        <f>' CAR (CD25)'!Q27</f>
        <v>neg_sterror</v>
      </c>
      <c r="H1" t="str">
        <f>' CAR (CD25)'!R27</f>
        <v>pos_1</v>
      </c>
      <c r="I1" t="str">
        <f>' CAR (CD25)'!S27</f>
        <v>pos_2</v>
      </c>
      <c r="J1" t="str">
        <f>' CAR (CD25)'!T27</f>
        <v>pos_3</v>
      </c>
      <c r="K1" t="str">
        <f>' CAR (CD25)'!U27</f>
        <v>pos_ave</v>
      </c>
      <c r="L1" t="str">
        <f>' CAR (CD25)'!V27</f>
        <v>pos_std</v>
      </c>
      <c r="M1" t="str">
        <f>' CAR (CD25)'!W27</f>
        <v>pos_sterror</v>
      </c>
    </row>
    <row r="2" spans="1:13" x14ac:dyDescent="0.2">
      <c r="A2">
        <f>' CAR (CD25)'!K28</f>
        <v>0</v>
      </c>
      <c r="B2">
        <f>' CAR (CD25)'!L28</f>
        <v>127</v>
      </c>
      <c r="C2">
        <f>' CAR (CD25)'!M28</f>
        <v>125</v>
      </c>
      <c r="D2">
        <f>' CAR (CD25)'!N28</f>
        <v>122</v>
      </c>
      <c r="E2">
        <f>' CAR (CD25)'!O28</f>
        <v>124.66666666666667</v>
      </c>
      <c r="F2">
        <f>' CAR (CD25)'!P28</f>
        <v>2.5166114784235836</v>
      </c>
      <c r="G2">
        <f>' CAR (CD25)'!Q28</f>
        <v>1.4529663145135581</v>
      </c>
      <c r="H2">
        <f>' CAR (CD25)'!R28</f>
        <v>123</v>
      </c>
      <c r="I2">
        <f>' CAR (CD25)'!S28</f>
        <v>128</v>
      </c>
      <c r="J2">
        <f>' CAR (CD25)'!T28</f>
        <v>123</v>
      </c>
      <c r="K2">
        <f>' CAR (CD25)'!U28</f>
        <v>124.66666666666667</v>
      </c>
      <c r="L2">
        <f>' CAR (CD25)'!V28</f>
        <v>2.8867513459481287</v>
      </c>
      <c r="M2">
        <f>' CAR (CD25)'!W28</f>
        <v>1.6666666666666667</v>
      </c>
    </row>
    <row r="3" spans="1:13" x14ac:dyDescent="0.2">
      <c r="A3">
        <f>' CAR (CD25)'!K29</f>
        <v>1.6383999999999999E-2</v>
      </c>
      <c r="B3">
        <f>' CAR (CD25)'!L29</f>
        <v>133</v>
      </c>
      <c r="C3">
        <f>' CAR (CD25)'!M29</f>
        <v>125</v>
      </c>
      <c r="D3">
        <f>' CAR (CD25)'!N29</f>
        <v>126</v>
      </c>
      <c r="E3">
        <f>' CAR (CD25)'!O29</f>
        <v>128</v>
      </c>
      <c r="F3">
        <f>' CAR (CD25)'!P29</f>
        <v>4.358898943540674</v>
      </c>
      <c r="G3">
        <f>' CAR (CD25)'!Q29</f>
        <v>2.5166114784235836</v>
      </c>
      <c r="H3">
        <f>' CAR (CD25)'!R29</f>
        <v>152</v>
      </c>
      <c r="I3">
        <f>' CAR (CD25)'!S29</f>
        <v>154</v>
      </c>
      <c r="J3">
        <f>' CAR (CD25)'!T29</f>
        <v>161</v>
      </c>
      <c r="K3">
        <f>' CAR (CD25)'!U29</f>
        <v>155.66666666666666</v>
      </c>
      <c r="L3">
        <f>' CAR (CD25)'!V29</f>
        <v>4.7258156262526088</v>
      </c>
      <c r="M3">
        <f>' CAR (CD25)'!W29</f>
        <v>2.7284509239574839</v>
      </c>
    </row>
    <row r="4" spans="1:13" x14ac:dyDescent="0.2">
      <c r="A4">
        <f>' CAR (CD25)'!K30</f>
        <v>4.0960000000000003E-2</v>
      </c>
      <c r="B4">
        <f>' CAR (CD25)'!L30</f>
        <v>131</v>
      </c>
      <c r="C4">
        <f>' CAR (CD25)'!M30</f>
        <v>128</v>
      </c>
      <c r="D4">
        <f>' CAR (CD25)'!N30</f>
        <v>122</v>
      </c>
      <c r="E4">
        <f>' CAR (CD25)'!O30</f>
        <v>127</v>
      </c>
      <c r="F4">
        <f>' CAR (CD25)'!P30</f>
        <v>4.5825756949558398</v>
      </c>
      <c r="G4">
        <f>' CAR (CD25)'!Q30</f>
        <v>2.6457513110645907</v>
      </c>
      <c r="H4">
        <f>' CAR (CD25)'!R30</f>
        <v>172</v>
      </c>
      <c r="I4">
        <f>' CAR (CD25)'!S30</f>
        <v>169</v>
      </c>
      <c r="J4">
        <f>' CAR (CD25)'!T30</f>
        <v>168</v>
      </c>
      <c r="K4">
        <f>' CAR (CD25)'!U30</f>
        <v>169.66666666666666</v>
      </c>
      <c r="L4">
        <f>' CAR (CD25)'!V30</f>
        <v>2.0816659994661331</v>
      </c>
      <c r="M4">
        <f>' CAR (CD25)'!W30</f>
        <v>1.2018504251546633</v>
      </c>
    </row>
    <row r="5" spans="1:13" x14ac:dyDescent="0.2">
      <c r="A5">
        <f>' CAR (CD25)'!K31</f>
        <v>0.1024</v>
      </c>
      <c r="B5">
        <f>' CAR (CD25)'!L31</f>
        <v>130</v>
      </c>
      <c r="C5">
        <f>' CAR (CD25)'!M31</f>
        <v>121</v>
      </c>
      <c r="D5">
        <f>' CAR (CD25)'!N31</f>
        <v>130</v>
      </c>
      <c r="E5">
        <f>' CAR (CD25)'!O31</f>
        <v>127</v>
      </c>
      <c r="F5">
        <f>' CAR (CD25)'!P31</f>
        <v>5.196152422706632</v>
      </c>
      <c r="G5">
        <f>' CAR (CD25)'!Q31</f>
        <v>3.0000000000000004</v>
      </c>
      <c r="H5">
        <f>' CAR (CD25)'!R31</f>
        <v>167</v>
      </c>
      <c r="I5">
        <f>' CAR (CD25)'!S31</f>
        <v>175</v>
      </c>
      <c r="J5">
        <f>' CAR (CD25)'!T31</f>
        <v>167</v>
      </c>
      <c r="K5">
        <f>' CAR (CD25)'!U31</f>
        <v>169.66666666666666</v>
      </c>
      <c r="L5">
        <f>' CAR (CD25)'!V31</f>
        <v>4.6188021535170067</v>
      </c>
      <c r="M5">
        <f>' CAR (CD25)'!W31</f>
        <v>2.666666666666667</v>
      </c>
    </row>
    <row r="6" spans="1:13" x14ac:dyDescent="0.2">
      <c r="A6">
        <f>' CAR (CD25)'!K32</f>
        <v>0.25600000000000001</v>
      </c>
      <c r="B6">
        <f>' CAR (CD25)'!L32</f>
        <v>128</v>
      </c>
      <c r="C6">
        <f>' CAR (CD25)'!M32</f>
        <v>127</v>
      </c>
      <c r="D6">
        <f>' CAR (CD25)'!N32</f>
        <v>124</v>
      </c>
      <c r="E6">
        <f>' CAR (CD25)'!O32</f>
        <v>126.33333333333333</v>
      </c>
      <c r="F6">
        <f>' CAR (CD25)'!P32</f>
        <v>2.0816659994661331</v>
      </c>
      <c r="G6">
        <f>' CAR (CD25)'!Q32</f>
        <v>1.2018504251546633</v>
      </c>
      <c r="H6">
        <f>' CAR (CD25)'!R32</f>
        <v>176</v>
      </c>
      <c r="I6">
        <f>' CAR (CD25)'!S32</f>
        <v>190</v>
      </c>
      <c r="J6">
        <f>' CAR (CD25)'!T32</f>
        <v>182</v>
      </c>
      <c r="K6">
        <f>' CAR (CD25)'!U32</f>
        <v>182.66666666666666</v>
      </c>
      <c r="L6">
        <f>' CAR (CD25)'!V32</f>
        <v>7.0237691685684922</v>
      </c>
      <c r="M6">
        <f>' CAR (CD25)'!W32</f>
        <v>4.0551750201988135</v>
      </c>
    </row>
    <row r="7" spans="1:13" x14ac:dyDescent="0.2">
      <c r="A7">
        <f>' CAR (CD25)'!K33</f>
        <v>0.64</v>
      </c>
      <c r="B7">
        <f>' CAR (CD25)'!L33</f>
        <v>126</v>
      </c>
      <c r="C7">
        <f>' CAR (CD25)'!M33</f>
        <v>126</v>
      </c>
      <c r="D7">
        <f>' CAR (CD25)'!N33</f>
        <v>125</v>
      </c>
      <c r="E7">
        <f>' CAR (CD25)'!O33</f>
        <v>125.66666666666667</v>
      </c>
      <c r="F7">
        <f>' CAR (CD25)'!P33</f>
        <v>0.57735026918962573</v>
      </c>
      <c r="G7">
        <f>' CAR (CD25)'!Q33</f>
        <v>0.33333333333333331</v>
      </c>
      <c r="H7">
        <f>' CAR (CD25)'!R33</f>
        <v>178</v>
      </c>
      <c r="I7">
        <f>' CAR (CD25)'!S33</f>
        <v>179</v>
      </c>
      <c r="J7">
        <f>' CAR (CD25)'!T33</f>
        <v>173</v>
      </c>
      <c r="K7">
        <f>' CAR (CD25)'!U33</f>
        <v>176.66666666666666</v>
      </c>
      <c r="L7">
        <f>' CAR (CD25)'!V33</f>
        <v>3.2145502536643185</v>
      </c>
      <c r="M7">
        <f>' CAR (CD25)'!W33</f>
        <v>1.8559214542766742</v>
      </c>
    </row>
    <row r="8" spans="1:13" x14ac:dyDescent="0.2">
      <c r="A8">
        <f>' CAR (CD25)'!K34</f>
        <v>1.6</v>
      </c>
      <c r="B8">
        <f>' CAR (CD25)'!L34</f>
        <v>128</v>
      </c>
      <c r="C8">
        <f>' CAR (CD25)'!M34</f>
        <v>136</v>
      </c>
      <c r="D8">
        <f>' CAR (CD25)'!N34</f>
        <v>124</v>
      </c>
      <c r="E8">
        <f>' CAR (CD25)'!O34</f>
        <v>129.33333333333334</v>
      </c>
      <c r="F8">
        <f>' CAR (CD25)'!P34</f>
        <v>6.1101009266077861</v>
      </c>
      <c r="G8">
        <f>' CAR (CD25)'!Q34</f>
        <v>3.5276684147527875</v>
      </c>
      <c r="H8">
        <f>' CAR (CD25)'!R34</f>
        <v>155</v>
      </c>
      <c r="I8">
        <f>' CAR (CD25)'!S34</f>
        <v>176</v>
      </c>
      <c r="J8">
        <f>' CAR (CD25)'!T34</f>
        <v>165</v>
      </c>
      <c r="K8">
        <f>' CAR (CD25)'!U34</f>
        <v>165.33333333333334</v>
      </c>
      <c r="L8">
        <f>' CAR (CD25)'!V34</f>
        <v>10.503967504392486</v>
      </c>
      <c r="M8">
        <f>' CAR (CD25)'!W34</f>
        <v>6.0644684662200836</v>
      </c>
    </row>
    <row r="9" spans="1:13" x14ac:dyDescent="0.2">
      <c r="A9">
        <f>' CAR (CD25)'!K35</f>
        <v>4</v>
      </c>
      <c r="B9">
        <f>' CAR (CD25)'!L35</f>
        <v>128</v>
      </c>
      <c r="C9">
        <f>' CAR (CD25)'!M35</f>
        <v>124</v>
      </c>
      <c r="D9">
        <f>' CAR (CD25)'!N35</f>
        <v>125</v>
      </c>
      <c r="E9">
        <f>' CAR (CD25)'!O35</f>
        <v>125.66666666666667</v>
      </c>
      <c r="F9">
        <f>' CAR (CD25)'!P35</f>
        <v>2.0816659994661326</v>
      </c>
      <c r="G9">
        <f>' CAR (CD25)'!Q35</f>
        <v>1.2018504251546631</v>
      </c>
      <c r="H9">
        <f>' CAR (CD25)'!R35</f>
        <v>160</v>
      </c>
      <c r="I9">
        <f>' CAR (CD25)'!S35</f>
        <v>147</v>
      </c>
      <c r="J9">
        <f>' CAR (CD25)'!T35</f>
        <v>155</v>
      </c>
      <c r="K9">
        <f>' CAR (CD25)'!U35</f>
        <v>154</v>
      </c>
      <c r="L9">
        <f>' CAR (CD25)'!V35</f>
        <v>6.5574385243020004</v>
      </c>
      <c r="M9">
        <f>' CAR (CD25)'!W35</f>
        <v>3.7859388972001824</v>
      </c>
    </row>
    <row r="10" spans="1:13" x14ac:dyDescent="0.2">
      <c r="A10">
        <f>' CAR (CD25)'!K36</f>
        <v>10</v>
      </c>
      <c r="B10">
        <f>' CAR (CD25)'!L36</f>
        <v>125</v>
      </c>
      <c r="C10">
        <f>' CAR (CD25)'!M36</f>
        <v>127</v>
      </c>
      <c r="D10">
        <f>' CAR (CD25)'!N36</f>
        <v>126</v>
      </c>
      <c r="E10">
        <f>' CAR (CD25)'!O36</f>
        <v>126</v>
      </c>
      <c r="F10">
        <f>' CAR (CD25)'!P36</f>
        <v>1</v>
      </c>
      <c r="G10">
        <f>' CAR (CD25)'!Q36</f>
        <v>0.57735026918962584</v>
      </c>
      <c r="H10">
        <f>' CAR (CD25)'!R36</f>
        <v>130</v>
      </c>
      <c r="I10">
        <f>' CAR (CD25)'!S36</f>
        <v>132</v>
      </c>
      <c r="J10">
        <f>' CAR (CD25)'!T36</f>
        <v>130</v>
      </c>
      <c r="K10">
        <f>' CAR (CD25)'!U36</f>
        <v>130.66666666666666</v>
      </c>
      <c r="L10">
        <f>' CAR (CD25)'!V36</f>
        <v>1.1547005383792515</v>
      </c>
      <c r="M10">
        <f>' CAR (CD25)'!W36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synNotch</vt:lpstr>
      <vt:lpstr> CAR (CD25)</vt:lpstr>
      <vt:lpstr>SN_FMC63</vt:lpstr>
      <vt:lpstr>SN_Rituximab</vt:lpstr>
      <vt:lpstr>SN_Cetuximab</vt:lpstr>
      <vt:lpstr>SN_Herceptin</vt:lpstr>
      <vt:lpstr>CAR_FMC63</vt:lpstr>
      <vt:lpstr>CAR_Rituximab</vt:lpstr>
      <vt:lpstr>CAR_Cetuximab</vt:lpstr>
      <vt:lpstr>CAR_Herceptin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jasonloh</dc:creator>
  <cp:lastModifiedBy>Microsoft Office User</cp:lastModifiedBy>
  <dcterms:created xsi:type="dcterms:W3CDTF">2019-06-14T11:58:37Z</dcterms:created>
  <dcterms:modified xsi:type="dcterms:W3CDTF">2019-07-23T19:38:44Z</dcterms:modified>
</cp:coreProperties>
</file>