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senshar\Box Sync\Paradigm4_SciDB_Janssen_Pilot\p4-janssen-file-transfers-only\"/>
    </mc:Choice>
  </mc:AlternateContent>
  <bookViews>
    <workbookView xWindow="555" yWindow="465" windowWidth="25035" windowHeight="15540" activeTab="7"/>
  </bookViews>
  <sheets>
    <sheet name="Studies" sheetId="1" r:id="rId1"/>
    <sheet name="Subjects" sheetId="2" r:id="rId2"/>
    <sheet name="Samples" sheetId="4" r:id="rId3"/>
    <sheet name="Pipelines" sheetId="5" r:id="rId4"/>
    <sheet name="pipeline_choices" sheetId="6" r:id="rId5"/>
    <sheet name="filter_choices" sheetId="7" r:id="rId6"/>
    <sheet name="featureset_choices" sheetId="8" r:id="rId7"/>
    <sheet name="Definitions" sheetId="3" r:id="rId8"/>
    <sheet name="Notes" sheetId="9" r:id="rId9"/>
  </sheets>
  <definedNames>
    <definedName name="_xlnm._FilterDatabase" localSheetId="3" hidden="1">Pipelines!$A$1:$L$4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3" l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A10" i="7"/>
  <c r="A13" i="7"/>
  <c r="A7" i="6"/>
  <c r="A6" i="6"/>
  <c r="A8" i="6"/>
  <c r="A12" i="7"/>
  <c r="K3" i="3"/>
  <c r="J3" i="3"/>
  <c r="I3" i="3"/>
  <c r="H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4" i="3"/>
  <c r="K7" i="3"/>
  <c r="K6" i="3"/>
  <c r="K5" i="3"/>
  <c r="K2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4" i="3"/>
  <c r="J7" i="3"/>
  <c r="J6" i="3"/>
  <c r="J5" i="3"/>
  <c r="J2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4" i="3"/>
  <c r="I7" i="3"/>
  <c r="I6" i="3"/>
  <c r="I5" i="3"/>
  <c r="I2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8" i="3"/>
  <c r="H17" i="3"/>
  <c r="H16" i="3"/>
  <c r="H15" i="3"/>
  <c r="H14" i="3"/>
  <c r="H13" i="3"/>
  <c r="H12" i="3"/>
  <c r="H11" i="3"/>
  <c r="H10" i="3"/>
  <c r="H9" i="3"/>
  <c r="H8" i="3"/>
  <c r="H4" i="3"/>
  <c r="H7" i="3"/>
  <c r="H6" i="3"/>
  <c r="H5" i="3"/>
  <c r="H2" i="3"/>
  <c r="H19" i="3"/>
  <c r="A11" i="7"/>
  <c r="A9" i="7"/>
  <c r="A8" i="7"/>
  <c r="A7" i="7"/>
  <c r="A6" i="7"/>
  <c r="A5" i="7"/>
  <c r="A4" i="7"/>
  <c r="A3" i="7"/>
  <c r="A2" i="7"/>
  <c r="A9" i="6"/>
  <c r="A5" i="6"/>
  <c r="A10" i="6"/>
  <c r="A4" i="6"/>
  <c r="A3" i="6"/>
  <c r="A2" i="6"/>
  <c r="E4" i="4"/>
  <c r="E3" i="4"/>
  <c r="E2" i="4"/>
</calcChain>
</file>

<file path=xl/comments1.xml><?xml version="1.0" encoding="utf-8"?>
<comments xmlns="http://schemas.openxmlformats.org/spreadsheetml/2006/main">
  <authors>
    <author>Kriti Sen Sharma</author>
  </authors>
  <commentList>
    <comment ref="E5" authorId="0" shapeId="0">
      <text>
        <r>
          <rPr>
            <b/>
            <sz val="10"/>
            <color rgb="FF000000"/>
            <rFont val="Tahoma"/>
            <family val="2"/>
          </rPr>
          <t>Kriti Sen Sharma: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Prefer to call this "internal" instead of "BMS". </t>
        </r>
      </text>
    </comment>
  </commentList>
</comments>
</file>

<file path=xl/comments2.xml><?xml version="1.0" encoding="utf-8"?>
<comments xmlns="http://schemas.openxmlformats.org/spreadsheetml/2006/main">
  <authors>
    <author>Kriti Sen Sharma</author>
  </authors>
  <commentList>
    <comment ref="B1" authorId="0" shapeId="0">
      <text>
        <r>
          <rPr>
            <b/>
            <sz val="14"/>
            <color rgb="FF000000"/>
            <rFont val="Tahoma"/>
            <family val="2"/>
          </rPr>
          <t>Kriti Sen Sharma: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 xml:space="preserve">column B is effectively an expanded version of column A
</t>
        </r>
      </text>
    </comment>
  </commentList>
</comments>
</file>

<file path=xl/comments3.xml><?xml version="1.0" encoding="utf-8"?>
<comments xmlns="http://schemas.openxmlformats.org/spreadsheetml/2006/main">
  <authors>
    <author>Sen sharma, Kriti [JRDUS Non-J&amp;J]</author>
  </authors>
  <commentList>
    <comment ref="F1" authorId="0" shapeId="0">
      <text>
        <r>
          <rPr>
            <b/>
            <sz val="12"/>
            <color indexed="81"/>
            <rFont val="Arial"/>
            <family val="2"/>
          </rPr>
          <t>1: Required in both metadata sheet and database; non-empty value must be filled-in
5: Required in metata sheet; can be left blank
10: Optional columns; usually are study-specific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<sst xmlns="http://schemas.openxmlformats.org/spreadsheetml/2006/main" count="342" uniqueCount="157">
  <si>
    <t>project_id</t>
  </si>
  <si>
    <t>project_name</t>
  </si>
  <si>
    <t>project_description</t>
  </si>
  <si>
    <t>study_id</t>
  </si>
  <si>
    <t>study_name</t>
  </si>
  <si>
    <t>study_version</t>
  </si>
  <si>
    <t>study_version_notes</t>
  </si>
  <si>
    <t>study_types</t>
  </si>
  <si>
    <t>study_description</t>
  </si>
  <si>
    <t>is_study_public</t>
  </si>
  <si>
    <t>repository_source</t>
  </si>
  <si>
    <t>repository_id</t>
  </si>
  <si>
    <t>URL</t>
  </si>
  <si>
    <t>curator</t>
  </si>
  <si>
    <t>curator_notes</t>
  </si>
  <si>
    <t>customer_project_owner</t>
  </si>
  <si>
    <t>customer_project_owner_email</t>
  </si>
  <si>
    <t>BIOSPIX</t>
  </si>
  <si>
    <t>This project contains data for clinical trials using Biospix (ABC-103312)</t>
  </si>
  <si>
    <t>FREEDOM</t>
  </si>
  <si>
    <t>NA</t>
  </si>
  <si>
    <t>clinical</t>
  </si>
  <si>
    <t>S3</t>
  </si>
  <si>
    <t>ABC-103312-22</t>
  </si>
  <si>
    <t>https://clinicaltrials.gov/ct2/show/XXX</t>
  </si>
  <si>
    <t>contact-name (client), contact-name (Paradigm4)</t>
  </si>
  <si>
    <t>None</t>
  </si>
  <si>
    <t>Jack Barker</t>
  </si>
  <si>
    <t>jbarker@customer.com</t>
  </si>
  <si>
    <t>DISCOVERY</t>
  </si>
  <si>
    <t>The DISCOVERY study is a phase II trial where ...</t>
  </si>
  <si>
    <t>The FREEDOM study is a phase III trial where ...</t>
  </si>
  <si>
    <t>ABC-103312-35</t>
  </si>
  <si>
    <t>subject_id</t>
  </si>
  <si>
    <t>attribute_name</t>
  </si>
  <si>
    <t>adenocarcinoma</t>
  </si>
  <si>
    <t>AD0022_021</t>
  </si>
  <si>
    <t>AD0022_097</t>
  </si>
  <si>
    <t>AD0035_945</t>
  </si>
  <si>
    <t>sample_name</t>
  </si>
  <si>
    <t>original_sample_name</t>
  </si>
  <si>
    <t>AD0022_021_1</t>
  </si>
  <si>
    <t>AD0022_021_2</t>
  </si>
  <si>
    <t>AD0035_945_1</t>
  </si>
  <si>
    <t>sample_molecule_type</t>
  </si>
  <si>
    <t>DNA</t>
  </si>
  <si>
    <t>RNA</t>
  </si>
  <si>
    <t>sample_cell_type</t>
  </si>
  <si>
    <t>CD138+ plasma cells</t>
  </si>
  <si>
    <t>sample_disease</t>
  </si>
  <si>
    <t>pipeline_scidb</t>
  </si>
  <si>
    <t>measurement_entity</t>
  </si>
  <si>
    <t>data_subtype</t>
  </si>
  <si>
    <t>pipeline_applications</t>
  </si>
  <si>
    <t>pipeline_source</t>
  </si>
  <si>
    <t>pipeline_source_title</t>
  </si>
  <si>
    <t>pipeline_source_version</t>
  </si>
  <si>
    <t>pipeline_source_description</t>
  </si>
  <si>
    <t>Gene Expression</t>
  </si>
  <si>
    <t>RNA-seq</t>
  </si>
  <si>
    <t>RSEM</t>
  </si>
  <si>
    <t>external</t>
  </si>
  <si>
    <t>RNA-seq_Expression</t>
  </si>
  <si>
    <t>vXX.YY</t>
  </si>
  <si>
    <t>Variant</t>
  </si>
  <si>
    <t>GATK + SnpEff</t>
  </si>
  <si>
    <t>Proteomics</t>
  </si>
  <si>
    <t>MaxQuant</t>
  </si>
  <si>
    <t>...</t>
  </si>
  <si>
    <t>pipeline_choice</t>
  </si>
  <si>
    <t>filter_choice</t>
  </si>
  <si>
    <t>featureset_choice</t>
  </si>
  <si>
    <t>local_project_folder_prefix</t>
  </si>
  <si>
    <t>project_folder</t>
  </si>
  <si>
    <t>project_subfolder</t>
  </si>
  <si>
    <t>filename</t>
  </si>
  <si>
    <t>AD0022_021_1__DNA</t>
  </si>
  <si>
    <t>AD0022_021_2__DNA</t>
  </si>
  <si>
    <t>AD0035_945_1__RNA</t>
  </si>
  <si>
    <t>/data/</t>
  </si>
  <si>
    <t>RNAseq</t>
  </si>
  <si>
    <t>AD0035_834_1__RNA</t>
  </si>
  <si>
    <t>AD0035_834_1</t>
  </si>
  <si>
    <t>RSEM.matrix.txt</t>
  </si>
  <si>
    <t>DNAseq-20180104</t>
  </si>
  <si>
    <t>filter_name</t>
  </si>
  <si>
    <t>quantification_level</t>
  </si>
  <si>
    <t>quantification_unit</t>
  </si>
  <si>
    <t>filter_description</t>
  </si>
  <si>
    <t>gene</t>
  </si>
  <si>
    <t>log2(expression)</t>
  </si>
  <si>
    <t>counts</t>
  </si>
  <si>
    <t>FPKM</t>
  </si>
  <si>
    <t>Fragments per kilobase million</t>
  </si>
  <si>
    <t>transcript</t>
  </si>
  <si>
    <t>read counts</t>
  </si>
  <si>
    <t>TPM</t>
  </si>
  <si>
    <t>Transcripts per kilobase million</t>
  </si>
  <si>
    <t>mutations - unfiltered</t>
  </si>
  <si>
    <t>no filters used</t>
  </si>
  <si>
    <t>DNA-mutations - TNsnv</t>
  </si>
  <si>
    <t>DNAseq-20170903</t>
  </si>
  <si>
    <t>gene-FPKM</t>
  </si>
  <si>
    <t>AD0022_021_1.gatk.snpeff.TNsnv.csv</t>
  </si>
  <si>
    <t>AD0022_021_2.gatk.snpeff.TNsnv.csv</t>
  </si>
  <si>
    <t>type</t>
  </si>
  <si>
    <t>units</t>
  </si>
  <si>
    <t>description</t>
  </si>
  <si>
    <t>controlled_vocabulary</t>
  </si>
  <si>
    <t>importance</t>
  </si>
  <si>
    <t>attribute_found_in_any_sheets</t>
  </si>
  <si>
    <t>attribute_in_Studies</t>
  </si>
  <si>
    <t>attribute_in_Subjects</t>
  </si>
  <si>
    <t>attribute_in_Samples</t>
  </si>
  <si>
    <t>attribute_in_Pipelines</t>
  </si>
  <si>
    <t>INTEGER</t>
  </si>
  <si>
    <t>STRING</t>
  </si>
  <si>
    <t>clinical // collaboration</t>
  </si>
  <si>
    <t>BOOLEAN</t>
  </si>
  <si>
    <t>URL for clinical trial or study</t>
  </si>
  <si>
    <t>primary_disease</t>
  </si>
  <si>
    <t>DNA // RNA</t>
  </si>
  <si>
    <t>disease for the sample</t>
  </si>
  <si>
    <t>primary disease for the patient</t>
  </si>
  <si>
    <t>Raw intensity</t>
  </si>
  <si>
    <t>LFQ</t>
  </si>
  <si>
    <t>Protein</t>
  </si>
  <si>
    <t xml:space="preserve">Some datasets have 700+ samples, each with 3-4 variant callers. Manual editing of such an Excel sheet might become an issue there. </t>
  </si>
  <si>
    <t xml:space="preserve">The study being discussed for the BMS SOW is a "full featured clinical trial" and has various data-types in it. More of an exception rather than the rule. </t>
  </si>
  <si>
    <t>Somatic variant</t>
  </si>
  <si>
    <t>internal</t>
  </si>
  <si>
    <t>mutations - filter 1</t>
  </si>
  <si>
    <t>mutations - filter 2</t>
  </si>
  <si>
    <t>TNsnv</t>
  </si>
  <si>
    <t>TNscope</t>
  </si>
  <si>
    <t>Strelka 1</t>
  </si>
  <si>
    <t>Strelka 2</t>
  </si>
  <si>
    <t>Ariella-to-fill description of filters used e.g. "non-synonymous; depth &gt; XX; ..."</t>
  </si>
  <si>
    <t>featureset_name</t>
  </si>
  <si>
    <t>featureset_scidb</t>
  </si>
  <si>
    <t>featureset_source</t>
  </si>
  <si>
    <t>featureset_source_version</t>
  </si>
  <si>
    <t>featureset_species</t>
  </si>
  <si>
    <t>featureset_notes</t>
  </si>
  <si>
    <t>GRCh37</t>
  </si>
  <si>
    <t>Genome Reference Consortium Build 37</t>
  </si>
  <si>
    <t>homo sapiens</t>
  </si>
  <si>
    <t>GRCh37.p5</t>
  </si>
  <si>
    <t>Genome Reference Consortium Build 37, patch 5</t>
  </si>
  <si>
    <t>37.p5</t>
  </si>
  <si>
    <t>GRCh38</t>
  </si>
  <si>
    <t>Genome Reference Consortium Build 38</t>
  </si>
  <si>
    <t>GRCh38 (+lincRNA)</t>
  </si>
  <si>
    <t>GRCh38 (UCSC) with EmsEMBL lincRNA</t>
  </si>
  <si>
    <t>Genome Reference Consortium Build 38, EnsEMBL lincRNA</t>
  </si>
  <si>
    <t>(internal)-(Somatic variant) TNsnv</t>
  </si>
  <si>
    <t>(internal)-(RNA-seq) RSEM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</si>
</sst>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4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rgb="FF000000"/>
      <name val="Tahoma"/>
      <family val="2"/>
    </font>
    <font>
      <sz val="14"/>
      <color rgb="FF000000"/>
      <name val="Tahoma"/>
      <family val="2"/>
    </font>
    <font>
      <sz val="12"/>
      <color indexed="81"/>
      <name val="Tahoma"/>
      <family val="2"/>
    </font>
    <font>
      <b/>
      <sz val="12"/>
      <color indexed="8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0" fontId="6" fillId="4" borderId="0" xfId="0" applyFont="1" applyFill="1"/>
    <xf numFmtId="0" fontId="7" fillId="4" borderId="0" xfId="0" applyFont="1" applyFill="1"/>
    <xf numFmtId="0" fontId="2" fillId="5" borderId="0" xfId="0" applyFont="1" applyFill="1"/>
    <xf numFmtId="0" fontId="0" fillId="0" borderId="0" xfId="0" applyFont="1"/>
    <xf numFmtId="0" fontId="8" fillId="4" borderId="0" xfId="0" applyFont="1" applyFill="1"/>
    <xf numFmtId="0" fontId="0" fillId="6" borderId="0" xfId="0" applyFont="1" applyFill="1"/>
    <xf numFmtId="0" fontId="0" fillId="5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ill="1"/>
    <xf numFmtId="0" fontId="9" fillId="0" borderId="0" xfId="0" applyFont="1" applyFill="1"/>
    <xf numFmtId="0" fontId="0" fillId="5" borderId="0" xfId="0" applyFill="1"/>
    <xf numFmtId="0" fontId="11" fillId="2" borderId="0" xfId="0" applyFont="1" applyFill="1"/>
    <xf numFmtId="0" fontId="3" fillId="2" borderId="0" xfId="0" applyFont="1" applyFill="1" applyAlignment="1">
      <alignment wrapText="1"/>
    </xf>
    <xf numFmtId="0" fontId="10" fillId="2" borderId="0" xfId="0" applyFont="1" applyFill="1" applyAlignment="1">
      <alignment textRotation="60"/>
    </xf>
    <xf numFmtId="0" fontId="12" fillId="3" borderId="0" xfId="0" applyFont="1" applyFill="1" applyAlignment="1">
      <alignment textRotation="60"/>
    </xf>
    <xf numFmtId="0" fontId="13" fillId="0" borderId="0" xfId="0" applyFont="1"/>
    <xf numFmtId="0" fontId="0" fillId="0" borderId="0" xfId="0" applyAlignment="1">
      <alignment wrapText="1"/>
    </xf>
    <xf numFmtId="0" fontId="0" fillId="9" borderId="0" xfId="0" applyFont="1" applyFill="1"/>
    <xf numFmtId="0" fontId="6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/>
    <xf numFmtId="0" fontId="0" fillId="10" borderId="0" xfId="0" applyFont="1" applyFill="1" applyAlignment="1">
      <alignment wrapText="1"/>
    </xf>
    <xf numFmtId="0" fontId="4" fillId="11" borderId="0" xfId="0" applyFont="1" applyFill="1" applyAlignment="1">
      <alignment wrapText="1"/>
    </xf>
  </cellXfs>
  <cellStyles count="1">
    <cellStyle name="Normal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12700</xdr:rowOff>
    </xdr:from>
    <xdr:to>
      <xdr:col>10</xdr:col>
      <xdr:colOff>254000</xdr:colOff>
      <xdr:row>9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2D34D1-D772-8F47-8090-801C817504C8}"/>
            </a:ext>
          </a:extLst>
        </xdr:cNvPr>
        <xdr:cNvSpPr txBox="1"/>
      </xdr:nvSpPr>
      <xdr:spPr>
        <a:xfrm>
          <a:off x="6311900" y="495300"/>
          <a:ext cx="3733800" cy="18161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Feel free to add more columns to the right, and then fill up the values from the rows.</a:t>
          </a: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r>
            <a:rPr lang="en-US" sz="1600" b="1">
              <a:solidFill>
                <a:schemeClr val="accent4">
                  <a:lumMod val="20000"/>
                  <a:lumOff val="80000"/>
                </a:schemeClr>
              </a:solidFill>
            </a:rPr>
            <a:t>Just be sure </a:t>
          </a:r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to add corresponding entries to the Definitions sheet</a:t>
          </a: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203200</xdr:colOff>
      <xdr:row>0</xdr:row>
      <xdr:rowOff>127000</xdr:rowOff>
    </xdr:from>
    <xdr:to>
      <xdr:col>5</xdr:col>
      <xdr:colOff>723900</xdr:colOff>
      <xdr:row>2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03DA841-020C-A64E-8F9E-FC641140AEBB}"/>
            </a:ext>
          </a:extLst>
        </xdr:cNvPr>
        <xdr:cNvCxnSpPr/>
      </xdr:nvCxnSpPr>
      <xdr:spPr>
        <a:xfrm flipH="1" flipV="1">
          <a:off x="5867400" y="127000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203200</xdr:rowOff>
    </xdr:from>
    <xdr:to>
      <xdr:col>6</xdr:col>
      <xdr:colOff>2044700</xdr:colOff>
      <xdr:row>9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63F264-7D24-5A40-BEFE-F62AC1CBA0D7}"/>
            </a:ext>
          </a:extLst>
        </xdr:cNvPr>
        <xdr:cNvSpPr txBox="1"/>
      </xdr:nvSpPr>
      <xdr:spPr>
        <a:xfrm>
          <a:off x="6248400" y="1397000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This column is </a:t>
          </a:r>
          <a:r>
            <a:rPr lang="en-US" sz="1600" baseline="0">
              <a:solidFill>
                <a:schemeClr val="tx1"/>
              </a:solidFill>
            </a:rPr>
            <a:t>auto-interpreted using formulas. Do not paste text here. </a:t>
          </a:r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1447800</xdr:colOff>
      <xdr:row>4</xdr:row>
      <xdr:rowOff>139700</xdr:rowOff>
    </xdr:from>
    <xdr:to>
      <xdr:col>5</xdr:col>
      <xdr:colOff>330200</xdr:colOff>
      <xdr:row>6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529F440-D8A9-D646-94D0-D48E2012F50A}"/>
            </a:ext>
          </a:extLst>
        </xdr:cNvPr>
        <xdr:cNvCxnSpPr/>
      </xdr:nvCxnSpPr>
      <xdr:spPr>
        <a:xfrm flipH="1" flipV="1">
          <a:off x="5626100" y="1092200"/>
          <a:ext cx="609600" cy="4191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254000</xdr:colOff>
      <xdr:row>2</xdr:row>
      <xdr:rowOff>50800</xdr:rowOff>
    </xdr:from>
    <xdr:to>
      <xdr:col>14</xdr:col>
      <xdr:colOff>685800</xdr:colOff>
      <xdr:row>9</xdr:row>
      <xdr:rowOff>177800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05CFE6D-063F-A343-A0B6-2AEE19F24714}"/>
            </a:ext>
          </a:extLst>
        </xdr:cNvPr>
        <xdr:cNvSpPr txBox="1"/>
      </xdr:nvSpPr>
      <xdr:spPr>
        <a:xfrm>
          <a:off x="14300200" y="520700"/>
          <a:ext cx="3733800" cy="18161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Feel free to add more columns to the right, and then fill up the values from the rows.</a:t>
          </a: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r>
            <a:rPr lang="en-US" sz="1600" b="1">
              <a:solidFill>
                <a:schemeClr val="accent4">
                  <a:lumMod val="20000"/>
                  <a:lumOff val="80000"/>
                </a:schemeClr>
              </a:solidFill>
            </a:rPr>
            <a:t>Just be sure </a:t>
          </a:r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to add corresponding entries to the Definitions sheet</a:t>
          </a: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9</xdr:col>
      <xdr:colOff>635000</xdr:colOff>
      <xdr:row>0</xdr:row>
      <xdr:rowOff>152400</xdr:rowOff>
    </xdr:from>
    <xdr:to>
      <xdr:col>10</xdr:col>
      <xdr:colOff>330200</xdr:colOff>
      <xdr:row>2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6A1EE23-6F9D-B04C-9F49-10A1083939CA}"/>
            </a:ext>
          </a:extLst>
        </xdr:cNvPr>
        <xdr:cNvCxnSpPr/>
      </xdr:nvCxnSpPr>
      <xdr:spPr>
        <a:xfrm flipH="1" flipV="1">
          <a:off x="13855700" y="152400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8</xdr:row>
      <xdr:rowOff>127000</xdr:rowOff>
    </xdr:from>
    <xdr:to>
      <xdr:col>10</xdr:col>
      <xdr:colOff>393700</xdr:colOff>
      <xdr:row>12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27B373-DCD6-6D4B-B2D3-682A1B08DA2D}"/>
            </a:ext>
          </a:extLst>
        </xdr:cNvPr>
        <xdr:cNvSpPr txBox="1"/>
      </xdr:nvSpPr>
      <xdr:spPr>
        <a:xfrm>
          <a:off x="11277600" y="1778000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These</a:t>
          </a:r>
          <a:r>
            <a:rPr lang="en-US" sz="1600" baseline="0">
              <a:solidFill>
                <a:schemeClr val="tx1"/>
              </a:solidFill>
            </a:rPr>
            <a:t> columns must be filled up using values from the drop-down menus. </a:t>
          </a:r>
        </a:p>
      </xdr:txBody>
    </xdr:sp>
    <xdr:clientData/>
  </xdr:twoCellAnchor>
  <xdr:twoCellAnchor>
    <xdr:from>
      <xdr:col>7</xdr:col>
      <xdr:colOff>1460500</xdr:colOff>
      <xdr:row>7</xdr:row>
      <xdr:rowOff>25400</xdr:rowOff>
    </xdr:from>
    <xdr:to>
      <xdr:col>8</xdr:col>
      <xdr:colOff>393700</xdr:colOff>
      <xdr:row>9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77656AC-7D7D-3347-8392-F8FB20EE9DA7}"/>
            </a:ext>
          </a:extLst>
        </xdr:cNvPr>
        <xdr:cNvCxnSpPr/>
      </xdr:nvCxnSpPr>
      <xdr:spPr>
        <a:xfrm flipH="1" flipV="1">
          <a:off x="10655300" y="1473200"/>
          <a:ext cx="609600" cy="4191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3156505</xdr:colOff>
      <xdr:row>14</xdr:row>
      <xdr:rowOff>12330</xdr:rowOff>
    </xdr:from>
    <xdr:to>
      <xdr:col>2</xdr:col>
      <xdr:colOff>1626833</xdr:colOff>
      <xdr:row>18</xdr:row>
      <xdr:rowOff>10604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DB5FE22-46F9-2745-842F-17FBB5566E95}"/>
            </a:ext>
          </a:extLst>
        </xdr:cNvPr>
        <xdr:cNvSpPr txBox="1"/>
      </xdr:nvSpPr>
      <xdr:spPr>
        <a:xfrm>
          <a:off x="3156505" y="2823592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This column is </a:t>
          </a:r>
          <a:r>
            <a:rPr lang="en-US" sz="1600" baseline="0">
              <a:solidFill>
                <a:schemeClr val="tx1"/>
              </a:solidFill>
            </a:rPr>
            <a:t>auto-interpreted using formulas. Do not paste text here. </a:t>
          </a:r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3094855</xdr:colOff>
      <xdr:row>11</xdr:row>
      <xdr:rowOff>160292</xdr:rowOff>
    </xdr:from>
    <xdr:to>
      <xdr:col>1</xdr:col>
      <xdr:colOff>175458</xdr:colOff>
      <xdr:row>14</xdr:row>
      <xdr:rowOff>38347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66BB947-95FB-1640-AF8D-4E661C922CFF}"/>
            </a:ext>
          </a:extLst>
        </xdr:cNvPr>
        <xdr:cNvCxnSpPr/>
      </xdr:nvCxnSpPr>
      <xdr:spPr>
        <a:xfrm flipH="1" flipV="1">
          <a:off x="3094855" y="2379709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C1" zoomScale="82" workbookViewId="0">
      <pane ySplit="1" topLeftCell="A2" activePane="bottomLeft" state="frozen"/>
      <selection pane="bottomLeft" activeCell="C1" sqref="C1:C1048576"/>
    </sheetView>
  </sheetViews>
  <sheetFormatPr defaultColWidth="10.875" defaultRowHeight="18.75" x14ac:dyDescent="0.3"/>
  <cols>
    <col min="1" max="1" width="16.375" style="2" customWidth="1"/>
    <col min="2" max="2" width="22.5" style="2" customWidth="1"/>
    <col min="3" max="3" width="74.125" style="2" customWidth="1"/>
    <col min="4" max="4" width="15.625" style="2" customWidth="1"/>
    <col min="5" max="5" width="19" style="2" customWidth="1"/>
    <col min="6" max="6" width="20.125" style="2" customWidth="1"/>
    <col min="7" max="7" width="35" style="2" customWidth="1"/>
    <col min="8" max="8" width="23.375" style="2" customWidth="1"/>
    <col min="9" max="9" width="40.875" style="2" customWidth="1"/>
    <col min="10" max="10" width="22.5" style="2" customWidth="1"/>
    <col min="11" max="11" width="29.875" style="2" customWidth="1"/>
    <col min="12" max="12" width="18.375" style="2" customWidth="1"/>
    <col min="13" max="13" width="16" style="2" customWidth="1"/>
    <col min="14" max="14" width="25.375" style="2" customWidth="1"/>
    <col min="15" max="15" width="17.375" style="2" bestFit="1" customWidth="1"/>
    <col min="16" max="16" width="30" style="2" bestFit="1" customWidth="1"/>
    <col min="17" max="17" width="37.625" style="2" bestFit="1" customWidth="1"/>
    <col min="18" max="16384" width="10.875" style="2"/>
  </cols>
  <sheetData>
    <row r="1" spans="1:17" s="3" customFormat="1" ht="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3">
      <c r="A2" s="2">
        <v>1</v>
      </c>
      <c r="B2" s="2" t="s">
        <v>17</v>
      </c>
      <c r="C2" s="2" t="s">
        <v>18</v>
      </c>
      <c r="D2" s="2">
        <v>1</v>
      </c>
      <c r="E2" s="2" t="s">
        <v>19</v>
      </c>
      <c r="F2" s="2">
        <v>1</v>
      </c>
      <c r="G2" s="2" t="s">
        <v>20</v>
      </c>
      <c r="H2" s="2" t="s">
        <v>21</v>
      </c>
      <c r="I2" s="2" t="s">
        <v>31</v>
      </c>
      <c r="J2" s="2" t="b">
        <v>0</v>
      </c>
      <c r="K2" s="2" t="s">
        <v>22</v>
      </c>
      <c r="L2" s="2" t="s">
        <v>23</v>
      </c>
      <c r="M2" t="s">
        <v>24</v>
      </c>
      <c r="N2" s="2" t="s">
        <v>25</v>
      </c>
      <c r="O2" s="2" t="s">
        <v>26</v>
      </c>
      <c r="P2" s="2" t="s">
        <v>27</v>
      </c>
      <c r="Q2" t="s">
        <v>28</v>
      </c>
    </row>
    <row r="3" spans="1:17" x14ac:dyDescent="0.3">
      <c r="A3" s="2">
        <v>1</v>
      </c>
      <c r="B3" s="2" t="s">
        <v>17</v>
      </c>
      <c r="C3" s="2" t="s">
        <v>18</v>
      </c>
      <c r="D3" s="2">
        <v>2</v>
      </c>
      <c r="E3" s="2" t="s">
        <v>29</v>
      </c>
      <c r="F3" s="2">
        <v>1</v>
      </c>
      <c r="G3" s="2" t="s">
        <v>20</v>
      </c>
      <c r="H3" s="2" t="s">
        <v>21</v>
      </c>
      <c r="I3" s="2" t="s">
        <v>30</v>
      </c>
      <c r="J3" s="2" t="b">
        <v>0</v>
      </c>
      <c r="K3" s="2" t="s">
        <v>22</v>
      </c>
      <c r="L3" s="2" t="s">
        <v>32</v>
      </c>
      <c r="M3" t="s">
        <v>24</v>
      </c>
      <c r="N3" s="2" t="s">
        <v>25</v>
      </c>
      <c r="O3" s="2" t="s">
        <v>26</v>
      </c>
      <c r="P3" s="2" t="s">
        <v>27</v>
      </c>
      <c r="Q3" t="s">
        <v>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2" activePane="bottomLeft" state="frozen"/>
      <selection pane="bottomLeft" activeCell="C10" sqref="C10"/>
    </sheetView>
  </sheetViews>
  <sheetFormatPr defaultColWidth="10.875" defaultRowHeight="18.75" x14ac:dyDescent="0.3"/>
  <cols>
    <col min="1" max="1" width="12.625" style="2" bestFit="1" customWidth="1"/>
    <col min="2" max="2" width="11.125" style="2" bestFit="1" customWidth="1"/>
    <col min="3" max="3" width="17.625" style="2" bestFit="1" customWidth="1"/>
    <col min="4" max="4" width="13.125" style="2" bestFit="1" customWidth="1"/>
    <col min="5" max="5" width="19.625" style="2" bestFit="1" customWidth="1"/>
    <col min="6" max="16384" width="10.875" style="2"/>
  </cols>
  <sheetData>
    <row r="1" spans="1:5" s="5" customFormat="1" x14ac:dyDescent="0.3">
      <c r="A1" s="3" t="s">
        <v>0</v>
      </c>
      <c r="B1" s="3" t="s">
        <v>3</v>
      </c>
      <c r="C1" s="3" t="s">
        <v>5</v>
      </c>
      <c r="D1" s="3" t="s">
        <v>33</v>
      </c>
      <c r="E1" s="3" t="s">
        <v>120</v>
      </c>
    </row>
    <row r="2" spans="1:5" x14ac:dyDescent="0.3">
      <c r="A2" s="2">
        <v>1</v>
      </c>
      <c r="B2" s="2">
        <v>1</v>
      </c>
      <c r="C2" s="2">
        <v>1</v>
      </c>
      <c r="D2" s="2" t="s">
        <v>36</v>
      </c>
      <c r="E2" s="2" t="s">
        <v>35</v>
      </c>
    </row>
    <row r="3" spans="1:5" x14ac:dyDescent="0.3">
      <c r="A3" s="2">
        <v>1</v>
      </c>
      <c r="B3" s="2">
        <v>1</v>
      </c>
      <c r="C3" s="2">
        <v>1</v>
      </c>
      <c r="D3" s="2" t="s">
        <v>37</v>
      </c>
      <c r="E3" s="6" t="s">
        <v>35</v>
      </c>
    </row>
    <row r="4" spans="1:5" x14ac:dyDescent="0.3">
      <c r="A4" s="2">
        <v>1</v>
      </c>
      <c r="B4" s="2">
        <v>2</v>
      </c>
      <c r="C4" s="2">
        <v>1</v>
      </c>
      <c r="D4" s="2" t="s">
        <v>38</v>
      </c>
      <c r="E4" s="6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1" topLeftCell="A2" activePane="bottomLeft" state="frozen"/>
      <selection pane="bottomLeft" activeCell="I17" sqref="I17"/>
    </sheetView>
  </sheetViews>
  <sheetFormatPr defaultColWidth="10.875" defaultRowHeight="18.75" x14ac:dyDescent="0.3"/>
  <cols>
    <col min="1" max="1" width="12.625" style="2" bestFit="1" customWidth="1"/>
    <col min="2" max="2" width="11.125" style="2" bestFit="1" customWidth="1"/>
    <col min="3" max="3" width="17.625" style="2" bestFit="1" customWidth="1"/>
    <col min="4" max="4" width="13.375" style="2" bestFit="1" customWidth="1"/>
    <col min="5" max="5" width="22.625" style="9" bestFit="1" customWidth="1"/>
    <col min="6" max="6" width="27.375" style="2" bestFit="1" customWidth="1"/>
    <col min="7" max="7" width="27.875" style="2" bestFit="1" customWidth="1"/>
    <col min="8" max="8" width="21.125" style="2" bestFit="1" customWidth="1"/>
    <col min="9" max="9" width="19.625" style="2" bestFit="1" customWidth="1"/>
    <col min="10" max="16384" width="10.875" style="2"/>
  </cols>
  <sheetData>
    <row r="1" spans="1:9" s="3" customFormat="1" ht="18" x14ac:dyDescent="0.25">
      <c r="A1" s="3" t="s">
        <v>0</v>
      </c>
      <c r="B1" s="3" t="s">
        <v>3</v>
      </c>
      <c r="C1" s="3" t="s">
        <v>5</v>
      </c>
      <c r="D1" s="3" t="s">
        <v>33</v>
      </c>
      <c r="E1" s="3" t="s">
        <v>39</v>
      </c>
      <c r="F1" s="3" t="s">
        <v>40</v>
      </c>
      <c r="G1" s="3" t="s">
        <v>44</v>
      </c>
      <c r="H1" s="3" t="s">
        <v>47</v>
      </c>
      <c r="I1" s="3" t="s">
        <v>49</v>
      </c>
    </row>
    <row r="2" spans="1:9" x14ac:dyDescent="0.3">
      <c r="A2" s="2">
        <v>1</v>
      </c>
      <c r="B2" s="2">
        <v>1</v>
      </c>
      <c r="C2" s="2">
        <v>1</v>
      </c>
      <c r="D2" s="2" t="s">
        <v>36</v>
      </c>
      <c r="E2" s="9" t="str">
        <f>CONCATENATE(F2, "__", G2)</f>
        <v>AD0022_021_1__DNA</v>
      </c>
      <c r="F2" s="2" t="s">
        <v>41</v>
      </c>
      <c r="G2" s="2" t="s">
        <v>45</v>
      </c>
      <c r="H2" s="2" t="s">
        <v>48</v>
      </c>
      <c r="I2" s="2" t="s">
        <v>35</v>
      </c>
    </row>
    <row r="3" spans="1:9" x14ac:dyDescent="0.3">
      <c r="A3" s="2">
        <v>1</v>
      </c>
      <c r="B3" s="2">
        <v>1</v>
      </c>
      <c r="C3" s="2">
        <v>1</v>
      </c>
      <c r="D3" s="2" t="s">
        <v>36</v>
      </c>
      <c r="E3" s="9" t="str">
        <f>CONCATENATE(F3, "__", G3)</f>
        <v>AD0022_021_2__DNA</v>
      </c>
      <c r="F3" s="2" t="s">
        <v>42</v>
      </c>
      <c r="G3" s="2" t="s">
        <v>45</v>
      </c>
      <c r="H3" s="2" t="s">
        <v>48</v>
      </c>
      <c r="I3" s="2" t="s">
        <v>35</v>
      </c>
    </row>
    <row r="4" spans="1:9" x14ac:dyDescent="0.3">
      <c r="A4" s="2">
        <v>1</v>
      </c>
      <c r="B4" s="2">
        <v>2</v>
      </c>
      <c r="C4" s="2">
        <v>1</v>
      </c>
      <c r="D4" s="2" t="s">
        <v>38</v>
      </c>
      <c r="E4" s="9" t="str">
        <f>CONCATENATE(F4, "__", G4)</f>
        <v>AD0035_945_1__RNA</v>
      </c>
      <c r="F4" s="2" t="s">
        <v>43</v>
      </c>
      <c r="G4" s="2" t="s">
        <v>46</v>
      </c>
      <c r="H4" s="2" t="s">
        <v>48</v>
      </c>
      <c r="I4" s="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2.5" bestFit="1" customWidth="1"/>
    <col min="2" max="2" width="11.375" bestFit="1" customWidth="1"/>
    <col min="3" max="3" width="16.125" bestFit="1" customWidth="1"/>
    <col min="4" max="4" width="28.875" customWidth="1"/>
    <col min="5" max="5" width="26.625" customWidth="1"/>
    <col min="6" max="6" width="47.875" style="16" bestFit="1" customWidth="1"/>
    <col min="7" max="7" width="20.625" style="16" bestFit="1" customWidth="1"/>
    <col min="8" max="8" width="24.5" style="16" bestFit="1" customWidth="1"/>
    <col min="9" max="9" width="16.125" customWidth="1"/>
    <col min="10" max="10" width="19.875" bestFit="1" customWidth="1"/>
    <col min="11" max="11" width="24.375" bestFit="1" customWidth="1"/>
    <col min="12" max="12" width="37.5" bestFit="1" customWidth="1"/>
  </cols>
  <sheetData>
    <row r="1" spans="1:12" s="3" customFormat="1" ht="54" x14ac:dyDescent="0.25">
      <c r="A1" s="19" t="s">
        <v>0</v>
      </c>
      <c r="B1" s="19" t="s">
        <v>3</v>
      </c>
      <c r="C1" s="19" t="s">
        <v>5</v>
      </c>
      <c r="D1" s="3" t="s">
        <v>39</v>
      </c>
      <c r="E1" s="20" t="s">
        <v>40</v>
      </c>
      <c r="F1" s="3" t="s">
        <v>69</v>
      </c>
      <c r="G1" s="3" t="s">
        <v>70</v>
      </c>
      <c r="H1" s="3" t="s">
        <v>71</v>
      </c>
      <c r="I1" s="20" t="s">
        <v>72</v>
      </c>
      <c r="J1" s="3" t="s">
        <v>73</v>
      </c>
      <c r="K1" s="3" t="s">
        <v>74</v>
      </c>
      <c r="L1" s="3" t="s">
        <v>75</v>
      </c>
    </row>
    <row r="2" spans="1:12" ht="18.75" x14ac:dyDescent="0.3">
      <c r="A2">
        <v>1</v>
      </c>
      <c r="B2">
        <v>1</v>
      </c>
      <c r="C2">
        <v>1</v>
      </c>
      <c r="D2" t="s">
        <v>76</v>
      </c>
      <c r="E2" t="s">
        <v>41</v>
      </c>
      <c r="F2" s="16" t="s">
        <v>155</v>
      </c>
      <c r="G2" s="16" t="s">
        <v>100</v>
      </c>
      <c r="H2" s="16" t="s">
        <v>144</v>
      </c>
      <c r="I2" s="17" t="s">
        <v>79</v>
      </c>
      <c r="J2" s="2" t="s">
        <v>23</v>
      </c>
      <c r="K2" s="2" t="s">
        <v>101</v>
      </c>
      <c r="L2" s="2" t="s">
        <v>103</v>
      </c>
    </row>
    <row r="3" spans="1:12" ht="18.75" x14ac:dyDescent="0.3">
      <c r="A3">
        <v>1</v>
      </c>
      <c r="B3">
        <v>1</v>
      </c>
      <c r="C3">
        <v>1</v>
      </c>
      <c r="D3" t="s">
        <v>77</v>
      </c>
      <c r="E3" t="s">
        <v>42</v>
      </c>
      <c r="F3" s="16" t="s">
        <v>155</v>
      </c>
      <c r="G3" s="16" t="s">
        <v>100</v>
      </c>
      <c r="H3" s="16" t="s">
        <v>144</v>
      </c>
      <c r="I3" s="17" t="s">
        <v>79</v>
      </c>
      <c r="J3" s="2" t="s">
        <v>23</v>
      </c>
      <c r="K3" s="2" t="s">
        <v>84</v>
      </c>
      <c r="L3" s="2" t="s">
        <v>104</v>
      </c>
    </row>
    <row r="4" spans="1:12" ht="18.75" x14ac:dyDescent="0.3">
      <c r="A4">
        <v>1</v>
      </c>
      <c r="B4">
        <v>2</v>
      </c>
      <c r="C4">
        <v>1</v>
      </c>
      <c r="D4" t="s">
        <v>78</v>
      </c>
      <c r="E4" t="s">
        <v>43</v>
      </c>
      <c r="F4" s="16" t="s">
        <v>156</v>
      </c>
      <c r="G4" s="16" t="s">
        <v>102</v>
      </c>
      <c r="H4" s="16" t="s">
        <v>150</v>
      </c>
      <c r="I4" s="17" t="s">
        <v>79</v>
      </c>
      <c r="J4" s="2" t="s">
        <v>32</v>
      </c>
      <c r="K4" s="6" t="s">
        <v>80</v>
      </c>
      <c r="L4" s="6" t="s">
        <v>83</v>
      </c>
    </row>
    <row r="5" spans="1:12" ht="18.75" x14ac:dyDescent="0.3">
      <c r="A5">
        <v>1</v>
      </c>
      <c r="B5">
        <v>2</v>
      </c>
      <c r="C5">
        <v>1</v>
      </c>
      <c r="D5" t="s">
        <v>81</v>
      </c>
      <c r="E5" t="s">
        <v>82</v>
      </c>
      <c r="F5" s="16" t="s">
        <v>156</v>
      </c>
      <c r="G5" s="16" t="s">
        <v>102</v>
      </c>
      <c r="H5" s="16" t="s">
        <v>150</v>
      </c>
      <c r="I5" s="17" t="s">
        <v>79</v>
      </c>
      <c r="J5" s="2" t="s">
        <v>32</v>
      </c>
      <c r="K5" s="6" t="s">
        <v>80</v>
      </c>
      <c r="L5" s="2" t="s">
        <v>83</v>
      </c>
    </row>
  </sheetData>
  <autoFilter ref="A1:L4"/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filter_choices!$A$2:$A$11</xm:f>
          </x14:formula1>
          <xm:sqref>G2:G1048576</xm:sqref>
        </x14:dataValidation>
        <x14:dataValidation type="list" allowBlank="1" showInputMessage="1" showErrorMessage="1">
          <x14:formula1>
            <xm:f>pipeline_choices!A$2:A$10</xm:f>
          </x14:formula1>
          <xm:sqref>F2:F1048576</xm:sqref>
        </x14:dataValidation>
        <x14:dataValidation type="list" allowBlank="1" showInputMessage="1" showErrorMessage="1">
          <x14:formula1>
            <xm:f>featureset_choices!$A$2:$A$5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zoomScale="103" workbookViewId="0">
      <selection activeCell="F14" sqref="F14"/>
    </sheetView>
  </sheetViews>
  <sheetFormatPr defaultColWidth="10.875" defaultRowHeight="15.75" x14ac:dyDescent="0.25"/>
  <cols>
    <col min="1" max="1" width="45.125" style="13" bestFit="1" customWidth="1"/>
    <col min="2" max="2" width="24.625" style="10" bestFit="1" customWidth="1"/>
    <col min="3" max="3" width="25.125" style="10" bestFit="1" customWidth="1"/>
    <col min="4" max="4" width="26.125" style="10" bestFit="1" customWidth="1"/>
    <col min="5" max="5" width="19.625" style="10" bestFit="1" customWidth="1"/>
    <col min="6" max="6" width="25.5" style="10" bestFit="1" customWidth="1"/>
    <col min="7" max="7" width="29.875" style="10" bestFit="1" customWidth="1"/>
    <col min="8" max="8" width="34.5" style="10" bestFit="1" customWidth="1"/>
    <col min="9" max="9" width="17" style="10" bestFit="1" customWidth="1"/>
    <col min="10" max="16384" width="10.875" style="10"/>
  </cols>
  <sheetData>
    <row r="1" spans="1:9" s="11" customFormat="1" ht="18.75" x14ac:dyDescent="0.3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8"/>
    </row>
    <row r="2" spans="1:9" x14ac:dyDescent="0.25">
      <c r="A2" s="13" t="str">
        <f t="shared" ref="A2:A10" si="0">CONCATENATE("(", E2, ")-(",C2, ") ", D2  )</f>
        <v>(external)-(RNA-seq) RSEM</v>
      </c>
      <c r="B2" s="12" t="s">
        <v>58</v>
      </c>
      <c r="C2" s="10" t="s">
        <v>59</v>
      </c>
      <c r="D2" s="10" t="s">
        <v>60</v>
      </c>
      <c r="E2" s="10" t="s">
        <v>61</v>
      </c>
      <c r="F2" s="10" t="s">
        <v>62</v>
      </c>
      <c r="G2" s="10" t="s">
        <v>63</v>
      </c>
    </row>
    <row r="3" spans="1:9" x14ac:dyDescent="0.25">
      <c r="A3" s="13" t="str">
        <f t="shared" si="0"/>
        <v>(external)-(Somatic variant) GATK + SnpEff</v>
      </c>
      <c r="B3" s="25" t="s">
        <v>64</v>
      </c>
      <c r="C3" s="10" t="s">
        <v>129</v>
      </c>
      <c r="D3" s="28" t="s">
        <v>65</v>
      </c>
      <c r="E3" s="10" t="s">
        <v>61</v>
      </c>
      <c r="F3" s="10" t="s">
        <v>65</v>
      </c>
      <c r="G3" s="10" t="s">
        <v>63</v>
      </c>
    </row>
    <row r="4" spans="1:9" x14ac:dyDescent="0.25">
      <c r="A4" s="13" t="str">
        <f t="shared" si="0"/>
        <v>(external)-(Proteomics) MaxQuant</v>
      </c>
      <c r="B4" s="14" t="s">
        <v>66</v>
      </c>
      <c r="C4" s="10" t="s">
        <v>66</v>
      </c>
      <c r="D4" s="10" t="s">
        <v>67</v>
      </c>
      <c r="E4" s="10" t="s">
        <v>61</v>
      </c>
      <c r="F4" s="28" t="s">
        <v>67</v>
      </c>
      <c r="G4" s="4" t="s">
        <v>63</v>
      </c>
    </row>
    <row r="5" spans="1:9" x14ac:dyDescent="0.25">
      <c r="A5" s="13" t="str">
        <f t="shared" si="0"/>
        <v>(internal)-(RNA-seq) RSEM</v>
      </c>
      <c r="B5" s="12" t="s">
        <v>58</v>
      </c>
      <c r="C5" s="10" t="s">
        <v>59</v>
      </c>
      <c r="D5" s="10" t="s">
        <v>60</v>
      </c>
      <c r="E5" s="15" t="s">
        <v>130</v>
      </c>
      <c r="F5" s="10" t="s">
        <v>62</v>
      </c>
      <c r="G5" s="10" t="s">
        <v>63</v>
      </c>
    </row>
    <row r="6" spans="1:9" x14ac:dyDescent="0.25">
      <c r="A6" s="13" t="str">
        <f t="shared" si="0"/>
        <v>(internal)-(Somatic variant) TNsnv</v>
      </c>
      <c r="B6" s="25" t="s">
        <v>64</v>
      </c>
      <c r="C6" s="10" t="s">
        <v>129</v>
      </c>
      <c r="D6" s="28" t="s">
        <v>133</v>
      </c>
      <c r="E6" s="15" t="s">
        <v>130</v>
      </c>
      <c r="F6" s="28" t="s">
        <v>133</v>
      </c>
      <c r="G6" s="10" t="s">
        <v>63</v>
      </c>
    </row>
    <row r="7" spans="1:9" x14ac:dyDescent="0.25">
      <c r="A7" s="13" t="str">
        <f t="shared" ref="A7" si="1">CONCATENATE("(", E7, ")-(",C7, ") ", D7  )</f>
        <v>(internal)-(Somatic variant) TNscope</v>
      </c>
      <c r="B7" s="25" t="s">
        <v>64</v>
      </c>
      <c r="C7" s="10" t="s">
        <v>129</v>
      </c>
      <c r="D7" s="28" t="s">
        <v>134</v>
      </c>
      <c r="E7" s="15" t="s">
        <v>130</v>
      </c>
      <c r="F7" s="28" t="s">
        <v>134</v>
      </c>
      <c r="G7" s="10" t="s">
        <v>63</v>
      </c>
    </row>
    <row r="8" spans="1:9" x14ac:dyDescent="0.25">
      <c r="A8" s="13" t="str">
        <f t="shared" ref="A8" si="2">CONCATENATE("(", E8, ")-(",C8, ") ", D8  )</f>
        <v>(internal)-(Somatic variant) Strelka 1</v>
      </c>
      <c r="B8" s="25" t="s">
        <v>64</v>
      </c>
      <c r="C8" s="10" t="s">
        <v>129</v>
      </c>
      <c r="D8" s="28" t="s">
        <v>135</v>
      </c>
      <c r="E8" s="15" t="s">
        <v>130</v>
      </c>
      <c r="F8" s="28" t="s">
        <v>135</v>
      </c>
      <c r="G8" s="10" t="s">
        <v>63</v>
      </c>
    </row>
    <row r="9" spans="1:9" x14ac:dyDescent="0.25">
      <c r="A9" s="13" t="str">
        <f t="shared" si="0"/>
        <v>(internal)-(Somatic variant) Strelka 2</v>
      </c>
      <c r="B9" s="25" t="s">
        <v>64</v>
      </c>
      <c r="C9" s="10" t="s">
        <v>129</v>
      </c>
      <c r="D9" s="28" t="s">
        <v>136</v>
      </c>
      <c r="E9" s="15" t="s">
        <v>130</v>
      </c>
      <c r="F9" s="28" t="s">
        <v>136</v>
      </c>
      <c r="G9" s="10" t="s">
        <v>63</v>
      </c>
    </row>
    <row r="10" spans="1:9" x14ac:dyDescent="0.25">
      <c r="A10" s="13" t="str">
        <f t="shared" si="0"/>
        <v>(internal)-(Proteomics) MaxQuant</v>
      </c>
      <c r="B10" s="14" t="s">
        <v>66</v>
      </c>
      <c r="C10" s="10" t="s">
        <v>66</v>
      </c>
      <c r="D10" s="10" t="s">
        <v>67</v>
      </c>
      <c r="E10" s="15" t="s">
        <v>130</v>
      </c>
      <c r="F10" s="28" t="s">
        <v>67</v>
      </c>
      <c r="G10" s="4" t="s">
        <v>63</v>
      </c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6" sqref="D6"/>
    </sheetView>
  </sheetViews>
  <sheetFormatPr defaultColWidth="11" defaultRowHeight="15.75" x14ac:dyDescent="0.25"/>
  <cols>
    <col min="1" max="1" width="23.875" style="18" bestFit="1" customWidth="1"/>
    <col min="2" max="2" width="24.125" bestFit="1" customWidth="1"/>
    <col min="3" max="3" width="23.375" bestFit="1" customWidth="1"/>
    <col min="4" max="4" width="66.625" customWidth="1"/>
    <col min="5" max="5" width="24.625" bestFit="1" customWidth="1"/>
    <col min="6" max="6" width="29.875" bestFit="1" customWidth="1"/>
    <col min="7" max="7" width="34.5" bestFit="1" customWidth="1"/>
  </cols>
  <sheetData>
    <row r="1" spans="1:8" s="11" customFormat="1" ht="18.75" x14ac:dyDescent="0.3">
      <c r="A1" s="7" t="s">
        <v>85</v>
      </c>
      <c r="B1" s="7" t="s">
        <v>86</v>
      </c>
      <c r="C1" s="7" t="s">
        <v>87</v>
      </c>
      <c r="D1" s="7" t="s">
        <v>88</v>
      </c>
      <c r="E1" s="7" t="s">
        <v>51</v>
      </c>
      <c r="F1" s="7"/>
      <c r="G1" s="7"/>
      <c r="H1" s="8"/>
    </row>
    <row r="2" spans="1:8" x14ac:dyDescent="0.25">
      <c r="A2" s="18" t="str">
        <f>_xlfn.CONCAT(B2, "-", C2)</f>
        <v>gene-log2(expression)</v>
      </c>
      <c r="B2" t="s">
        <v>89</v>
      </c>
      <c r="C2" t="s">
        <v>90</v>
      </c>
      <c r="D2" t="s">
        <v>68</v>
      </c>
      <c r="E2" t="s">
        <v>58</v>
      </c>
    </row>
    <row r="3" spans="1:8" x14ac:dyDescent="0.25">
      <c r="A3" s="18" t="str">
        <f t="shared" ref="A3:A11" si="0">_xlfn.CONCAT(B3, "-", C3)</f>
        <v>gene-counts</v>
      </c>
      <c r="B3" t="s">
        <v>89</v>
      </c>
      <c r="C3" t="s">
        <v>91</v>
      </c>
      <c r="D3" t="s">
        <v>95</v>
      </c>
      <c r="E3" s="4" t="s">
        <v>58</v>
      </c>
    </row>
    <row r="4" spans="1:8" x14ac:dyDescent="0.25">
      <c r="A4" s="18" t="str">
        <f t="shared" si="0"/>
        <v>gene-FPKM</v>
      </c>
      <c r="B4" t="s">
        <v>89</v>
      </c>
      <c r="C4" t="s">
        <v>92</v>
      </c>
      <c r="D4" t="s">
        <v>93</v>
      </c>
      <c r="E4" t="s">
        <v>58</v>
      </c>
    </row>
    <row r="5" spans="1:8" x14ac:dyDescent="0.25">
      <c r="A5" s="18" t="str">
        <f t="shared" si="0"/>
        <v>transcript-log2(expression)</v>
      </c>
      <c r="B5" t="s">
        <v>94</v>
      </c>
      <c r="C5" s="4" t="s">
        <v>90</v>
      </c>
      <c r="D5" s="4" t="s">
        <v>68</v>
      </c>
      <c r="E5" s="4" t="s">
        <v>58</v>
      </c>
    </row>
    <row r="6" spans="1:8" x14ac:dyDescent="0.25">
      <c r="A6" s="18" t="str">
        <f t="shared" si="0"/>
        <v>transcript-counts</v>
      </c>
      <c r="B6" t="s">
        <v>94</v>
      </c>
      <c r="C6" s="4" t="s">
        <v>91</v>
      </c>
      <c r="D6" s="4" t="s">
        <v>95</v>
      </c>
      <c r="E6" s="4" t="s">
        <v>58</v>
      </c>
    </row>
    <row r="7" spans="1:8" x14ac:dyDescent="0.25">
      <c r="A7" s="18" t="str">
        <f t="shared" si="0"/>
        <v>transcript-FPKM</v>
      </c>
      <c r="B7" t="s">
        <v>94</v>
      </c>
      <c r="C7" s="4" t="s">
        <v>92</v>
      </c>
      <c r="D7" s="4" t="s">
        <v>93</v>
      </c>
      <c r="E7" s="4" t="s">
        <v>58</v>
      </c>
    </row>
    <row r="8" spans="1:8" x14ac:dyDescent="0.25">
      <c r="A8" s="18" t="str">
        <f t="shared" si="0"/>
        <v>transcript-TPM</v>
      </c>
      <c r="B8" t="s">
        <v>94</v>
      </c>
      <c r="C8" s="4" t="s">
        <v>96</v>
      </c>
      <c r="D8" s="4" t="s">
        <v>97</v>
      </c>
      <c r="E8" s="4" t="s">
        <v>58</v>
      </c>
    </row>
    <row r="9" spans="1:8" x14ac:dyDescent="0.25">
      <c r="A9" s="18" t="str">
        <f t="shared" si="0"/>
        <v>DNA-mutations - unfiltered</v>
      </c>
      <c r="B9" t="s">
        <v>45</v>
      </c>
      <c r="C9" s="4" t="s">
        <v>98</v>
      </c>
      <c r="D9" s="4" t="s">
        <v>99</v>
      </c>
      <c r="E9" s="4" t="s">
        <v>64</v>
      </c>
    </row>
    <row r="10" spans="1:8" x14ac:dyDescent="0.25">
      <c r="A10" s="18" t="str">
        <f t="shared" ref="A10" si="1">_xlfn.CONCAT(B10, "-", C10)</f>
        <v>DNA-mutations - filter 1</v>
      </c>
      <c r="B10" t="s">
        <v>45</v>
      </c>
      <c r="C10" s="4" t="s">
        <v>131</v>
      </c>
      <c r="D10" s="29" t="s">
        <v>137</v>
      </c>
      <c r="E10" s="4" t="s">
        <v>64</v>
      </c>
    </row>
    <row r="11" spans="1:8" x14ac:dyDescent="0.25">
      <c r="A11" s="18" t="str">
        <f t="shared" si="0"/>
        <v>DNA-mutations - filter 2</v>
      </c>
      <c r="B11" t="s">
        <v>45</v>
      </c>
      <c r="C11" s="4" t="s">
        <v>132</v>
      </c>
      <c r="D11" s="30" t="s">
        <v>137</v>
      </c>
      <c r="E11" s="4" t="s">
        <v>64</v>
      </c>
    </row>
    <row r="12" spans="1:8" x14ac:dyDescent="0.25">
      <c r="A12" s="18" t="str">
        <f>_xlfn.CONCAT(B12, "-", C12)</f>
        <v>Protein-Raw intensity</v>
      </c>
      <c r="B12" t="s">
        <v>126</v>
      </c>
      <c r="C12" s="4" t="s">
        <v>124</v>
      </c>
      <c r="E12" s="4" t="s">
        <v>66</v>
      </c>
    </row>
    <row r="13" spans="1:8" x14ac:dyDescent="0.25">
      <c r="A13" s="18" t="str">
        <f>_xlfn.CONCAT(B13, "-", C13)</f>
        <v>Protein-LFQ</v>
      </c>
      <c r="B13" t="s">
        <v>126</v>
      </c>
      <c r="C13" s="4" t="s">
        <v>125</v>
      </c>
      <c r="E13" s="4" t="s">
        <v>66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8" sqref="C8"/>
    </sheetView>
  </sheetViews>
  <sheetFormatPr defaultColWidth="11" defaultRowHeight="15.75" x14ac:dyDescent="0.25"/>
  <cols>
    <col min="1" max="1" width="20.375" bestFit="1" customWidth="1"/>
    <col min="2" max="2" width="34.375" bestFit="1" customWidth="1"/>
    <col min="3" max="3" width="50.625" bestFit="1" customWidth="1"/>
    <col min="4" max="4" width="32.375" style="27" bestFit="1" customWidth="1"/>
    <col min="5" max="5" width="23.125" bestFit="1" customWidth="1"/>
    <col min="6" max="6" width="20.625" bestFit="1" customWidth="1"/>
  </cols>
  <sheetData>
    <row r="1" spans="1:7" s="11" customFormat="1" ht="18.75" x14ac:dyDescent="0.3">
      <c r="A1" s="7" t="s">
        <v>138</v>
      </c>
      <c r="B1" s="7" t="s">
        <v>139</v>
      </c>
      <c r="C1" s="7" t="s">
        <v>140</v>
      </c>
      <c r="D1" s="26" t="s">
        <v>141</v>
      </c>
      <c r="E1" s="7" t="s">
        <v>142</v>
      </c>
      <c r="F1" s="7" t="s">
        <v>143</v>
      </c>
      <c r="G1" s="8"/>
    </row>
    <row r="2" spans="1:7" x14ac:dyDescent="0.25">
      <c r="A2" t="s">
        <v>144</v>
      </c>
      <c r="B2" t="s">
        <v>144</v>
      </c>
      <c r="C2" t="s">
        <v>145</v>
      </c>
      <c r="D2" s="27">
        <v>37</v>
      </c>
      <c r="E2" t="s">
        <v>146</v>
      </c>
    </row>
    <row r="3" spans="1:7" x14ac:dyDescent="0.25">
      <c r="A3" t="s">
        <v>147</v>
      </c>
      <c r="B3" t="s">
        <v>147</v>
      </c>
      <c r="C3" t="s">
        <v>148</v>
      </c>
      <c r="D3" s="27" t="s">
        <v>149</v>
      </c>
      <c r="E3" s="4" t="s">
        <v>146</v>
      </c>
    </row>
    <row r="4" spans="1:7" x14ac:dyDescent="0.25">
      <c r="A4" t="s">
        <v>150</v>
      </c>
      <c r="B4" t="s">
        <v>150</v>
      </c>
      <c r="C4" t="s">
        <v>151</v>
      </c>
      <c r="D4" s="27">
        <v>38</v>
      </c>
      <c r="E4" s="4" t="s">
        <v>146</v>
      </c>
    </row>
    <row r="5" spans="1:7" x14ac:dyDescent="0.25">
      <c r="A5" t="s">
        <v>152</v>
      </c>
      <c r="B5" t="s">
        <v>153</v>
      </c>
      <c r="C5" t="s">
        <v>154</v>
      </c>
      <c r="D5" s="27">
        <v>38</v>
      </c>
      <c r="E5" s="4" t="s">
        <v>146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abSelected="1" topLeftCell="B1" zoomScale="61" workbookViewId="0">
      <pane ySplit="1" topLeftCell="A2" activePane="bottomLeft" state="frozen"/>
      <selection pane="bottomLeft" activeCell="F2" sqref="F2:F32"/>
    </sheetView>
  </sheetViews>
  <sheetFormatPr defaultColWidth="10.875" defaultRowHeight="18" x14ac:dyDescent="0.25"/>
  <cols>
    <col min="1" max="1" width="35" style="1" bestFit="1" customWidth="1"/>
    <col min="2" max="2" width="11.5" style="1" bestFit="1" customWidth="1"/>
    <col min="3" max="3" width="7" style="1" bestFit="1" customWidth="1"/>
    <col min="4" max="4" width="30.5" style="1" bestFit="1" customWidth="1"/>
    <col min="5" max="5" width="36.125" style="1" bestFit="1" customWidth="1"/>
    <col min="6" max="6" width="14" style="1" customWidth="1"/>
    <col min="7" max="7" width="13.375" style="1" customWidth="1"/>
    <col min="8" max="16384" width="10.875" style="1"/>
  </cols>
  <sheetData>
    <row r="1" spans="1:11" s="3" customFormat="1" ht="117.75" x14ac:dyDescent="0.25">
      <c r="A1" s="3" t="s">
        <v>34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21" t="s">
        <v>110</v>
      </c>
      <c r="H1" s="21" t="s">
        <v>111</v>
      </c>
      <c r="I1" s="22" t="s">
        <v>112</v>
      </c>
      <c r="J1" s="22" t="s">
        <v>113</v>
      </c>
      <c r="K1" s="22" t="s">
        <v>114</v>
      </c>
    </row>
    <row r="2" spans="1:11" s="23" customFormat="1" ht="18.75" x14ac:dyDescent="0.3">
      <c r="A2" s="23" t="s">
        <v>0</v>
      </c>
      <c r="B2" s="23" t="s">
        <v>115</v>
      </c>
      <c r="F2" s="23">
        <v>1</v>
      </c>
      <c r="G2" s="23" t="b">
        <f>IF(COUNTIF(H2:K2,"TRUE")&gt;0,TRUE,FALSE)</f>
        <v>1</v>
      </c>
      <c r="H2" s="23" t="b">
        <f>IF(ISERROR(MATCH($A2,Studies!$1:$1,0)),"",TRUE)</f>
        <v>1</v>
      </c>
      <c r="I2" s="23" t="b">
        <f>IF(ISERROR(MATCH($A2,Subjects!$1:$1,0)),"",TRUE)</f>
        <v>1</v>
      </c>
      <c r="J2" s="23" t="b">
        <f>IF(ISERROR(MATCH($A2,Samples!$1:$1,0)),"",TRUE)</f>
        <v>1</v>
      </c>
      <c r="K2" s="23" t="b">
        <f>IF(ISERROR(MATCH($A2,Pipelines!$1:$1,0)),"",TRUE)</f>
        <v>1</v>
      </c>
    </row>
    <row r="3" spans="1:11" s="23" customFormat="1" ht="18.75" x14ac:dyDescent="0.3">
      <c r="A3" s="23" t="s">
        <v>3</v>
      </c>
      <c r="B3" s="23" t="s">
        <v>115</v>
      </c>
      <c r="F3" s="23">
        <v>1</v>
      </c>
      <c r="G3" s="23" t="b">
        <f t="shared" ref="G3:G32" si="0">IF(COUNTIF(H3:K3,"TRUE")&gt;0,TRUE,FALSE)</f>
        <v>1</v>
      </c>
      <c r="H3" s="23" t="b">
        <f>IF(ISERROR(MATCH($A3,Studies!$1:$1,0)),"",TRUE)</f>
        <v>1</v>
      </c>
      <c r="I3" s="23" t="b">
        <f>IF(ISERROR(MATCH($A3,Subjects!$1:$1,0)),"",TRUE)</f>
        <v>1</v>
      </c>
      <c r="J3" s="23" t="b">
        <f>IF(ISERROR(MATCH($A3,Samples!$1:$1,0)),"",TRUE)</f>
        <v>1</v>
      </c>
      <c r="K3" s="23" t="b">
        <f>IF(ISERROR(MATCH($A3,Pipelines!$1:$1,0)),"",TRUE)</f>
        <v>1</v>
      </c>
    </row>
    <row r="4" spans="1:11" s="23" customFormat="1" ht="18.75" x14ac:dyDescent="0.3">
      <c r="A4" s="23" t="s">
        <v>5</v>
      </c>
      <c r="B4" s="23" t="s">
        <v>115</v>
      </c>
      <c r="F4" s="23">
        <v>1</v>
      </c>
      <c r="G4" s="23" t="b">
        <f t="shared" si="0"/>
        <v>1</v>
      </c>
      <c r="H4" s="23" t="b">
        <f>IF(ISERROR(MATCH($A4,Studies!$1:$1,0)),"",TRUE)</f>
        <v>1</v>
      </c>
      <c r="I4" s="23" t="b">
        <f>IF(ISERROR(MATCH($A4,Subjects!$1:$1,0)),"",TRUE)</f>
        <v>1</v>
      </c>
      <c r="J4" s="23" t="b">
        <f>IF(ISERROR(MATCH($A4,Samples!$1:$1,0)),"",TRUE)</f>
        <v>1</v>
      </c>
      <c r="K4" s="23" t="b">
        <f>IF(ISERROR(MATCH($A4,Pipelines!$1:$1,0)),"",TRUE)</f>
        <v>1</v>
      </c>
    </row>
    <row r="5" spans="1:11" s="23" customFormat="1" ht="18.75" x14ac:dyDescent="0.3">
      <c r="A5" s="23" t="s">
        <v>1</v>
      </c>
      <c r="B5" s="23" t="s">
        <v>116</v>
      </c>
      <c r="F5" s="23">
        <v>1</v>
      </c>
      <c r="G5" s="23" t="b">
        <f t="shared" si="0"/>
        <v>1</v>
      </c>
      <c r="H5" s="23" t="b">
        <f>IF(ISERROR(MATCH($A5,Studies!$1:$1,0)),"",TRUE)</f>
        <v>1</v>
      </c>
      <c r="I5" s="23" t="str">
        <f>IF(ISERROR(MATCH($A5,Subjects!$1:$1,0)),"",TRUE)</f>
        <v/>
      </c>
      <c r="J5" s="23" t="str">
        <f>IF(ISERROR(MATCH($A5,Samples!$1:$1,0)),"",TRUE)</f>
        <v/>
      </c>
      <c r="K5" s="23" t="str">
        <f>IF(ISERROR(MATCH($A5,Pipelines!$1:$1,0)),"",TRUE)</f>
        <v/>
      </c>
    </row>
    <row r="6" spans="1:11" s="23" customFormat="1" ht="18.75" x14ac:dyDescent="0.3">
      <c r="A6" s="23" t="s">
        <v>2</v>
      </c>
      <c r="B6" s="23" t="s">
        <v>116</v>
      </c>
      <c r="F6" s="23">
        <v>1</v>
      </c>
      <c r="G6" s="23" t="b">
        <f t="shared" si="0"/>
        <v>1</v>
      </c>
      <c r="H6" s="23" t="b">
        <f>IF(ISERROR(MATCH($A6,Studies!$1:$1,0)),"",TRUE)</f>
        <v>1</v>
      </c>
      <c r="I6" s="23" t="str">
        <f>IF(ISERROR(MATCH($A6,Subjects!$1:$1,0)),"",TRUE)</f>
        <v/>
      </c>
      <c r="J6" s="23" t="str">
        <f>IF(ISERROR(MATCH($A6,Samples!$1:$1,0)),"",TRUE)</f>
        <v/>
      </c>
      <c r="K6" s="23" t="str">
        <f>IF(ISERROR(MATCH($A6,Pipelines!$1:$1,0)),"",TRUE)</f>
        <v/>
      </c>
    </row>
    <row r="7" spans="1:11" s="23" customFormat="1" ht="18.75" x14ac:dyDescent="0.3">
      <c r="A7" s="23" t="s">
        <v>4</v>
      </c>
      <c r="B7" s="23" t="s">
        <v>116</v>
      </c>
      <c r="F7" s="23">
        <v>1</v>
      </c>
      <c r="G7" s="23" t="b">
        <f t="shared" si="0"/>
        <v>1</v>
      </c>
      <c r="H7" s="23" t="b">
        <f>IF(ISERROR(MATCH($A7,Studies!$1:$1,0)),"",TRUE)</f>
        <v>1</v>
      </c>
      <c r="I7" s="23" t="str">
        <f>IF(ISERROR(MATCH($A7,Subjects!$1:$1,0)),"",TRUE)</f>
        <v/>
      </c>
      <c r="J7" s="23" t="str">
        <f>IF(ISERROR(MATCH($A7,Samples!$1:$1,0)),"",TRUE)</f>
        <v/>
      </c>
      <c r="K7" s="23" t="str">
        <f>IF(ISERROR(MATCH($A7,Pipelines!$1:$1,0)),"",TRUE)</f>
        <v/>
      </c>
    </row>
    <row r="8" spans="1:11" s="23" customFormat="1" ht="18.75" x14ac:dyDescent="0.3">
      <c r="A8" s="23" t="s">
        <v>6</v>
      </c>
      <c r="B8" s="23" t="s">
        <v>116</v>
      </c>
      <c r="F8" s="23">
        <v>1</v>
      </c>
      <c r="G8" s="23" t="b">
        <f t="shared" si="0"/>
        <v>1</v>
      </c>
      <c r="H8" s="23" t="b">
        <f>IF(ISERROR(MATCH($A8,Studies!$1:$1,0)),"",TRUE)</f>
        <v>1</v>
      </c>
      <c r="I8" s="23" t="str">
        <f>IF(ISERROR(MATCH($A8,Subjects!$1:$1,0)),"",TRUE)</f>
        <v/>
      </c>
      <c r="J8" s="23" t="str">
        <f>IF(ISERROR(MATCH($A8,Samples!$1:$1,0)),"",TRUE)</f>
        <v/>
      </c>
      <c r="K8" s="23" t="str">
        <f>IF(ISERROR(MATCH($A8,Pipelines!$1:$1,0)),"",TRUE)</f>
        <v/>
      </c>
    </row>
    <row r="9" spans="1:11" s="23" customFormat="1" ht="18.75" x14ac:dyDescent="0.3">
      <c r="A9" s="23" t="s">
        <v>7</v>
      </c>
      <c r="B9" s="23" t="s">
        <v>116</v>
      </c>
      <c r="E9" s="23" t="s">
        <v>117</v>
      </c>
      <c r="F9" s="23">
        <v>1</v>
      </c>
      <c r="G9" s="23" t="b">
        <f t="shared" si="0"/>
        <v>1</v>
      </c>
      <c r="H9" s="23" t="b">
        <f>IF(ISERROR(MATCH($A9,Studies!$1:$1,0)),"",TRUE)</f>
        <v>1</v>
      </c>
      <c r="I9" s="23" t="str">
        <f>IF(ISERROR(MATCH($A9,Subjects!$1:$1,0)),"",TRUE)</f>
        <v/>
      </c>
      <c r="J9" s="23" t="str">
        <f>IF(ISERROR(MATCH($A9,Samples!$1:$1,0)),"",TRUE)</f>
        <v/>
      </c>
      <c r="K9" s="23" t="str">
        <f>IF(ISERROR(MATCH($A9,Pipelines!$1:$1,0)),"",TRUE)</f>
        <v/>
      </c>
    </row>
    <row r="10" spans="1:11" s="23" customFormat="1" ht="18.75" x14ac:dyDescent="0.3">
      <c r="A10" s="23" t="s">
        <v>8</v>
      </c>
      <c r="B10" s="23" t="s">
        <v>116</v>
      </c>
      <c r="F10" s="23">
        <v>1</v>
      </c>
      <c r="G10" s="23" t="b">
        <f t="shared" si="0"/>
        <v>1</v>
      </c>
      <c r="H10" s="23" t="b">
        <f>IF(ISERROR(MATCH($A10,Studies!$1:$1,0)),"",TRUE)</f>
        <v>1</v>
      </c>
      <c r="I10" s="23" t="str">
        <f>IF(ISERROR(MATCH($A10,Subjects!$1:$1,0)),"",TRUE)</f>
        <v/>
      </c>
      <c r="J10" s="23" t="str">
        <f>IF(ISERROR(MATCH($A10,Samples!$1:$1,0)),"",TRUE)</f>
        <v/>
      </c>
      <c r="K10" s="23" t="str">
        <f>IF(ISERROR(MATCH($A10,Pipelines!$1:$1,0)),"",TRUE)</f>
        <v/>
      </c>
    </row>
    <row r="11" spans="1:11" s="23" customFormat="1" ht="18.75" x14ac:dyDescent="0.3">
      <c r="A11" s="23" t="s">
        <v>9</v>
      </c>
      <c r="B11" s="23" t="s">
        <v>118</v>
      </c>
      <c r="F11" s="23">
        <v>1</v>
      </c>
      <c r="G11" s="23" t="b">
        <f t="shared" si="0"/>
        <v>1</v>
      </c>
      <c r="H11" s="23" t="b">
        <f>IF(ISERROR(MATCH($A11,Studies!$1:$1,0)),"",TRUE)</f>
        <v>1</v>
      </c>
      <c r="I11" s="23" t="str">
        <f>IF(ISERROR(MATCH($A11,Subjects!$1:$1,0)),"",TRUE)</f>
        <v/>
      </c>
      <c r="J11" s="23" t="str">
        <f>IF(ISERROR(MATCH($A11,Samples!$1:$1,0)),"",TRUE)</f>
        <v/>
      </c>
      <c r="K11" s="23" t="str">
        <f>IF(ISERROR(MATCH($A11,Pipelines!$1:$1,0)),"",TRUE)</f>
        <v/>
      </c>
    </row>
    <row r="12" spans="1:11" s="23" customFormat="1" ht="18.75" x14ac:dyDescent="0.3">
      <c r="A12" s="23" t="s">
        <v>10</v>
      </c>
      <c r="B12" s="23" t="s">
        <v>116</v>
      </c>
      <c r="F12" s="23">
        <v>1</v>
      </c>
      <c r="G12" s="23" t="b">
        <f t="shared" si="0"/>
        <v>1</v>
      </c>
      <c r="H12" s="23" t="b">
        <f>IF(ISERROR(MATCH($A12,Studies!$1:$1,0)),"",TRUE)</f>
        <v>1</v>
      </c>
      <c r="I12" s="23" t="str">
        <f>IF(ISERROR(MATCH($A12,Subjects!$1:$1,0)),"",TRUE)</f>
        <v/>
      </c>
      <c r="J12" s="23" t="str">
        <f>IF(ISERROR(MATCH($A12,Samples!$1:$1,0)),"",TRUE)</f>
        <v/>
      </c>
      <c r="K12" s="23" t="str">
        <f>IF(ISERROR(MATCH($A12,Pipelines!$1:$1,0)),"",TRUE)</f>
        <v/>
      </c>
    </row>
    <row r="13" spans="1:11" s="23" customFormat="1" ht="18.75" x14ac:dyDescent="0.3">
      <c r="A13" s="23" t="s">
        <v>11</v>
      </c>
      <c r="B13" s="23" t="s">
        <v>116</v>
      </c>
      <c r="F13" s="23">
        <v>1</v>
      </c>
      <c r="G13" s="23" t="b">
        <f t="shared" si="0"/>
        <v>1</v>
      </c>
      <c r="H13" s="23" t="b">
        <f>IF(ISERROR(MATCH($A13,Studies!$1:$1,0)),"",TRUE)</f>
        <v>1</v>
      </c>
      <c r="I13" s="23" t="str">
        <f>IF(ISERROR(MATCH($A13,Subjects!$1:$1,0)),"",TRUE)</f>
        <v/>
      </c>
      <c r="J13" s="23" t="str">
        <f>IF(ISERROR(MATCH($A13,Samples!$1:$1,0)),"",TRUE)</f>
        <v/>
      </c>
      <c r="K13" s="23" t="str">
        <f>IF(ISERROR(MATCH($A13,Pipelines!$1:$1,0)),"",TRUE)</f>
        <v/>
      </c>
    </row>
    <row r="14" spans="1:11" s="23" customFormat="1" ht="18.75" x14ac:dyDescent="0.3">
      <c r="A14" s="23" t="s">
        <v>12</v>
      </c>
      <c r="B14" s="23" t="s">
        <v>116</v>
      </c>
      <c r="D14" s="23" t="s">
        <v>119</v>
      </c>
      <c r="F14" s="23">
        <v>1</v>
      </c>
      <c r="G14" s="23" t="b">
        <f t="shared" si="0"/>
        <v>1</v>
      </c>
      <c r="H14" s="23" t="b">
        <f>IF(ISERROR(MATCH($A14,Studies!$1:$1,0)),"",TRUE)</f>
        <v>1</v>
      </c>
      <c r="I14" s="23" t="str">
        <f>IF(ISERROR(MATCH($A14,Subjects!$1:$1,0)),"",TRUE)</f>
        <v/>
      </c>
      <c r="J14" s="23" t="str">
        <f>IF(ISERROR(MATCH($A14,Samples!$1:$1,0)),"",TRUE)</f>
        <v/>
      </c>
      <c r="K14" s="23" t="str">
        <f>IF(ISERROR(MATCH($A14,Pipelines!$1:$1,0)),"",TRUE)</f>
        <v/>
      </c>
    </row>
    <row r="15" spans="1:11" s="23" customFormat="1" ht="18.75" x14ac:dyDescent="0.3">
      <c r="A15" s="23" t="s">
        <v>13</v>
      </c>
      <c r="B15" s="23" t="s">
        <v>116</v>
      </c>
      <c r="F15" s="23">
        <v>1</v>
      </c>
      <c r="G15" s="23" t="b">
        <f t="shared" si="0"/>
        <v>1</v>
      </c>
      <c r="H15" s="23" t="b">
        <f>IF(ISERROR(MATCH($A15,Studies!$1:$1,0)),"",TRUE)</f>
        <v>1</v>
      </c>
      <c r="I15" s="23" t="str">
        <f>IF(ISERROR(MATCH($A15,Subjects!$1:$1,0)),"",TRUE)</f>
        <v/>
      </c>
      <c r="J15" s="23" t="str">
        <f>IF(ISERROR(MATCH($A15,Samples!$1:$1,0)),"",TRUE)</f>
        <v/>
      </c>
      <c r="K15" s="23" t="str">
        <f>IF(ISERROR(MATCH($A15,Pipelines!$1:$1,0)),"",TRUE)</f>
        <v/>
      </c>
    </row>
    <row r="16" spans="1:11" s="23" customFormat="1" ht="18.75" x14ac:dyDescent="0.3">
      <c r="A16" s="23" t="s">
        <v>14</v>
      </c>
      <c r="B16" s="23" t="s">
        <v>116</v>
      </c>
      <c r="F16" s="23">
        <v>1</v>
      </c>
      <c r="G16" s="23" t="b">
        <f t="shared" si="0"/>
        <v>1</v>
      </c>
      <c r="H16" s="23" t="b">
        <f>IF(ISERROR(MATCH($A16,Studies!$1:$1,0)),"",TRUE)</f>
        <v>1</v>
      </c>
      <c r="I16" s="23" t="str">
        <f>IF(ISERROR(MATCH($A16,Subjects!$1:$1,0)),"",TRUE)</f>
        <v/>
      </c>
      <c r="J16" s="23" t="str">
        <f>IF(ISERROR(MATCH($A16,Samples!$1:$1,0)),"",TRUE)</f>
        <v/>
      </c>
      <c r="K16" s="23" t="str">
        <f>IF(ISERROR(MATCH($A16,Pipelines!$1:$1,0)),"",TRUE)</f>
        <v/>
      </c>
    </row>
    <row r="17" spans="1:11" s="23" customFormat="1" ht="18.75" x14ac:dyDescent="0.3">
      <c r="A17" s="23" t="s">
        <v>15</v>
      </c>
      <c r="B17" s="23" t="s">
        <v>116</v>
      </c>
      <c r="F17" s="23">
        <v>1</v>
      </c>
      <c r="G17" s="23" t="b">
        <f t="shared" si="0"/>
        <v>1</v>
      </c>
      <c r="H17" s="23" t="b">
        <f>IF(ISERROR(MATCH($A17,Studies!$1:$1,0)),"",TRUE)</f>
        <v>1</v>
      </c>
      <c r="I17" s="23" t="str">
        <f>IF(ISERROR(MATCH($A17,Subjects!$1:$1,0)),"",TRUE)</f>
        <v/>
      </c>
      <c r="J17" s="23" t="str">
        <f>IF(ISERROR(MATCH($A17,Samples!$1:$1,0)),"",TRUE)</f>
        <v/>
      </c>
      <c r="K17" s="23" t="str">
        <f>IF(ISERROR(MATCH($A17,Pipelines!$1:$1,0)),"",TRUE)</f>
        <v/>
      </c>
    </row>
    <row r="18" spans="1:11" s="23" customFormat="1" ht="18.75" x14ac:dyDescent="0.3">
      <c r="A18" s="23" t="s">
        <v>16</v>
      </c>
      <c r="B18" s="23" t="s">
        <v>116</v>
      </c>
      <c r="F18" s="23">
        <v>1</v>
      </c>
      <c r="G18" s="23" t="b">
        <f t="shared" si="0"/>
        <v>1</v>
      </c>
      <c r="H18" s="23" t="b">
        <f>IF(ISERROR(MATCH($A18,Studies!$1:$1,0)),"",TRUE)</f>
        <v>1</v>
      </c>
      <c r="I18" s="23" t="str">
        <f>IF(ISERROR(MATCH($A18,Subjects!$1:$1,0)),"",TRUE)</f>
        <v/>
      </c>
      <c r="J18" s="23" t="str">
        <f>IF(ISERROR(MATCH($A18,Samples!$1:$1,0)),"",TRUE)</f>
        <v/>
      </c>
      <c r="K18" s="23" t="str">
        <f>IF(ISERROR(MATCH($A18,Pipelines!$1:$1,0)),"",TRUE)</f>
        <v/>
      </c>
    </row>
    <row r="19" spans="1:11" s="23" customFormat="1" ht="18.75" x14ac:dyDescent="0.3">
      <c r="A19" s="23" t="s">
        <v>33</v>
      </c>
      <c r="B19" s="6" t="s">
        <v>116</v>
      </c>
      <c r="F19" s="23">
        <v>1</v>
      </c>
      <c r="G19" s="23" t="b">
        <f t="shared" si="0"/>
        <v>1</v>
      </c>
      <c r="H19" s="23" t="str">
        <f>IF(ISERROR(MATCH($A19,Studies!$1:$1,0)),"",TRUE)</f>
        <v/>
      </c>
      <c r="I19" s="23" t="b">
        <f>IF(ISERROR(MATCH($A19,Subjects!$1:$1,0)),"",TRUE)</f>
        <v>1</v>
      </c>
      <c r="J19" s="23" t="b">
        <f>IF(ISERROR(MATCH($A19,Samples!$1:$1,0)),"",TRUE)</f>
        <v>1</v>
      </c>
      <c r="K19" s="23" t="str">
        <f>IF(ISERROR(MATCH($A19,Pipelines!$1:$1,0)),"",TRUE)</f>
        <v/>
      </c>
    </row>
    <row r="20" spans="1:11" s="23" customFormat="1" ht="18.75" x14ac:dyDescent="0.3">
      <c r="A20" s="23" t="s">
        <v>120</v>
      </c>
      <c r="B20" s="6" t="s">
        <v>116</v>
      </c>
      <c r="D20" s="23" t="s">
        <v>123</v>
      </c>
      <c r="F20" s="23">
        <v>1</v>
      </c>
      <c r="G20" s="23" t="b">
        <f t="shared" si="0"/>
        <v>1</v>
      </c>
      <c r="H20" s="23" t="str">
        <f>IF(ISERROR(MATCH($A20,Studies!$1:$1,0)),"",TRUE)</f>
        <v/>
      </c>
      <c r="I20" s="23" t="b">
        <f>IF(ISERROR(MATCH($A20,Subjects!$1:$1,0)),"",TRUE)</f>
        <v>1</v>
      </c>
      <c r="J20" s="23" t="str">
        <f>IF(ISERROR(MATCH($A20,Samples!$1:$1,0)),"",TRUE)</f>
        <v/>
      </c>
      <c r="K20" s="23" t="str">
        <f>IF(ISERROR(MATCH($A20,Pipelines!$1:$1,0)),"",TRUE)</f>
        <v/>
      </c>
    </row>
    <row r="21" spans="1:11" s="23" customFormat="1" ht="18.75" x14ac:dyDescent="0.3">
      <c r="A21" s="23" t="s">
        <v>39</v>
      </c>
      <c r="B21" s="6" t="s">
        <v>116</v>
      </c>
      <c r="F21" s="23">
        <v>1</v>
      </c>
      <c r="G21" s="23" t="b">
        <f t="shared" si="0"/>
        <v>1</v>
      </c>
      <c r="H21" s="23" t="str">
        <f>IF(ISERROR(MATCH($A21,Studies!$1:$1,0)),"",TRUE)</f>
        <v/>
      </c>
      <c r="I21" s="23" t="str">
        <f>IF(ISERROR(MATCH($A21,Subjects!$1:$1,0)),"",TRUE)</f>
        <v/>
      </c>
      <c r="J21" s="23" t="b">
        <f>IF(ISERROR(MATCH($A21,Samples!$1:$1,0)),"",TRUE)</f>
        <v>1</v>
      </c>
      <c r="K21" s="23" t="b">
        <f>IF(ISERROR(MATCH($A21,Pipelines!$1:$1,0)),"",TRUE)</f>
        <v>1</v>
      </c>
    </row>
    <row r="22" spans="1:11" s="23" customFormat="1" ht="18.75" x14ac:dyDescent="0.3">
      <c r="A22" s="23" t="s">
        <v>40</v>
      </c>
      <c r="B22" s="6" t="s">
        <v>116</v>
      </c>
      <c r="F22" s="23">
        <v>1</v>
      </c>
      <c r="G22" s="23" t="b">
        <f t="shared" si="0"/>
        <v>1</v>
      </c>
      <c r="H22" s="23" t="str">
        <f>IF(ISERROR(MATCH($A22,Studies!$1:$1,0)),"",TRUE)</f>
        <v/>
      </c>
      <c r="I22" s="23" t="str">
        <f>IF(ISERROR(MATCH($A22,Subjects!$1:$1,0)),"",TRUE)</f>
        <v/>
      </c>
      <c r="J22" s="23" t="b">
        <f>IF(ISERROR(MATCH($A22,Samples!$1:$1,0)),"",TRUE)</f>
        <v>1</v>
      </c>
      <c r="K22" s="23" t="b">
        <f>IF(ISERROR(MATCH($A22,Pipelines!$1:$1,0)),"",TRUE)</f>
        <v>1</v>
      </c>
    </row>
    <row r="23" spans="1:11" s="23" customFormat="1" ht="18.75" x14ac:dyDescent="0.3">
      <c r="A23" s="23" t="s">
        <v>44</v>
      </c>
      <c r="B23" s="6" t="s">
        <v>116</v>
      </c>
      <c r="E23" s="23" t="s">
        <v>121</v>
      </c>
      <c r="F23" s="23">
        <v>1</v>
      </c>
      <c r="G23" s="23" t="b">
        <f t="shared" si="0"/>
        <v>1</v>
      </c>
      <c r="H23" s="23" t="str">
        <f>IF(ISERROR(MATCH($A23,Studies!$1:$1,0)),"",TRUE)</f>
        <v/>
      </c>
      <c r="I23" s="23" t="str">
        <f>IF(ISERROR(MATCH($A23,Subjects!$1:$1,0)),"",TRUE)</f>
        <v/>
      </c>
      <c r="J23" s="23" t="b">
        <f>IF(ISERROR(MATCH($A23,Samples!$1:$1,0)),"",TRUE)</f>
        <v>1</v>
      </c>
      <c r="K23" s="23" t="str">
        <f>IF(ISERROR(MATCH($A23,Pipelines!$1:$1,0)),"",TRUE)</f>
        <v/>
      </c>
    </row>
    <row r="24" spans="1:11" s="23" customFormat="1" ht="18.75" x14ac:dyDescent="0.3">
      <c r="A24" s="23" t="s">
        <v>47</v>
      </c>
      <c r="B24" s="6" t="s">
        <v>116</v>
      </c>
      <c r="F24" s="23">
        <v>1</v>
      </c>
      <c r="G24" s="23" t="b">
        <f t="shared" si="0"/>
        <v>1</v>
      </c>
      <c r="H24" s="23" t="str">
        <f>IF(ISERROR(MATCH($A24,Studies!$1:$1,0)),"",TRUE)</f>
        <v/>
      </c>
      <c r="I24" s="23" t="str">
        <f>IF(ISERROR(MATCH($A24,Subjects!$1:$1,0)),"",TRUE)</f>
        <v/>
      </c>
      <c r="J24" s="23" t="b">
        <f>IF(ISERROR(MATCH($A24,Samples!$1:$1,0)),"",TRUE)</f>
        <v>1</v>
      </c>
      <c r="K24" s="23" t="str">
        <f>IF(ISERROR(MATCH($A24,Pipelines!$1:$1,0)),"",TRUE)</f>
        <v/>
      </c>
    </row>
    <row r="25" spans="1:11" s="23" customFormat="1" ht="18.75" x14ac:dyDescent="0.3">
      <c r="A25" s="23" t="s">
        <v>49</v>
      </c>
      <c r="B25" s="6" t="s">
        <v>116</v>
      </c>
      <c r="D25" s="23" t="s">
        <v>122</v>
      </c>
      <c r="F25" s="23">
        <v>1</v>
      </c>
      <c r="G25" s="23" t="b">
        <f t="shared" si="0"/>
        <v>1</v>
      </c>
      <c r="H25" s="23" t="str">
        <f>IF(ISERROR(MATCH($A25,Studies!$1:$1,0)),"",TRUE)</f>
        <v/>
      </c>
      <c r="I25" s="23" t="str">
        <f>IF(ISERROR(MATCH($A25,Subjects!$1:$1,0)),"",TRUE)</f>
        <v/>
      </c>
      <c r="J25" s="23" t="b">
        <f>IF(ISERROR(MATCH($A25,Samples!$1:$1,0)),"",TRUE)</f>
        <v>1</v>
      </c>
      <c r="K25" s="23" t="str">
        <f>IF(ISERROR(MATCH($A25,Pipelines!$1:$1,0)),"",TRUE)</f>
        <v/>
      </c>
    </row>
    <row r="26" spans="1:11" s="23" customFormat="1" ht="18.75" x14ac:dyDescent="0.3">
      <c r="A26" s="23" t="s">
        <v>69</v>
      </c>
      <c r="B26" s="6" t="s">
        <v>116</v>
      </c>
      <c r="F26" s="23">
        <v>1</v>
      </c>
      <c r="G26" s="23" t="b">
        <f t="shared" si="0"/>
        <v>1</v>
      </c>
      <c r="H26" s="23" t="str">
        <f>IF(ISERROR(MATCH($A26,Studies!$1:$1,0)),"",TRUE)</f>
        <v/>
      </c>
      <c r="I26" s="23" t="str">
        <f>IF(ISERROR(MATCH($A26,Subjects!$1:$1,0)),"",TRUE)</f>
        <v/>
      </c>
      <c r="J26" s="23" t="str">
        <f>IF(ISERROR(MATCH($A26,Samples!$1:$1,0)),"",TRUE)</f>
        <v/>
      </c>
      <c r="K26" s="23" t="b">
        <f>IF(ISERROR(MATCH($A26,Pipelines!$1:$1,0)),"",TRUE)</f>
        <v>1</v>
      </c>
    </row>
    <row r="27" spans="1:11" s="23" customFormat="1" ht="18.75" x14ac:dyDescent="0.3">
      <c r="A27" s="23" t="s">
        <v>70</v>
      </c>
      <c r="B27" s="6" t="s">
        <v>116</v>
      </c>
      <c r="F27" s="23">
        <v>1</v>
      </c>
      <c r="G27" s="23" t="b">
        <f t="shared" si="0"/>
        <v>1</v>
      </c>
      <c r="H27" s="23" t="str">
        <f>IF(ISERROR(MATCH($A27,Studies!$1:$1,0)),"",TRUE)</f>
        <v/>
      </c>
      <c r="I27" s="23" t="str">
        <f>IF(ISERROR(MATCH($A27,Subjects!$1:$1,0)),"",TRUE)</f>
        <v/>
      </c>
      <c r="J27" s="23" t="str">
        <f>IF(ISERROR(MATCH($A27,Samples!$1:$1,0)),"",TRUE)</f>
        <v/>
      </c>
      <c r="K27" s="23" t="b">
        <f>IF(ISERROR(MATCH($A27,Pipelines!$1:$1,0)),"",TRUE)</f>
        <v>1</v>
      </c>
    </row>
    <row r="28" spans="1:11" s="23" customFormat="1" ht="18.75" x14ac:dyDescent="0.3">
      <c r="A28" s="23" t="s">
        <v>71</v>
      </c>
      <c r="B28" s="6" t="s">
        <v>116</v>
      </c>
      <c r="F28" s="23">
        <v>1</v>
      </c>
      <c r="G28" s="23" t="b">
        <f t="shared" si="0"/>
        <v>1</v>
      </c>
      <c r="H28" s="23" t="str">
        <f>IF(ISERROR(MATCH($A28,Studies!$1:$1,0)),"",TRUE)</f>
        <v/>
      </c>
      <c r="I28" s="23" t="str">
        <f>IF(ISERROR(MATCH($A28,Subjects!$1:$1,0)),"",TRUE)</f>
        <v/>
      </c>
      <c r="J28" s="23" t="str">
        <f>IF(ISERROR(MATCH($A28,Samples!$1:$1,0)),"",TRUE)</f>
        <v/>
      </c>
      <c r="K28" s="23" t="b">
        <f>IF(ISERROR(MATCH($A28,Pipelines!$1:$1,0)),"",TRUE)</f>
        <v>1</v>
      </c>
    </row>
    <row r="29" spans="1:11" s="23" customFormat="1" ht="18.75" x14ac:dyDescent="0.3">
      <c r="A29" s="23" t="s">
        <v>72</v>
      </c>
      <c r="B29" s="6" t="s">
        <v>116</v>
      </c>
      <c r="F29" s="23">
        <v>1</v>
      </c>
      <c r="G29" s="23" t="b">
        <f t="shared" si="0"/>
        <v>1</v>
      </c>
      <c r="H29" s="23" t="str">
        <f>IF(ISERROR(MATCH($A29,Studies!$1:$1,0)),"",TRUE)</f>
        <v/>
      </c>
      <c r="I29" s="23" t="str">
        <f>IF(ISERROR(MATCH($A29,Subjects!$1:$1,0)),"",TRUE)</f>
        <v/>
      </c>
      <c r="J29" s="23" t="str">
        <f>IF(ISERROR(MATCH($A29,Samples!$1:$1,0)),"",TRUE)</f>
        <v/>
      </c>
      <c r="K29" s="23" t="b">
        <f>IF(ISERROR(MATCH($A29,Pipelines!$1:$1,0)),"",TRUE)</f>
        <v>1</v>
      </c>
    </row>
    <row r="30" spans="1:11" s="23" customFormat="1" ht="18.75" x14ac:dyDescent="0.3">
      <c r="A30" s="23" t="s">
        <v>73</v>
      </c>
      <c r="B30" s="6" t="s">
        <v>116</v>
      </c>
      <c r="F30" s="23">
        <v>1</v>
      </c>
      <c r="G30" s="23" t="b">
        <f t="shared" si="0"/>
        <v>1</v>
      </c>
      <c r="H30" s="23" t="str">
        <f>IF(ISERROR(MATCH($A30,Studies!$1:$1,0)),"",TRUE)</f>
        <v/>
      </c>
      <c r="I30" s="23" t="str">
        <f>IF(ISERROR(MATCH($A30,Subjects!$1:$1,0)),"",TRUE)</f>
        <v/>
      </c>
      <c r="J30" s="23" t="str">
        <f>IF(ISERROR(MATCH($A30,Samples!$1:$1,0)),"",TRUE)</f>
        <v/>
      </c>
      <c r="K30" s="23" t="b">
        <f>IF(ISERROR(MATCH($A30,Pipelines!$1:$1,0)),"",TRUE)</f>
        <v>1</v>
      </c>
    </row>
    <row r="31" spans="1:11" s="23" customFormat="1" ht="18.75" x14ac:dyDescent="0.3">
      <c r="A31" s="23" t="s">
        <v>74</v>
      </c>
      <c r="B31" s="6" t="s">
        <v>116</v>
      </c>
      <c r="F31" s="23">
        <v>1</v>
      </c>
      <c r="G31" s="23" t="b">
        <f t="shared" si="0"/>
        <v>1</v>
      </c>
      <c r="H31" s="23" t="str">
        <f>IF(ISERROR(MATCH($A31,Studies!$1:$1,0)),"",TRUE)</f>
        <v/>
      </c>
      <c r="I31" s="23" t="str">
        <f>IF(ISERROR(MATCH($A31,Subjects!$1:$1,0)),"",TRUE)</f>
        <v/>
      </c>
      <c r="J31" s="23" t="str">
        <f>IF(ISERROR(MATCH($A31,Samples!$1:$1,0)),"",TRUE)</f>
        <v/>
      </c>
      <c r="K31" s="23" t="b">
        <f>IF(ISERROR(MATCH($A31,Pipelines!$1:$1,0)),"",TRUE)</f>
        <v>1</v>
      </c>
    </row>
    <row r="32" spans="1:11" s="23" customFormat="1" ht="18.75" x14ac:dyDescent="0.3">
      <c r="A32" s="23" t="s">
        <v>75</v>
      </c>
      <c r="B32" s="6" t="s">
        <v>116</v>
      </c>
      <c r="F32" s="23">
        <v>1</v>
      </c>
      <c r="G32" s="23" t="b">
        <f t="shared" si="0"/>
        <v>1</v>
      </c>
      <c r="H32" s="23" t="str">
        <f>IF(ISERROR(MATCH($A32,Studies!$1:$1,0)),"",TRUE)</f>
        <v/>
      </c>
      <c r="I32" s="23" t="str">
        <f>IF(ISERROR(MATCH($A32,Subjects!$1:$1,0)),"",TRUE)</f>
        <v/>
      </c>
      <c r="J32" s="23" t="str">
        <f>IF(ISERROR(MATCH($A32,Samples!$1:$1,0)),"",TRUE)</f>
        <v/>
      </c>
      <c r="K32" s="23" t="b">
        <f>IF(ISERROR(MATCH($A32,Pipelines!$1:$1,0)),"",TRUE)</f>
        <v>1</v>
      </c>
    </row>
  </sheetData>
  <conditionalFormatting sqref="H19:H32">
    <cfRule type="cellIs" dxfId="28" priority="17" operator="equal">
      <formula>TRUE</formula>
    </cfRule>
    <cfRule type="containsText" dxfId="27" priority="18" operator="containsText" text="TRUE">
      <formula>NOT(ISERROR(SEARCH("TRUE",H19)))</formula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{024CF3FB-EE2B-E842-BED1-BEFF37A2F617}</x14:id>
        </ext>
      </extLst>
    </cfRule>
  </conditionalFormatting>
  <conditionalFormatting sqref="H2:K2 H4:K32">
    <cfRule type="cellIs" dxfId="26" priority="13" operator="equal">
      <formula>TRUE</formula>
    </cfRule>
  </conditionalFormatting>
  <conditionalFormatting sqref="H3">
    <cfRule type="cellIs" dxfId="25" priority="10" operator="equal">
      <formula>TRUE</formula>
    </cfRule>
    <cfRule type="containsText" dxfId="24" priority="11" operator="containsText" text="TRUE">
      <formula>NOT(ISERROR(SEARCH("TRUE",H3)))</formula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{491CFE32-66C9-1B46-BFB8-9964FD7ED63B}</x14:id>
        </ext>
      </extLst>
    </cfRule>
  </conditionalFormatting>
  <conditionalFormatting sqref="H3:K4">
    <cfRule type="cellIs" dxfId="23" priority="9" operator="equal">
      <formula>TRUE</formula>
    </cfRule>
  </conditionalFormatting>
  <conditionalFormatting sqref="H4:H18 H2">
    <cfRule type="cellIs" dxfId="22" priority="20" operator="equal">
      <formula>TRUE</formula>
    </cfRule>
    <cfRule type="containsText" dxfId="21" priority="21" operator="containsText" text="TRUE">
      <formula>NOT(ISERROR(SEARCH("TRUE",H2)))</formula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{56B86A1D-EB18-EF41-A75B-D311BFED09EC}</x14:id>
        </ext>
      </extLst>
    </cfRule>
  </conditionalFormatting>
  <conditionalFormatting sqref="G2">
    <cfRule type="cellIs" dxfId="2" priority="6" operator="equal">
      <formula>1</formula>
    </cfRule>
    <cfRule type="cellIs" dxfId="3" priority="3" operator="equal">
      <formula>TRUE</formula>
    </cfRule>
  </conditionalFormatting>
  <conditionalFormatting sqref="G3:G32">
    <cfRule type="cellIs" dxfId="0" priority="1" operator="equal">
      <formula>TRUE</formula>
    </cfRule>
    <cfRule type="cellIs" dxfId="1" priority="2" operator="equal">
      <formula>1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CF3FB-EE2B-E842-BED1-BEFF37A2F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H19:H32</xm:sqref>
        </x14:conditionalFormatting>
        <x14:conditionalFormatting xmlns:xm="http://schemas.microsoft.com/office/excel/2006/main">
          <x14:cfRule type="dataBar" id="{491CFE32-66C9-1B46-BFB8-9964FD7ED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6B86A1D-EB18-EF41-A75B-D311BFED0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H4:H18 H2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ColWidth="11" defaultRowHeight="15.75" x14ac:dyDescent="0.25"/>
  <cols>
    <col min="1" max="1" width="105.625" customWidth="1"/>
  </cols>
  <sheetData>
    <row r="1" spans="1:1" ht="31.5" x14ac:dyDescent="0.25">
      <c r="A1" s="24" t="s">
        <v>127</v>
      </c>
    </row>
    <row r="2" spans="1:1" ht="31.5" x14ac:dyDescent="0.25">
      <c r="A2" s="24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Studies</vt:lpstr>
      <vt:lpstr>Subjects</vt:lpstr>
      <vt:lpstr>Samples</vt:lpstr>
      <vt:lpstr>Pipelines</vt:lpstr>
      <vt:lpstr>pipeline_choices</vt:lpstr>
      <vt:lpstr>filter_choices</vt:lpstr>
      <vt:lpstr>featureset_choices</vt:lpstr>
      <vt:lpstr>Definitions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Sen Sharma</dc:creator>
  <cp:lastModifiedBy>Sen sharma, Kriti [JRDUS Non-J&amp;J]</cp:lastModifiedBy>
  <dcterms:created xsi:type="dcterms:W3CDTF">2018-05-09T19:58:23Z</dcterms:created>
  <dcterms:modified xsi:type="dcterms:W3CDTF">2018-06-08T18:37:26Z</dcterms:modified>
</cp:coreProperties>
</file>