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isensharma/coding/downloads/reveal-genomics/inst/extdata/"/>
    </mc:Choice>
  </mc:AlternateContent>
  <xr:revisionPtr revIDLastSave="0" documentId="13_ncr:1_{430C7910-E01A-DF43-9F3E-5EC42B018C90}" xr6:coauthVersionLast="34" xr6:coauthVersionMax="34" xr10:uidLastSave="{00000000-0000-0000-0000-000000000000}"/>
  <bookViews>
    <workbookView xWindow="0" yWindow="460" windowWidth="28800" windowHeight="15960" activeTab="7" xr2:uid="{00000000-000D-0000-FFFF-FFFF00000000}"/>
  </bookViews>
  <sheets>
    <sheet name="Studies" sheetId="1" r:id="rId1"/>
    <sheet name="Subjects" sheetId="2" r:id="rId2"/>
    <sheet name="Samples" sheetId="4" r:id="rId3"/>
    <sheet name="Pipelines" sheetId="5" r:id="rId4"/>
    <sheet name="pipeline_choices" sheetId="6" r:id="rId5"/>
    <sheet name="filter_choices" sheetId="7" r:id="rId6"/>
    <sheet name="featureset_choices" sheetId="8" r:id="rId7"/>
    <sheet name="Definitions" sheetId="3" r:id="rId8"/>
    <sheet name="Contrasts" sheetId="9" r:id="rId9"/>
  </sheets>
  <definedNames>
    <definedName name="_xlnm._FilterDatabase" localSheetId="3" hidden="1">Pipelines!$A$1:$L$4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9" i="3" l="1"/>
  <c r="I49" i="3"/>
  <c r="J49" i="3"/>
  <c r="K49" i="3"/>
  <c r="L49" i="3"/>
  <c r="M49" i="3"/>
  <c r="N49" i="3"/>
  <c r="G49" i="3"/>
  <c r="H48" i="3"/>
  <c r="I48" i="3"/>
  <c r="J48" i="3"/>
  <c r="K48" i="3"/>
  <c r="L48" i="3"/>
  <c r="M48" i="3"/>
  <c r="N48" i="3"/>
  <c r="G48" i="3"/>
  <c r="H47" i="3"/>
  <c r="I47" i="3"/>
  <c r="J47" i="3"/>
  <c r="K47" i="3"/>
  <c r="L47" i="3"/>
  <c r="M47" i="3"/>
  <c r="N47" i="3"/>
  <c r="G47" i="3"/>
  <c r="H46" i="3"/>
  <c r="I46" i="3"/>
  <c r="J46" i="3"/>
  <c r="K46" i="3"/>
  <c r="L46" i="3"/>
  <c r="M46" i="3"/>
  <c r="N46" i="3"/>
  <c r="G46" i="3"/>
  <c r="H45" i="3"/>
  <c r="I45" i="3"/>
  <c r="J45" i="3"/>
  <c r="K45" i="3"/>
  <c r="L45" i="3"/>
  <c r="M45" i="3"/>
  <c r="N45" i="3"/>
  <c r="G45" i="3"/>
  <c r="H44" i="3"/>
  <c r="I44" i="3"/>
  <c r="J44" i="3"/>
  <c r="K44" i="3"/>
  <c r="L44" i="3"/>
  <c r="M44" i="3"/>
  <c r="N44" i="3"/>
  <c r="G44" i="3"/>
  <c r="H43" i="3"/>
  <c r="I43" i="3"/>
  <c r="J43" i="3"/>
  <c r="K43" i="3"/>
  <c r="L43" i="3"/>
  <c r="M43" i="3"/>
  <c r="N43" i="3"/>
  <c r="G43" i="3"/>
  <c r="H42" i="3"/>
  <c r="I42" i="3"/>
  <c r="J42" i="3"/>
  <c r="K42" i="3"/>
  <c r="L42" i="3"/>
  <c r="M42" i="3"/>
  <c r="N42" i="3"/>
  <c r="G42" i="3"/>
  <c r="H41" i="3"/>
  <c r="I41" i="3"/>
  <c r="J41" i="3"/>
  <c r="K41" i="3"/>
  <c r="L41" i="3"/>
  <c r="M41" i="3"/>
  <c r="N41" i="3"/>
  <c r="G41" i="3"/>
  <c r="H40" i="3"/>
  <c r="I40" i="3"/>
  <c r="J40" i="3"/>
  <c r="K40" i="3"/>
  <c r="L40" i="3"/>
  <c r="M40" i="3"/>
  <c r="N40" i="3"/>
  <c r="G40" i="3"/>
  <c r="H39" i="3"/>
  <c r="I39" i="3"/>
  <c r="J39" i="3"/>
  <c r="K39" i="3"/>
  <c r="L39" i="3"/>
  <c r="M39" i="3"/>
  <c r="N39" i="3"/>
  <c r="G39" i="3"/>
  <c r="H38" i="3"/>
  <c r="I38" i="3"/>
  <c r="J38" i="3"/>
  <c r="K38" i="3"/>
  <c r="L38" i="3"/>
  <c r="M38" i="3"/>
  <c r="N38" i="3"/>
  <c r="G38" i="3"/>
  <c r="H37" i="3"/>
  <c r="I37" i="3"/>
  <c r="J37" i="3"/>
  <c r="K37" i="3"/>
  <c r="L37" i="3"/>
  <c r="M37" i="3"/>
  <c r="N37" i="3"/>
  <c r="G37" i="3"/>
  <c r="H36" i="3"/>
  <c r="I36" i="3"/>
  <c r="J36" i="3"/>
  <c r="K36" i="3"/>
  <c r="L36" i="3"/>
  <c r="M36" i="3"/>
  <c r="N36" i="3"/>
  <c r="G36" i="3"/>
  <c r="H35" i="3"/>
  <c r="I35" i="3"/>
  <c r="J35" i="3"/>
  <c r="K35" i="3"/>
  <c r="L35" i="3"/>
  <c r="M35" i="3"/>
  <c r="N35" i="3"/>
  <c r="G35" i="3"/>
  <c r="H34" i="3"/>
  <c r="I34" i="3"/>
  <c r="J34" i="3"/>
  <c r="K34" i="3"/>
  <c r="L34" i="3"/>
  <c r="M34" i="3"/>
  <c r="N34" i="3"/>
  <c r="G34" i="3"/>
  <c r="H33" i="3"/>
  <c r="I33" i="3"/>
  <c r="J33" i="3"/>
  <c r="K33" i="3"/>
  <c r="L33" i="3"/>
  <c r="M33" i="3"/>
  <c r="N33" i="3"/>
  <c r="G33" i="3"/>
  <c r="H32" i="3"/>
  <c r="I32" i="3"/>
  <c r="J32" i="3"/>
  <c r="K32" i="3"/>
  <c r="L32" i="3"/>
  <c r="M32" i="3"/>
  <c r="N32" i="3"/>
  <c r="G32" i="3"/>
  <c r="H31" i="3"/>
  <c r="I31" i="3"/>
  <c r="J31" i="3"/>
  <c r="K31" i="3"/>
  <c r="L31" i="3"/>
  <c r="M31" i="3"/>
  <c r="N31" i="3"/>
  <c r="G31" i="3"/>
  <c r="H30" i="3"/>
  <c r="I30" i="3"/>
  <c r="J30" i="3"/>
  <c r="K30" i="3"/>
  <c r="L30" i="3"/>
  <c r="M30" i="3"/>
  <c r="N30" i="3"/>
  <c r="G30" i="3"/>
  <c r="H29" i="3"/>
  <c r="I29" i="3"/>
  <c r="J29" i="3"/>
  <c r="K29" i="3"/>
  <c r="L29" i="3"/>
  <c r="M29" i="3"/>
  <c r="N29" i="3"/>
  <c r="G29" i="3"/>
  <c r="H28" i="3"/>
  <c r="I28" i="3"/>
  <c r="J28" i="3"/>
  <c r="K28" i="3"/>
  <c r="L28" i="3"/>
  <c r="M28" i="3"/>
  <c r="N28" i="3"/>
  <c r="G28" i="3"/>
  <c r="H27" i="3"/>
  <c r="I27" i="3"/>
  <c r="J27" i="3"/>
  <c r="K27" i="3"/>
  <c r="L27" i="3"/>
  <c r="M27" i="3"/>
  <c r="N27" i="3"/>
  <c r="G27" i="3"/>
  <c r="H26" i="3"/>
  <c r="I26" i="3"/>
  <c r="J26" i="3"/>
  <c r="K26" i="3"/>
  <c r="L26" i="3"/>
  <c r="M26" i="3"/>
  <c r="N26" i="3"/>
  <c r="G26" i="3"/>
  <c r="H25" i="3"/>
  <c r="I25" i="3"/>
  <c r="J25" i="3"/>
  <c r="K25" i="3"/>
  <c r="L25" i="3"/>
  <c r="M25" i="3"/>
  <c r="N25" i="3"/>
  <c r="G25" i="3"/>
  <c r="H24" i="3"/>
  <c r="I24" i="3"/>
  <c r="J24" i="3"/>
  <c r="K24" i="3"/>
  <c r="L24" i="3"/>
  <c r="M24" i="3"/>
  <c r="N24" i="3"/>
  <c r="G24" i="3"/>
  <c r="H23" i="3"/>
  <c r="I23" i="3"/>
  <c r="J23" i="3"/>
  <c r="K23" i="3"/>
  <c r="L23" i="3"/>
  <c r="M23" i="3"/>
  <c r="N23" i="3"/>
  <c r="G23" i="3"/>
  <c r="H22" i="3"/>
  <c r="I22" i="3"/>
  <c r="J22" i="3"/>
  <c r="K22" i="3"/>
  <c r="L22" i="3"/>
  <c r="M22" i="3"/>
  <c r="N22" i="3"/>
  <c r="G22" i="3"/>
  <c r="H21" i="3"/>
  <c r="I21" i="3"/>
  <c r="J21" i="3"/>
  <c r="K21" i="3"/>
  <c r="L21" i="3"/>
  <c r="M21" i="3"/>
  <c r="N21" i="3"/>
  <c r="G21" i="3"/>
  <c r="H20" i="3"/>
  <c r="I20" i="3"/>
  <c r="J20" i="3"/>
  <c r="K20" i="3"/>
  <c r="L20" i="3"/>
  <c r="M20" i="3"/>
  <c r="N20" i="3"/>
  <c r="G20" i="3"/>
  <c r="H19" i="3"/>
  <c r="I19" i="3"/>
  <c r="J19" i="3"/>
  <c r="K19" i="3"/>
  <c r="L19" i="3"/>
  <c r="M19" i="3"/>
  <c r="N19" i="3"/>
  <c r="G19" i="3"/>
  <c r="H18" i="3"/>
  <c r="I18" i="3"/>
  <c r="J18" i="3"/>
  <c r="K18" i="3"/>
  <c r="L18" i="3"/>
  <c r="M18" i="3"/>
  <c r="N18" i="3"/>
  <c r="G18" i="3"/>
  <c r="H17" i="3"/>
  <c r="I17" i="3"/>
  <c r="J17" i="3"/>
  <c r="K17" i="3"/>
  <c r="L17" i="3"/>
  <c r="M17" i="3"/>
  <c r="N17" i="3"/>
  <c r="G17" i="3"/>
  <c r="H16" i="3"/>
  <c r="I16" i="3"/>
  <c r="J16" i="3"/>
  <c r="K16" i="3"/>
  <c r="L16" i="3"/>
  <c r="M16" i="3"/>
  <c r="N16" i="3"/>
  <c r="G16" i="3"/>
  <c r="H15" i="3"/>
  <c r="I15" i="3"/>
  <c r="J15" i="3"/>
  <c r="K15" i="3"/>
  <c r="L15" i="3"/>
  <c r="M15" i="3"/>
  <c r="N15" i="3"/>
  <c r="G15" i="3"/>
  <c r="H14" i="3"/>
  <c r="I14" i="3"/>
  <c r="J14" i="3"/>
  <c r="K14" i="3"/>
  <c r="L14" i="3"/>
  <c r="M14" i="3"/>
  <c r="N14" i="3"/>
  <c r="G14" i="3"/>
  <c r="H13" i="3"/>
  <c r="I13" i="3"/>
  <c r="J13" i="3"/>
  <c r="K13" i="3"/>
  <c r="L13" i="3"/>
  <c r="M13" i="3"/>
  <c r="N13" i="3"/>
  <c r="G13" i="3"/>
  <c r="H12" i="3"/>
  <c r="I12" i="3"/>
  <c r="J12" i="3"/>
  <c r="K12" i="3"/>
  <c r="L12" i="3"/>
  <c r="M12" i="3"/>
  <c r="N12" i="3"/>
  <c r="G12" i="3"/>
  <c r="H11" i="3"/>
  <c r="I11" i="3"/>
  <c r="J11" i="3"/>
  <c r="K11" i="3"/>
  <c r="L11" i="3"/>
  <c r="M11" i="3"/>
  <c r="N11" i="3"/>
  <c r="G11" i="3"/>
  <c r="H10" i="3"/>
  <c r="I10" i="3"/>
  <c r="J10" i="3"/>
  <c r="K10" i="3"/>
  <c r="L10" i="3"/>
  <c r="M10" i="3"/>
  <c r="N10" i="3"/>
  <c r="G10" i="3"/>
  <c r="H9" i="3"/>
  <c r="I9" i="3"/>
  <c r="J9" i="3"/>
  <c r="K9" i="3"/>
  <c r="L9" i="3"/>
  <c r="M9" i="3"/>
  <c r="N9" i="3"/>
  <c r="G9" i="3"/>
  <c r="H8" i="3"/>
  <c r="I8" i="3"/>
  <c r="J8" i="3"/>
  <c r="K8" i="3"/>
  <c r="L8" i="3"/>
  <c r="M8" i="3"/>
  <c r="N8" i="3"/>
  <c r="G8" i="3"/>
  <c r="H7" i="3"/>
  <c r="I7" i="3"/>
  <c r="J7" i="3"/>
  <c r="K7" i="3"/>
  <c r="L7" i="3"/>
  <c r="M7" i="3"/>
  <c r="N7" i="3"/>
  <c r="G7" i="3"/>
  <c r="H6" i="3"/>
  <c r="I6" i="3"/>
  <c r="J6" i="3"/>
  <c r="K6" i="3"/>
  <c r="L6" i="3"/>
  <c r="M6" i="3"/>
  <c r="N6" i="3"/>
  <c r="G6" i="3"/>
  <c r="H5" i="3"/>
  <c r="I5" i="3"/>
  <c r="J5" i="3"/>
  <c r="K5" i="3"/>
  <c r="L5" i="3"/>
  <c r="M5" i="3"/>
  <c r="N5" i="3"/>
  <c r="G5" i="3"/>
  <c r="H4" i="3"/>
  <c r="I4" i="3"/>
  <c r="J4" i="3"/>
  <c r="K4" i="3"/>
  <c r="L4" i="3"/>
  <c r="M4" i="3"/>
  <c r="N4" i="3"/>
  <c r="G4" i="3"/>
  <c r="H3" i="3"/>
  <c r="I3" i="3"/>
  <c r="J3" i="3"/>
  <c r="K3" i="3"/>
  <c r="L3" i="3"/>
  <c r="M3" i="3"/>
  <c r="N3" i="3"/>
  <c r="G3" i="3"/>
  <c r="H2" i="3"/>
  <c r="I2" i="3"/>
  <c r="J2" i="3"/>
  <c r="K2" i="3"/>
  <c r="L2" i="3"/>
  <c r="M2" i="3"/>
  <c r="N2" i="3"/>
  <c r="G2" i="3"/>
  <c r="H50" i="3"/>
  <c r="I50" i="3"/>
  <c r="J50" i="3"/>
  <c r="K50" i="3"/>
  <c r="L50" i="3"/>
  <c r="M50" i="3"/>
  <c r="N50" i="3"/>
  <c r="G50" i="3"/>
  <c r="A10" i="7"/>
  <c r="A13" i="7"/>
  <c r="A7" i="6"/>
  <c r="A6" i="6"/>
  <c r="A8" i="6"/>
  <c r="A12" i="7"/>
  <c r="A11" i="7"/>
  <c r="A9" i="7"/>
  <c r="A8" i="7"/>
  <c r="A7" i="7"/>
  <c r="A6" i="7"/>
  <c r="A5" i="7"/>
  <c r="A4" i="7"/>
  <c r="A3" i="7"/>
  <c r="A2" i="7"/>
  <c r="A9" i="6"/>
  <c r="A5" i="6"/>
  <c r="A10" i="6"/>
  <c r="A4" i="6"/>
  <c r="A3" i="6"/>
  <c r="A2" i="6"/>
  <c r="E4" i="4"/>
  <c r="E3" i="4"/>
  <c r="E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Kriti Sen Sharma</author>
  </authors>
  <commentList>
    <comment ref="B1" authorId="0" shapeId="0" xr:uid="{00000000-0006-0000-0600-000001000000}">
      <text>
        <r>
          <rPr>
            <b/>
            <sz val="14"/>
            <color rgb="FF000000"/>
            <rFont val="Tahoma"/>
            <family val="2"/>
          </rPr>
          <t>Kriti Sen Sharma:</t>
        </r>
        <r>
          <rPr>
            <sz val="14"/>
            <color rgb="FF000000"/>
            <rFont val="Tahoma"/>
            <family val="2"/>
          </rPr>
          <t xml:space="preserve">
</t>
        </r>
        <r>
          <rPr>
            <sz val="14"/>
            <color rgb="FF000000"/>
            <rFont val="Tahoma"/>
            <family val="2"/>
          </rPr>
          <t xml:space="preserve">column B is effectively an expanded version of column 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Sen sharma, Kriti [JRDUS Non-J&amp;J]</author>
  </authors>
  <commentList>
    <comment ref="F1" authorId="0" shapeId="0" xr:uid="{00000000-0006-0000-0700-000001000000}">
      <text>
        <r>
          <rPr>
            <b/>
            <sz val="12"/>
            <color indexed="81"/>
            <rFont val="Arial"/>
            <family val="2"/>
          </rPr>
          <t>1: Required in both metadata sheet and database; non-empty value must be filled-in
5: Required in metata sheet; can be left blank
10: Optional columns; usually are study-specific</t>
        </r>
        <r>
          <rPr>
            <sz val="12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<sst xmlns="http://schemas.openxmlformats.org/spreadsheetml/2006/main" count="379" uniqueCount="158">
  <si>
    <t>project_id</t>
  </si>
  <si>
    <t>project_name</t>
  </si>
  <si>
    <t>project_description</t>
  </si>
  <si>
    <t>study_id</t>
  </si>
  <si>
    <t>study_name</t>
  </si>
  <si>
    <t>study_version</t>
  </si>
  <si>
    <t>study_version_notes</t>
  </si>
  <si>
    <t>study_types</t>
  </si>
  <si>
    <t>study_description</t>
  </si>
  <si>
    <t>is_study_public</t>
  </si>
  <si>
    <t>repository_source</t>
  </si>
  <si>
    <t>repository_id</t>
  </si>
  <si>
    <t>URL</t>
  </si>
  <si>
    <t>curator</t>
  </si>
  <si>
    <t>curator_notes</t>
  </si>
  <si>
    <t>customer_project_owner</t>
  </si>
  <si>
    <t>customer_project_owner_email</t>
  </si>
  <si>
    <t>BIOSPIX</t>
  </si>
  <si>
    <t>This project contains data for clinical trials using Biospix (ABC-103312)</t>
  </si>
  <si>
    <t>FREEDOM</t>
  </si>
  <si>
    <t>NA</t>
  </si>
  <si>
    <t>clinical</t>
  </si>
  <si>
    <t>S3</t>
  </si>
  <si>
    <t>ABC-103312-22</t>
  </si>
  <si>
    <t>https://clinicaltrials.gov/ct2/show/XXX</t>
  </si>
  <si>
    <t>contact-name (client), contact-name (Paradigm4)</t>
  </si>
  <si>
    <t>None</t>
  </si>
  <si>
    <t>Jack Barker</t>
  </si>
  <si>
    <t>jbarker@customer.com</t>
  </si>
  <si>
    <t>DISCOVERY</t>
  </si>
  <si>
    <t>The DISCOVERY study is a phase II trial where ...</t>
  </si>
  <si>
    <t>The FREEDOM study is a phase III trial where ...</t>
  </si>
  <si>
    <t>ABC-103312-35</t>
  </si>
  <si>
    <t>subject_id</t>
  </si>
  <si>
    <t>attribute_name</t>
  </si>
  <si>
    <t>adenocarcinoma</t>
  </si>
  <si>
    <t>AD0022_021</t>
  </si>
  <si>
    <t>AD0022_097</t>
  </si>
  <si>
    <t>AD0035_945</t>
  </si>
  <si>
    <t>sample_name</t>
  </si>
  <si>
    <t>original_sample_name</t>
  </si>
  <si>
    <t>AD0022_021_1</t>
  </si>
  <si>
    <t>AD0022_021_2</t>
  </si>
  <si>
    <t>AD0035_945_1</t>
  </si>
  <si>
    <t>sample_molecule_type</t>
  </si>
  <si>
    <t>DNA</t>
  </si>
  <si>
    <t>RNA</t>
  </si>
  <si>
    <t>sample_cell_type</t>
  </si>
  <si>
    <t>CD138+ plasma cells</t>
  </si>
  <si>
    <t>sample_disease</t>
  </si>
  <si>
    <t>pipeline_scidb</t>
  </si>
  <si>
    <t>measurement_entity</t>
  </si>
  <si>
    <t>data_subtype</t>
  </si>
  <si>
    <t>pipeline_applications</t>
  </si>
  <si>
    <t>pipeline_source</t>
  </si>
  <si>
    <t>pipeline_source_title</t>
  </si>
  <si>
    <t>pipeline_source_version</t>
  </si>
  <si>
    <t>pipeline_source_description</t>
  </si>
  <si>
    <t>Gene Expression</t>
  </si>
  <si>
    <t>RNA-seq</t>
  </si>
  <si>
    <t>RSEM</t>
  </si>
  <si>
    <t>external</t>
  </si>
  <si>
    <t>RNA-seq_Expression</t>
  </si>
  <si>
    <t>vXX.YY</t>
  </si>
  <si>
    <t>Variant</t>
  </si>
  <si>
    <t>GATK + SnpEff</t>
  </si>
  <si>
    <t>Proteomics</t>
  </si>
  <si>
    <t>MaxQuant</t>
  </si>
  <si>
    <t>...</t>
  </si>
  <si>
    <t>pipeline_choice</t>
  </si>
  <si>
    <t>filter_choice</t>
  </si>
  <si>
    <t>featureset_choice</t>
  </si>
  <si>
    <t>local_project_folder_prefix</t>
  </si>
  <si>
    <t>project_folder</t>
  </si>
  <si>
    <t>project_subfolder</t>
  </si>
  <si>
    <t>filename</t>
  </si>
  <si>
    <t>AD0022_021_1__DNA</t>
  </si>
  <si>
    <t>AD0022_021_2__DNA</t>
  </si>
  <si>
    <t>AD0035_945_1__RNA</t>
  </si>
  <si>
    <t>/data/</t>
  </si>
  <si>
    <t>RNAseq</t>
  </si>
  <si>
    <t>AD0035_834_1__RNA</t>
  </si>
  <si>
    <t>AD0035_834_1</t>
  </si>
  <si>
    <t>RSEM.matrix.txt</t>
  </si>
  <si>
    <t>DNAseq-20180104</t>
  </si>
  <si>
    <t>filter_name</t>
  </si>
  <si>
    <t>quantification_level</t>
  </si>
  <si>
    <t>quantification_unit</t>
  </si>
  <si>
    <t>filter_description</t>
  </si>
  <si>
    <t>gene</t>
  </si>
  <si>
    <t>log2(expression)</t>
  </si>
  <si>
    <t>counts</t>
  </si>
  <si>
    <t>FPKM</t>
  </si>
  <si>
    <t>Fragments per kilobase million</t>
  </si>
  <si>
    <t>transcript</t>
  </si>
  <si>
    <t>read counts</t>
  </si>
  <si>
    <t>TPM</t>
  </si>
  <si>
    <t>Transcripts per kilobase million</t>
  </si>
  <si>
    <t>mutations - unfiltered</t>
  </si>
  <si>
    <t>no filters used</t>
  </si>
  <si>
    <t>DNA-mutations - TNsnv</t>
  </si>
  <si>
    <t>DNAseq-20170903</t>
  </si>
  <si>
    <t>gene-FPKM</t>
  </si>
  <si>
    <t>AD0022_021_1.gatk.snpeff.TNsnv.csv</t>
  </si>
  <si>
    <t>AD0022_021_2.gatk.snpeff.TNsnv.csv</t>
  </si>
  <si>
    <t>type</t>
  </si>
  <si>
    <t>units</t>
  </si>
  <si>
    <t>description</t>
  </si>
  <si>
    <t>controlled_vocabulary</t>
  </si>
  <si>
    <t>importance</t>
  </si>
  <si>
    <t>attribute_in_Studies</t>
  </si>
  <si>
    <t>attribute_in_Subjects</t>
  </si>
  <si>
    <t>attribute_in_Samples</t>
  </si>
  <si>
    <t>attribute_in_Pipelines</t>
  </si>
  <si>
    <t>INTEGER</t>
  </si>
  <si>
    <t>STRING</t>
  </si>
  <si>
    <t>clinical // collaboration</t>
  </si>
  <si>
    <t>BOOLEAN</t>
  </si>
  <si>
    <t>URL for clinical trial or study</t>
  </si>
  <si>
    <t>primary_disease</t>
  </si>
  <si>
    <t>DNA // RNA</t>
  </si>
  <si>
    <t>disease for the sample</t>
  </si>
  <si>
    <t>primary disease for the patient</t>
  </si>
  <si>
    <t>Raw intensity</t>
  </si>
  <si>
    <t>LFQ</t>
  </si>
  <si>
    <t>Protein</t>
  </si>
  <si>
    <t>Somatic variant</t>
  </si>
  <si>
    <t>internal</t>
  </si>
  <si>
    <t>mutations - filter 1</t>
  </si>
  <si>
    <t>mutations - filter 2</t>
  </si>
  <si>
    <t>TNsnv</t>
  </si>
  <si>
    <t>TNscope</t>
  </si>
  <si>
    <t>Strelka 1</t>
  </si>
  <si>
    <t>Strelka 2</t>
  </si>
  <si>
    <t>featureset_name</t>
  </si>
  <si>
    <t>featureset_scidb</t>
  </si>
  <si>
    <t>featureset_source</t>
  </si>
  <si>
    <t>featureset_source_version</t>
  </si>
  <si>
    <t>featureset_species</t>
  </si>
  <si>
    <t>featureset_notes</t>
  </si>
  <si>
    <t>GRCh37</t>
  </si>
  <si>
    <t>Genome Reference Consortium Build 37</t>
  </si>
  <si>
    <t>homo sapiens</t>
  </si>
  <si>
    <t>GRCh37.p5</t>
  </si>
  <si>
    <t>Genome Reference Consortium Build 37, patch 5</t>
  </si>
  <si>
    <t>37.p5</t>
  </si>
  <si>
    <t>GRCh38</t>
  </si>
  <si>
    <t>Genome Reference Consortium Build 38</t>
  </si>
  <si>
    <t>GRCh38 (+lincRNA)</t>
  </si>
  <si>
    <t>GRCh38 (UCSC) with EmsEMBL lincRNA</t>
  </si>
  <si>
    <t>Genome Reference Consortium Build 38, EnsEMBL lincRNA</t>
  </si>
  <si>
    <t>(internal)-(Somatic variant) TNsnv</t>
  </si>
  <si>
    <t>(internal)-(RNA-seq) RSEM</t>
  </si>
  <si>
    <t>data-admin needs to fill description of filters used e.g. "non-synonymous; depth &gt; XX; ..."</t>
  </si>
  <si>
    <t>attribute_found_in_any_sheet</t>
  </si>
  <si>
    <t>attribute_in_pipeline_choices</t>
  </si>
  <si>
    <t>attribute_in_filter_choices</t>
  </si>
  <si>
    <t>attribute_in_featureset_choices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</si>
</sst>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sz val="14"/>
      <color theme="1"/>
      <name val="Calibri"/>
      <family val="2"/>
    </font>
    <font>
      <b/>
      <sz val="14"/>
      <color rgb="FF000000"/>
      <name val="Tahoma"/>
      <family val="2"/>
    </font>
    <font>
      <sz val="14"/>
      <color rgb="FF000000"/>
      <name val="Tahoma"/>
      <family val="2"/>
    </font>
    <font>
      <sz val="12"/>
      <color indexed="81"/>
      <name val="Tahoma"/>
      <family val="2"/>
    </font>
    <font>
      <b/>
      <sz val="12"/>
      <color indexed="8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6" fillId="4" borderId="0" xfId="0" applyFont="1" applyFill="1"/>
    <xf numFmtId="0" fontId="7" fillId="4" borderId="0" xfId="0" applyFont="1" applyFill="1"/>
    <xf numFmtId="0" fontId="2" fillId="5" borderId="0" xfId="0" applyFont="1" applyFill="1"/>
    <xf numFmtId="0" fontId="0" fillId="0" borderId="0" xfId="0" applyFont="1"/>
    <xf numFmtId="0" fontId="8" fillId="4" borderId="0" xfId="0" applyFont="1" applyFill="1"/>
    <xf numFmtId="0" fontId="0" fillId="6" borderId="0" xfId="0" applyFont="1" applyFill="1"/>
    <xf numFmtId="0" fontId="0" fillId="5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ill="1"/>
    <xf numFmtId="0" fontId="9" fillId="0" borderId="0" xfId="0" applyFont="1" applyFill="1"/>
    <xf numFmtId="0" fontId="0" fillId="5" borderId="0" xfId="0" applyFill="1"/>
    <xf numFmtId="0" fontId="11" fillId="2" borderId="0" xfId="0" applyFont="1" applyFill="1"/>
    <xf numFmtId="0" fontId="3" fillId="2" borderId="0" xfId="0" applyFont="1" applyFill="1" applyAlignment="1">
      <alignment wrapText="1"/>
    </xf>
    <xf numFmtId="0" fontId="10" fillId="2" borderId="0" xfId="0" applyFont="1" applyFill="1" applyAlignment="1">
      <alignment textRotation="60"/>
    </xf>
    <xf numFmtId="0" fontId="12" fillId="3" borderId="0" xfId="0" applyFont="1" applyFill="1" applyAlignment="1">
      <alignment textRotation="60"/>
    </xf>
    <xf numFmtId="0" fontId="13" fillId="0" borderId="0" xfId="0" applyFont="1"/>
    <xf numFmtId="0" fontId="0" fillId="9" borderId="0" xfId="0" applyFont="1" applyFill="1"/>
    <xf numFmtId="0" fontId="6" fillId="4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Fill="1"/>
    <xf numFmtId="0" fontId="0" fillId="10" borderId="0" xfId="0" applyFont="1" applyFill="1" applyAlignment="1">
      <alignment wrapText="1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2</xdr:row>
      <xdr:rowOff>12700</xdr:rowOff>
    </xdr:from>
    <xdr:to>
      <xdr:col>10</xdr:col>
      <xdr:colOff>254000</xdr:colOff>
      <xdr:row>9</xdr:row>
      <xdr:rowOff>139700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42D34D1-D772-8F47-8090-801C817504C8}"/>
            </a:ext>
          </a:extLst>
        </xdr:cNvPr>
        <xdr:cNvSpPr txBox="1"/>
      </xdr:nvSpPr>
      <xdr:spPr>
        <a:xfrm>
          <a:off x="6311900" y="495300"/>
          <a:ext cx="3733800" cy="181610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accent4">
                  <a:lumMod val="20000"/>
                  <a:lumOff val="80000"/>
                </a:schemeClr>
              </a:solidFill>
            </a:rPr>
            <a:t>Feel free to add more columns to the right, and then fill up the values from the rows.</a:t>
          </a:r>
          <a:br>
            <a:rPr lang="en-US" sz="1600">
              <a:solidFill>
                <a:schemeClr val="accent4">
                  <a:lumMod val="20000"/>
                  <a:lumOff val="80000"/>
                </a:schemeClr>
              </a:solidFill>
            </a:rPr>
          </a:br>
          <a:br>
            <a:rPr lang="en-US" sz="1600">
              <a:solidFill>
                <a:schemeClr val="accent4">
                  <a:lumMod val="20000"/>
                  <a:lumOff val="80000"/>
                </a:schemeClr>
              </a:solidFill>
            </a:rPr>
          </a:br>
          <a:r>
            <a:rPr lang="en-US" sz="1600" b="1">
              <a:solidFill>
                <a:schemeClr val="accent4">
                  <a:lumMod val="20000"/>
                  <a:lumOff val="80000"/>
                </a:schemeClr>
              </a:solidFill>
            </a:rPr>
            <a:t>Just be sure </a:t>
          </a:r>
          <a:r>
            <a:rPr lang="en-US" sz="1600">
              <a:solidFill>
                <a:schemeClr val="accent4">
                  <a:lumMod val="20000"/>
                  <a:lumOff val="80000"/>
                </a:schemeClr>
              </a:solidFill>
            </a:rPr>
            <a:t>to add corresponding entries to the Definitions sheet</a:t>
          </a:r>
        </a:p>
        <a:p>
          <a:endParaRPr lang="en-US" sz="1600">
            <a:solidFill>
              <a:schemeClr val="accent4">
                <a:lumMod val="20000"/>
                <a:lumOff val="80000"/>
              </a:schemeClr>
            </a:solidFill>
          </a:endParaRPr>
        </a:p>
        <a:p>
          <a:endParaRPr lang="en-US" sz="1600">
            <a:solidFill>
              <a:schemeClr val="accent4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5</xdr:col>
      <xdr:colOff>203200</xdr:colOff>
      <xdr:row>0</xdr:row>
      <xdr:rowOff>127000</xdr:rowOff>
    </xdr:from>
    <xdr:to>
      <xdr:col>5</xdr:col>
      <xdr:colOff>723900</xdr:colOff>
      <xdr:row>2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03DA841-020C-A64E-8F9E-FC641140AEBB}"/>
            </a:ext>
          </a:extLst>
        </xdr:cNvPr>
        <xdr:cNvCxnSpPr/>
      </xdr:nvCxnSpPr>
      <xdr:spPr>
        <a:xfrm flipH="1" flipV="1">
          <a:off x="5867400" y="127000"/>
          <a:ext cx="520700" cy="46990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5</xdr:row>
      <xdr:rowOff>203200</xdr:rowOff>
    </xdr:from>
    <xdr:to>
      <xdr:col>6</xdr:col>
      <xdr:colOff>2044700</xdr:colOff>
      <xdr:row>9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63F264-7D24-5A40-BEFE-F62AC1CBA0D7}"/>
            </a:ext>
          </a:extLst>
        </xdr:cNvPr>
        <xdr:cNvSpPr txBox="1"/>
      </xdr:nvSpPr>
      <xdr:spPr>
        <a:xfrm>
          <a:off x="6248400" y="1397000"/>
          <a:ext cx="3784600" cy="7874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tx1"/>
              </a:solidFill>
            </a:rPr>
            <a:t>This column is </a:t>
          </a:r>
          <a:r>
            <a:rPr lang="en-US" sz="1600" baseline="0">
              <a:solidFill>
                <a:schemeClr val="tx1"/>
              </a:solidFill>
            </a:rPr>
            <a:t>auto-interpreted using formulas. Do not paste text here. 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1447800</xdr:colOff>
      <xdr:row>4</xdr:row>
      <xdr:rowOff>139700</xdr:rowOff>
    </xdr:from>
    <xdr:to>
      <xdr:col>5</xdr:col>
      <xdr:colOff>330200</xdr:colOff>
      <xdr:row>6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529F440-D8A9-D646-94D0-D48E2012F50A}"/>
            </a:ext>
          </a:extLst>
        </xdr:cNvPr>
        <xdr:cNvCxnSpPr/>
      </xdr:nvCxnSpPr>
      <xdr:spPr>
        <a:xfrm flipH="1" flipV="1">
          <a:off x="5626100" y="1092200"/>
          <a:ext cx="609600" cy="41910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254000</xdr:colOff>
      <xdr:row>2</xdr:row>
      <xdr:rowOff>50800</xdr:rowOff>
    </xdr:from>
    <xdr:to>
      <xdr:col>14</xdr:col>
      <xdr:colOff>685800</xdr:colOff>
      <xdr:row>9</xdr:row>
      <xdr:rowOff>177800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05CFE6D-063F-A343-A0B6-2AEE19F24714}"/>
            </a:ext>
          </a:extLst>
        </xdr:cNvPr>
        <xdr:cNvSpPr txBox="1"/>
      </xdr:nvSpPr>
      <xdr:spPr>
        <a:xfrm>
          <a:off x="14300200" y="520700"/>
          <a:ext cx="3733800" cy="181610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accent4">
                  <a:lumMod val="20000"/>
                  <a:lumOff val="80000"/>
                </a:schemeClr>
              </a:solidFill>
            </a:rPr>
            <a:t>Feel free to add more columns to the right, and then fill up the values from the rows.</a:t>
          </a:r>
          <a:br>
            <a:rPr lang="en-US" sz="1600">
              <a:solidFill>
                <a:schemeClr val="accent4">
                  <a:lumMod val="20000"/>
                  <a:lumOff val="80000"/>
                </a:schemeClr>
              </a:solidFill>
            </a:rPr>
          </a:br>
          <a:br>
            <a:rPr lang="en-US" sz="1600">
              <a:solidFill>
                <a:schemeClr val="accent4">
                  <a:lumMod val="20000"/>
                  <a:lumOff val="80000"/>
                </a:schemeClr>
              </a:solidFill>
            </a:rPr>
          </a:br>
          <a:r>
            <a:rPr lang="en-US" sz="1600" b="1">
              <a:solidFill>
                <a:schemeClr val="accent4">
                  <a:lumMod val="20000"/>
                  <a:lumOff val="80000"/>
                </a:schemeClr>
              </a:solidFill>
            </a:rPr>
            <a:t>Just be sure </a:t>
          </a:r>
          <a:r>
            <a:rPr lang="en-US" sz="1600">
              <a:solidFill>
                <a:schemeClr val="accent4">
                  <a:lumMod val="20000"/>
                  <a:lumOff val="80000"/>
                </a:schemeClr>
              </a:solidFill>
            </a:rPr>
            <a:t>to add corresponding entries to the Definitions sheet</a:t>
          </a:r>
        </a:p>
        <a:p>
          <a:endParaRPr lang="en-US" sz="1600">
            <a:solidFill>
              <a:schemeClr val="accent4">
                <a:lumMod val="20000"/>
                <a:lumOff val="80000"/>
              </a:schemeClr>
            </a:solidFill>
          </a:endParaRPr>
        </a:p>
        <a:p>
          <a:endParaRPr lang="en-US" sz="1600">
            <a:solidFill>
              <a:schemeClr val="accent4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9</xdr:col>
      <xdr:colOff>635000</xdr:colOff>
      <xdr:row>0</xdr:row>
      <xdr:rowOff>152400</xdr:rowOff>
    </xdr:from>
    <xdr:to>
      <xdr:col>10</xdr:col>
      <xdr:colOff>330200</xdr:colOff>
      <xdr:row>2</xdr:row>
      <xdr:rowOff>152400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6A1EE23-6F9D-B04C-9F49-10A1083939CA}"/>
            </a:ext>
          </a:extLst>
        </xdr:cNvPr>
        <xdr:cNvCxnSpPr/>
      </xdr:nvCxnSpPr>
      <xdr:spPr>
        <a:xfrm flipH="1" flipV="1">
          <a:off x="13855700" y="152400"/>
          <a:ext cx="520700" cy="46990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406400</xdr:colOff>
      <xdr:row>8</xdr:row>
      <xdr:rowOff>127000</xdr:rowOff>
    </xdr:from>
    <xdr:to>
      <xdr:col>10</xdr:col>
      <xdr:colOff>393700</xdr:colOff>
      <xdr:row>12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27B373-DCD6-6D4B-B2D3-682A1B08DA2D}"/>
            </a:ext>
          </a:extLst>
        </xdr:cNvPr>
        <xdr:cNvSpPr txBox="1"/>
      </xdr:nvSpPr>
      <xdr:spPr>
        <a:xfrm>
          <a:off x="11277600" y="1778000"/>
          <a:ext cx="3784600" cy="7874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tx1"/>
              </a:solidFill>
            </a:rPr>
            <a:t>These</a:t>
          </a:r>
          <a:r>
            <a:rPr lang="en-US" sz="1600" baseline="0">
              <a:solidFill>
                <a:schemeClr val="tx1"/>
              </a:solidFill>
            </a:rPr>
            <a:t> columns must be filled up using values from the drop-down menus. </a:t>
          </a:r>
        </a:p>
      </xdr:txBody>
    </xdr:sp>
    <xdr:clientData/>
  </xdr:twoCellAnchor>
  <xdr:twoCellAnchor>
    <xdr:from>
      <xdr:col>7</xdr:col>
      <xdr:colOff>1460500</xdr:colOff>
      <xdr:row>7</xdr:row>
      <xdr:rowOff>25400</xdr:rowOff>
    </xdr:from>
    <xdr:to>
      <xdr:col>8</xdr:col>
      <xdr:colOff>393700</xdr:colOff>
      <xdr:row>9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77656AC-7D7D-3347-8392-F8FB20EE9DA7}"/>
            </a:ext>
          </a:extLst>
        </xdr:cNvPr>
        <xdr:cNvCxnSpPr/>
      </xdr:nvCxnSpPr>
      <xdr:spPr>
        <a:xfrm flipH="1" flipV="1">
          <a:off x="10655300" y="1473200"/>
          <a:ext cx="609600" cy="41910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3156505</xdr:colOff>
      <xdr:row>14</xdr:row>
      <xdr:rowOff>12330</xdr:rowOff>
    </xdr:from>
    <xdr:to>
      <xdr:col>2</xdr:col>
      <xdr:colOff>1626833</xdr:colOff>
      <xdr:row>18</xdr:row>
      <xdr:rowOff>10604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DB5FE22-46F9-2745-842F-17FBB5566E95}"/>
            </a:ext>
          </a:extLst>
        </xdr:cNvPr>
        <xdr:cNvSpPr txBox="1"/>
      </xdr:nvSpPr>
      <xdr:spPr>
        <a:xfrm>
          <a:off x="3156505" y="2823592"/>
          <a:ext cx="3784600" cy="7874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tx1"/>
              </a:solidFill>
            </a:rPr>
            <a:t>This column is </a:t>
          </a:r>
          <a:r>
            <a:rPr lang="en-US" sz="1600" baseline="0">
              <a:solidFill>
                <a:schemeClr val="tx1"/>
              </a:solidFill>
            </a:rPr>
            <a:t>auto-interpreted using formulas. Do not paste text here. 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3094855</xdr:colOff>
      <xdr:row>11</xdr:row>
      <xdr:rowOff>160292</xdr:rowOff>
    </xdr:from>
    <xdr:to>
      <xdr:col>1</xdr:col>
      <xdr:colOff>175458</xdr:colOff>
      <xdr:row>14</xdr:row>
      <xdr:rowOff>38347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66BB947-95FB-1640-AF8D-4E661C922CFF}"/>
            </a:ext>
          </a:extLst>
        </xdr:cNvPr>
        <xdr:cNvCxnSpPr/>
      </xdr:nvCxnSpPr>
      <xdr:spPr>
        <a:xfrm flipH="1" flipV="1">
          <a:off x="3094855" y="2379709"/>
          <a:ext cx="520700" cy="46990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opLeftCell="B1" zoomScale="82" workbookViewId="0">
      <pane ySplit="1" topLeftCell="A4" activePane="bottomLeft" state="frozen"/>
      <selection pane="bottomLeft" activeCell="C1" sqref="C1:C1048576"/>
    </sheetView>
  </sheetViews>
  <sheetFormatPr baseColWidth="10" defaultColWidth="10.83203125" defaultRowHeight="19"/>
  <cols>
    <col min="1" max="1" width="16.33203125" style="2" customWidth="1"/>
    <col min="2" max="2" width="22.5" style="2" customWidth="1"/>
    <col min="3" max="3" width="74.1640625" style="2" customWidth="1"/>
    <col min="4" max="4" width="15.6640625" style="2" customWidth="1"/>
    <col min="5" max="5" width="19" style="2" customWidth="1"/>
    <col min="6" max="6" width="20.1640625" style="2" customWidth="1"/>
    <col min="7" max="7" width="35" style="2" customWidth="1"/>
    <col min="8" max="8" width="23.33203125" style="2" customWidth="1"/>
    <col min="9" max="9" width="40.83203125" style="2" customWidth="1"/>
    <col min="10" max="10" width="22.5" style="2" customWidth="1"/>
    <col min="11" max="11" width="29.83203125" style="2" customWidth="1"/>
    <col min="12" max="12" width="18.33203125" style="2" customWidth="1"/>
    <col min="13" max="13" width="16" style="2" customWidth="1"/>
    <col min="14" max="14" width="25.33203125" style="2" customWidth="1"/>
    <col min="15" max="15" width="17.33203125" style="2" bestFit="1" customWidth="1"/>
    <col min="16" max="16" width="30" style="2" bestFit="1" customWidth="1"/>
    <col min="17" max="17" width="37.6640625" style="2" bestFit="1" customWidth="1"/>
    <col min="18" max="16384" width="10.83203125" style="2"/>
  </cols>
  <sheetData>
    <row r="1" spans="1:17" s="3" customFormat="1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2">
        <v>1</v>
      </c>
      <c r="B2" s="2" t="s">
        <v>17</v>
      </c>
      <c r="C2" s="2" t="s">
        <v>18</v>
      </c>
      <c r="D2" s="2">
        <v>1</v>
      </c>
      <c r="E2" s="2" t="s">
        <v>19</v>
      </c>
      <c r="F2" s="2">
        <v>1</v>
      </c>
      <c r="G2" s="2" t="s">
        <v>20</v>
      </c>
      <c r="H2" s="2" t="s">
        <v>21</v>
      </c>
      <c r="I2" s="2" t="s">
        <v>31</v>
      </c>
      <c r="J2" s="2" t="b">
        <v>0</v>
      </c>
      <c r="K2" s="2" t="s">
        <v>22</v>
      </c>
      <c r="L2" s="2" t="s">
        <v>23</v>
      </c>
      <c r="M2" t="s">
        <v>24</v>
      </c>
      <c r="N2" s="2" t="s">
        <v>25</v>
      </c>
      <c r="O2" s="2" t="s">
        <v>26</v>
      </c>
      <c r="P2" s="2" t="s">
        <v>27</v>
      </c>
      <c r="Q2" t="s">
        <v>28</v>
      </c>
    </row>
    <row r="3" spans="1:17">
      <c r="A3" s="2">
        <v>1</v>
      </c>
      <c r="B3" s="2" t="s">
        <v>17</v>
      </c>
      <c r="C3" s="2" t="s">
        <v>18</v>
      </c>
      <c r="D3" s="2">
        <v>2</v>
      </c>
      <c r="E3" s="2" t="s">
        <v>29</v>
      </c>
      <c r="F3" s="2">
        <v>1</v>
      </c>
      <c r="G3" s="2" t="s">
        <v>20</v>
      </c>
      <c r="H3" s="2" t="s">
        <v>21</v>
      </c>
      <c r="I3" s="2" t="s">
        <v>30</v>
      </c>
      <c r="J3" s="2" t="b">
        <v>0</v>
      </c>
      <c r="K3" s="2" t="s">
        <v>22</v>
      </c>
      <c r="L3" s="2" t="s">
        <v>32</v>
      </c>
      <c r="M3" t="s">
        <v>24</v>
      </c>
      <c r="N3" s="2" t="s">
        <v>25</v>
      </c>
      <c r="O3" s="2" t="s">
        <v>26</v>
      </c>
      <c r="P3" s="2" t="s">
        <v>27</v>
      </c>
      <c r="Q3" t="s">
        <v>28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ySplit="1" topLeftCell="A2" activePane="bottomLeft" state="frozen"/>
      <selection pane="bottomLeft" activeCell="C10" sqref="C10"/>
    </sheetView>
  </sheetViews>
  <sheetFormatPr baseColWidth="10" defaultColWidth="10.83203125" defaultRowHeight="19"/>
  <cols>
    <col min="1" max="1" width="12.6640625" style="2" bestFit="1" customWidth="1"/>
    <col min="2" max="2" width="11.1640625" style="2" bestFit="1" customWidth="1"/>
    <col min="3" max="3" width="17.6640625" style="2" bestFit="1" customWidth="1"/>
    <col min="4" max="4" width="13.1640625" style="2" bestFit="1" customWidth="1"/>
    <col min="5" max="5" width="19.6640625" style="2" bestFit="1" customWidth="1"/>
    <col min="6" max="16384" width="10.83203125" style="2"/>
  </cols>
  <sheetData>
    <row r="1" spans="1:5" s="5" customFormat="1">
      <c r="A1" s="3" t="s">
        <v>0</v>
      </c>
      <c r="B1" s="3" t="s">
        <v>3</v>
      </c>
      <c r="C1" s="3" t="s">
        <v>5</v>
      </c>
      <c r="D1" s="3" t="s">
        <v>33</v>
      </c>
      <c r="E1" s="3" t="s">
        <v>119</v>
      </c>
    </row>
    <row r="2" spans="1:5">
      <c r="A2" s="2">
        <v>1</v>
      </c>
      <c r="B2" s="2">
        <v>1</v>
      </c>
      <c r="C2" s="2">
        <v>1</v>
      </c>
      <c r="D2" s="2" t="s">
        <v>36</v>
      </c>
      <c r="E2" s="2" t="s">
        <v>35</v>
      </c>
    </row>
    <row r="3" spans="1:5">
      <c r="A3" s="2">
        <v>1</v>
      </c>
      <c r="B3" s="2">
        <v>1</v>
      </c>
      <c r="C3" s="2">
        <v>1</v>
      </c>
      <c r="D3" s="2" t="s">
        <v>37</v>
      </c>
      <c r="E3" s="6" t="s">
        <v>35</v>
      </c>
    </row>
    <row r="4" spans="1:5">
      <c r="A4" s="2">
        <v>1</v>
      </c>
      <c r="B4" s="2">
        <v>2</v>
      </c>
      <c r="C4" s="2">
        <v>1</v>
      </c>
      <c r="D4" s="2" t="s">
        <v>38</v>
      </c>
      <c r="E4" s="6" t="s">
        <v>35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pane ySplit="1" topLeftCell="A2" activePane="bottomLeft" state="frozen"/>
      <selection pane="bottomLeft" activeCell="I17" sqref="I17"/>
    </sheetView>
  </sheetViews>
  <sheetFormatPr baseColWidth="10" defaultColWidth="10.83203125" defaultRowHeight="19"/>
  <cols>
    <col min="1" max="1" width="12.6640625" style="2" bestFit="1" customWidth="1"/>
    <col min="2" max="2" width="11.1640625" style="2" bestFit="1" customWidth="1"/>
    <col min="3" max="3" width="17.6640625" style="2" bestFit="1" customWidth="1"/>
    <col min="4" max="4" width="13.33203125" style="2" bestFit="1" customWidth="1"/>
    <col min="5" max="5" width="22.6640625" style="9" bestFit="1" customWidth="1"/>
    <col min="6" max="6" width="27.33203125" style="2" bestFit="1" customWidth="1"/>
    <col min="7" max="7" width="27.83203125" style="2" bestFit="1" customWidth="1"/>
    <col min="8" max="8" width="21.1640625" style="2" bestFit="1" customWidth="1"/>
    <col min="9" max="9" width="19.6640625" style="2" bestFit="1" customWidth="1"/>
    <col min="10" max="16384" width="10.83203125" style="2"/>
  </cols>
  <sheetData>
    <row r="1" spans="1:9" s="3" customFormat="1" ht="18">
      <c r="A1" s="3" t="s">
        <v>0</v>
      </c>
      <c r="B1" s="3" t="s">
        <v>3</v>
      </c>
      <c r="C1" s="3" t="s">
        <v>5</v>
      </c>
      <c r="D1" s="3" t="s">
        <v>33</v>
      </c>
      <c r="E1" s="3" t="s">
        <v>39</v>
      </c>
      <c r="F1" s="3" t="s">
        <v>40</v>
      </c>
      <c r="G1" s="3" t="s">
        <v>44</v>
      </c>
      <c r="H1" s="3" t="s">
        <v>47</v>
      </c>
      <c r="I1" s="3" t="s">
        <v>49</v>
      </c>
    </row>
    <row r="2" spans="1:9">
      <c r="A2" s="2">
        <v>1</v>
      </c>
      <c r="B2" s="2">
        <v>1</v>
      </c>
      <c r="C2" s="2">
        <v>1</v>
      </c>
      <c r="D2" s="2" t="s">
        <v>36</v>
      </c>
      <c r="E2" s="9" t="str">
        <f>CONCATENATE(F2, "__", G2)</f>
        <v>AD0022_021_1__DNA</v>
      </c>
      <c r="F2" s="2" t="s">
        <v>41</v>
      </c>
      <c r="G2" s="2" t="s">
        <v>45</v>
      </c>
      <c r="H2" s="2" t="s">
        <v>48</v>
      </c>
      <c r="I2" s="2" t="s">
        <v>35</v>
      </c>
    </row>
    <row r="3" spans="1:9">
      <c r="A3" s="2">
        <v>1</v>
      </c>
      <c r="B3" s="2">
        <v>1</v>
      </c>
      <c r="C3" s="2">
        <v>1</v>
      </c>
      <c r="D3" s="2" t="s">
        <v>36</v>
      </c>
      <c r="E3" s="9" t="str">
        <f>CONCATENATE(F3, "__", G3)</f>
        <v>AD0022_021_2__DNA</v>
      </c>
      <c r="F3" s="2" t="s">
        <v>42</v>
      </c>
      <c r="G3" s="2" t="s">
        <v>45</v>
      </c>
      <c r="H3" s="2" t="s">
        <v>48</v>
      </c>
      <c r="I3" s="2" t="s">
        <v>35</v>
      </c>
    </row>
    <row r="4" spans="1:9">
      <c r="A4" s="2">
        <v>1</v>
      </c>
      <c r="B4" s="2">
        <v>2</v>
      </c>
      <c r="C4" s="2">
        <v>1</v>
      </c>
      <c r="D4" s="2" t="s">
        <v>38</v>
      </c>
      <c r="E4" s="9" t="str">
        <f>CONCATENATE(F4, "__", G4)</f>
        <v>AD0035_945_1__RNA</v>
      </c>
      <c r="F4" s="2" t="s">
        <v>43</v>
      </c>
      <c r="G4" s="2" t="s">
        <v>46</v>
      </c>
      <c r="H4" s="2" t="s">
        <v>48</v>
      </c>
      <c r="I4" s="2" t="s">
        <v>35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topLeftCell="F1" workbookViewId="0">
      <pane ySplit="1" topLeftCell="A2" activePane="bottomLeft" state="frozen"/>
      <selection pane="bottomLeft" activeCell="G12" sqref="G12"/>
    </sheetView>
  </sheetViews>
  <sheetFormatPr baseColWidth="10" defaultColWidth="11" defaultRowHeight="16"/>
  <cols>
    <col min="1" max="1" width="12.5" bestFit="1" customWidth="1"/>
    <col min="2" max="2" width="11.33203125" bestFit="1" customWidth="1"/>
    <col min="3" max="3" width="16.1640625" bestFit="1" customWidth="1"/>
    <col min="4" max="4" width="28.83203125" customWidth="1"/>
    <col min="5" max="5" width="26.6640625" customWidth="1"/>
    <col min="6" max="6" width="47.83203125" style="16" bestFit="1" customWidth="1"/>
    <col min="7" max="7" width="20.6640625" style="16" bestFit="1" customWidth="1"/>
    <col min="8" max="8" width="24.5" style="16" bestFit="1" customWidth="1"/>
    <col min="9" max="9" width="16.1640625" customWidth="1"/>
    <col min="10" max="10" width="19.83203125" bestFit="1" customWidth="1"/>
    <col min="11" max="11" width="24.33203125" bestFit="1" customWidth="1"/>
    <col min="12" max="12" width="37.5" bestFit="1" customWidth="1"/>
  </cols>
  <sheetData>
    <row r="1" spans="1:12" s="3" customFormat="1" ht="54">
      <c r="A1" s="19" t="s">
        <v>0</v>
      </c>
      <c r="B1" s="19" t="s">
        <v>3</v>
      </c>
      <c r="C1" s="19" t="s">
        <v>5</v>
      </c>
      <c r="D1" s="3" t="s">
        <v>39</v>
      </c>
      <c r="E1" s="20" t="s">
        <v>40</v>
      </c>
      <c r="F1" s="3" t="s">
        <v>69</v>
      </c>
      <c r="G1" s="3" t="s">
        <v>70</v>
      </c>
      <c r="H1" s="3" t="s">
        <v>71</v>
      </c>
      <c r="I1" s="20" t="s">
        <v>72</v>
      </c>
      <c r="J1" s="3" t="s">
        <v>73</v>
      </c>
      <c r="K1" s="3" t="s">
        <v>74</v>
      </c>
      <c r="L1" s="3" t="s">
        <v>75</v>
      </c>
    </row>
    <row r="2" spans="1:12" ht="19">
      <c r="A2">
        <v>1</v>
      </c>
      <c r="B2">
        <v>1</v>
      </c>
      <c r="C2">
        <v>1</v>
      </c>
      <c r="D2" t="s">
        <v>76</v>
      </c>
      <c r="E2" t="s">
        <v>41</v>
      </c>
      <c r="F2" s="16" t="s">
        <v>151</v>
      </c>
      <c r="G2" s="16" t="s">
        <v>100</v>
      </c>
      <c r="H2" s="16" t="s">
        <v>140</v>
      </c>
      <c r="I2" s="17" t="s">
        <v>79</v>
      </c>
      <c r="J2" s="2" t="s">
        <v>23</v>
      </c>
      <c r="K2" s="2" t="s">
        <v>101</v>
      </c>
      <c r="L2" s="2" t="s">
        <v>103</v>
      </c>
    </row>
    <row r="3" spans="1:12" ht="19">
      <c r="A3">
        <v>1</v>
      </c>
      <c r="B3">
        <v>1</v>
      </c>
      <c r="C3">
        <v>1</v>
      </c>
      <c r="D3" t="s">
        <v>77</v>
      </c>
      <c r="E3" t="s">
        <v>42</v>
      </c>
      <c r="F3" s="16" t="s">
        <v>151</v>
      </c>
      <c r="G3" s="16" t="s">
        <v>100</v>
      </c>
      <c r="H3" s="16" t="s">
        <v>140</v>
      </c>
      <c r="I3" s="17" t="s">
        <v>79</v>
      </c>
      <c r="J3" s="2" t="s">
        <v>23</v>
      </c>
      <c r="K3" s="2" t="s">
        <v>84</v>
      </c>
      <c r="L3" s="2" t="s">
        <v>104</v>
      </c>
    </row>
    <row r="4" spans="1:12" ht="19">
      <c r="A4">
        <v>1</v>
      </c>
      <c r="B4">
        <v>2</v>
      </c>
      <c r="C4">
        <v>1</v>
      </c>
      <c r="D4" t="s">
        <v>78</v>
      </c>
      <c r="E4" t="s">
        <v>43</v>
      </c>
      <c r="F4" s="16" t="s">
        <v>152</v>
      </c>
      <c r="G4" s="16" t="s">
        <v>102</v>
      </c>
      <c r="H4" s="16" t="s">
        <v>146</v>
      </c>
      <c r="I4" s="17" t="s">
        <v>79</v>
      </c>
      <c r="J4" s="2" t="s">
        <v>32</v>
      </c>
      <c r="K4" s="6" t="s">
        <v>80</v>
      </c>
      <c r="L4" s="6" t="s">
        <v>83</v>
      </c>
    </row>
    <row r="5" spans="1:12" ht="19">
      <c r="A5">
        <v>1</v>
      </c>
      <c r="B5">
        <v>2</v>
      </c>
      <c r="C5">
        <v>1</v>
      </c>
      <c r="D5" t="s">
        <v>81</v>
      </c>
      <c r="E5" t="s">
        <v>82</v>
      </c>
      <c r="F5" s="16" t="s">
        <v>152</v>
      </c>
      <c r="G5" s="16" t="s">
        <v>102</v>
      </c>
      <c r="H5" s="16" t="s">
        <v>146</v>
      </c>
      <c r="I5" s="17" t="s">
        <v>79</v>
      </c>
      <c r="J5" s="2" t="s">
        <v>32</v>
      </c>
      <c r="K5" s="6" t="s">
        <v>80</v>
      </c>
      <c r="L5" s="2" t="s">
        <v>83</v>
      </c>
    </row>
  </sheetData>
  <autoFilter ref="A1:L4" xr:uid="{00000000-0009-0000-0000-000003000000}"/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filter_choices!$A$2:$A$11</xm:f>
          </x14:formula1>
          <xm:sqref>G2:G1048576</xm:sqref>
        </x14:dataValidation>
        <x14:dataValidation type="list" allowBlank="1" showInputMessage="1" showErrorMessage="1" xr:uid="{00000000-0002-0000-0300-000002000000}">
          <x14:formula1>
            <xm:f>featureset_choices!$A$2:$A$5</xm:f>
          </x14:formula1>
          <xm:sqref>H2:H1048576</xm:sqref>
        </x14:dataValidation>
        <x14:dataValidation type="list" allowBlank="1" showInputMessage="1" showErrorMessage="1" xr:uid="{00000000-0002-0000-0300-000001000000}">
          <x14:formula1>
            <xm:f>pipeline_choices!A$2:A$10</xm:f>
          </x14:formula1>
          <xm:sqref>F2:F1048576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"/>
  <sheetViews>
    <sheetView zoomScale="103" workbookViewId="0">
      <selection activeCell="E5" sqref="E5"/>
    </sheetView>
  </sheetViews>
  <sheetFormatPr baseColWidth="10" defaultColWidth="10.83203125" defaultRowHeight="16"/>
  <cols>
    <col min="1" max="1" width="45.1640625" style="13" bestFit="1" customWidth="1"/>
    <col min="2" max="2" width="24.6640625" style="10" bestFit="1" customWidth="1"/>
    <col min="3" max="3" width="25.1640625" style="10" bestFit="1" customWidth="1"/>
    <col min="4" max="4" width="26.1640625" style="10" bestFit="1" customWidth="1"/>
    <col min="5" max="5" width="19.6640625" style="10" bestFit="1" customWidth="1"/>
    <col min="6" max="6" width="25.5" style="10" bestFit="1" customWidth="1"/>
    <col min="7" max="7" width="29.83203125" style="10" bestFit="1" customWidth="1"/>
    <col min="8" max="8" width="34.5" style="10" bestFit="1" customWidth="1"/>
    <col min="9" max="9" width="17" style="10" bestFit="1" customWidth="1"/>
    <col min="10" max="16384" width="10.83203125" style="10"/>
  </cols>
  <sheetData>
    <row r="1" spans="1:9" s="11" customFormat="1" ht="19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8"/>
    </row>
    <row r="2" spans="1:9">
      <c r="A2" s="13" t="str">
        <f t="shared" ref="A2:A10" si="0">CONCATENATE("(", E2, ")-(",C2, ") ", D2  )</f>
        <v>(external)-(RNA-seq) RSEM</v>
      </c>
      <c r="B2" s="12" t="s">
        <v>58</v>
      </c>
      <c r="C2" s="10" t="s">
        <v>59</v>
      </c>
      <c r="D2" s="10" t="s">
        <v>60</v>
      </c>
      <c r="E2" s="10" t="s">
        <v>61</v>
      </c>
      <c r="F2" s="10" t="s">
        <v>62</v>
      </c>
      <c r="G2" s="10" t="s">
        <v>63</v>
      </c>
    </row>
    <row r="3" spans="1:9">
      <c r="A3" s="13" t="str">
        <f t="shared" si="0"/>
        <v>(external)-(Somatic variant) GATK + SnpEff</v>
      </c>
      <c r="B3" s="24" t="s">
        <v>64</v>
      </c>
      <c r="C3" s="10" t="s">
        <v>126</v>
      </c>
      <c r="D3" s="27" t="s">
        <v>65</v>
      </c>
      <c r="E3" s="10" t="s">
        <v>61</v>
      </c>
      <c r="F3" s="10" t="s">
        <v>65</v>
      </c>
      <c r="G3" s="10" t="s">
        <v>63</v>
      </c>
    </row>
    <row r="4" spans="1:9">
      <c r="A4" s="13" t="str">
        <f t="shared" si="0"/>
        <v>(external)-(Proteomics) MaxQuant</v>
      </c>
      <c r="B4" s="14" t="s">
        <v>66</v>
      </c>
      <c r="C4" s="10" t="s">
        <v>66</v>
      </c>
      <c r="D4" s="10" t="s">
        <v>67</v>
      </c>
      <c r="E4" s="10" t="s">
        <v>61</v>
      </c>
      <c r="F4" s="27" t="s">
        <v>67</v>
      </c>
      <c r="G4" s="4" t="s">
        <v>63</v>
      </c>
    </row>
    <row r="5" spans="1:9">
      <c r="A5" s="13" t="str">
        <f t="shared" si="0"/>
        <v>(internal)-(RNA-seq) RSEM</v>
      </c>
      <c r="B5" s="12" t="s">
        <v>58</v>
      </c>
      <c r="C5" s="10" t="s">
        <v>59</v>
      </c>
      <c r="D5" s="10" t="s">
        <v>60</v>
      </c>
      <c r="E5" s="15" t="s">
        <v>127</v>
      </c>
      <c r="F5" s="10" t="s">
        <v>62</v>
      </c>
      <c r="G5" s="10" t="s">
        <v>63</v>
      </c>
    </row>
    <row r="6" spans="1:9">
      <c r="A6" s="13" t="str">
        <f t="shared" si="0"/>
        <v>(internal)-(Somatic variant) TNsnv</v>
      </c>
      <c r="B6" s="24" t="s">
        <v>64</v>
      </c>
      <c r="C6" s="10" t="s">
        <v>126</v>
      </c>
      <c r="D6" s="27" t="s">
        <v>130</v>
      </c>
      <c r="E6" s="15" t="s">
        <v>127</v>
      </c>
      <c r="F6" s="27" t="s">
        <v>130</v>
      </c>
      <c r="G6" s="10" t="s">
        <v>63</v>
      </c>
    </row>
    <row r="7" spans="1:9">
      <c r="A7" s="13" t="str">
        <f t="shared" ref="A7" si="1">CONCATENATE("(", E7, ")-(",C7, ") ", D7  )</f>
        <v>(internal)-(Somatic variant) TNscope</v>
      </c>
      <c r="B7" s="24" t="s">
        <v>64</v>
      </c>
      <c r="C7" s="10" t="s">
        <v>126</v>
      </c>
      <c r="D7" s="27" t="s">
        <v>131</v>
      </c>
      <c r="E7" s="15" t="s">
        <v>127</v>
      </c>
      <c r="F7" s="27" t="s">
        <v>131</v>
      </c>
      <c r="G7" s="10" t="s">
        <v>63</v>
      </c>
    </row>
    <row r="8" spans="1:9">
      <c r="A8" s="13" t="str">
        <f t="shared" ref="A8" si="2">CONCATENATE("(", E8, ")-(",C8, ") ", D8  )</f>
        <v>(internal)-(Somatic variant) Strelka 1</v>
      </c>
      <c r="B8" s="24" t="s">
        <v>64</v>
      </c>
      <c r="C8" s="10" t="s">
        <v>126</v>
      </c>
      <c r="D8" s="27" t="s">
        <v>132</v>
      </c>
      <c r="E8" s="15" t="s">
        <v>127</v>
      </c>
      <c r="F8" s="27" t="s">
        <v>132</v>
      </c>
      <c r="G8" s="10" t="s">
        <v>63</v>
      </c>
    </row>
    <row r="9" spans="1:9">
      <c r="A9" s="13" t="str">
        <f t="shared" si="0"/>
        <v>(internal)-(Somatic variant) Strelka 2</v>
      </c>
      <c r="B9" s="24" t="s">
        <v>64</v>
      </c>
      <c r="C9" s="10" t="s">
        <v>126</v>
      </c>
      <c r="D9" s="27" t="s">
        <v>133</v>
      </c>
      <c r="E9" s="15" t="s">
        <v>127</v>
      </c>
      <c r="F9" s="27" t="s">
        <v>133</v>
      </c>
      <c r="G9" s="10" t="s">
        <v>63</v>
      </c>
    </row>
    <row r="10" spans="1:9">
      <c r="A10" s="13" t="str">
        <f t="shared" si="0"/>
        <v>(internal)-(Proteomics) MaxQuant</v>
      </c>
      <c r="B10" s="14" t="s">
        <v>66</v>
      </c>
      <c r="C10" s="10" t="s">
        <v>66</v>
      </c>
      <c r="D10" s="10" t="s">
        <v>67</v>
      </c>
      <c r="E10" s="15" t="s">
        <v>127</v>
      </c>
      <c r="F10" s="27" t="s">
        <v>67</v>
      </c>
      <c r="G10" s="4" t="s">
        <v>63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D16" sqref="D16"/>
    </sheetView>
  </sheetViews>
  <sheetFormatPr baseColWidth="10" defaultColWidth="11" defaultRowHeight="16"/>
  <cols>
    <col min="1" max="1" width="23.83203125" style="18" bestFit="1" customWidth="1"/>
    <col min="2" max="2" width="24.1640625" bestFit="1" customWidth="1"/>
    <col min="3" max="3" width="23.33203125" bestFit="1" customWidth="1"/>
    <col min="4" max="4" width="66.6640625" customWidth="1"/>
    <col min="5" max="5" width="24.6640625" bestFit="1" customWidth="1"/>
    <col min="6" max="6" width="29.83203125" bestFit="1" customWidth="1"/>
    <col min="7" max="7" width="34.5" bestFit="1" customWidth="1"/>
  </cols>
  <sheetData>
    <row r="1" spans="1:8" s="11" customFormat="1" ht="19">
      <c r="A1" s="7" t="s">
        <v>85</v>
      </c>
      <c r="B1" s="7" t="s">
        <v>86</v>
      </c>
      <c r="C1" s="7" t="s">
        <v>87</v>
      </c>
      <c r="D1" s="7" t="s">
        <v>88</v>
      </c>
      <c r="E1" s="7" t="s">
        <v>51</v>
      </c>
      <c r="F1" s="7"/>
      <c r="G1" s="7"/>
      <c r="H1" s="8"/>
    </row>
    <row r="2" spans="1:8">
      <c r="A2" s="18" t="str">
        <f>_xlfn.CONCAT(B2, "-", C2)</f>
        <v>gene-log2(expression)</v>
      </c>
      <c r="B2" t="s">
        <v>89</v>
      </c>
      <c r="C2" t="s">
        <v>90</v>
      </c>
      <c r="D2" t="s">
        <v>68</v>
      </c>
      <c r="E2" t="s">
        <v>58</v>
      </c>
    </row>
    <row r="3" spans="1:8">
      <c r="A3" s="18" t="str">
        <f t="shared" ref="A3:A11" si="0">_xlfn.CONCAT(B3, "-", C3)</f>
        <v>gene-counts</v>
      </c>
      <c r="B3" t="s">
        <v>89</v>
      </c>
      <c r="C3" t="s">
        <v>91</v>
      </c>
      <c r="D3" t="s">
        <v>95</v>
      </c>
      <c r="E3" s="4" t="s">
        <v>58</v>
      </c>
    </row>
    <row r="4" spans="1:8">
      <c r="A4" s="18" t="str">
        <f t="shared" si="0"/>
        <v>gene-FPKM</v>
      </c>
      <c r="B4" t="s">
        <v>89</v>
      </c>
      <c r="C4" t="s">
        <v>92</v>
      </c>
      <c r="D4" t="s">
        <v>93</v>
      </c>
      <c r="E4" t="s">
        <v>58</v>
      </c>
    </row>
    <row r="5" spans="1:8">
      <c r="A5" s="18" t="str">
        <f t="shared" si="0"/>
        <v>transcript-log2(expression)</v>
      </c>
      <c r="B5" t="s">
        <v>94</v>
      </c>
      <c r="C5" s="4" t="s">
        <v>90</v>
      </c>
      <c r="D5" s="4" t="s">
        <v>68</v>
      </c>
      <c r="E5" s="4" t="s">
        <v>58</v>
      </c>
    </row>
    <row r="6" spans="1:8">
      <c r="A6" s="18" t="str">
        <f t="shared" si="0"/>
        <v>transcript-counts</v>
      </c>
      <c r="B6" t="s">
        <v>94</v>
      </c>
      <c r="C6" s="4" t="s">
        <v>91</v>
      </c>
      <c r="D6" s="4" t="s">
        <v>95</v>
      </c>
      <c r="E6" s="4" t="s">
        <v>58</v>
      </c>
    </row>
    <row r="7" spans="1:8">
      <c r="A7" s="18" t="str">
        <f t="shared" si="0"/>
        <v>transcript-FPKM</v>
      </c>
      <c r="B7" t="s">
        <v>94</v>
      </c>
      <c r="C7" s="4" t="s">
        <v>92</v>
      </c>
      <c r="D7" s="4" t="s">
        <v>93</v>
      </c>
      <c r="E7" s="4" t="s">
        <v>58</v>
      </c>
    </row>
    <row r="8" spans="1:8">
      <c r="A8" s="18" t="str">
        <f t="shared" si="0"/>
        <v>transcript-TPM</v>
      </c>
      <c r="B8" t="s">
        <v>94</v>
      </c>
      <c r="C8" s="4" t="s">
        <v>96</v>
      </c>
      <c r="D8" s="4" t="s">
        <v>97</v>
      </c>
      <c r="E8" s="4" t="s">
        <v>58</v>
      </c>
    </row>
    <row r="9" spans="1:8">
      <c r="A9" s="18" t="str">
        <f t="shared" si="0"/>
        <v>DNA-mutations - unfiltered</v>
      </c>
      <c r="B9" t="s">
        <v>45</v>
      </c>
      <c r="C9" s="4" t="s">
        <v>98</v>
      </c>
      <c r="D9" s="4" t="s">
        <v>99</v>
      </c>
      <c r="E9" s="4" t="s">
        <v>64</v>
      </c>
    </row>
    <row r="10" spans="1:8" ht="32">
      <c r="A10" s="18" t="str">
        <f t="shared" ref="A10" si="1">_xlfn.CONCAT(B10, "-", C10)</f>
        <v>DNA-mutations - filter 1</v>
      </c>
      <c r="B10" t="s">
        <v>45</v>
      </c>
      <c r="C10" s="4" t="s">
        <v>128</v>
      </c>
      <c r="D10" s="28" t="s">
        <v>153</v>
      </c>
      <c r="E10" s="4" t="s">
        <v>64</v>
      </c>
    </row>
    <row r="11" spans="1:8" ht="32">
      <c r="A11" s="18" t="str">
        <f t="shared" si="0"/>
        <v>DNA-mutations - filter 2</v>
      </c>
      <c r="B11" t="s">
        <v>45</v>
      </c>
      <c r="C11" s="4" t="s">
        <v>129</v>
      </c>
      <c r="D11" s="28" t="s">
        <v>153</v>
      </c>
      <c r="E11" s="4" t="s">
        <v>64</v>
      </c>
    </row>
    <row r="12" spans="1:8">
      <c r="A12" s="18" t="str">
        <f>_xlfn.CONCAT(B12, "-", C12)</f>
        <v>Protein-Raw intensity</v>
      </c>
      <c r="B12" t="s">
        <v>125</v>
      </c>
      <c r="C12" s="4" t="s">
        <v>123</v>
      </c>
      <c r="E12" s="4" t="s">
        <v>66</v>
      </c>
    </row>
    <row r="13" spans="1:8">
      <c r="A13" s="18" t="str">
        <f>_xlfn.CONCAT(B13, "-", C13)</f>
        <v>Protein-LFQ</v>
      </c>
      <c r="B13" t="s">
        <v>125</v>
      </c>
      <c r="C13" s="4" t="s">
        <v>124</v>
      </c>
      <c r="E13" s="4" t="s">
        <v>66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activeCell="C8" sqref="C8"/>
    </sheetView>
  </sheetViews>
  <sheetFormatPr baseColWidth="10" defaultColWidth="11" defaultRowHeight="16"/>
  <cols>
    <col min="1" max="1" width="20.33203125" bestFit="1" customWidth="1"/>
    <col min="2" max="2" width="34.33203125" bestFit="1" customWidth="1"/>
    <col min="3" max="3" width="50.6640625" bestFit="1" customWidth="1"/>
    <col min="4" max="4" width="32.33203125" style="26" bestFit="1" customWidth="1"/>
    <col min="5" max="5" width="23.1640625" bestFit="1" customWidth="1"/>
    <col min="6" max="6" width="20.6640625" bestFit="1" customWidth="1"/>
  </cols>
  <sheetData>
    <row r="1" spans="1:7" s="11" customFormat="1" ht="19">
      <c r="A1" s="7" t="s">
        <v>134</v>
      </c>
      <c r="B1" s="7" t="s">
        <v>135</v>
      </c>
      <c r="C1" s="7" t="s">
        <v>136</v>
      </c>
      <c r="D1" s="25" t="s">
        <v>137</v>
      </c>
      <c r="E1" s="7" t="s">
        <v>138</v>
      </c>
      <c r="F1" s="7" t="s">
        <v>139</v>
      </c>
      <c r="G1" s="8"/>
    </row>
    <row r="2" spans="1:7">
      <c r="A2" t="s">
        <v>140</v>
      </c>
      <c r="B2" t="s">
        <v>140</v>
      </c>
      <c r="C2" t="s">
        <v>141</v>
      </c>
      <c r="D2" s="26">
        <v>37</v>
      </c>
      <c r="E2" t="s">
        <v>142</v>
      </c>
    </row>
    <row r="3" spans="1:7">
      <c r="A3" t="s">
        <v>143</v>
      </c>
      <c r="B3" t="s">
        <v>143</v>
      </c>
      <c r="C3" t="s">
        <v>144</v>
      </c>
      <c r="D3" s="26" t="s">
        <v>145</v>
      </c>
      <c r="E3" s="4" t="s">
        <v>142</v>
      </c>
    </row>
    <row r="4" spans="1:7">
      <c r="A4" t="s">
        <v>146</v>
      </c>
      <c r="B4" t="s">
        <v>146</v>
      </c>
      <c r="C4" t="s">
        <v>147</v>
      </c>
      <c r="D4" s="26">
        <v>38</v>
      </c>
      <c r="E4" s="4" t="s">
        <v>142</v>
      </c>
    </row>
    <row r="5" spans="1:7">
      <c r="A5" t="s">
        <v>148</v>
      </c>
      <c r="B5" t="s">
        <v>149</v>
      </c>
      <c r="C5" t="s">
        <v>150</v>
      </c>
      <c r="D5" s="26">
        <v>38</v>
      </c>
      <c r="E5" s="4" t="s">
        <v>142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0"/>
  <sheetViews>
    <sheetView tabSelected="1" zoomScale="61" workbookViewId="0">
      <pane ySplit="1" topLeftCell="A2" activePane="bottomLeft" state="frozen"/>
      <selection pane="bottomLeft" activeCell="B8" sqref="B8"/>
    </sheetView>
  </sheetViews>
  <sheetFormatPr baseColWidth="10" defaultColWidth="10.83203125" defaultRowHeight="18"/>
  <cols>
    <col min="1" max="1" width="35" style="1" bestFit="1" customWidth="1"/>
    <col min="2" max="2" width="11.5" style="1" bestFit="1" customWidth="1"/>
    <col min="3" max="3" width="7" style="1" bestFit="1" customWidth="1"/>
    <col min="4" max="4" width="30.5" style="1" bestFit="1" customWidth="1"/>
    <col min="5" max="5" width="36.1640625" style="1" bestFit="1" customWidth="1"/>
    <col min="6" max="6" width="14" style="1" customWidth="1"/>
    <col min="7" max="7" width="13.33203125" style="1" customWidth="1"/>
    <col min="8" max="16384" width="10.83203125" style="1"/>
  </cols>
  <sheetData>
    <row r="1" spans="1:14" s="3" customFormat="1" ht="171">
      <c r="A1" s="3" t="s">
        <v>34</v>
      </c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21" t="s">
        <v>154</v>
      </c>
      <c r="H1" s="21" t="s">
        <v>110</v>
      </c>
      <c r="I1" s="22" t="s">
        <v>111</v>
      </c>
      <c r="J1" s="22" t="s">
        <v>112</v>
      </c>
      <c r="K1" s="22" t="s">
        <v>113</v>
      </c>
      <c r="L1" s="22" t="s">
        <v>155</v>
      </c>
      <c r="M1" s="22" t="s">
        <v>156</v>
      </c>
      <c r="N1" s="22" t="s">
        <v>157</v>
      </c>
    </row>
    <row r="2" spans="1:14" s="23" customFormat="1" ht="19">
      <c r="A2" s="23" t="s">
        <v>0</v>
      </c>
      <c r="B2" s="23" t="s">
        <v>114</v>
      </c>
      <c r="F2" s="23">
        <v>1</v>
      </c>
      <c r="G2" s="23" t="b">
        <f t="shared" ref="G2:G49" si="0">IF(COUNTIF(H2:N2,"TRUE")&gt;0,TRUE,FALSE)</f>
        <v>1</v>
      </c>
      <c r="H2" s="23" t="b">
        <f>IF(ISERROR(MATCH($A2,Studies!$1:$1,0)),"",TRUE)</f>
        <v>1</v>
      </c>
      <c r="I2" s="23" t="b">
        <f>IF(ISERROR(MATCH($A2,Subjects!$1:$1,0)),"",TRUE)</f>
        <v>1</v>
      </c>
      <c r="J2" s="23" t="b">
        <f>IF(ISERROR(MATCH($A2,Samples!$1:$1,0)),"",TRUE)</f>
        <v>1</v>
      </c>
      <c r="K2" s="23" t="b">
        <f>IF(ISERROR(MATCH($A2,Pipelines!$1:$1,0)),"",TRUE)</f>
        <v>1</v>
      </c>
      <c r="L2" s="23" t="str">
        <f>IF(ISERROR(MATCH($A2,pipeline_choices!$1:$1,0)),"",TRUE)</f>
        <v/>
      </c>
      <c r="M2" s="23" t="str">
        <f>IF(ISERROR(MATCH($A2,filter_choices!$1:$1,0)),"",TRUE)</f>
        <v/>
      </c>
      <c r="N2" s="23" t="str">
        <f>IF(ISERROR(MATCH($A2,featureset_choices!$1:$1,0)),"",TRUE)</f>
        <v/>
      </c>
    </row>
    <row r="3" spans="1:14" s="23" customFormat="1" ht="19">
      <c r="A3" s="23" t="s">
        <v>3</v>
      </c>
      <c r="B3" s="23" t="s">
        <v>114</v>
      </c>
      <c r="F3" s="23">
        <v>1</v>
      </c>
      <c r="G3" s="23" t="b">
        <f t="shared" si="0"/>
        <v>1</v>
      </c>
      <c r="H3" s="23" t="b">
        <f>IF(ISERROR(MATCH($A3,Studies!$1:$1,0)),"",TRUE)</f>
        <v>1</v>
      </c>
      <c r="I3" s="23" t="b">
        <f>IF(ISERROR(MATCH($A3,Subjects!$1:$1,0)),"",TRUE)</f>
        <v>1</v>
      </c>
      <c r="J3" s="23" t="b">
        <f>IF(ISERROR(MATCH($A3,Samples!$1:$1,0)),"",TRUE)</f>
        <v>1</v>
      </c>
      <c r="K3" s="23" t="b">
        <f>IF(ISERROR(MATCH($A3,Pipelines!$1:$1,0)),"",TRUE)</f>
        <v>1</v>
      </c>
      <c r="L3" s="23" t="str">
        <f>IF(ISERROR(MATCH($A3,pipeline_choices!$1:$1,0)),"",TRUE)</f>
        <v/>
      </c>
      <c r="M3" s="23" t="str">
        <f>IF(ISERROR(MATCH($A3,filter_choices!$1:$1,0)),"",TRUE)</f>
        <v/>
      </c>
      <c r="N3" s="23" t="str">
        <f>IF(ISERROR(MATCH($A3,featureset_choices!$1:$1,0)),"",TRUE)</f>
        <v/>
      </c>
    </row>
    <row r="4" spans="1:14" s="23" customFormat="1" ht="19">
      <c r="A4" s="23" t="s">
        <v>5</v>
      </c>
      <c r="B4" s="23" t="s">
        <v>114</v>
      </c>
      <c r="F4" s="23">
        <v>1</v>
      </c>
      <c r="G4" s="23" t="b">
        <f t="shared" si="0"/>
        <v>1</v>
      </c>
      <c r="H4" s="23" t="b">
        <f>IF(ISERROR(MATCH($A4,Studies!$1:$1,0)),"",TRUE)</f>
        <v>1</v>
      </c>
      <c r="I4" s="23" t="b">
        <f>IF(ISERROR(MATCH($A4,Subjects!$1:$1,0)),"",TRUE)</f>
        <v>1</v>
      </c>
      <c r="J4" s="23" t="b">
        <f>IF(ISERROR(MATCH($A4,Samples!$1:$1,0)),"",TRUE)</f>
        <v>1</v>
      </c>
      <c r="K4" s="23" t="b">
        <f>IF(ISERROR(MATCH($A4,Pipelines!$1:$1,0)),"",TRUE)</f>
        <v>1</v>
      </c>
      <c r="L4" s="23" t="str">
        <f>IF(ISERROR(MATCH($A4,pipeline_choices!$1:$1,0)),"",TRUE)</f>
        <v/>
      </c>
      <c r="M4" s="23" t="str">
        <f>IF(ISERROR(MATCH($A4,filter_choices!$1:$1,0)),"",TRUE)</f>
        <v/>
      </c>
      <c r="N4" s="23" t="str">
        <f>IF(ISERROR(MATCH($A4,featureset_choices!$1:$1,0)),"",TRUE)</f>
        <v/>
      </c>
    </row>
    <row r="5" spans="1:14" s="23" customFormat="1" ht="19">
      <c r="A5" s="23" t="s">
        <v>1</v>
      </c>
      <c r="B5" s="23" t="s">
        <v>115</v>
      </c>
      <c r="F5" s="23">
        <v>1</v>
      </c>
      <c r="G5" s="23" t="b">
        <f t="shared" si="0"/>
        <v>1</v>
      </c>
      <c r="H5" s="23" t="b">
        <f>IF(ISERROR(MATCH($A5,Studies!$1:$1,0)),"",TRUE)</f>
        <v>1</v>
      </c>
      <c r="I5" s="23" t="str">
        <f>IF(ISERROR(MATCH($A5,Subjects!$1:$1,0)),"",TRUE)</f>
        <v/>
      </c>
      <c r="J5" s="23" t="str">
        <f>IF(ISERROR(MATCH($A5,Samples!$1:$1,0)),"",TRUE)</f>
        <v/>
      </c>
      <c r="K5" s="23" t="str">
        <f>IF(ISERROR(MATCH($A5,Pipelines!$1:$1,0)),"",TRUE)</f>
        <v/>
      </c>
      <c r="L5" s="23" t="str">
        <f>IF(ISERROR(MATCH($A5,pipeline_choices!$1:$1,0)),"",TRUE)</f>
        <v/>
      </c>
      <c r="M5" s="23" t="str">
        <f>IF(ISERROR(MATCH($A5,filter_choices!$1:$1,0)),"",TRUE)</f>
        <v/>
      </c>
      <c r="N5" s="23" t="str">
        <f>IF(ISERROR(MATCH($A5,featureset_choices!$1:$1,0)),"",TRUE)</f>
        <v/>
      </c>
    </row>
    <row r="6" spans="1:14" s="23" customFormat="1" ht="19">
      <c r="A6" s="23" t="s">
        <v>2</v>
      </c>
      <c r="B6" s="23" t="s">
        <v>115</v>
      </c>
      <c r="F6" s="23">
        <v>1</v>
      </c>
      <c r="G6" s="23" t="b">
        <f t="shared" si="0"/>
        <v>1</v>
      </c>
      <c r="H6" s="23" t="b">
        <f>IF(ISERROR(MATCH($A6,Studies!$1:$1,0)),"",TRUE)</f>
        <v>1</v>
      </c>
      <c r="I6" s="23" t="str">
        <f>IF(ISERROR(MATCH($A6,Subjects!$1:$1,0)),"",TRUE)</f>
        <v/>
      </c>
      <c r="J6" s="23" t="str">
        <f>IF(ISERROR(MATCH($A6,Samples!$1:$1,0)),"",TRUE)</f>
        <v/>
      </c>
      <c r="K6" s="23" t="str">
        <f>IF(ISERROR(MATCH($A6,Pipelines!$1:$1,0)),"",TRUE)</f>
        <v/>
      </c>
      <c r="L6" s="23" t="str">
        <f>IF(ISERROR(MATCH($A6,pipeline_choices!$1:$1,0)),"",TRUE)</f>
        <v/>
      </c>
      <c r="M6" s="23" t="str">
        <f>IF(ISERROR(MATCH($A6,filter_choices!$1:$1,0)),"",TRUE)</f>
        <v/>
      </c>
      <c r="N6" s="23" t="str">
        <f>IF(ISERROR(MATCH($A6,featureset_choices!$1:$1,0)),"",TRUE)</f>
        <v/>
      </c>
    </row>
    <row r="7" spans="1:14" s="23" customFormat="1" ht="19">
      <c r="A7" s="23" t="s">
        <v>4</v>
      </c>
      <c r="B7" s="23" t="s">
        <v>115</v>
      </c>
      <c r="F7" s="23">
        <v>1</v>
      </c>
      <c r="G7" s="23" t="b">
        <f t="shared" si="0"/>
        <v>1</v>
      </c>
      <c r="H7" s="23" t="b">
        <f>IF(ISERROR(MATCH($A7,Studies!$1:$1,0)),"",TRUE)</f>
        <v>1</v>
      </c>
      <c r="I7" s="23" t="str">
        <f>IF(ISERROR(MATCH($A7,Subjects!$1:$1,0)),"",TRUE)</f>
        <v/>
      </c>
      <c r="J7" s="23" t="str">
        <f>IF(ISERROR(MATCH($A7,Samples!$1:$1,0)),"",TRUE)</f>
        <v/>
      </c>
      <c r="K7" s="23" t="str">
        <f>IF(ISERROR(MATCH($A7,Pipelines!$1:$1,0)),"",TRUE)</f>
        <v/>
      </c>
      <c r="L7" s="23" t="str">
        <f>IF(ISERROR(MATCH($A7,pipeline_choices!$1:$1,0)),"",TRUE)</f>
        <v/>
      </c>
      <c r="M7" s="23" t="str">
        <f>IF(ISERROR(MATCH($A7,filter_choices!$1:$1,0)),"",TRUE)</f>
        <v/>
      </c>
      <c r="N7" s="23" t="str">
        <f>IF(ISERROR(MATCH($A7,featureset_choices!$1:$1,0)),"",TRUE)</f>
        <v/>
      </c>
    </row>
    <row r="8" spans="1:14" s="23" customFormat="1" ht="19">
      <c r="A8" s="23" t="s">
        <v>6</v>
      </c>
      <c r="B8" s="23" t="s">
        <v>115</v>
      </c>
      <c r="F8" s="23">
        <v>1</v>
      </c>
      <c r="G8" s="23" t="b">
        <f t="shared" si="0"/>
        <v>1</v>
      </c>
      <c r="H8" s="23" t="b">
        <f>IF(ISERROR(MATCH($A8,Studies!$1:$1,0)),"",TRUE)</f>
        <v>1</v>
      </c>
      <c r="I8" s="23" t="str">
        <f>IF(ISERROR(MATCH($A8,Subjects!$1:$1,0)),"",TRUE)</f>
        <v/>
      </c>
      <c r="J8" s="23" t="str">
        <f>IF(ISERROR(MATCH($A8,Samples!$1:$1,0)),"",TRUE)</f>
        <v/>
      </c>
      <c r="K8" s="23" t="str">
        <f>IF(ISERROR(MATCH($A8,Pipelines!$1:$1,0)),"",TRUE)</f>
        <v/>
      </c>
      <c r="L8" s="23" t="str">
        <f>IF(ISERROR(MATCH($A8,pipeline_choices!$1:$1,0)),"",TRUE)</f>
        <v/>
      </c>
      <c r="M8" s="23" t="str">
        <f>IF(ISERROR(MATCH($A8,filter_choices!$1:$1,0)),"",TRUE)</f>
        <v/>
      </c>
      <c r="N8" s="23" t="str">
        <f>IF(ISERROR(MATCH($A8,featureset_choices!$1:$1,0)),"",TRUE)</f>
        <v/>
      </c>
    </row>
    <row r="9" spans="1:14" s="23" customFormat="1" ht="19">
      <c r="A9" s="23" t="s">
        <v>7</v>
      </c>
      <c r="B9" s="23" t="s">
        <v>115</v>
      </c>
      <c r="E9" s="23" t="s">
        <v>116</v>
      </c>
      <c r="F9" s="23">
        <v>1</v>
      </c>
      <c r="G9" s="23" t="b">
        <f t="shared" si="0"/>
        <v>1</v>
      </c>
      <c r="H9" s="23" t="b">
        <f>IF(ISERROR(MATCH($A9,Studies!$1:$1,0)),"",TRUE)</f>
        <v>1</v>
      </c>
      <c r="I9" s="23" t="str">
        <f>IF(ISERROR(MATCH($A9,Subjects!$1:$1,0)),"",TRUE)</f>
        <v/>
      </c>
      <c r="J9" s="23" t="str">
        <f>IF(ISERROR(MATCH($A9,Samples!$1:$1,0)),"",TRUE)</f>
        <v/>
      </c>
      <c r="K9" s="23" t="str">
        <f>IF(ISERROR(MATCH($A9,Pipelines!$1:$1,0)),"",TRUE)</f>
        <v/>
      </c>
      <c r="L9" s="23" t="str">
        <f>IF(ISERROR(MATCH($A9,pipeline_choices!$1:$1,0)),"",TRUE)</f>
        <v/>
      </c>
      <c r="M9" s="23" t="str">
        <f>IF(ISERROR(MATCH($A9,filter_choices!$1:$1,0)),"",TRUE)</f>
        <v/>
      </c>
      <c r="N9" s="23" t="str">
        <f>IF(ISERROR(MATCH($A9,featureset_choices!$1:$1,0)),"",TRUE)</f>
        <v/>
      </c>
    </row>
    <row r="10" spans="1:14" s="23" customFormat="1" ht="19">
      <c r="A10" s="23" t="s">
        <v>8</v>
      </c>
      <c r="B10" s="23" t="s">
        <v>115</v>
      </c>
      <c r="F10" s="23">
        <v>1</v>
      </c>
      <c r="G10" s="23" t="b">
        <f t="shared" si="0"/>
        <v>1</v>
      </c>
      <c r="H10" s="23" t="b">
        <f>IF(ISERROR(MATCH($A10,Studies!$1:$1,0)),"",TRUE)</f>
        <v>1</v>
      </c>
      <c r="I10" s="23" t="str">
        <f>IF(ISERROR(MATCH($A10,Subjects!$1:$1,0)),"",TRUE)</f>
        <v/>
      </c>
      <c r="J10" s="23" t="str">
        <f>IF(ISERROR(MATCH($A10,Samples!$1:$1,0)),"",TRUE)</f>
        <v/>
      </c>
      <c r="K10" s="23" t="str">
        <f>IF(ISERROR(MATCH($A10,Pipelines!$1:$1,0)),"",TRUE)</f>
        <v/>
      </c>
      <c r="L10" s="23" t="str">
        <f>IF(ISERROR(MATCH($A10,pipeline_choices!$1:$1,0)),"",TRUE)</f>
        <v/>
      </c>
      <c r="M10" s="23" t="str">
        <f>IF(ISERROR(MATCH($A10,filter_choices!$1:$1,0)),"",TRUE)</f>
        <v/>
      </c>
      <c r="N10" s="23" t="str">
        <f>IF(ISERROR(MATCH($A10,featureset_choices!$1:$1,0)),"",TRUE)</f>
        <v/>
      </c>
    </row>
    <row r="11" spans="1:14" s="23" customFormat="1" ht="19">
      <c r="A11" s="23" t="s">
        <v>9</v>
      </c>
      <c r="B11" s="23" t="s">
        <v>117</v>
      </c>
      <c r="F11" s="23">
        <v>1</v>
      </c>
      <c r="G11" s="23" t="b">
        <f t="shared" si="0"/>
        <v>1</v>
      </c>
      <c r="H11" s="23" t="b">
        <f>IF(ISERROR(MATCH($A11,Studies!$1:$1,0)),"",TRUE)</f>
        <v>1</v>
      </c>
      <c r="I11" s="23" t="str">
        <f>IF(ISERROR(MATCH($A11,Subjects!$1:$1,0)),"",TRUE)</f>
        <v/>
      </c>
      <c r="J11" s="23" t="str">
        <f>IF(ISERROR(MATCH($A11,Samples!$1:$1,0)),"",TRUE)</f>
        <v/>
      </c>
      <c r="K11" s="23" t="str">
        <f>IF(ISERROR(MATCH($A11,Pipelines!$1:$1,0)),"",TRUE)</f>
        <v/>
      </c>
      <c r="L11" s="23" t="str">
        <f>IF(ISERROR(MATCH($A11,pipeline_choices!$1:$1,0)),"",TRUE)</f>
        <v/>
      </c>
      <c r="M11" s="23" t="str">
        <f>IF(ISERROR(MATCH($A11,filter_choices!$1:$1,0)),"",TRUE)</f>
        <v/>
      </c>
      <c r="N11" s="23" t="str">
        <f>IF(ISERROR(MATCH($A11,featureset_choices!$1:$1,0)),"",TRUE)</f>
        <v/>
      </c>
    </row>
    <row r="12" spans="1:14" s="23" customFormat="1" ht="19">
      <c r="A12" s="23" t="s">
        <v>10</v>
      </c>
      <c r="B12" s="23" t="s">
        <v>115</v>
      </c>
      <c r="F12" s="23">
        <v>1</v>
      </c>
      <c r="G12" s="23" t="b">
        <f t="shared" si="0"/>
        <v>1</v>
      </c>
      <c r="H12" s="23" t="b">
        <f>IF(ISERROR(MATCH($A12,Studies!$1:$1,0)),"",TRUE)</f>
        <v>1</v>
      </c>
      <c r="I12" s="23" t="str">
        <f>IF(ISERROR(MATCH($A12,Subjects!$1:$1,0)),"",TRUE)</f>
        <v/>
      </c>
      <c r="J12" s="23" t="str">
        <f>IF(ISERROR(MATCH($A12,Samples!$1:$1,0)),"",TRUE)</f>
        <v/>
      </c>
      <c r="K12" s="23" t="str">
        <f>IF(ISERROR(MATCH($A12,Pipelines!$1:$1,0)),"",TRUE)</f>
        <v/>
      </c>
      <c r="L12" s="23" t="str">
        <f>IF(ISERROR(MATCH($A12,pipeline_choices!$1:$1,0)),"",TRUE)</f>
        <v/>
      </c>
      <c r="M12" s="23" t="str">
        <f>IF(ISERROR(MATCH($A12,filter_choices!$1:$1,0)),"",TRUE)</f>
        <v/>
      </c>
      <c r="N12" s="23" t="str">
        <f>IF(ISERROR(MATCH($A12,featureset_choices!$1:$1,0)),"",TRUE)</f>
        <v/>
      </c>
    </row>
    <row r="13" spans="1:14" s="23" customFormat="1" ht="19">
      <c r="A13" s="23" t="s">
        <v>11</v>
      </c>
      <c r="B13" s="23" t="s">
        <v>115</v>
      </c>
      <c r="F13" s="23">
        <v>1</v>
      </c>
      <c r="G13" s="23" t="b">
        <f t="shared" si="0"/>
        <v>1</v>
      </c>
      <c r="H13" s="23" t="b">
        <f>IF(ISERROR(MATCH($A13,Studies!$1:$1,0)),"",TRUE)</f>
        <v>1</v>
      </c>
      <c r="I13" s="23" t="str">
        <f>IF(ISERROR(MATCH($A13,Subjects!$1:$1,0)),"",TRUE)</f>
        <v/>
      </c>
      <c r="J13" s="23" t="str">
        <f>IF(ISERROR(MATCH($A13,Samples!$1:$1,0)),"",TRUE)</f>
        <v/>
      </c>
      <c r="K13" s="23" t="str">
        <f>IF(ISERROR(MATCH($A13,Pipelines!$1:$1,0)),"",TRUE)</f>
        <v/>
      </c>
      <c r="L13" s="23" t="str">
        <f>IF(ISERROR(MATCH($A13,pipeline_choices!$1:$1,0)),"",TRUE)</f>
        <v/>
      </c>
      <c r="M13" s="23" t="str">
        <f>IF(ISERROR(MATCH($A13,filter_choices!$1:$1,0)),"",TRUE)</f>
        <v/>
      </c>
      <c r="N13" s="23" t="str">
        <f>IF(ISERROR(MATCH($A13,featureset_choices!$1:$1,0)),"",TRUE)</f>
        <v/>
      </c>
    </row>
    <row r="14" spans="1:14" s="23" customFormat="1" ht="19">
      <c r="A14" s="23" t="s">
        <v>12</v>
      </c>
      <c r="B14" s="23" t="s">
        <v>115</v>
      </c>
      <c r="D14" s="23" t="s">
        <v>118</v>
      </c>
      <c r="F14" s="23">
        <v>1</v>
      </c>
      <c r="G14" s="23" t="b">
        <f t="shared" si="0"/>
        <v>1</v>
      </c>
      <c r="H14" s="23" t="b">
        <f>IF(ISERROR(MATCH($A14,Studies!$1:$1,0)),"",TRUE)</f>
        <v>1</v>
      </c>
      <c r="I14" s="23" t="str">
        <f>IF(ISERROR(MATCH($A14,Subjects!$1:$1,0)),"",TRUE)</f>
        <v/>
      </c>
      <c r="J14" s="23" t="str">
        <f>IF(ISERROR(MATCH($A14,Samples!$1:$1,0)),"",TRUE)</f>
        <v/>
      </c>
      <c r="K14" s="23" t="str">
        <f>IF(ISERROR(MATCH($A14,Pipelines!$1:$1,0)),"",TRUE)</f>
        <v/>
      </c>
      <c r="L14" s="23" t="str">
        <f>IF(ISERROR(MATCH($A14,pipeline_choices!$1:$1,0)),"",TRUE)</f>
        <v/>
      </c>
      <c r="M14" s="23" t="str">
        <f>IF(ISERROR(MATCH($A14,filter_choices!$1:$1,0)),"",TRUE)</f>
        <v/>
      </c>
      <c r="N14" s="23" t="str">
        <f>IF(ISERROR(MATCH($A14,featureset_choices!$1:$1,0)),"",TRUE)</f>
        <v/>
      </c>
    </row>
    <row r="15" spans="1:14" s="23" customFormat="1" ht="19">
      <c r="A15" s="23" t="s">
        <v>13</v>
      </c>
      <c r="B15" s="23" t="s">
        <v>115</v>
      </c>
      <c r="F15" s="23">
        <v>1</v>
      </c>
      <c r="G15" s="23" t="b">
        <f t="shared" si="0"/>
        <v>1</v>
      </c>
      <c r="H15" s="23" t="b">
        <f>IF(ISERROR(MATCH($A15,Studies!$1:$1,0)),"",TRUE)</f>
        <v>1</v>
      </c>
      <c r="I15" s="23" t="str">
        <f>IF(ISERROR(MATCH($A15,Subjects!$1:$1,0)),"",TRUE)</f>
        <v/>
      </c>
      <c r="J15" s="23" t="str">
        <f>IF(ISERROR(MATCH($A15,Samples!$1:$1,0)),"",TRUE)</f>
        <v/>
      </c>
      <c r="K15" s="23" t="str">
        <f>IF(ISERROR(MATCH($A15,Pipelines!$1:$1,0)),"",TRUE)</f>
        <v/>
      </c>
      <c r="L15" s="23" t="str">
        <f>IF(ISERROR(MATCH($A15,pipeline_choices!$1:$1,0)),"",TRUE)</f>
        <v/>
      </c>
      <c r="M15" s="23" t="str">
        <f>IF(ISERROR(MATCH($A15,filter_choices!$1:$1,0)),"",TRUE)</f>
        <v/>
      </c>
      <c r="N15" s="23" t="str">
        <f>IF(ISERROR(MATCH($A15,featureset_choices!$1:$1,0)),"",TRUE)</f>
        <v/>
      </c>
    </row>
    <row r="16" spans="1:14" s="23" customFormat="1" ht="19">
      <c r="A16" s="23" t="s">
        <v>14</v>
      </c>
      <c r="B16" s="23" t="s">
        <v>115</v>
      </c>
      <c r="F16" s="23">
        <v>1</v>
      </c>
      <c r="G16" s="23" t="b">
        <f t="shared" si="0"/>
        <v>1</v>
      </c>
      <c r="H16" s="23" t="b">
        <f>IF(ISERROR(MATCH($A16,Studies!$1:$1,0)),"",TRUE)</f>
        <v>1</v>
      </c>
      <c r="I16" s="23" t="str">
        <f>IF(ISERROR(MATCH($A16,Subjects!$1:$1,0)),"",TRUE)</f>
        <v/>
      </c>
      <c r="J16" s="23" t="str">
        <f>IF(ISERROR(MATCH($A16,Samples!$1:$1,0)),"",TRUE)</f>
        <v/>
      </c>
      <c r="K16" s="23" t="str">
        <f>IF(ISERROR(MATCH($A16,Pipelines!$1:$1,0)),"",TRUE)</f>
        <v/>
      </c>
      <c r="L16" s="23" t="str">
        <f>IF(ISERROR(MATCH($A16,pipeline_choices!$1:$1,0)),"",TRUE)</f>
        <v/>
      </c>
      <c r="M16" s="23" t="str">
        <f>IF(ISERROR(MATCH($A16,filter_choices!$1:$1,0)),"",TRUE)</f>
        <v/>
      </c>
      <c r="N16" s="23" t="str">
        <f>IF(ISERROR(MATCH($A16,featureset_choices!$1:$1,0)),"",TRUE)</f>
        <v/>
      </c>
    </row>
    <row r="17" spans="1:14" s="23" customFormat="1" ht="19">
      <c r="A17" s="23" t="s">
        <v>15</v>
      </c>
      <c r="B17" s="23" t="s">
        <v>115</v>
      </c>
      <c r="F17" s="23">
        <v>1</v>
      </c>
      <c r="G17" s="23" t="b">
        <f t="shared" si="0"/>
        <v>1</v>
      </c>
      <c r="H17" s="23" t="b">
        <f>IF(ISERROR(MATCH($A17,Studies!$1:$1,0)),"",TRUE)</f>
        <v>1</v>
      </c>
      <c r="I17" s="23" t="str">
        <f>IF(ISERROR(MATCH($A17,Subjects!$1:$1,0)),"",TRUE)</f>
        <v/>
      </c>
      <c r="J17" s="23" t="str">
        <f>IF(ISERROR(MATCH($A17,Samples!$1:$1,0)),"",TRUE)</f>
        <v/>
      </c>
      <c r="K17" s="23" t="str">
        <f>IF(ISERROR(MATCH($A17,Pipelines!$1:$1,0)),"",TRUE)</f>
        <v/>
      </c>
      <c r="L17" s="23" t="str">
        <f>IF(ISERROR(MATCH($A17,pipeline_choices!$1:$1,0)),"",TRUE)</f>
        <v/>
      </c>
      <c r="M17" s="23" t="str">
        <f>IF(ISERROR(MATCH($A17,filter_choices!$1:$1,0)),"",TRUE)</f>
        <v/>
      </c>
      <c r="N17" s="23" t="str">
        <f>IF(ISERROR(MATCH($A17,featureset_choices!$1:$1,0)),"",TRUE)</f>
        <v/>
      </c>
    </row>
    <row r="18" spans="1:14" s="23" customFormat="1" ht="19">
      <c r="A18" s="23" t="s">
        <v>16</v>
      </c>
      <c r="B18" s="23" t="s">
        <v>115</v>
      </c>
      <c r="F18" s="23">
        <v>1</v>
      </c>
      <c r="G18" s="23" t="b">
        <f t="shared" si="0"/>
        <v>1</v>
      </c>
      <c r="H18" s="23" t="b">
        <f>IF(ISERROR(MATCH($A18,Studies!$1:$1,0)),"",TRUE)</f>
        <v>1</v>
      </c>
      <c r="I18" s="23" t="str">
        <f>IF(ISERROR(MATCH($A18,Subjects!$1:$1,0)),"",TRUE)</f>
        <v/>
      </c>
      <c r="J18" s="23" t="str">
        <f>IF(ISERROR(MATCH($A18,Samples!$1:$1,0)),"",TRUE)</f>
        <v/>
      </c>
      <c r="K18" s="23" t="str">
        <f>IF(ISERROR(MATCH($A18,Pipelines!$1:$1,0)),"",TRUE)</f>
        <v/>
      </c>
      <c r="L18" s="23" t="str">
        <f>IF(ISERROR(MATCH($A18,pipeline_choices!$1:$1,0)),"",TRUE)</f>
        <v/>
      </c>
      <c r="M18" s="23" t="str">
        <f>IF(ISERROR(MATCH($A18,filter_choices!$1:$1,0)),"",TRUE)</f>
        <v/>
      </c>
      <c r="N18" s="23" t="str">
        <f>IF(ISERROR(MATCH($A18,featureset_choices!$1:$1,0)),"",TRUE)</f>
        <v/>
      </c>
    </row>
    <row r="19" spans="1:14" s="23" customFormat="1" ht="19">
      <c r="A19" s="23" t="s">
        <v>33</v>
      </c>
      <c r="B19" s="6" t="s">
        <v>115</v>
      </c>
      <c r="F19" s="23">
        <v>1</v>
      </c>
      <c r="G19" s="23" t="b">
        <f t="shared" si="0"/>
        <v>1</v>
      </c>
      <c r="H19" s="23" t="str">
        <f>IF(ISERROR(MATCH($A19,Studies!$1:$1,0)),"",TRUE)</f>
        <v/>
      </c>
      <c r="I19" s="23" t="b">
        <f>IF(ISERROR(MATCH($A19,Subjects!$1:$1,0)),"",TRUE)</f>
        <v>1</v>
      </c>
      <c r="J19" s="23" t="b">
        <f>IF(ISERROR(MATCH($A19,Samples!$1:$1,0)),"",TRUE)</f>
        <v>1</v>
      </c>
      <c r="K19" s="23" t="str">
        <f>IF(ISERROR(MATCH($A19,Pipelines!$1:$1,0)),"",TRUE)</f>
        <v/>
      </c>
      <c r="L19" s="23" t="str">
        <f>IF(ISERROR(MATCH($A19,pipeline_choices!$1:$1,0)),"",TRUE)</f>
        <v/>
      </c>
      <c r="M19" s="23" t="str">
        <f>IF(ISERROR(MATCH($A19,filter_choices!$1:$1,0)),"",TRUE)</f>
        <v/>
      </c>
      <c r="N19" s="23" t="str">
        <f>IF(ISERROR(MATCH($A19,featureset_choices!$1:$1,0)),"",TRUE)</f>
        <v/>
      </c>
    </row>
    <row r="20" spans="1:14" s="23" customFormat="1" ht="19">
      <c r="A20" s="23" t="s">
        <v>119</v>
      </c>
      <c r="B20" s="6" t="s">
        <v>115</v>
      </c>
      <c r="D20" s="23" t="s">
        <v>122</v>
      </c>
      <c r="F20" s="23">
        <v>1</v>
      </c>
      <c r="G20" s="23" t="b">
        <f t="shared" si="0"/>
        <v>1</v>
      </c>
      <c r="H20" s="23" t="str">
        <f>IF(ISERROR(MATCH($A20,Studies!$1:$1,0)),"",TRUE)</f>
        <v/>
      </c>
      <c r="I20" s="23" t="b">
        <f>IF(ISERROR(MATCH($A20,Subjects!$1:$1,0)),"",TRUE)</f>
        <v>1</v>
      </c>
      <c r="J20" s="23" t="str">
        <f>IF(ISERROR(MATCH($A20,Samples!$1:$1,0)),"",TRUE)</f>
        <v/>
      </c>
      <c r="K20" s="23" t="str">
        <f>IF(ISERROR(MATCH($A20,Pipelines!$1:$1,0)),"",TRUE)</f>
        <v/>
      </c>
      <c r="L20" s="23" t="str">
        <f>IF(ISERROR(MATCH($A20,pipeline_choices!$1:$1,0)),"",TRUE)</f>
        <v/>
      </c>
      <c r="M20" s="23" t="str">
        <f>IF(ISERROR(MATCH($A20,filter_choices!$1:$1,0)),"",TRUE)</f>
        <v/>
      </c>
      <c r="N20" s="23" t="str">
        <f>IF(ISERROR(MATCH($A20,featureset_choices!$1:$1,0)),"",TRUE)</f>
        <v/>
      </c>
    </row>
    <row r="21" spans="1:14" s="23" customFormat="1" ht="19">
      <c r="A21" s="23" t="s">
        <v>39</v>
      </c>
      <c r="B21" s="6" t="s">
        <v>115</v>
      </c>
      <c r="F21" s="23">
        <v>1</v>
      </c>
      <c r="G21" s="23" t="b">
        <f t="shared" si="0"/>
        <v>1</v>
      </c>
      <c r="H21" s="23" t="str">
        <f>IF(ISERROR(MATCH($A21,Studies!$1:$1,0)),"",TRUE)</f>
        <v/>
      </c>
      <c r="I21" s="23" t="str">
        <f>IF(ISERROR(MATCH($A21,Subjects!$1:$1,0)),"",TRUE)</f>
        <v/>
      </c>
      <c r="J21" s="23" t="b">
        <f>IF(ISERROR(MATCH($A21,Samples!$1:$1,0)),"",TRUE)</f>
        <v>1</v>
      </c>
      <c r="K21" s="23" t="b">
        <f>IF(ISERROR(MATCH($A21,Pipelines!$1:$1,0)),"",TRUE)</f>
        <v>1</v>
      </c>
      <c r="L21" s="23" t="str">
        <f>IF(ISERROR(MATCH($A21,pipeline_choices!$1:$1,0)),"",TRUE)</f>
        <v/>
      </c>
      <c r="M21" s="23" t="str">
        <f>IF(ISERROR(MATCH($A21,filter_choices!$1:$1,0)),"",TRUE)</f>
        <v/>
      </c>
      <c r="N21" s="23" t="str">
        <f>IF(ISERROR(MATCH($A21,featureset_choices!$1:$1,0)),"",TRUE)</f>
        <v/>
      </c>
    </row>
    <row r="22" spans="1:14" s="23" customFormat="1" ht="19">
      <c r="A22" s="23" t="s">
        <v>40</v>
      </c>
      <c r="B22" s="6" t="s">
        <v>115</v>
      </c>
      <c r="F22" s="23">
        <v>1</v>
      </c>
      <c r="G22" s="23" t="b">
        <f t="shared" si="0"/>
        <v>1</v>
      </c>
      <c r="H22" s="23" t="str">
        <f>IF(ISERROR(MATCH($A22,Studies!$1:$1,0)),"",TRUE)</f>
        <v/>
      </c>
      <c r="I22" s="23" t="str">
        <f>IF(ISERROR(MATCH($A22,Subjects!$1:$1,0)),"",TRUE)</f>
        <v/>
      </c>
      <c r="J22" s="23" t="b">
        <f>IF(ISERROR(MATCH($A22,Samples!$1:$1,0)),"",TRUE)</f>
        <v>1</v>
      </c>
      <c r="K22" s="23" t="b">
        <f>IF(ISERROR(MATCH($A22,Pipelines!$1:$1,0)),"",TRUE)</f>
        <v>1</v>
      </c>
      <c r="L22" s="23" t="str">
        <f>IF(ISERROR(MATCH($A22,pipeline_choices!$1:$1,0)),"",TRUE)</f>
        <v/>
      </c>
      <c r="M22" s="23" t="str">
        <f>IF(ISERROR(MATCH($A22,filter_choices!$1:$1,0)),"",TRUE)</f>
        <v/>
      </c>
      <c r="N22" s="23" t="str">
        <f>IF(ISERROR(MATCH($A22,featureset_choices!$1:$1,0)),"",TRUE)</f>
        <v/>
      </c>
    </row>
    <row r="23" spans="1:14" s="23" customFormat="1" ht="19">
      <c r="A23" s="23" t="s">
        <v>44</v>
      </c>
      <c r="B23" s="6" t="s">
        <v>115</v>
      </c>
      <c r="E23" s="23" t="s">
        <v>120</v>
      </c>
      <c r="F23" s="23">
        <v>1</v>
      </c>
      <c r="G23" s="23" t="b">
        <f t="shared" si="0"/>
        <v>1</v>
      </c>
      <c r="H23" s="23" t="str">
        <f>IF(ISERROR(MATCH($A23,Studies!$1:$1,0)),"",TRUE)</f>
        <v/>
      </c>
      <c r="I23" s="23" t="str">
        <f>IF(ISERROR(MATCH($A23,Subjects!$1:$1,0)),"",TRUE)</f>
        <v/>
      </c>
      <c r="J23" s="23" t="b">
        <f>IF(ISERROR(MATCH($A23,Samples!$1:$1,0)),"",TRUE)</f>
        <v>1</v>
      </c>
      <c r="K23" s="23" t="str">
        <f>IF(ISERROR(MATCH($A23,Pipelines!$1:$1,0)),"",TRUE)</f>
        <v/>
      </c>
      <c r="L23" s="23" t="str">
        <f>IF(ISERROR(MATCH($A23,pipeline_choices!$1:$1,0)),"",TRUE)</f>
        <v/>
      </c>
      <c r="M23" s="23" t="str">
        <f>IF(ISERROR(MATCH($A23,filter_choices!$1:$1,0)),"",TRUE)</f>
        <v/>
      </c>
      <c r="N23" s="23" t="str">
        <f>IF(ISERROR(MATCH($A23,featureset_choices!$1:$1,0)),"",TRUE)</f>
        <v/>
      </c>
    </row>
    <row r="24" spans="1:14" s="23" customFormat="1" ht="19">
      <c r="A24" s="23" t="s">
        <v>47</v>
      </c>
      <c r="B24" s="6" t="s">
        <v>115</v>
      </c>
      <c r="F24" s="23">
        <v>1</v>
      </c>
      <c r="G24" s="23" t="b">
        <f t="shared" si="0"/>
        <v>1</v>
      </c>
      <c r="H24" s="23" t="str">
        <f>IF(ISERROR(MATCH($A24,Studies!$1:$1,0)),"",TRUE)</f>
        <v/>
      </c>
      <c r="I24" s="23" t="str">
        <f>IF(ISERROR(MATCH($A24,Subjects!$1:$1,0)),"",TRUE)</f>
        <v/>
      </c>
      <c r="J24" s="23" t="b">
        <f>IF(ISERROR(MATCH($A24,Samples!$1:$1,0)),"",TRUE)</f>
        <v>1</v>
      </c>
      <c r="K24" s="23" t="str">
        <f>IF(ISERROR(MATCH($A24,Pipelines!$1:$1,0)),"",TRUE)</f>
        <v/>
      </c>
      <c r="L24" s="23" t="str">
        <f>IF(ISERROR(MATCH($A24,pipeline_choices!$1:$1,0)),"",TRUE)</f>
        <v/>
      </c>
      <c r="M24" s="23" t="str">
        <f>IF(ISERROR(MATCH($A24,filter_choices!$1:$1,0)),"",TRUE)</f>
        <v/>
      </c>
      <c r="N24" s="23" t="str">
        <f>IF(ISERROR(MATCH($A24,featureset_choices!$1:$1,0)),"",TRUE)</f>
        <v/>
      </c>
    </row>
    <row r="25" spans="1:14" s="23" customFormat="1" ht="19">
      <c r="A25" s="23" t="s">
        <v>49</v>
      </c>
      <c r="B25" s="6" t="s">
        <v>115</v>
      </c>
      <c r="D25" s="23" t="s">
        <v>121</v>
      </c>
      <c r="F25" s="23">
        <v>1</v>
      </c>
      <c r="G25" s="23" t="b">
        <f t="shared" si="0"/>
        <v>1</v>
      </c>
      <c r="H25" s="23" t="str">
        <f>IF(ISERROR(MATCH($A25,Studies!$1:$1,0)),"",TRUE)</f>
        <v/>
      </c>
      <c r="I25" s="23" t="str">
        <f>IF(ISERROR(MATCH($A25,Subjects!$1:$1,0)),"",TRUE)</f>
        <v/>
      </c>
      <c r="J25" s="23" t="b">
        <f>IF(ISERROR(MATCH($A25,Samples!$1:$1,0)),"",TRUE)</f>
        <v>1</v>
      </c>
      <c r="K25" s="23" t="str">
        <f>IF(ISERROR(MATCH($A25,Pipelines!$1:$1,0)),"",TRUE)</f>
        <v/>
      </c>
      <c r="L25" s="23" t="str">
        <f>IF(ISERROR(MATCH($A25,pipeline_choices!$1:$1,0)),"",TRUE)</f>
        <v/>
      </c>
      <c r="M25" s="23" t="str">
        <f>IF(ISERROR(MATCH($A25,filter_choices!$1:$1,0)),"",TRUE)</f>
        <v/>
      </c>
      <c r="N25" s="23" t="str">
        <f>IF(ISERROR(MATCH($A25,featureset_choices!$1:$1,0)),"",TRUE)</f>
        <v/>
      </c>
    </row>
    <row r="26" spans="1:14" s="23" customFormat="1" ht="19">
      <c r="A26" s="23" t="s">
        <v>69</v>
      </c>
      <c r="B26" s="6" t="s">
        <v>115</v>
      </c>
      <c r="F26" s="23">
        <v>1</v>
      </c>
      <c r="G26" s="23" t="b">
        <f t="shared" si="0"/>
        <v>1</v>
      </c>
      <c r="H26" s="23" t="str">
        <f>IF(ISERROR(MATCH($A26,Studies!$1:$1,0)),"",TRUE)</f>
        <v/>
      </c>
      <c r="I26" s="23" t="str">
        <f>IF(ISERROR(MATCH($A26,Subjects!$1:$1,0)),"",TRUE)</f>
        <v/>
      </c>
      <c r="J26" s="23" t="str">
        <f>IF(ISERROR(MATCH($A26,Samples!$1:$1,0)),"",TRUE)</f>
        <v/>
      </c>
      <c r="K26" s="23" t="b">
        <f>IF(ISERROR(MATCH($A26,Pipelines!$1:$1,0)),"",TRUE)</f>
        <v>1</v>
      </c>
      <c r="L26" s="23" t="str">
        <f>IF(ISERROR(MATCH($A26,pipeline_choices!$1:$1,0)),"",TRUE)</f>
        <v/>
      </c>
      <c r="M26" s="23" t="str">
        <f>IF(ISERROR(MATCH($A26,filter_choices!$1:$1,0)),"",TRUE)</f>
        <v/>
      </c>
      <c r="N26" s="23" t="str">
        <f>IF(ISERROR(MATCH($A26,featureset_choices!$1:$1,0)),"",TRUE)</f>
        <v/>
      </c>
    </row>
    <row r="27" spans="1:14" s="23" customFormat="1" ht="19">
      <c r="A27" s="23" t="s">
        <v>70</v>
      </c>
      <c r="B27" s="6" t="s">
        <v>115</v>
      </c>
      <c r="F27" s="23">
        <v>1</v>
      </c>
      <c r="G27" s="23" t="b">
        <f t="shared" si="0"/>
        <v>1</v>
      </c>
      <c r="H27" s="23" t="str">
        <f>IF(ISERROR(MATCH($A27,Studies!$1:$1,0)),"",TRUE)</f>
        <v/>
      </c>
      <c r="I27" s="23" t="str">
        <f>IF(ISERROR(MATCH($A27,Subjects!$1:$1,0)),"",TRUE)</f>
        <v/>
      </c>
      <c r="J27" s="23" t="str">
        <f>IF(ISERROR(MATCH($A27,Samples!$1:$1,0)),"",TRUE)</f>
        <v/>
      </c>
      <c r="K27" s="23" t="b">
        <f>IF(ISERROR(MATCH($A27,Pipelines!$1:$1,0)),"",TRUE)</f>
        <v>1</v>
      </c>
      <c r="L27" s="23" t="str">
        <f>IF(ISERROR(MATCH($A27,pipeline_choices!$1:$1,0)),"",TRUE)</f>
        <v/>
      </c>
      <c r="M27" s="23" t="str">
        <f>IF(ISERROR(MATCH($A27,filter_choices!$1:$1,0)),"",TRUE)</f>
        <v/>
      </c>
      <c r="N27" s="23" t="str">
        <f>IF(ISERROR(MATCH($A27,featureset_choices!$1:$1,0)),"",TRUE)</f>
        <v/>
      </c>
    </row>
    <row r="28" spans="1:14" s="23" customFormat="1" ht="19">
      <c r="A28" s="23" t="s">
        <v>71</v>
      </c>
      <c r="B28" s="6" t="s">
        <v>115</v>
      </c>
      <c r="F28" s="23">
        <v>1</v>
      </c>
      <c r="G28" s="23" t="b">
        <f t="shared" si="0"/>
        <v>1</v>
      </c>
      <c r="H28" s="23" t="str">
        <f>IF(ISERROR(MATCH($A28,Studies!$1:$1,0)),"",TRUE)</f>
        <v/>
      </c>
      <c r="I28" s="23" t="str">
        <f>IF(ISERROR(MATCH($A28,Subjects!$1:$1,0)),"",TRUE)</f>
        <v/>
      </c>
      <c r="J28" s="23" t="str">
        <f>IF(ISERROR(MATCH($A28,Samples!$1:$1,0)),"",TRUE)</f>
        <v/>
      </c>
      <c r="K28" s="23" t="b">
        <f>IF(ISERROR(MATCH($A28,Pipelines!$1:$1,0)),"",TRUE)</f>
        <v>1</v>
      </c>
      <c r="L28" s="23" t="str">
        <f>IF(ISERROR(MATCH($A28,pipeline_choices!$1:$1,0)),"",TRUE)</f>
        <v/>
      </c>
      <c r="M28" s="23" t="str">
        <f>IF(ISERROR(MATCH($A28,filter_choices!$1:$1,0)),"",TRUE)</f>
        <v/>
      </c>
      <c r="N28" s="23" t="str">
        <f>IF(ISERROR(MATCH($A28,featureset_choices!$1:$1,0)),"",TRUE)</f>
        <v/>
      </c>
    </row>
    <row r="29" spans="1:14" s="23" customFormat="1" ht="19">
      <c r="A29" s="23" t="s">
        <v>72</v>
      </c>
      <c r="B29" s="6" t="s">
        <v>115</v>
      </c>
      <c r="F29" s="23">
        <v>1</v>
      </c>
      <c r="G29" s="23" t="b">
        <f t="shared" si="0"/>
        <v>1</v>
      </c>
      <c r="H29" s="23" t="str">
        <f>IF(ISERROR(MATCH($A29,Studies!$1:$1,0)),"",TRUE)</f>
        <v/>
      </c>
      <c r="I29" s="23" t="str">
        <f>IF(ISERROR(MATCH($A29,Subjects!$1:$1,0)),"",TRUE)</f>
        <v/>
      </c>
      <c r="J29" s="23" t="str">
        <f>IF(ISERROR(MATCH($A29,Samples!$1:$1,0)),"",TRUE)</f>
        <v/>
      </c>
      <c r="K29" s="23" t="b">
        <f>IF(ISERROR(MATCH($A29,Pipelines!$1:$1,0)),"",TRUE)</f>
        <v>1</v>
      </c>
      <c r="L29" s="23" t="str">
        <f>IF(ISERROR(MATCH($A29,pipeline_choices!$1:$1,0)),"",TRUE)</f>
        <v/>
      </c>
      <c r="M29" s="23" t="str">
        <f>IF(ISERROR(MATCH($A29,filter_choices!$1:$1,0)),"",TRUE)</f>
        <v/>
      </c>
      <c r="N29" s="23" t="str">
        <f>IF(ISERROR(MATCH($A29,featureset_choices!$1:$1,0)),"",TRUE)</f>
        <v/>
      </c>
    </row>
    <row r="30" spans="1:14" s="23" customFormat="1" ht="19">
      <c r="A30" s="23" t="s">
        <v>73</v>
      </c>
      <c r="B30" s="6" t="s">
        <v>115</v>
      </c>
      <c r="F30" s="23">
        <v>1</v>
      </c>
      <c r="G30" s="23" t="b">
        <f t="shared" si="0"/>
        <v>1</v>
      </c>
      <c r="H30" s="23" t="str">
        <f>IF(ISERROR(MATCH($A30,Studies!$1:$1,0)),"",TRUE)</f>
        <v/>
      </c>
      <c r="I30" s="23" t="str">
        <f>IF(ISERROR(MATCH($A30,Subjects!$1:$1,0)),"",TRUE)</f>
        <v/>
      </c>
      <c r="J30" s="23" t="str">
        <f>IF(ISERROR(MATCH($A30,Samples!$1:$1,0)),"",TRUE)</f>
        <v/>
      </c>
      <c r="K30" s="23" t="b">
        <f>IF(ISERROR(MATCH($A30,Pipelines!$1:$1,0)),"",TRUE)</f>
        <v>1</v>
      </c>
      <c r="L30" s="23" t="str">
        <f>IF(ISERROR(MATCH($A30,pipeline_choices!$1:$1,0)),"",TRUE)</f>
        <v/>
      </c>
      <c r="M30" s="23" t="str">
        <f>IF(ISERROR(MATCH($A30,filter_choices!$1:$1,0)),"",TRUE)</f>
        <v/>
      </c>
      <c r="N30" s="23" t="str">
        <f>IF(ISERROR(MATCH($A30,featureset_choices!$1:$1,0)),"",TRUE)</f>
        <v/>
      </c>
    </row>
    <row r="31" spans="1:14" s="23" customFormat="1" ht="19">
      <c r="A31" s="23" t="s">
        <v>74</v>
      </c>
      <c r="B31" s="6" t="s">
        <v>115</v>
      </c>
      <c r="F31" s="23">
        <v>1</v>
      </c>
      <c r="G31" s="23" t="b">
        <f t="shared" si="0"/>
        <v>1</v>
      </c>
      <c r="H31" s="23" t="str">
        <f>IF(ISERROR(MATCH($A31,Studies!$1:$1,0)),"",TRUE)</f>
        <v/>
      </c>
      <c r="I31" s="23" t="str">
        <f>IF(ISERROR(MATCH($A31,Subjects!$1:$1,0)),"",TRUE)</f>
        <v/>
      </c>
      <c r="J31" s="23" t="str">
        <f>IF(ISERROR(MATCH($A31,Samples!$1:$1,0)),"",TRUE)</f>
        <v/>
      </c>
      <c r="K31" s="23" t="b">
        <f>IF(ISERROR(MATCH($A31,Pipelines!$1:$1,0)),"",TRUE)</f>
        <v>1</v>
      </c>
      <c r="L31" s="23" t="str">
        <f>IF(ISERROR(MATCH($A31,pipeline_choices!$1:$1,0)),"",TRUE)</f>
        <v/>
      </c>
      <c r="M31" s="23" t="str">
        <f>IF(ISERROR(MATCH($A31,filter_choices!$1:$1,0)),"",TRUE)</f>
        <v/>
      </c>
      <c r="N31" s="23" t="str">
        <f>IF(ISERROR(MATCH($A31,featureset_choices!$1:$1,0)),"",TRUE)</f>
        <v/>
      </c>
    </row>
    <row r="32" spans="1:14" s="23" customFormat="1" ht="19">
      <c r="A32" s="23" t="s">
        <v>75</v>
      </c>
      <c r="B32" s="6" t="s">
        <v>115</v>
      </c>
      <c r="F32" s="23">
        <v>1</v>
      </c>
      <c r="G32" s="23" t="b">
        <f t="shared" si="0"/>
        <v>1</v>
      </c>
      <c r="H32" s="23" t="str">
        <f>IF(ISERROR(MATCH($A32,Studies!$1:$1,0)),"",TRUE)</f>
        <v/>
      </c>
      <c r="I32" s="23" t="str">
        <f>IF(ISERROR(MATCH($A32,Subjects!$1:$1,0)),"",TRUE)</f>
        <v/>
      </c>
      <c r="J32" s="23" t="str">
        <f>IF(ISERROR(MATCH($A32,Samples!$1:$1,0)),"",TRUE)</f>
        <v/>
      </c>
      <c r="K32" s="23" t="b">
        <f>IF(ISERROR(MATCH($A32,Pipelines!$1:$1,0)),"",TRUE)</f>
        <v>1</v>
      </c>
      <c r="L32" s="23" t="str">
        <f>IF(ISERROR(MATCH($A32,pipeline_choices!$1:$1,0)),"",TRUE)</f>
        <v/>
      </c>
      <c r="M32" s="23" t="str">
        <f>IF(ISERROR(MATCH($A32,filter_choices!$1:$1,0)),"",TRUE)</f>
        <v/>
      </c>
      <c r="N32" s="23" t="str">
        <f>IF(ISERROR(MATCH($A32,featureset_choices!$1:$1,0)),"",TRUE)</f>
        <v/>
      </c>
    </row>
    <row r="33" spans="1:14" ht="19">
      <c r="A33" s="23" t="s">
        <v>50</v>
      </c>
      <c r="B33" s="6" t="s">
        <v>115</v>
      </c>
      <c r="F33" s="23">
        <v>1</v>
      </c>
      <c r="G33" s="23" t="b">
        <f t="shared" si="0"/>
        <v>1</v>
      </c>
      <c r="H33" s="23" t="str">
        <f>IF(ISERROR(MATCH($A33,Studies!$1:$1,0)),"",TRUE)</f>
        <v/>
      </c>
      <c r="I33" s="23" t="str">
        <f>IF(ISERROR(MATCH($A33,Subjects!$1:$1,0)),"",TRUE)</f>
        <v/>
      </c>
      <c r="J33" s="23" t="str">
        <f>IF(ISERROR(MATCH($A33,Samples!$1:$1,0)),"",TRUE)</f>
        <v/>
      </c>
      <c r="K33" s="23" t="str">
        <f>IF(ISERROR(MATCH($A33,Pipelines!$1:$1,0)),"",TRUE)</f>
        <v/>
      </c>
      <c r="L33" s="23" t="b">
        <f>IF(ISERROR(MATCH($A33,pipeline_choices!$1:$1,0)),"",TRUE)</f>
        <v>1</v>
      </c>
      <c r="M33" s="23" t="str">
        <f>IF(ISERROR(MATCH($A33,filter_choices!$1:$1,0)),"",TRUE)</f>
        <v/>
      </c>
      <c r="N33" s="23" t="str">
        <f>IF(ISERROR(MATCH($A33,featureset_choices!$1:$1,0)),"",TRUE)</f>
        <v/>
      </c>
    </row>
    <row r="34" spans="1:14" ht="19">
      <c r="A34" s="23" t="s">
        <v>51</v>
      </c>
      <c r="B34" s="6" t="s">
        <v>115</v>
      </c>
      <c r="F34" s="23">
        <v>1</v>
      </c>
      <c r="G34" s="23" t="b">
        <f t="shared" si="0"/>
        <v>1</v>
      </c>
      <c r="H34" s="23" t="str">
        <f>IF(ISERROR(MATCH($A34,Studies!$1:$1,0)),"",TRUE)</f>
        <v/>
      </c>
      <c r="I34" s="23" t="str">
        <f>IF(ISERROR(MATCH($A34,Subjects!$1:$1,0)),"",TRUE)</f>
        <v/>
      </c>
      <c r="J34" s="23" t="str">
        <f>IF(ISERROR(MATCH($A34,Samples!$1:$1,0)),"",TRUE)</f>
        <v/>
      </c>
      <c r="K34" s="23" t="str">
        <f>IF(ISERROR(MATCH($A34,Pipelines!$1:$1,0)),"",TRUE)</f>
        <v/>
      </c>
      <c r="L34" s="23" t="b">
        <f>IF(ISERROR(MATCH($A34,pipeline_choices!$1:$1,0)),"",TRUE)</f>
        <v>1</v>
      </c>
      <c r="M34" s="23" t="b">
        <f>IF(ISERROR(MATCH($A34,filter_choices!$1:$1,0)),"",TRUE)</f>
        <v>1</v>
      </c>
      <c r="N34" s="23" t="str">
        <f>IF(ISERROR(MATCH($A34,featureset_choices!$1:$1,0)),"",TRUE)</f>
        <v/>
      </c>
    </row>
    <row r="35" spans="1:14" ht="19">
      <c r="A35" s="23" t="s">
        <v>52</v>
      </c>
      <c r="B35" s="6" t="s">
        <v>115</v>
      </c>
      <c r="F35" s="23">
        <v>1</v>
      </c>
      <c r="G35" s="23" t="b">
        <f t="shared" si="0"/>
        <v>1</v>
      </c>
      <c r="H35" s="23" t="str">
        <f>IF(ISERROR(MATCH($A35,Studies!$1:$1,0)),"",TRUE)</f>
        <v/>
      </c>
      <c r="I35" s="23" t="str">
        <f>IF(ISERROR(MATCH($A35,Subjects!$1:$1,0)),"",TRUE)</f>
        <v/>
      </c>
      <c r="J35" s="23" t="str">
        <f>IF(ISERROR(MATCH($A35,Samples!$1:$1,0)),"",TRUE)</f>
        <v/>
      </c>
      <c r="K35" s="23" t="str">
        <f>IF(ISERROR(MATCH($A35,Pipelines!$1:$1,0)),"",TRUE)</f>
        <v/>
      </c>
      <c r="L35" s="23" t="b">
        <f>IF(ISERROR(MATCH($A35,pipeline_choices!$1:$1,0)),"",TRUE)</f>
        <v>1</v>
      </c>
      <c r="M35" s="23" t="str">
        <f>IF(ISERROR(MATCH($A35,filter_choices!$1:$1,0)),"",TRUE)</f>
        <v/>
      </c>
      <c r="N35" s="23" t="str">
        <f>IF(ISERROR(MATCH($A35,featureset_choices!$1:$1,0)),"",TRUE)</f>
        <v/>
      </c>
    </row>
    <row r="36" spans="1:14" ht="19">
      <c r="A36" s="23" t="s">
        <v>53</v>
      </c>
      <c r="B36" s="6" t="s">
        <v>115</v>
      </c>
      <c r="F36" s="23">
        <v>1</v>
      </c>
      <c r="G36" s="23" t="b">
        <f t="shared" si="0"/>
        <v>1</v>
      </c>
      <c r="H36" s="23" t="str">
        <f>IF(ISERROR(MATCH($A36,Studies!$1:$1,0)),"",TRUE)</f>
        <v/>
      </c>
      <c r="I36" s="23" t="str">
        <f>IF(ISERROR(MATCH($A36,Subjects!$1:$1,0)),"",TRUE)</f>
        <v/>
      </c>
      <c r="J36" s="23" t="str">
        <f>IF(ISERROR(MATCH($A36,Samples!$1:$1,0)),"",TRUE)</f>
        <v/>
      </c>
      <c r="K36" s="23" t="str">
        <f>IF(ISERROR(MATCH($A36,Pipelines!$1:$1,0)),"",TRUE)</f>
        <v/>
      </c>
      <c r="L36" s="23" t="b">
        <f>IF(ISERROR(MATCH($A36,pipeline_choices!$1:$1,0)),"",TRUE)</f>
        <v>1</v>
      </c>
      <c r="M36" s="23" t="str">
        <f>IF(ISERROR(MATCH($A36,filter_choices!$1:$1,0)),"",TRUE)</f>
        <v/>
      </c>
      <c r="N36" s="23" t="str">
        <f>IF(ISERROR(MATCH($A36,featureset_choices!$1:$1,0)),"",TRUE)</f>
        <v/>
      </c>
    </row>
    <row r="37" spans="1:14" ht="19">
      <c r="A37" s="23" t="s">
        <v>54</v>
      </c>
      <c r="B37" s="6" t="s">
        <v>115</v>
      </c>
      <c r="F37" s="23">
        <v>1</v>
      </c>
      <c r="G37" s="23" t="b">
        <f t="shared" si="0"/>
        <v>1</v>
      </c>
      <c r="H37" s="23" t="str">
        <f>IF(ISERROR(MATCH($A37,Studies!$1:$1,0)),"",TRUE)</f>
        <v/>
      </c>
      <c r="I37" s="23" t="str">
        <f>IF(ISERROR(MATCH($A37,Subjects!$1:$1,0)),"",TRUE)</f>
        <v/>
      </c>
      <c r="J37" s="23" t="str">
        <f>IF(ISERROR(MATCH($A37,Samples!$1:$1,0)),"",TRUE)</f>
        <v/>
      </c>
      <c r="K37" s="23" t="str">
        <f>IF(ISERROR(MATCH($A37,Pipelines!$1:$1,0)),"",TRUE)</f>
        <v/>
      </c>
      <c r="L37" s="23" t="b">
        <f>IF(ISERROR(MATCH($A37,pipeline_choices!$1:$1,0)),"",TRUE)</f>
        <v>1</v>
      </c>
      <c r="M37" s="23" t="str">
        <f>IF(ISERROR(MATCH($A37,filter_choices!$1:$1,0)),"",TRUE)</f>
        <v/>
      </c>
      <c r="N37" s="23" t="str">
        <f>IF(ISERROR(MATCH($A37,featureset_choices!$1:$1,0)),"",TRUE)</f>
        <v/>
      </c>
    </row>
    <row r="38" spans="1:14" ht="19">
      <c r="A38" s="23" t="s">
        <v>55</v>
      </c>
      <c r="B38" s="6" t="s">
        <v>115</v>
      </c>
      <c r="F38" s="23">
        <v>1</v>
      </c>
      <c r="G38" s="23" t="b">
        <f t="shared" si="0"/>
        <v>1</v>
      </c>
      <c r="H38" s="23" t="str">
        <f>IF(ISERROR(MATCH($A38,Studies!$1:$1,0)),"",TRUE)</f>
        <v/>
      </c>
      <c r="I38" s="23" t="str">
        <f>IF(ISERROR(MATCH($A38,Subjects!$1:$1,0)),"",TRUE)</f>
        <v/>
      </c>
      <c r="J38" s="23" t="str">
        <f>IF(ISERROR(MATCH($A38,Samples!$1:$1,0)),"",TRUE)</f>
        <v/>
      </c>
      <c r="K38" s="23" t="str">
        <f>IF(ISERROR(MATCH($A38,Pipelines!$1:$1,0)),"",TRUE)</f>
        <v/>
      </c>
      <c r="L38" s="23" t="b">
        <f>IF(ISERROR(MATCH($A38,pipeline_choices!$1:$1,0)),"",TRUE)</f>
        <v>1</v>
      </c>
      <c r="M38" s="23" t="str">
        <f>IF(ISERROR(MATCH($A38,filter_choices!$1:$1,0)),"",TRUE)</f>
        <v/>
      </c>
      <c r="N38" s="23" t="str">
        <f>IF(ISERROR(MATCH($A38,featureset_choices!$1:$1,0)),"",TRUE)</f>
        <v/>
      </c>
    </row>
    <row r="39" spans="1:14" ht="19">
      <c r="A39" s="23" t="s">
        <v>56</v>
      </c>
      <c r="B39" s="6" t="s">
        <v>115</v>
      </c>
      <c r="F39" s="23">
        <v>1</v>
      </c>
      <c r="G39" s="23" t="b">
        <f t="shared" si="0"/>
        <v>1</v>
      </c>
      <c r="H39" s="23" t="str">
        <f>IF(ISERROR(MATCH($A39,Studies!$1:$1,0)),"",TRUE)</f>
        <v/>
      </c>
      <c r="I39" s="23" t="str">
        <f>IF(ISERROR(MATCH($A39,Subjects!$1:$1,0)),"",TRUE)</f>
        <v/>
      </c>
      <c r="J39" s="23" t="str">
        <f>IF(ISERROR(MATCH($A39,Samples!$1:$1,0)),"",TRUE)</f>
        <v/>
      </c>
      <c r="K39" s="23" t="str">
        <f>IF(ISERROR(MATCH($A39,Pipelines!$1:$1,0)),"",TRUE)</f>
        <v/>
      </c>
      <c r="L39" s="23" t="b">
        <f>IF(ISERROR(MATCH($A39,pipeline_choices!$1:$1,0)),"",TRUE)</f>
        <v>1</v>
      </c>
      <c r="M39" s="23" t="str">
        <f>IF(ISERROR(MATCH($A39,filter_choices!$1:$1,0)),"",TRUE)</f>
        <v/>
      </c>
      <c r="N39" s="23" t="str">
        <f>IF(ISERROR(MATCH($A39,featureset_choices!$1:$1,0)),"",TRUE)</f>
        <v/>
      </c>
    </row>
    <row r="40" spans="1:14" ht="19">
      <c r="A40" s="23" t="s">
        <v>57</v>
      </c>
      <c r="B40" s="6" t="s">
        <v>115</v>
      </c>
      <c r="F40" s="23">
        <v>1</v>
      </c>
      <c r="G40" s="23" t="b">
        <f t="shared" si="0"/>
        <v>1</v>
      </c>
      <c r="H40" s="23" t="str">
        <f>IF(ISERROR(MATCH($A40,Studies!$1:$1,0)),"",TRUE)</f>
        <v/>
      </c>
      <c r="I40" s="23" t="str">
        <f>IF(ISERROR(MATCH($A40,Subjects!$1:$1,0)),"",TRUE)</f>
        <v/>
      </c>
      <c r="J40" s="23" t="str">
        <f>IF(ISERROR(MATCH($A40,Samples!$1:$1,0)),"",TRUE)</f>
        <v/>
      </c>
      <c r="K40" s="23" t="str">
        <f>IF(ISERROR(MATCH($A40,Pipelines!$1:$1,0)),"",TRUE)</f>
        <v/>
      </c>
      <c r="L40" s="23" t="b">
        <f>IF(ISERROR(MATCH($A40,pipeline_choices!$1:$1,0)),"",TRUE)</f>
        <v>1</v>
      </c>
      <c r="M40" s="23" t="str">
        <f>IF(ISERROR(MATCH($A40,filter_choices!$1:$1,0)),"",TRUE)</f>
        <v/>
      </c>
      <c r="N40" s="23" t="str">
        <f>IF(ISERROR(MATCH($A40,featureset_choices!$1:$1,0)),"",TRUE)</f>
        <v/>
      </c>
    </row>
    <row r="41" spans="1:14" ht="19">
      <c r="A41" s="23" t="s">
        <v>85</v>
      </c>
      <c r="B41" s="6" t="s">
        <v>115</v>
      </c>
      <c r="F41" s="23">
        <v>1</v>
      </c>
      <c r="G41" s="23" t="b">
        <f t="shared" si="0"/>
        <v>1</v>
      </c>
      <c r="H41" s="23" t="str">
        <f>IF(ISERROR(MATCH($A41,Studies!$1:$1,0)),"",TRUE)</f>
        <v/>
      </c>
      <c r="I41" s="23" t="str">
        <f>IF(ISERROR(MATCH($A41,Subjects!$1:$1,0)),"",TRUE)</f>
        <v/>
      </c>
      <c r="J41" s="23" t="str">
        <f>IF(ISERROR(MATCH($A41,Samples!$1:$1,0)),"",TRUE)</f>
        <v/>
      </c>
      <c r="K41" s="23" t="str">
        <f>IF(ISERROR(MATCH($A41,Pipelines!$1:$1,0)),"",TRUE)</f>
        <v/>
      </c>
      <c r="L41" s="23" t="str">
        <f>IF(ISERROR(MATCH($A41,pipeline_choices!$1:$1,0)),"",TRUE)</f>
        <v/>
      </c>
      <c r="M41" s="23" t="b">
        <f>IF(ISERROR(MATCH($A41,filter_choices!$1:$1,0)),"",TRUE)</f>
        <v>1</v>
      </c>
      <c r="N41" s="23" t="str">
        <f>IF(ISERROR(MATCH($A41,featureset_choices!$1:$1,0)),"",TRUE)</f>
        <v/>
      </c>
    </row>
    <row r="42" spans="1:14" ht="19">
      <c r="A42" s="23" t="s">
        <v>86</v>
      </c>
      <c r="B42" s="6" t="s">
        <v>115</v>
      </c>
      <c r="F42" s="23">
        <v>1</v>
      </c>
      <c r="G42" s="23" t="b">
        <f t="shared" si="0"/>
        <v>1</v>
      </c>
      <c r="H42" s="23" t="str">
        <f>IF(ISERROR(MATCH($A42,Studies!$1:$1,0)),"",TRUE)</f>
        <v/>
      </c>
      <c r="I42" s="23" t="str">
        <f>IF(ISERROR(MATCH($A42,Subjects!$1:$1,0)),"",TRUE)</f>
        <v/>
      </c>
      <c r="J42" s="23" t="str">
        <f>IF(ISERROR(MATCH($A42,Samples!$1:$1,0)),"",TRUE)</f>
        <v/>
      </c>
      <c r="K42" s="23" t="str">
        <f>IF(ISERROR(MATCH($A42,Pipelines!$1:$1,0)),"",TRUE)</f>
        <v/>
      </c>
      <c r="L42" s="23" t="str">
        <f>IF(ISERROR(MATCH($A42,pipeline_choices!$1:$1,0)),"",TRUE)</f>
        <v/>
      </c>
      <c r="M42" s="23" t="b">
        <f>IF(ISERROR(MATCH($A42,filter_choices!$1:$1,0)),"",TRUE)</f>
        <v>1</v>
      </c>
      <c r="N42" s="23" t="str">
        <f>IF(ISERROR(MATCH($A42,featureset_choices!$1:$1,0)),"",TRUE)</f>
        <v/>
      </c>
    </row>
    <row r="43" spans="1:14" ht="19">
      <c r="A43" s="23" t="s">
        <v>87</v>
      </c>
      <c r="B43" s="6" t="s">
        <v>115</v>
      </c>
      <c r="F43" s="23">
        <v>1</v>
      </c>
      <c r="G43" s="23" t="b">
        <f t="shared" si="0"/>
        <v>1</v>
      </c>
      <c r="H43" s="23" t="str">
        <f>IF(ISERROR(MATCH($A43,Studies!$1:$1,0)),"",TRUE)</f>
        <v/>
      </c>
      <c r="I43" s="23" t="str">
        <f>IF(ISERROR(MATCH($A43,Subjects!$1:$1,0)),"",TRUE)</f>
        <v/>
      </c>
      <c r="J43" s="23" t="str">
        <f>IF(ISERROR(MATCH($A43,Samples!$1:$1,0)),"",TRUE)</f>
        <v/>
      </c>
      <c r="K43" s="23" t="str">
        <f>IF(ISERROR(MATCH($A43,Pipelines!$1:$1,0)),"",TRUE)</f>
        <v/>
      </c>
      <c r="L43" s="23" t="str">
        <f>IF(ISERROR(MATCH($A43,pipeline_choices!$1:$1,0)),"",TRUE)</f>
        <v/>
      </c>
      <c r="M43" s="23" t="b">
        <f>IF(ISERROR(MATCH($A43,filter_choices!$1:$1,0)),"",TRUE)</f>
        <v>1</v>
      </c>
      <c r="N43" s="23" t="str">
        <f>IF(ISERROR(MATCH($A43,featureset_choices!$1:$1,0)),"",TRUE)</f>
        <v/>
      </c>
    </row>
    <row r="44" spans="1:14" ht="19">
      <c r="A44" s="23" t="s">
        <v>88</v>
      </c>
      <c r="B44" s="6" t="s">
        <v>115</v>
      </c>
      <c r="F44" s="23">
        <v>1</v>
      </c>
      <c r="G44" s="23" t="b">
        <f t="shared" si="0"/>
        <v>1</v>
      </c>
      <c r="H44" s="23" t="str">
        <f>IF(ISERROR(MATCH($A44,Studies!$1:$1,0)),"",TRUE)</f>
        <v/>
      </c>
      <c r="I44" s="23" t="str">
        <f>IF(ISERROR(MATCH($A44,Subjects!$1:$1,0)),"",TRUE)</f>
        <v/>
      </c>
      <c r="J44" s="23" t="str">
        <f>IF(ISERROR(MATCH($A44,Samples!$1:$1,0)),"",TRUE)</f>
        <v/>
      </c>
      <c r="K44" s="23" t="str">
        <f>IF(ISERROR(MATCH($A44,Pipelines!$1:$1,0)),"",TRUE)</f>
        <v/>
      </c>
      <c r="L44" s="23" t="str">
        <f>IF(ISERROR(MATCH($A44,pipeline_choices!$1:$1,0)),"",TRUE)</f>
        <v/>
      </c>
      <c r="M44" s="23" t="b">
        <f>IF(ISERROR(MATCH($A44,filter_choices!$1:$1,0)),"",TRUE)</f>
        <v>1</v>
      </c>
      <c r="N44" s="23" t="str">
        <f>IF(ISERROR(MATCH($A44,featureset_choices!$1:$1,0)),"",TRUE)</f>
        <v/>
      </c>
    </row>
    <row r="45" spans="1:14" ht="19">
      <c r="A45" s="23" t="s">
        <v>134</v>
      </c>
      <c r="B45" s="6" t="s">
        <v>115</v>
      </c>
      <c r="F45" s="23">
        <v>1</v>
      </c>
      <c r="G45" s="23" t="b">
        <f t="shared" si="0"/>
        <v>1</v>
      </c>
      <c r="H45" s="23" t="str">
        <f>IF(ISERROR(MATCH($A45,Studies!$1:$1,0)),"",TRUE)</f>
        <v/>
      </c>
      <c r="I45" s="23" t="str">
        <f>IF(ISERROR(MATCH($A45,Subjects!$1:$1,0)),"",TRUE)</f>
        <v/>
      </c>
      <c r="J45" s="23" t="str">
        <f>IF(ISERROR(MATCH($A45,Samples!$1:$1,0)),"",TRUE)</f>
        <v/>
      </c>
      <c r="K45" s="23" t="str">
        <f>IF(ISERROR(MATCH($A45,Pipelines!$1:$1,0)),"",TRUE)</f>
        <v/>
      </c>
      <c r="L45" s="23" t="str">
        <f>IF(ISERROR(MATCH($A45,pipeline_choices!$1:$1,0)),"",TRUE)</f>
        <v/>
      </c>
      <c r="M45" s="23" t="str">
        <f>IF(ISERROR(MATCH($A45,filter_choices!$1:$1,0)),"",TRUE)</f>
        <v/>
      </c>
      <c r="N45" s="23" t="b">
        <f>IF(ISERROR(MATCH($A45,featureset_choices!$1:$1,0)),"",TRUE)</f>
        <v>1</v>
      </c>
    </row>
    <row r="46" spans="1:14" ht="19">
      <c r="A46" s="23" t="s">
        <v>135</v>
      </c>
      <c r="B46" s="6" t="s">
        <v>115</v>
      </c>
      <c r="F46" s="23">
        <v>1</v>
      </c>
      <c r="G46" s="23" t="b">
        <f t="shared" si="0"/>
        <v>1</v>
      </c>
      <c r="H46" s="23" t="str">
        <f>IF(ISERROR(MATCH($A46,Studies!$1:$1,0)),"",TRUE)</f>
        <v/>
      </c>
      <c r="I46" s="23" t="str">
        <f>IF(ISERROR(MATCH($A46,Subjects!$1:$1,0)),"",TRUE)</f>
        <v/>
      </c>
      <c r="J46" s="23" t="str">
        <f>IF(ISERROR(MATCH($A46,Samples!$1:$1,0)),"",TRUE)</f>
        <v/>
      </c>
      <c r="K46" s="23" t="str">
        <f>IF(ISERROR(MATCH($A46,Pipelines!$1:$1,0)),"",TRUE)</f>
        <v/>
      </c>
      <c r="L46" s="23" t="str">
        <f>IF(ISERROR(MATCH($A46,pipeline_choices!$1:$1,0)),"",TRUE)</f>
        <v/>
      </c>
      <c r="M46" s="23" t="str">
        <f>IF(ISERROR(MATCH($A46,filter_choices!$1:$1,0)),"",TRUE)</f>
        <v/>
      </c>
      <c r="N46" s="23" t="b">
        <f>IF(ISERROR(MATCH($A46,featureset_choices!$1:$1,0)),"",TRUE)</f>
        <v>1</v>
      </c>
    </row>
    <row r="47" spans="1:14" ht="19">
      <c r="A47" s="23" t="s">
        <v>136</v>
      </c>
      <c r="B47" s="6" t="s">
        <v>115</v>
      </c>
      <c r="F47" s="23">
        <v>1</v>
      </c>
      <c r="G47" s="23" t="b">
        <f t="shared" si="0"/>
        <v>1</v>
      </c>
      <c r="H47" s="23" t="str">
        <f>IF(ISERROR(MATCH($A47,Studies!$1:$1,0)),"",TRUE)</f>
        <v/>
      </c>
      <c r="I47" s="23" t="str">
        <f>IF(ISERROR(MATCH($A47,Subjects!$1:$1,0)),"",TRUE)</f>
        <v/>
      </c>
      <c r="J47" s="23" t="str">
        <f>IF(ISERROR(MATCH($A47,Samples!$1:$1,0)),"",TRUE)</f>
        <v/>
      </c>
      <c r="K47" s="23" t="str">
        <f>IF(ISERROR(MATCH($A47,Pipelines!$1:$1,0)),"",TRUE)</f>
        <v/>
      </c>
      <c r="L47" s="23" t="str">
        <f>IF(ISERROR(MATCH($A47,pipeline_choices!$1:$1,0)),"",TRUE)</f>
        <v/>
      </c>
      <c r="M47" s="23" t="str">
        <f>IF(ISERROR(MATCH($A47,filter_choices!$1:$1,0)),"",TRUE)</f>
        <v/>
      </c>
      <c r="N47" s="23" t="b">
        <f>IF(ISERROR(MATCH($A47,featureset_choices!$1:$1,0)),"",TRUE)</f>
        <v>1</v>
      </c>
    </row>
    <row r="48" spans="1:14" ht="19">
      <c r="A48" s="23" t="s">
        <v>137</v>
      </c>
      <c r="B48" s="6" t="s">
        <v>115</v>
      </c>
      <c r="F48" s="23">
        <v>1</v>
      </c>
      <c r="G48" s="23" t="b">
        <f t="shared" si="0"/>
        <v>1</v>
      </c>
      <c r="H48" s="23" t="str">
        <f>IF(ISERROR(MATCH($A48,Studies!$1:$1,0)),"",TRUE)</f>
        <v/>
      </c>
      <c r="I48" s="23" t="str">
        <f>IF(ISERROR(MATCH($A48,Subjects!$1:$1,0)),"",TRUE)</f>
        <v/>
      </c>
      <c r="J48" s="23" t="str">
        <f>IF(ISERROR(MATCH($A48,Samples!$1:$1,0)),"",TRUE)</f>
        <v/>
      </c>
      <c r="K48" s="23" t="str">
        <f>IF(ISERROR(MATCH($A48,Pipelines!$1:$1,0)),"",TRUE)</f>
        <v/>
      </c>
      <c r="L48" s="23" t="str">
        <f>IF(ISERROR(MATCH($A48,pipeline_choices!$1:$1,0)),"",TRUE)</f>
        <v/>
      </c>
      <c r="M48" s="23" t="str">
        <f>IF(ISERROR(MATCH($A48,filter_choices!$1:$1,0)),"",TRUE)</f>
        <v/>
      </c>
      <c r="N48" s="23" t="b">
        <f>IF(ISERROR(MATCH($A48,featureset_choices!$1:$1,0)),"",TRUE)</f>
        <v>1</v>
      </c>
    </row>
    <row r="49" spans="1:14" ht="19">
      <c r="A49" s="23" t="s">
        <v>138</v>
      </c>
      <c r="B49" s="6" t="s">
        <v>115</v>
      </c>
      <c r="F49" s="23">
        <v>1</v>
      </c>
      <c r="G49" s="23" t="b">
        <f t="shared" si="0"/>
        <v>1</v>
      </c>
      <c r="H49" s="23" t="str">
        <f>IF(ISERROR(MATCH($A49,Studies!$1:$1,0)),"",TRUE)</f>
        <v/>
      </c>
      <c r="I49" s="23" t="str">
        <f>IF(ISERROR(MATCH($A49,Subjects!$1:$1,0)),"",TRUE)</f>
        <v/>
      </c>
      <c r="J49" s="23" t="str">
        <f>IF(ISERROR(MATCH($A49,Samples!$1:$1,0)),"",TRUE)</f>
        <v/>
      </c>
      <c r="K49" s="23" t="str">
        <f>IF(ISERROR(MATCH($A49,Pipelines!$1:$1,0)),"",TRUE)</f>
        <v/>
      </c>
      <c r="L49" s="23" t="str">
        <f>IF(ISERROR(MATCH($A49,pipeline_choices!$1:$1,0)),"",TRUE)</f>
        <v/>
      </c>
      <c r="M49" s="23" t="str">
        <f>IF(ISERROR(MATCH($A49,filter_choices!$1:$1,0)),"",TRUE)</f>
        <v/>
      </c>
      <c r="N49" s="23" t="b">
        <f>IF(ISERROR(MATCH($A49,featureset_choices!$1:$1,0)),"",TRUE)</f>
        <v>1</v>
      </c>
    </row>
    <row r="50" spans="1:14" ht="19">
      <c r="A50" s="23" t="s">
        <v>139</v>
      </c>
      <c r="B50" s="6" t="s">
        <v>115</v>
      </c>
      <c r="F50" s="23">
        <v>1</v>
      </c>
      <c r="G50" s="23" t="b">
        <f>IF(COUNTIF(H50:N50,"TRUE")&gt;0,TRUE,FALSE)</f>
        <v>1</v>
      </c>
      <c r="H50" s="23" t="str">
        <f>IF(ISERROR(MATCH($A50,Studies!$1:$1,0)),"",TRUE)</f>
        <v/>
      </c>
      <c r="I50" s="23" t="str">
        <f>IF(ISERROR(MATCH($A50,Subjects!$1:$1,0)),"",TRUE)</f>
        <v/>
      </c>
      <c r="J50" s="23" t="str">
        <f>IF(ISERROR(MATCH($A50,Samples!$1:$1,0)),"",TRUE)</f>
        <v/>
      </c>
      <c r="K50" s="23" t="str">
        <f>IF(ISERROR(MATCH($A50,Pipelines!$1:$1,0)),"",TRUE)</f>
        <v/>
      </c>
      <c r="L50" s="23" t="str">
        <f>IF(ISERROR(MATCH($A50,pipeline_choices!$1:$1,0)),"",TRUE)</f>
        <v/>
      </c>
      <c r="M50" s="23" t="str">
        <f>IF(ISERROR(MATCH($A50,filter_choices!$1:$1,0)),"",TRUE)</f>
        <v/>
      </c>
      <c r="N50" s="23" t="b">
        <f>IF(ISERROR(MATCH($A50,featureset_choices!$1:$1,0)),"",TRUE)</f>
        <v>1</v>
      </c>
    </row>
  </sheetData>
  <conditionalFormatting sqref="H19:H32">
    <cfRule type="cellIs" dxfId="13" priority="26" operator="equal">
      <formula>TRUE</formula>
    </cfRule>
    <cfRule type="containsText" dxfId="12" priority="27" operator="containsText" text="TRUE">
      <formula>NOT(ISERROR(SEARCH("TRUE",H19)))</formula>
    </cfRule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{024CF3FB-EE2B-E842-BED1-BEFF37A2F617}</x14:id>
        </ext>
      </extLst>
    </cfRule>
  </conditionalFormatting>
  <conditionalFormatting sqref="H2:K2 H4:K50 L2:N50">
    <cfRule type="cellIs" dxfId="11" priority="22" operator="equal">
      <formula>TRUE</formula>
    </cfRule>
  </conditionalFormatting>
  <conditionalFormatting sqref="H3">
    <cfRule type="cellIs" dxfId="10" priority="19" operator="equal">
      <formula>TRUE</formula>
    </cfRule>
    <cfRule type="containsText" dxfId="9" priority="20" operator="containsText" text="TRUE">
      <formula>NOT(ISERROR(SEARCH("TRUE",H3)))</formula>
    </cfRule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{491CFE32-66C9-1B46-BFB8-9964FD7ED63B}</x14:id>
        </ext>
      </extLst>
    </cfRule>
  </conditionalFormatting>
  <conditionalFormatting sqref="H3:K4">
    <cfRule type="cellIs" dxfId="8" priority="18" operator="equal">
      <formula>TRUE</formula>
    </cfRule>
  </conditionalFormatting>
  <conditionalFormatting sqref="H4:H18 H2">
    <cfRule type="cellIs" dxfId="7" priority="29" operator="equal">
      <formula>TRUE</formula>
    </cfRule>
    <cfRule type="containsText" dxfId="6" priority="30" operator="containsText" text="TRUE">
      <formula>NOT(ISERROR(SEARCH("TRUE",H2)))</formula>
    </cfRule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{56B86A1D-EB18-EF41-A75B-D311BFED09EC}</x14:id>
        </ext>
      </extLst>
    </cfRule>
  </conditionalFormatting>
  <conditionalFormatting sqref="G2:G50">
    <cfRule type="cellIs" dxfId="5" priority="12" operator="equal">
      <formula>TRUE</formula>
    </cfRule>
    <cfRule type="cellIs" dxfId="4" priority="15" operator="equal">
      <formula>1</formula>
    </cfRule>
  </conditionalFormatting>
  <conditionalFormatting sqref="G3:G32">
    <cfRule type="cellIs" dxfId="3" priority="10" operator="equal">
      <formula>TRUE</formula>
    </cfRule>
    <cfRule type="cellIs" dxfId="2" priority="11" operator="equal">
      <formula>1</formula>
    </cfRule>
  </conditionalFormatting>
  <conditionalFormatting sqref="H33:H50">
    <cfRule type="cellIs" dxfId="1" priority="32" operator="equal">
      <formula>TRUE</formula>
    </cfRule>
    <cfRule type="containsText" dxfId="0" priority="33" operator="containsText" text="TRUE">
      <formula>NOT(ISERROR(SEARCH("TRUE",H33)))</formula>
    </cfRule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{9D993EE4-125A-8749-8C1F-721EAE556EF8}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24CF3FB-EE2B-E842-BED1-BEFF37A2F6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H19:H32</xm:sqref>
        </x14:conditionalFormatting>
        <x14:conditionalFormatting xmlns:xm="http://schemas.microsoft.com/office/excel/2006/main">
          <x14:cfRule type="dataBar" id="{491CFE32-66C9-1B46-BFB8-9964FD7ED6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56B86A1D-EB18-EF41-A75B-D311BFED09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H4:H18 H2</xm:sqref>
        </x14:conditionalFormatting>
        <x14:conditionalFormatting xmlns:xm="http://schemas.microsoft.com/office/excel/2006/main">
          <x14:cfRule type="dataBar" id="{9D993EE4-125A-8749-8C1F-721EAE556E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H33:H50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03B9-6AEB-894E-9EA0-0B688ECB9058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Studies</vt:lpstr>
      <vt:lpstr>Subjects</vt:lpstr>
      <vt:lpstr>Samples</vt:lpstr>
      <vt:lpstr>Pipelines</vt:lpstr>
      <vt:lpstr>pipeline_choices</vt:lpstr>
      <vt:lpstr>filter_choices</vt:lpstr>
      <vt:lpstr>featureset_choices</vt:lpstr>
      <vt:lpstr>Definitions</vt:lpstr>
      <vt:lpstr>Contrasts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Sen Sharma</dc:creator>
  <cp:lastModifiedBy>Kriti Sen Sharma</cp:lastModifiedBy>
  <dcterms:created xsi:type="dcterms:W3CDTF">2018-05-09T19:58:23Z</dcterms:created>
  <dcterms:modified xsi:type="dcterms:W3CDTF">2018-06-29T11:39:58Z</dcterms:modified>
</cp:coreProperties>
</file>