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3.xml" ContentType="application/vnd.openxmlformats-officedocument.drawingml.chartshapes+xml"/>
  <Override PartName="/xl/charts/chart11.xml" ContentType="application/vnd.openxmlformats-officedocument.drawingml.chart+xml"/>
  <Override PartName="/xl/charts/chart12.xml" ContentType="application/vnd.openxmlformats-officedocument.drawingml.chart+xml"/>
  <Override PartName="/xl/drawings/drawing4.xml" ContentType="application/vnd.openxmlformats-officedocument.drawing+xml"/>
  <Override PartName="/xl/comments2.xml" ContentType="application/vnd.openxmlformats-officedocument.spreadsheetml.comments+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5.xml" ContentType="application/vnd.openxmlformats-officedocument.drawingml.chartshapes+xml"/>
  <Override PartName="/xl/charts/chart20.xml" ContentType="application/vnd.openxmlformats-officedocument.drawingml.chart+xml"/>
  <Override PartName="/xl/charts/chart2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60" windowWidth="15600" windowHeight="11700" tabRatio="500" firstSheet="2" activeTab="5"/>
  </bookViews>
  <sheets>
    <sheet name="1971-1991" sheetId="2" r:id="rId1"/>
    <sheet name="1992-2012" sheetId="1" r:id="rId2"/>
    <sheet name="TotalStats" sheetId="3" r:id="rId3"/>
    <sheet name="LiveRegressionQuad" sheetId="7" r:id="rId4"/>
    <sheet name="LiveRegressionLin" sheetId="5" r:id="rId5"/>
    <sheet name="Sheet3" sheetId="6" r:id="rId6"/>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D2" i="3" l="1"/>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D1056" i="3"/>
  <c r="D1057" i="3"/>
  <c r="D1058" i="3"/>
  <c r="D1059" i="3"/>
  <c r="D1060" i="3"/>
  <c r="D1061" i="3"/>
  <c r="D1062" i="3"/>
  <c r="D1063" i="3"/>
  <c r="D1064" i="3"/>
  <c r="D1065" i="3"/>
  <c r="D1066" i="3"/>
  <c r="D1067" i="3"/>
  <c r="D1068" i="3"/>
  <c r="D1069" i="3"/>
  <c r="D1070" i="3"/>
  <c r="D1071" i="3"/>
  <c r="D1072" i="3"/>
  <c r="D1073" i="3"/>
  <c r="D1074" i="3"/>
  <c r="D1075" i="3"/>
  <c r="D1076" i="3"/>
  <c r="D1077" i="3"/>
  <c r="D1078" i="3"/>
  <c r="D1079" i="3"/>
  <c r="D1080" i="3"/>
  <c r="D1081" i="3"/>
  <c r="D1082" i="3"/>
  <c r="D1083" i="3"/>
  <c r="D1084" i="3"/>
  <c r="D1085" i="3"/>
  <c r="D1086" i="3"/>
  <c r="D1087" i="3"/>
  <c r="D1088" i="3"/>
  <c r="D1089" i="3"/>
  <c r="D1090" i="3"/>
  <c r="D1091" i="3"/>
  <c r="D1092" i="3"/>
  <c r="D1093" i="3"/>
  <c r="D1094" i="3"/>
  <c r="D1095" i="3"/>
  <c r="D1096" i="3"/>
  <c r="D1097" i="3"/>
  <c r="D1098" i="3"/>
  <c r="D1099" i="3"/>
  <c r="D1100" i="3"/>
  <c r="D1101" i="3"/>
  <c r="D1102" i="3"/>
  <c r="D1103" i="3"/>
  <c r="D1104" i="3"/>
  <c r="D1105" i="3"/>
  <c r="D1106" i="3"/>
  <c r="D1107" i="3"/>
  <c r="D1108" i="3"/>
  <c r="D1109" i="3"/>
  <c r="D1110" i="3"/>
  <c r="D1111" i="3"/>
  <c r="D1112" i="3"/>
  <c r="D1113" i="3"/>
  <c r="D1114" i="3"/>
  <c r="D1115" i="3"/>
  <c r="D1116" i="3"/>
  <c r="D1117" i="3"/>
  <c r="D1118" i="3"/>
  <c r="D1119" i="3"/>
  <c r="D1120" i="3"/>
  <c r="D1121" i="3"/>
  <c r="D1122" i="3"/>
  <c r="D1123" i="3"/>
  <c r="D1124" i="3"/>
  <c r="D1125" i="3"/>
  <c r="D1126" i="3"/>
  <c r="D1127" i="3"/>
  <c r="D1128" i="3"/>
  <c r="D1129" i="3"/>
  <c r="D1130" i="3"/>
  <c r="D1131" i="3"/>
  <c r="D1132" i="3"/>
  <c r="D1133" i="3"/>
  <c r="D1134" i="3"/>
  <c r="D1135" i="3"/>
  <c r="D1136" i="3"/>
  <c r="D1137" i="3"/>
  <c r="D1138" i="3"/>
  <c r="D1139" i="3"/>
  <c r="D1140" i="3"/>
  <c r="D1141" i="3"/>
  <c r="D1142" i="3"/>
  <c r="D1143" i="3"/>
  <c r="D1144" i="3"/>
  <c r="D1145" i="3"/>
  <c r="D1146" i="3"/>
  <c r="D1147" i="3"/>
  <c r="D1148" i="3"/>
  <c r="D1149" i="3"/>
  <c r="D1150" i="3"/>
  <c r="D1151" i="3"/>
  <c r="D1152" i="3"/>
  <c r="D1153" i="3"/>
  <c r="D1154" i="3"/>
  <c r="D1155" i="3"/>
  <c r="D1156" i="3"/>
  <c r="D1157" i="3"/>
  <c r="D1158" i="3"/>
  <c r="D1159" i="3"/>
  <c r="D1160" i="3"/>
  <c r="D1161" i="3"/>
  <c r="D1162" i="3"/>
  <c r="D1163" i="3"/>
  <c r="D1164" i="3"/>
  <c r="D1165" i="3"/>
  <c r="D1166" i="3"/>
  <c r="D1167" i="3"/>
  <c r="D1168" i="3"/>
  <c r="D1169" i="3"/>
  <c r="D1170" i="3"/>
  <c r="D1171" i="3"/>
  <c r="D1172" i="3"/>
  <c r="D1173" i="3"/>
  <c r="D1174" i="3"/>
  <c r="D1175" i="3"/>
  <c r="D1176" i="3"/>
  <c r="D1177" i="3"/>
  <c r="D1178" i="3"/>
  <c r="D1179" i="3"/>
  <c r="D1180" i="3"/>
  <c r="D1181" i="3"/>
  <c r="D1182" i="3"/>
  <c r="D1183" i="3"/>
  <c r="D1184" i="3"/>
  <c r="D1185" i="3"/>
  <c r="D1186" i="3"/>
  <c r="D1187" i="3"/>
  <c r="D1188" i="3"/>
  <c r="D1189" i="3"/>
  <c r="D1190" i="3"/>
  <c r="D1191" i="3"/>
  <c r="D1192" i="3"/>
  <c r="D1193" i="3"/>
  <c r="D1194" i="3"/>
  <c r="D1195" i="3"/>
  <c r="D1196" i="3"/>
  <c r="D1197" i="3"/>
  <c r="D1198" i="3"/>
  <c r="D1199" i="3"/>
  <c r="D1200" i="3"/>
  <c r="D1201" i="3"/>
  <c r="D1202" i="3"/>
  <c r="D1203" i="3"/>
  <c r="D1204" i="3"/>
  <c r="D1205" i="3"/>
  <c r="D1206" i="3"/>
  <c r="D1207" i="3"/>
  <c r="D1208" i="3"/>
  <c r="D1209" i="3"/>
  <c r="D1210" i="3"/>
  <c r="D1211" i="3"/>
  <c r="D1212" i="3"/>
  <c r="D1213" i="3"/>
  <c r="D1214" i="3"/>
  <c r="D1215" i="3"/>
  <c r="D1216" i="3"/>
  <c r="D1217" i="3"/>
  <c r="D1218" i="3"/>
  <c r="D1219" i="3"/>
  <c r="D1220" i="3"/>
  <c r="D1221" i="3"/>
  <c r="D1222" i="3"/>
  <c r="D1223" i="3"/>
  <c r="D1224" i="3"/>
  <c r="D1225" i="3"/>
  <c r="D1226" i="3"/>
  <c r="D1227" i="3"/>
  <c r="D1228" i="3"/>
  <c r="D1229" i="3"/>
  <c r="D1230" i="3"/>
  <c r="D1231" i="3"/>
  <c r="D1232" i="3"/>
  <c r="D1233" i="3"/>
  <c r="D1234" i="3"/>
  <c r="D1235" i="3"/>
  <c r="D1236" i="3"/>
  <c r="D1237" i="3"/>
  <c r="D1238" i="3"/>
  <c r="D1239" i="3"/>
  <c r="D1240" i="3"/>
  <c r="D1241" i="3"/>
  <c r="D1242" i="3"/>
  <c r="D1243" i="3"/>
  <c r="D1244" i="3"/>
  <c r="D1245" i="3"/>
  <c r="D1246" i="3"/>
  <c r="D1247" i="3"/>
  <c r="D1248" i="3"/>
  <c r="D1249" i="3"/>
  <c r="D1250" i="3"/>
  <c r="D1251" i="3"/>
  <c r="D1252" i="3"/>
  <c r="D1253" i="3"/>
  <c r="D1254" i="3"/>
  <c r="D1255" i="3"/>
  <c r="D1256" i="3"/>
  <c r="D1257" i="3"/>
  <c r="D1258" i="3"/>
  <c r="D1259" i="3"/>
  <c r="D1260" i="3"/>
  <c r="D1261" i="3"/>
  <c r="D1262" i="3"/>
  <c r="D1263" i="3"/>
  <c r="D1264" i="3"/>
  <c r="D1265" i="3"/>
  <c r="D1266" i="3"/>
  <c r="D1267" i="3"/>
  <c r="D1268" i="3"/>
  <c r="D1269" i="3"/>
  <c r="D1270" i="3"/>
  <c r="D1271" i="3"/>
  <c r="D1272" i="3"/>
  <c r="D1273" i="3"/>
  <c r="D1274" i="3"/>
  <c r="D1275" i="3"/>
  <c r="D1276" i="3"/>
  <c r="D1277" i="3"/>
  <c r="D1278" i="3"/>
  <c r="D1279" i="3"/>
  <c r="D1280" i="3"/>
  <c r="D1281" i="3"/>
  <c r="D1282" i="3"/>
  <c r="D1283" i="3"/>
  <c r="D1284" i="3"/>
  <c r="D1285" i="3"/>
  <c r="D1286" i="3"/>
  <c r="D1287" i="3"/>
  <c r="D1288" i="3"/>
  <c r="D1289" i="3"/>
  <c r="D1290" i="3"/>
  <c r="D1291" i="3"/>
  <c r="D1292" i="3"/>
  <c r="D1293" i="3"/>
  <c r="D1294" i="3"/>
  <c r="D1295" i="3"/>
  <c r="D1296" i="3"/>
  <c r="D1297" i="3"/>
  <c r="D1298" i="3"/>
  <c r="D1299" i="3"/>
  <c r="D1300" i="3"/>
  <c r="D1301" i="3"/>
  <c r="D1302" i="3"/>
  <c r="D1303" i="3"/>
  <c r="D1304" i="3"/>
  <c r="D1305" i="3"/>
  <c r="D1306" i="3"/>
  <c r="D1307" i="3"/>
  <c r="D1308" i="3"/>
  <c r="D1309" i="3"/>
  <c r="D1310" i="3"/>
  <c r="D1311" i="3"/>
  <c r="D1312" i="3"/>
  <c r="D1313" i="3"/>
  <c r="D1314" i="3"/>
  <c r="D1315" i="3"/>
  <c r="D1316" i="3"/>
  <c r="D1317" i="3"/>
  <c r="D1318" i="3"/>
  <c r="D1319" i="3"/>
  <c r="D1320" i="3"/>
  <c r="D1321" i="3"/>
  <c r="D1322" i="3"/>
  <c r="D1323" i="3"/>
  <c r="D1324" i="3"/>
  <c r="D1325" i="3"/>
  <c r="D1326" i="3"/>
  <c r="D1327" i="3"/>
  <c r="D1328" i="3"/>
  <c r="D1329" i="3"/>
  <c r="D1330" i="3"/>
  <c r="D1331" i="3"/>
  <c r="D1332" i="3"/>
  <c r="D1333" i="3"/>
  <c r="D1334" i="3"/>
  <c r="D1335" i="3"/>
  <c r="D1336" i="3"/>
  <c r="D1337" i="3"/>
  <c r="D1338" i="3"/>
  <c r="D1339" i="3"/>
  <c r="D1340" i="3"/>
  <c r="D1341" i="3"/>
  <c r="D1342" i="3"/>
  <c r="D1343" i="3"/>
  <c r="D1344" i="3"/>
  <c r="D1345" i="3"/>
  <c r="D1346" i="3"/>
  <c r="D1347" i="3"/>
  <c r="D1348" i="3"/>
  <c r="D1349" i="3"/>
  <c r="D1350" i="3"/>
  <c r="D1351" i="3"/>
  <c r="D1352" i="3"/>
  <c r="D1353" i="3"/>
  <c r="D1354" i="3"/>
  <c r="D1355" i="3"/>
  <c r="D1356" i="3"/>
  <c r="D1357" i="3"/>
  <c r="D1358" i="3"/>
  <c r="D1359" i="3"/>
  <c r="D1360" i="3"/>
  <c r="D1361" i="3"/>
  <c r="D1362" i="3"/>
  <c r="D1363" i="3"/>
  <c r="D1364" i="3"/>
  <c r="D1365" i="3"/>
  <c r="D1366" i="3"/>
  <c r="D1367" i="3"/>
  <c r="D1368" i="3"/>
  <c r="D1369" i="3"/>
  <c r="D1370" i="3"/>
  <c r="D1371" i="3"/>
  <c r="D1372" i="3"/>
  <c r="D1373" i="3"/>
  <c r="D1374" i="3"/>
  <c r="D1375" i="3"/>
  <c r="D1376" i="3"/>
  <c r="D1377" i="3"/>
  <c r="D1378" i="3"/>
  <c r="D1379" i="3"/>
  <c r="D1380" i="3"/>
  <c r="D1381" i="3"/>
  <c r="D1382" i="3"/>
  <c r="D1383" i="3"/>
  <c r="D1384" i="3"/>
  <c r="D1385" i="3"/>
  <c r="D1386" i="3"/>
  <c r="D1387" i="3"/>
  <c r="D1388" i="3"/>
  <c r="D1389" i="3"/>
  <c r="D1390" i="3"/>
  <c r="D1391" i="3"/>
  <c r="D1392" i="3"/>
  <c r="D1393" i="3"/>
  <c r="D1394" i="3"/>
  <c r="D1395" i="3"/>
  <c r="D1396" i="3"/>
  <c r="D1397" i="3"/>
  <c r="D1398" i="3"/>
  <c r="D1399" i="3"/>
  <c r="D1400" i="3"/>
  <c r="D1401" i="3"/>
  <c r="D1402" i="3"/>
  <c r="D1403" i="3"/>
  <c r="D1404" i="3"/>
  <c r="D1405" i="3"/>
  <c r="D1406" i="3"/>
  <c r="D1407" i="3"/>
  <c r="D1408" i="3"/>
  <c r="D1409" i="3"/>
  <c r="D1410" i="3"/>
  <c r="D1411" i="3"/>
  <c r="D1412" i="3"/>
  <c r="D1413" i="3"/>
  <c r="D1414" i="3"/>
  <c r="D1415" i="3"/>
  <c r="D1416" i="3"/>
  <c r="D1417" i="3"/>
  <c r="D1418" i="3"/>
  <c r="D1419" i="3"/>
  <c r="D1420" i="3"/>
  <c r="D1421" i="3"/>
  <c r="D1422" i="3"/>
  <c r="D1423" i="3"/>
  <c r="D1424" i="3"/>
  <c r="D1425" i="3"/>
  <c r="D1426" i="3"/>
  <c r="D1427" i="3"/>
  <c r="D1428" i="3"/>
  <c r="D1429" i="3"/>
  <c r="D1430" i="3"/>
  <c r="D1431" i="3"/>
  <c r="D1432" i="3"/>
  <c r="D1433" i="3"/>
  <c r="D1434" i="3"/>
  <c r="D1435" i="3"/>
  <c r="D1436" i="3"/>
  <c r="D1437" i="3"/>
  <c r="D1438" i="3"/>
  <c r="D1439" i="3"/>
  <c r="D1440" i="3"/>
  <c r="D1441" i="3"/>
  <c r="D1442" i="3"/>
  <c r="D1443" i="3"/>
  <c r="D1444" i="3"/>
  <c r="D1445" i="3"/>
  <c r="D1446" i="3"/>
  <c r="D1447" i="3"/>
  <c r="D1448" i="3"/>
  <c r="D1449" i="3"/>
  <c r="D1450" i="3"/>
  <c r="D1451" i="3"/>
  <c r="D1452" i="3"/>
  <c r="D1453" i="3"/>
  <c r="D1454" i="3"/>
  <c r="D1455" i="3"/>
  <c r="D1456" i="3"/>
  <c r="D1457" i="3"/>
  <c r="D1458" i="3"/>
  <c r="D1459" i="3"/>
  <c r="D1460" i="3"/>
  <c r="D1461" i="3"/>
  <c r="D1462" i="3"/>
  <c r="D1463" i="3"/>
  <c r="D1464" i="3"/>
  <c r="D1465" i="3"/>
  <c r="D1466" i="3"/>
  <c r="D1467" i="3"/>
  <c r="D1468" i="3"/>
  <c r="D1469" i="3"/>
  <c r="D1470" i="3"/>
  <c r="D1471" i="3"/>
  <c r="D1472" i="3"/>
  <c r="D1473" i="3"/>
  <c r="D1474" i="3"/>
  <c r="D1475" i="3"/>
  <c r="D1476" i="3"/>
  <c r="D1477" i="3"/>
  <c r="D1478" i="3"/>
  <c r="D1479" i="3"/>
  <c r="D1480" i="3"/>
  <c r="D1481" i="3"/>
  <c r="D1482" i="3"/>
  <c r="D1483" i="3"/>
  <c r="D1484" i="3"/>
  <c r="D1485" i="3"/>
  <c r="D1486" i="3"/>
  <c r="D1487" i="3"/>
  <c r="D1488" i="3"/>
  <c r="D1489" i="3"/>
  <c r="D1490" i="3"/>
  <c r="D1491" i="3"/>
  <c r="D1492" i="3"/>
  <c r="D1493" i="3"/>
  <c r="D1494" i="3"/>
  <c r="D1495" i="3"/>
  <c r="D1496" i="3"/>
  <c r="D1497" i="3"/>
  <c r="D1498" i="3"/>
  <c r="D1499" i="3"/>
  <c r="D1500" i="3"/>
  <c r="D1501" i="3"/>
  <c r="D1502" i="3"/>
  <c r="D1503" i="3"/>
  <c r="D1504" i="3"/>
  <c r="D1505" i="3"/>
  <c r="D1506" i="3"/>
  <c r="D1507" i="3"/>
  <c r="D1508" i="3"/>
  <c r="D1509" i="3"/>
  <c r="D1510" i="3"/>
  <c r="D1511" i="3"/>
  <c r="D1512" i="3"/>
  <c r="D1513" i="3"/>
  <c r="D1514" i="3"/>
  <c r="D1515" i="3"/>
  <c r="D1516" i="3"/>
  <c r="D1517" i="3"/>
  <c r="D1518" i="3"/>
  <c r="D1519" i="3"/>
  <c r="D1520" i="3"/>
  <c r="D1521" i="3"/>
  <c r="D1522" i="3"/>
  <c r="D1523" i="3"/>
  <c r="D1524" i="3"/>
  <c r="D1525" i="3"/>
  <c r="D1526" i="3"/>
  <c r="D1527" i="3"/>
  <c r="D1528" i="3"/>
  <c r="D1529" i="3"/>
  <c r="D1530" i="3"/>
  <c r="D1531" i="3"/>
  <c r="D1532" i="3"/>
  <c r="D1533" i="3"/>
  <c r="D1534" i="3"/>
  <c r="D1535" i="3"/>
  <c r="D1536" i="3"/>
  <c r="D1537" i="3"/>
  <c r="D1538" i="3"/>
  <c r="D1539" i="3"/>
  <c r="D1540" i="3"/>
  <c r="D1541" i="3"/>
  <c r="D1542" i="3"/>
  <c r="D1543" i="3"/>
  <c r="D1544" i="3"/>
  <c r="D1545" i="3"/>
  <c r="D1546" i="3"/>
  <c r="D1547" i="3"/>
  <c r="D1548" i="3"/>
  <c r="D1549" i="3"/>
  <c r="D1550" i="3"/>
  <c r="D1551" i="3"/>
  <c r="D1552" i="3"/>
  <c r="D1553" i="3"/>
  <c r="D1554" i="3"/>
  <c r="D1555" i="3"/>
  <c r="D1556" i="3"/>
  <c r="D1557" i="3"/>
  <c r="D1558" i="3"/>
  <c r="D1559" i="3"/>
  <c r="D1560" i="3"/>
  <c r="D1561" i="3"/>
  <c r="D1562" i="3"/>
  <c r="D1563" i="3"/>
  <c r="D1564" i="3"/>
  <c r="D1565" i="3"/>
  <c r="D1566" i="3"/>
  <c r="D1567" i="3"/>
  <c r="D1568" i="3"/>
  <c r="D1569" i="3"/>
  <c r="D1570" i="3"/>
  <c r="D1571" i="3"/>
  <c r="D1572" i="3"/>
  <c r="D1573" i="3"/>
  <c r="D1574" i="3"/>
  <c r="D1575" i="3"/>
  <c r="D1576" i="3"/>
  <c r="D1577" i="3"/>
  <c r="D1578" i="3"/>
  <c r="D1579" i="3"/>
  <c r="D1580" i="3"/>
  <c r="D1581" i="3"/>
  <c r="D1582" i="3"/>
  <c r="D1583" i="3"/>
  <c r="D1584" i="3"/>
  <c r="D1585" i="3"/>
  <c r="D1586" i="3"/>
  <c r="D1587" i="3"/>
  <c r="D1588" i="3"/>
  <c r="D1589" i="3"/>
  <c r="D1590" i="3"/>
  <c r="D1591" i="3"/>
  <c r="D1592" i="3"/>
  <c r="D1593" i="3"/>
  <c r="D1594" i="3"/>
  <c r="D1595" i="3"/>
  <c r="D1596" i="3"/>
  <c r="D1597" i="3"/>
  <c r="D1598" i="3"/>
  <c r="D1599" i="3"/>
  <c r="D1600" i="3"/>
  <c r="D1601" i="3"/>
  <c r="D1602" i="3"/>
  <c r="D1603" i="3"/>
  <c r="D1604" i="3"/>
  <c r="D1605" i="3"/>
  <c r="D1606" i="3"/>
  <c r="D1607" i="3"/>
  <c r="D1608" i="3"/>
  <c r="D1609" i="3"/>
  <c r="D1610" i="3"/>
  <c r="D1611" i="3"/>
  <c r="D1612" i="3"/>
  <c r="D1613" i="3"/>
  <c r="D1614" i="3"/>
  <c r="D1615" i="3"/>
  <c r="D1616" i="3"/>
  <c r="D1617" i="3"/>
  <c r="D1618" i="3"/>
  <c r="D1619" i="3"/>
  <c r="D1620" i="3"/>
  <c r="D1621" i="3"/>
  <c r="D1622" i="3"/>
  <c r="D1623" i="3"/>
  <c r="D1624" i="3"/>
  <c r="D1625" i="3"/>
  <c r="D1626" i="3"/>
  <c r="D1627" i="3"/>
  <c r="D1628" i="3"/>
  <c r="D1629" i="3"/>
  <c r="D1630" i="3"/>
  <c r="D1631" i="3"/>
  <c r="D1632" i="3"/>
  <c r="D1633" i="3"/>
  <c r="D1634" i="3"/>
  <c r="D1635" i="3"/>
  <c r="D1636" i="3"/>
  <c r="D1637" i="3"/>
  <c r="D1638" i="3"/>
  <c r="D1639" i="3"/>
  <c r="D1640" i="3"/>
  <c r="D1641" i="3"/>
  <c r="D1642" i="3"/>
  <c r="D1643" i="3"/>
  <c r="D1644" i="3"/>
  <c r="D1645" i="3"/>
  <c r="D1646" i="3"/>
  <c r="D1647" i="3"/>
  <c r="D1648" i="3"/>
  <c r="D1649" i="3"/>
  <c r="D1650" i="3"/>
  <c r="D1651" i="3"/>
  <c r="D1652" i="3"/>
  <c r="D1653" i="3"/>
  <c r="D1654" i="3"/>
  <c r="D1655" i="3"/>
  <c r="D1656" i="3"/>
  <c r="D1657" i="3"/>
  <c r="D1658" i="3"/>
  <c r="D1659" i="3"/>
  <c r="D1660" i="3"/>
  <c r="D1661" i="3"/>
  <c r="D1662" i="3"/>
  <c r="D1663" i="3"/>
  <c r="D1664" i="3"/>
  <c r="D1665" i="3"/>
  <c r="D1666" i="3"/>
  <c r="D1667" i="3"/>
  <c r="D1668" i="3"/>
  <c r="D1669" i="3"/>
  <c r="D1670" i="3"/>
  <c r="D1671" i="3"/>
  <c r="D1672" i="3"/>
  <c r="D1673" i="3"/>
  <c r="D1674" i="3"/>
  <c r="D1675" i="3"/>
  <c r="D1676" i="3"/>
  <c r="D1677" i="3"/>
  <c r="D1678" i="3"/>
  <c r="D1679" i="3"/>
  <c r="D1680" i="3"/>
  <c r="D1681" i="3"/>
  <c r="D1682" i="3"/>
  <c r="D1683" i="3"/>
  <c r="D1684" i="3"/>
  <c r="D1685" i="3"/>
  <c r="D1686" i="3"/>
  <c r="D1687" i="3"/>
  <c r="D1688" i="3"/>
  <c r="D1689" i="3"/>
  <c r="D1690" i="3"/>
  <c r="D1691" i="3"/>
  <c r="D1692" i="3"/>
  <c r="D1693" i="3"/>
  <c r="D1694" i="3"/>
  <c r="D1695" i="3"/>
  <c r="D1696" i="3"/>
  <c r="D1697" i="3"/>
  <c r="D1698" i="3"/>
  <c r="D1699" i="3"/>
  <c r="D1700" i="3"/>
  <c r="D1701" i="3"/>
  <c r="D1702" i="3"/>
  <c r="D1703" i="3"/>
  <c r="D1704" i="3"/>
  <c r="D1705" i="3"/>
  <c r="D1706" i="3"/>
  <c r="D1707" i="3"/>
  <c r="D1708" i="3"/>
  <c r="D1709" i="3"/>
  <c r="D1710" i="3"/>
  <c r="D1711" i="3"/>
  <c r="D1712" i="3"/>
  <c r="D1713" i="3"/>
  <c r="D1714" i="3"/>
  <c r="D1715" i="3"/>
  <c r="D1716" i="3"/>
  <c r="D1717" i="3"/>
  <c r="D1718" i="3"/>
  <c r="D1719" i="3"/>
  <c r="D1720" i="3"/>
  <c r="D1721" i="3"/>
  <c r="D1722" i="3"/>
  <c r="D1723" i="3"/>
  <c r="D1724" i="3"/>
  <c r="D1725" i="3"/>
  <c r="D1726" i="3"/>
  <c r="D1727" i="3"/>
  <c r="D1728" i="3"/>
  <c r="D1729" i="3"/>
  <c r="D1730" i="3"/>
  <c r="D1731" i="3"/>
  <c r="D1732" i="3"/>
  <c r="D1733" i="3"/>
  <c r="D1734" i="3"/>
  <c r="D1735" i="3"/>
  <c r="D1736" i="3"/>
  <c r="D1737" i="3"/>
  <c r="D1738" i="3"/>
  <c r="D1739" i="3"/>
  <c r="D1740" i="3"/>
  <c r="D1741" i="3"/>
  <c r="D1742" i="3"/>
  <c r="D1743" i="3"/>
  <c r="D1744" i="3"/>
  <c r="D1745" i="3"/>
  <c r="D1746" i="3"/>
  <c r="D1747" i="3"/>
  <c r="D1748" i="3"/>
  <c r="D1749" i="3"/>
  <c r="D1750" i="3"/>
  <c r="D1751" i="3"/>
  <c r="D1752" i="3"/>
  <c r="D1753" i="3"/>
  <c r="D1754" i="3"/>
  <c r="D1755" i="3"/>
  <c r="D1756" i="3"/>
  <c r="D1757" i="3"/>
  <c r="D1758" i="3"/>
  <c r="D1759" i="3"/>
  <c r="D1760" i="3"/>
  <c r="D1761" i="3"/>
  <c r="D1762" i="3"/>
  <c r="D1763" i="3"/>
  <c r="D1764" i="3"/>
  <c r="D1765" i="3"/>
  <c r="D1766" i="3"/>
  <c r="D1767" i="3"/>
  <c r="D1768" i="3"/>
  <c r="D1769" i="3"/>
  <c r="D1770" i="3"/>
  <c r="D1771" i="3"/>
  <c r="D1772" i="3"/>
  <c r="D1773" i="3"/>
  <c r="D1774" i="3"/>
  <c r="D1775" i="3"/>
  <c r="D1776" i="3"/>
  <c r="D1777" i="3"/>
  <c r="D1778" i="3"/>
  <c r="D1779" i="3"/>
  <c r="D1780" i="3"/>
  <c r="D1781" i="3"/>
  <c r="D1782" i="3"/>
  <c r="D1783" i="3"/>
  <c r="D1784" i="3"/>
  <c r="D1785" i="3"/>
  <c r="D1786" i="3"/>
  <c r="D1787" i="3"/>
  <c r="D1788" i="3"/>
  <c r="D1789" i="3"/>
  <c r="D1790" i="3"/>
  <c r="D1791" i="3"/>
  <c r="D1792" i="3"/>
  <c r="D1793" i="3"/>
  <c r="D1794" i="3"/>
  <c r="D1795" i="3"/>
  <c r="D1796" i="3"/>
  <c r="D1797" i="3"/>
  <c r="D1798" i="3"/>
  <c r="D1799" i="3"/>
  <c r="D1800" i="3"/>
  <c r="D1801" i="3"/>
  <c r="D1802" i="3"/>
  <c r="D1803" i="3"/>
  <c r="D1804" i="3"/>
  <c r="D1805" i="3"/>
  <c r="D1806" i="3"/>
  <c r="D1807" i="3"/>
  <c r="D1808" i="3"/>
  <c r="D1809" i="3"/>
  <c r="D1810" i="3"/>
  <c r="D1811" i="3"/>
  <c r="D1812" i="3"/>
  <c r="D1813" i="3"/>
  <c r="D1814" i="3"/>
  <c r="D1815" i="3"/>
  <c r="D1816" i="3"/>
  <c r="D1817" i="3"/>
  <c r="D1818" i="3"/>
  <c r="D1819" i="3"/>
  <c r="D1820" i="3"/>
  <c r="D1821" i="3"/>
  <c r="D1822" i="3"/>
  <c r="D1823" i="3"/>
  <c r="D1824" i="3"/>
  <c r="D1825" i="3"/>
  <c r="D1826" i="3"/>
  <c r="D1827" i="3"/>
  <c r="D1828" i="3"/>
  <c r="D1829" i="3"/>
  <c r="D1830" i="3"/>
  <c r="D1831" i="3"/>
  <c r="D1832" i="3"/>
  <c r="D1833" i="3"/>
  <c r="D1834" i="3"/>
  <c r="D1835" i="3"/>
  <c r="D1836" i="3"/>
  <c r="D1837" i="3"/>
  <c r="D1838" i="3"/>
  <c r="D1839" i="3"/>
  <c r="D1840" i="3"/>
  <c r="D1841" i="3"/>
  <c r="D1842" i="3"/>
  <c r="D1843" i="3"/>
  <c r="D1844" i="3"/>
  <c r="D1845" i="3"/>
  <c r="D1846" i="3"/>
  <c r="D1847" i="3"/>
  <c r="D1848" i="3"/>
  <c r="D1849" i="3"/>
  <c r="D1850" i="3"/>
  <c r="D1851" i="3"/>
  <c r="D1852" i="3"/>
  <c r="D1853" i="3"/>
  <c r="D1854" i="3"/>
  <c r="D1855" i="3"/>
  <c r="D1856" i="3"/>
  <c r="D1857" i="3"/>
  <c r="D1858" i="3"/>
  <c r="D1859" i="3"/>
  <c r="D1860" i="3"/>
  <c r="D1861" i="3"/>
  <c r="D1862" i="3"/>
  <c r="D1863" i="3"/>
  <c r="D1864" i="3"/>
  <c r="D1865" i="3"/>
  <c r="D1866" i="3"/>
  <c r="D1867" i="3"/>
  <c r="D1868" i="3"/>
  <c r="D1869" i="3"/>
  <c r="D1870" i="3"/>
  <c r="D1871" i="3"/>
  <c r="D1872" i="3"/>
  <c r="D1873" i="3"/>
  <c r="D1874" i="3"/>
  <c r="D1875" i="3"/>
  <c r="D1876" i="3"/>
  <c r="D1877" i="3"/>
  <c r="D1878" i="3"/>
  <c r="D1879" i="3"/>
  <c r="D1880" i="3"/>
  <c r="D1881" i="3"/>
  <c r="D1882" i="3"/>
  <c r="D1883" i="3"/>
  <c r="D1884" i="3"/>
  <c r="D1885" i="3"/>
  <c r="D1886" i="3"/>
  <c r="D1887" i="3"/>
  <c r="D1888" i="3"/>
  <c r="D1889" i="3"/>
  <c r="D1890" i="3"/>
  <c r="D1891" i="3"/>
  <c r="D1892" i="3"/>
  <c r="D1893" i="3"/>
  <c r="D1894" i="3"/>
  <c r="D1895" i="3"/>
  <c r="D1896" i="3"/>
  <c r="D1897" i="3"/>
  <c r="D1898" i="3"/>
  <c r="D1899" i="3"/>
  <c r="D1900" i="3"/>
  <c r="D1901" i="3"/>
  <c r="D1902" i="3"/>
  <c r="D1903" i="3"/>
  <c r="D1904" i="3"/>
  <c r="D1905" i="3"/>
  <c r="D1906" i="3"/>
  <c r="D1907" i="3"/>
  <c r="D1908" i="3"/>
  <c r="D1909" i="3"/>
  <c r="D1910" i="3"/>
  <c r="D1911" i="3"/>
  <c r="D1912" i="3"/>
  <c r="D1913" i="3"/>
  <c r="D1914" i="3"/>
  <c r="D1915" i="3"/>
  <c r="D1916" i="3"/>
  <c r="D1917" i="3"/>
  <c r="D1918" i="3"/>
  <c r="D1919" i="3"/>
  <c r="D1920" i="3"/>
  <c r="D1921" i="3"/>
  <c r="D1922" i="3"/>
  <c r="D1923" i="3"/>
  <c r="D1924" i="3"/>
  <c r="D1925" i="3"/>
  <c r="D1926" i="3"/>
  <c r="D1927" i="3"/>
  <c r="D1928" i="3"/>
  <c r="D1929" i="3"/>
  <c r="D1930" i="3"/>
  <c r="D1931" i="3"/>
  <c r="D1932" i="3"/>
  <c r="D1933" i="3"/>
  <c r="D1934" i="3"/>
  <c r="D1935" i="3"/>
  <c r="D1936" i="3"/>
  <c r="D1937" i="3"/>
  <c r="D1938" i="3"/>
  <c r="D1939" i="3"/>
  <c r="D1940" i="3"/>
  <c r="D1941" i="3"/>
  <c r="D1942" i="3"/>
  <c r="D1943" i="3"/>
  <c r="D1944" i="3"/>
  <c r="D1945" i="3"/>
  <c r="D1946" i="3"/>
  <c r="D1947" i="3"/>
  <c r="D1948" i="3"/>
  <c r="D1949" i="3"/>
  <c r="D1950" i="3"/>
  <c r="D1951" i="3"/>
  <c r="D1952" i="3"/>
  <c r="D1953" i="3"/>
  <c r="D1954" i="3"/>
  <c r="D1955" i="3"/>
  <c r="D1956" i="3"/>
  <c r="D1957" i="3"/>
  <c r="D1958" i="3"/>
  <c r="D1959" i="3"/>
  <c r="D1960" i="3"/>
  <c r="D1961" i="3"/>
  <c r="D1962" i="3"/>
  <c r="D1963" i="3"/>
  <c r="D1964" i="3"/>
  <c r="D1965" i="3"/>
  <c r="D1966" i="3"/>
  <c r="D1967" i="3"/>
  <c r="D1968" i="3"/>
  <c r="D1969" i="3"/>
  <c r="D1970" i="3"/>
  <c r="D1971" i="3"/>
  <c r="D1972" i="3"/>
  <c r="D1973" i="3"/>
  <c r="D1974" i="3"/>
  <c r="D1975" i="3"/>
  <c r="D1976" i="3"/>
  <c r="D1977" i="3"/>
  <c r="D1978" i="3"/>
  <c r="D1979" i="3"/>
  <c r="D1980" i="3"/>
  <c r="D1981" i="3"/>
  <c r="D1982" i="3"/>
  <c r="D1983" i="3"/>
  <c r="D1984" i="3"/>
  <c r="D1985" i="3"/>
  <c r="D1986" i="3"/>
  <c r="D1987" i="3"/>
  <c r="D1988" i="3"/>
  <c r="D1989" i="3"/>
  <c r="D1990" i="3"/>
  <c r="D1991" i="3"/>
  <c r="D1992" i="3"/>
  <c r="D1993" i="3"/>
  <c r="D1994" i="3"/>
  <c r="D1995" i="3"/>
  <c r="D1996" i="3"/>
  <c r="D1997" i="3"/>
  <c r="D1998" i="3"/>
  <c r="D1999" i="3"/>
  <c r="D2000" i="3"/>
  <c r="D2001" i="3"/>
  <c r="D2002" i="3"/>
  <c r="D2003" i="3"/>
  <c r="D2004" i="3"/>
  <c r="D2005" i="3"/>
  <c r="D2006" i="3"/>
  <c r="D2007" i="3"/>
  <c r="D2008" i="3"/>
  <c r="D2009" i="3"/>
  <c r="D2010" i="3"/>
  <c r="D2011" i="3"/>
  <c r="D2012" i="3"/>
  <c r="D2013" i="3"/>
  <c r="D2014" i="3"/>
  <c r="D2015" i="3"/>
  <c r="D2016" i="3"/>
  <c r="D2017" i="3"/>
  <c r="D2018" i="3"/>
  <c r="D2019" i="3"/>
  <c r="D2020" i="3"/>
  <c r="D2021" i="3"/>
  <c r="D2022" i="3"/>
  <c r="D2023" i="3"/>
  <c r="D2024" i="3"/>
  <c r="D2025" i="3"/>
  <c r="D2026" i="3"/>
  <c r="D2027" i="3"/>
  <c r="D2028" i="3"/>
  <c r="D2029" i="3"/>
  <c r="D2030" i="3"/>
  <c r="D2031" i="3"/>
  <c r="D2032" i="3"/>
  <c r="D2033" i="3"/>
  <c r="D2034" i="3"/>
  <c r="D2035" i="3"/>
  <c r="D2036" i="3"/>
  <c r="D2037" i="3"/>
  <c r="D2038" i="3"/>
  <c r="D2039" i="3"/>
  <c r="D2040" i="3"/>
  <c r="D2041" i="3"/>
  <c r="D2042" i="3"/>
  <c r="D2043" i="3"/>
  <c r="D2044" i="3"/>
  <c r="D2045" i="3"/>
  <c r="D2046" i="3"/>
  <c r="D2047" i="3"/>
  <c r="D2048" i="3"/>
  <c r="D2049" i="3"/>
  <c r="D2050" i="3"/>
  <c r="D2051" i="3"/>
  <c r="D2052" i="3"/>
  <c r="D2053" i="3"/>
  <c r="D2054" i="3"/>
  <c r="D2055" i="3"/>
  <c r="D2056" i="3"/>
  <c r="D2057" i="3"/>
  <c r="D2058" i="3"/>
  <c r="D2059" i="3"/>
  <c r="D2060" i="3"/>
  <c r="D2061" i="3"/>
  <c r="D2062" i="3"/>
  <c r="D2063" i="3"/>
  <c r="D2064" i="3"/>
  <c r="D2065" i="3"/>
  <c r="D2066" i="3"/>
  <c r="D2067" i="3"/>
  <c r="D2068" i="3"/>
  <c r="D2069" i="3"/>
  <c r="D2070" i="3"/>
  <c r="D2071" i="3"/>
  <c r="D2072" i="3"/>
  <c r="D2073" i="3"/>
  <c r="D2074" i="3"/>
  <c r="D2075" i="3"/>
  <c r="D2076" i="3"/>
  <c r="D2077" i="3"/>
  <c r="D2078" i="3"/>
  <c r="D2079" i="3"/>
  <c r="D2080" i="3"/>
  <c r="D2081" i="3"/>
  <c r="D2082" i="3"/>
  <c r="D2083" i="3"/>
  <c r="D2084" i="3"/>
  <c r="D2085" i="3"/>
  <c r="D2086" i="3"/>
  <c r="D2087" i="3"/>
  <c r="D2088" i="3"/>
  <c r="D2089" i="3"/>
  <c r="D2090" i="3"/>
  <c r="D2091" i="3"/>
  <c r="D2092" i="3"/>
  <c r="D2093" i="3"/>
  <c r="D2094" i="3"/>
  <c r="D2095" i="3"/>
  <c r="D2096" i="3"/>
  <c r="D2097" i="3"/>
  <c r="D2098" i="3"/>
  <c r="D2099" i="3"/>
  <c r="D2100" i="3"/>
  <c r="D2101" i="3"/>
  <c r="D2102" i="3"/>
  <c r="D2103" i="3"/>
  <c r="D2104" i="3"/>
  <c r="D2105" i="3"/>
  <c r="D2106" i="3"/>
  <c r="D2107" i="3"/>
  <c r="D2108" i="3"/>
  <c r="D2109" i="3"/>
  <c r="D2110" i="3"/>
  <c r="D2111" i="3"/>
  <c r="D2112" i="3"/>
  <c r="D2113" i="3"/>
  <c r="D2114" i="3"/>
  <c r="D2115" i="3"/>
  <c r="D2116" i="3"/>
  <c r="D2117" i="3"/>
  <c r="D2118" i="3"/>
  <c r="D2119" i="3"/>
  <c r="D2120" i="3"/>
  <c r="D2121" i="3"/>
  <c r="D2122" i="3"/>
  <c r="D2123" i="3"/>
  <c r="D2124" i="3"/>
  <c r="D2125" i="3"/>
  <c r="D2126" i="3"/>
  <c r="D2127" i="3"/>
  <c r="D2128" i="3"/>
  <c r="D2129" i="3"/>
  <c r="D2130" i="3"/>
  <c r="D2131" i="3"/>
  <c r="D2132" i="3"/>
  <c r="D2133" i="3"/>
  <c r="D2134" i="3"/>
  <c r="D2135" i="3"/>
  <c r="D2136" i="3"/>
  <c r="D2137" i="3"/>
  <c r="D2138" i="3"/>
  <c r="D2139" i="3"/>
  <c r="D2140" i="3"/>
  <c r="D2141" i="3"/>
  <c r="D2142" i="3"/>
  <c r="D2143" i="3"/>
  <c r="D2144" i="3"/>
  <c r="D2145" i="3"/>
  <c r="D2146" i="3"/>
  <c r="D2147" i="3"/>
  <c r="D2148" i="3"/>
  <c r="D2149" i="3"/>
  <c r="D2150" i="3"/>
  <c r="D2151" i="3"/>
  <c r="D2152" i="3"/>
  <c r="D2153" i="3"/>
  <c r="D2154" i="3"/>
  <c r="D2155" i="3"/>
  <c r="D2156" i="3"/>
  <c r="D2157" i="3"/>
  <c r="D2158" i="3"/>
  <c r="D2159" i="3"/>
  <c r="D2160" i="3"/>
  <c r="D2161" i="3"/>
  <c r="D2162" i="3"/>
  <c r="D2163" i="3"/>
  <c r="D2164" i="3"/>
  <c r="D2165" i="3"/>
  <c r="D2166" i="3"/>
  <c r="D2167" i="3"/>
  <c r="D2168" i="3"/>
  <c r="D2169" i="3"/>
  <c r="D2170" i="3"/>
  <c r="D2171" i="3"/>
  <c r="D2172" i="3"/>
  <c r="D2173" i="3"/>
  <c r="D2174" i="3"/>
  <c r="D2175" i="3"/>
  <c r="D2176" i="3"/>
  <c r="D2177" i="3"/>
  <c r="D2178" i="3"/>
  <c r="D2179" i="3"/>
  <c r="D2180" i="3"/>
  <c r="D2181" i="3"/>
  <c r="D2182" i="3"/>
  <c r="D2183" i="3"/>
  <c r="D2184" i="3"/>
  <c r="D2185" i="3"/>
  <c r="D2186" i="3"/>
  <c r="D2187" i="3"/>
  <c r="D2188" i="3"/>
  <c r="D2189" i="3"/>
  <c r="D2190" i="3"/>
  <c r="D2191" i="3"/>
  <c r="D2192" i="3"/>
  <c r="D2193" i="3"/>
  <c r="D2194" i="3"/>
  <c r="E2" i="3"/>
  <c r="F2" i="3"/>
  <c r="E3" i="3"/>
  <c r="F3" i="3"/>
  <c r="E4" i="3"/>
  <c r="F4" i="3"/>
  <c r="E5" i="3"/>
  <c r="F5" i="3"/>
  <c r="E6" i="3"/>
  <c r="F6" i="3"/>
  <c r="E7" i="3"/>
  <c r="F7" i="3"/>
  <c r="E8" i="3"/>
  <c r="F8" i="3"/>
  <c r="E9" i="3"/>
  <c r="F9" i="3"/>
  <c r="E10" i="3"/>
  <c r="F10" i="3"/>
  <c r="E11" i="3"/>
  <c r="F11" i="3"/>
  <c r="E12" i="3"/>
  <c r="F12" i="3"/>
  <c r="E13" i="3"/>
  <c r="F13" i="3"/>
  <c r="E14" i="3"/>
  <c r="F14" i="3"/>
  <c r="E15" i="3"/>
  <c r="F15" i="3"/>
  <c r="E16" i="3"/>
  <c r="F16" i="3"/>
  <c r="E17" i="3"/>
  <c r="F17" i="3"/>
  <c r="E18" i="3"/>
  <c r="F18" i="3"/>
  <c r="E19" i="3"/>
  <c r="F19" i="3"/>
  <c r="E20" i="3"/>
  <c r="F20" i="3"/>
  <c r="E21" i="3"/>
  <c r="F21" i="3"/>
  <c r="E22" i="3"/>
  <c r="F22" i="3"/>
  <c r="E23" i="3"/>
  <c r="F23" i="3"/>
  <c r="E24" i="3"/>
  <c r="F24" i="3"/>
  <c r="E25" i="3"/>
  <c r="F25" i="3"/>
  <c r="E26" i="3"/>
  <c r="F26" i="3"/>
  <c r="E27" i="3"/>
  <c r="F27" i="3"/>
  <c r="E28" i="3"/>
  <c r="F28" i="3"/>
  <c r="E29" i="3"/>
  <c r="F29" i="3"/>
  <c r="E30" i="3"/>
  <c r="F30" i="3"/>
  <c r="E31" i="3"/>
  <c r="F31" i="3"/>
  <c r="E32" i="3"/>
  <c r="F32" i="3"/>
  <c r="E33" i="3"/>
  <c r="F33" i="3"/>
  <c r="E34" i="3"/>
  <c r="F34" i="3"/>
  <c r="E35" i="3"/>
  <c r="F35" i="3"/>
  <c r="E36" i="3"/>
  <c r="F36" i="3"/>
  <c r="E37" i="3"/>
  <c r="F37" i="3"/>
  <c r="E38" i="3"/>
  <c r="F38" i="3"/>
  <c r="E39" i="3"/>
  <c r="F39" i="3"/>
  <c r="E40" i="3"/>
  <c r="F40" i="3"/>
  <c r="E41" i="3"/>
  <c r="F41" i="3"/>
  <c r="E42" i="3"/>
  <c r="F42" i="3"/>
  <c r="E43" i="3"/>
  <c r="F43" i="3"/>
  <c r="E44" i="3"/>
  <c r="F44" i="3"/>
  <c r="E45" i="3"/>
  <c r="F45" i="3"/>
  <c r="E46" i="3"/>
  <c r="F46" i="3"/>
  <c r="E47" i="3"/>
  <c r="F47" i="3"/>
  <c r="E48" i="3"/>
  <c r="F48" i="3"/>
  <c r="E49" i="3"/>
  <c r="F49" i="3"/>
  <c r="E50" i="3"/>
  <c r="F50" i="3"/>
  <c r="E51" i="3"/>
  <c r="F51" i="3"/>
  <c r="E52" i="3"/>
  <c r="F52" i="3"/>
  <c r="E53" i="3"/>
  <c r="F53" i="3"/>
  <c r="E54" i="3"/>
  <c r="F54" i="3"/>
  <c r="E55" i="3"/>
  <c r="F55" i="3"/>
  <c r="E56" i="3"/>
  <c r="F56" i="3"/>
  <c r="E57" i="3"/>
  <c r="F57" i="3"/>
  <c r="E58" i="3"/>
  <c r="F58" i="3"/>
  <c r="E59" i="3"/>
  <c r="F59" i="3"/>
  <c r="E60" i="3"/>
  <c r="F60" i="3"/>
  <c r="E61" i="3"/>
  <c r="F61" i="3"/>
  <c r="E62" i="3"/>
  <c r="F62" i="3"/>
  <c r="E63" i="3"/>
  <c r="F63" i="3"/>
  <c r="E64" i="3"/>
  <c r="F64" i="3"/>
  <c r="E65" i="3"/>
  <c r="F65" i="3"/>
  <c r="E66" i="3"/>
  <c r="F66" i="3"/>
  <c r="E67" i="3"/>
  <c r="F67" i="3"/>
  <c r="E68" i="3"/>
  <c r="F68" i="3"/>
  <c r="E69" i="3"/>
  <c r="F69" i="3"/>
  <c r="E70" i="3"/>
  <c r="F70" i="3"/>
  <c r="E71" i="3"/>
  <c r="F71" i="3"/>
  <c r="E72" i="3"/>
  <c r="F72" i="3"/>
  <c r="E73" i="3"/>
  <c r="F73" i="3"/>
  <c r="E74" i="3"/>
  <c r="F74" i="3"/>
  <c r="E75" i="3"/>
  <c r="F75" i="3"/>
  <c r="E76" i="3"/>
  <c r="F76" i="3"/>
  <c r="E77" i="3"/>
  <c r="F77" i="3"/>
  <c r="E78" i="3"/>
  <c r="F78" i="3"/>
  <c r="E79" i="3"/>
  <c r="F79" i="3"/>
  <c r="E80" i="3"/>
  <c r="F80" i="3"/>
  <c r="E81" i="3"/>
  <c r="F81" i="3"/>
  <c r="E82" i="3"/>
  <c r="F82" i="3"/>
  <c r="E83" i="3"/>
  <c r="F83" i="3"/>
  <c r="E84" i="3"/>
  <c r="F84" i="3"/>
  <c r="E85" i="3"/>
  <c r="F85" i="3"/>
  <c r="E86" i="3"/>
  <c r="F86" i="3"/>
  <c r="E87" i="3"/>
  <c r="F87" i="3"/>
  <c r="E88" i="3"/>
  <c r="F88" i="3"/>
  <c r="E89" i="3"/>
  <c r="F89" i="3"/>
  <c r="E90" i="3"/>
  <c r="F90" i="3"/>
  <c r="E91" i="3"/>
  <c r="F91" i="3"/>
  <c r="E92" i="3"/>
  <c r="F92" i="3"/>
  <c r="E93" i="3"/>
  <c r="F93" i="3"/>
  <c r="E94" i="3"/>
  <c r="F94" i="3"/>
  <c r="E95" i="3"/>
  <c r="F95" i="3"/>
  <c r="E96" i="3"/>
  <c r="F96" i="3"/>
  <c r="E97" i="3"/>
  <c r="F97" i="3"/>
  <c r="E98" i="3"/>
  <c r="F98" i="3"/>
  <c r="E99" i="3"/>
  <c r="F99" i="3"/>
  <c r="E100" i="3"/>
  <c r="F100" i="3"/>
  <c r="E101" i="3"/>
  <c r="F101" i="3"/>
  <c r="E102" i="3"/>
  <c r="F102" i="3"/>
  <c r="E103" i="3"/>
  <c r="F103" i="3"/>
  <c r="E104" i="3"/>
  <c r="F104" i="3"/>
  <c r="E105" i="3"/>
  <c r="F105" i="3"/>
  <c r="E106" i="3"/>
  <c r="F106" i="3"/>
  <c r="E107" i="3"/>
  <c r="F107" i="3"/>
  <c r="E108" i="3"/>
  <c r="F108" i="3"/>
  <c r="E109" i="3"/>
  <c r="F109" i="3"/>
  <c r="E110" i="3"/>
  <c r="F110" i="3"/>
  <c r="E111" i="3"/>
  <c r="F111" i="3"/>
  <c r="E112" i="3"/>
  <c r="F112" i="3"/>
  <c r="E113" i="3"/>
  <c r="F113" i="3"/>
  <c r="E114" i="3"/>
  <c r="F114" i="3"/>
  <c r="E115" i="3"/>
  <c r="F115" i="3"/>
  <c r="E116" i="3"/>
  <c r="F116" i="3"/>
  <c r="E117" i="3"/>
  <c r="F117" i="3"/>
  <c r="E118" i="3"/>
  <c r="F118" i="3"/>
  <c r="E119" i="3"/>
  <c r="F119" i="3"/>
  <c r="E120" i="3"/>
  <c r="F120" i="3"/>
  <c r="E121" i="3"/>
  <c r="F121" i="3"/>
  <c r="E122" i="3"/>
  <c r="F122" i="3"/>
  <c r="E123" i="3"/>
  <c r="F123" i="3"/>
  <c r="E124" i="3"/>
  <c r="F124" i="3"/>
  <c r="E125" i="3"/>
  <c r="F125" i="3"/>
  <c r="E126" i="3"/>
  <c r="F126" i="3"/>
  <c r="E127" i="3"/>
  <c r="F127" i="3"/>
  <c r="E128" i="3"/>
  <c r="F128" i="3"/>
  <c r="E129" i="3"/>
  <c r="F129" i="3"/>
  <c r="E130" i="3"/>
  <c r="F130" i="3"/>
  <c r="E131" i="3"/>
  <c r="F131" i="3"/>
  <c r="E132" i="3"/>
  <c r="F132" i="3"/>
  <c r="E133" i="3"/>
  <c r="F133" i="3"/>
  <c r="E134" i="3"/>
  <c r="F134" i="3"/>
  <c r="E135" i="3"/>
  <c r="F135" i="3"/>
  <c r="E136" i="3"/>
  <c r="F136" i="3"/>
  <c r="E137" i="3"/>
  <c r="F137" i="3"/>
  <c r="E138" i="3"/>
  <c r="F138" i="3"/>
  <c r="E139" i="3"/>
  <c r="F139" i="3"/>
  <c r="E140" i="3"/>
  <c r="F140" i="3"/>
  <c r="E141" i="3"/>
  <c r="F141" i="3"/>
  <c r="E142" i="3"/>
  <c r="F142" i="3"/>
  <c r="E143" i="3"/>
  <c r="F143" i="3"/>
  <c r="E144" i="3"/>
  <c r="F144" i="3"/>
  <c r="E145" i="3"/>
  <c r="F145" i="3"/>
  <c r="E146" i="3"/>
  <c r="F146" i="3"/>
  <c r="E147" i="3"/>
  <c r="F147" i="3"/>
  <c r="E148" i="3"/>
  <c r="F148" i="3"/>
  <c r="E149" i="3"/>
  <c r="F149" i="3"/>
  <c r="E150" i="3"/>
  <c r="F150" i="3"/>
  <c r="E151" i="3"/>
  <c r="F151" i="3"/>
  <c r="E152" i="3"/>
  <c r="F152" i="3"/>
  <c r="E153" i="3"/>
  <c r="F153" i="3"/>
  <c r="E154" i="3"/>
  <c r="F154" i="3"/>
  <c r="E155" i="3"/>
  <c r="F155" i="3"/>
  <c r="E156" i="3"/>
  <c r="F156" i="3"/>
  <c r="E157" i="3"/>
  <c r="F157" i="3"/>
  <c r="E158" i="3"/>
  <c r="F158" i="3"/>
  <c r="E159" i="3"/>
  <c r="F159" i="3"/>
  <c r="E160" i="3"/>
  <c r="F160" i="3"/>
  <c r="E161" i="3"/>
  <c r="F161" i="3"/>
  <c r="E162" i="3"/>
  <c r="F162" i="3"/>
  <c r="E163" i="3"/>
  <c r="F163" i="3"/>
  <c r="E164" i="3"/>
  <c r="F164" i="3"/>
  <c r="E165" i="3"/>
  <c r="F165" i="3"/>
  <c r="E166" i="3"/>
  <c r="F166" i="3"/>
  <c r="E167" i="3"/>
  <c r="F167" i="3"/>
  <c r="E168" i="3"/>
  <c r="F168" i="3"/>
  <c r="E169" i="3"/>
  <c r="F169" i="3"/>
  <c r="E170" i="3"/>
  <c r="F170" i="3"/>
  <c r="E171" i="3"/>
  <c r="F171" i="3"/>
  <c r="E172" i="3"/>
  <c r="F172" i="3"/>
  <c r="E173" i="3"/>
  <c r="F173" i="3"/>
  <c r="E174" i="3"/>
  <c r="F174" i="3"/>
  <c r="E175" i="3"/>
  <c r="F175" i="3"/>
  <c r="E176" i="3"/>
  <c r="F176" i="3"/>
  <c r="E177" i="3"/>
  <c r="F177" i="3"/>
  <c r="E178" i="3"/>
  <c r="F178" i="3"/>
  <c r="E179" i="3"/>
  <c r="F179" i="3"/>
  <c r="E180" i="3"/>
  <c r="F180" i="3"/>
  <c r="E181" i="3"/>
  <c r="F181" i="3"/>
  <c r="E182" i="3"/>
  <c r="F182" i="3"/>
  <c r="E183" i="3"/>
  <c r="F183" i="3"/>
  <c r="E184" i="3"/>
  <c r="F184" i="3"/>
  <c r="E185" i="3"/>
  <c r="F185" i="3"/>
  <c r="E186" i="3"/>
  <c r="F186" i="3"/>
  <c r="E187" i="3"/>
  <c r="F187" i="3"/>
  <c r="E188" i="3"/>
  <c r="F188" i="3"/>
  <c r="E189" i="3"/>
  <c r="F189" i="3"/>
  <c r="E190" i="3"/>
  <c r="F190" i="3"/>
  <c r="E191" i="3"/>
  <c r="F191" i="3"/>
  <c r="E192" i="3"/>
  <c r="F192" i="3"/>
  <c r="E193" i="3"/>
  <c r="F193" i="3"/>
  <c r="E194" i="3"/>
  <c r="F194" i="3"/>
  <c r="E195" i="3"/>
  <c r="F195" i="3"/>
  <c r="E196" i="3"/>
  <c r="F196" i="3"/>
  <c r="E197" i="3"/>
  <c r="F197" i="3"/>
  <c r="E198" i="3"/>
  <c r="F198" i="3"/>
  <c r="E199" i="3"/>
  <c r="F199" i="3"/>
  <c r="E200" i="3"/>
  <c r="F200" i="3"/>
  <c r="E201" i="3"/>
  <c r="F201" i="3"/>
  <c r="E202" i="3"/>
  <c r="F202" i="3"/>
  <c r="E203" i="3"/>
  <c r="F203" i="3"/>
  <c r="E204" i="3"/>
  <c r="F204" i="3"/>
  <c r="E205" i="3"/>
  <c r="F205" i="3"/>
  <c r="E206" i="3"/>
  <c r="F206" i="3"/>
  <c r="E207" i="3"/>
  <c r="F207" i="3"/>
  <c r="E208" i="3"/>
  <c r="F208" i="3"/>
  <c r="E209" i="3"/>
  <c r="F209" i="3"/>
  <c r="E210" i="3"/>
  <c r="F210" i="3"/>
  <c r="E211" i="3"/>
  <c r="F211" i="3"/>
  <c r="E212" i="3"/>
  <c r="F212" i="3"/>
  <c r="E213" i="3"/>
  <c r="F213" i="3"/>
  <c r="E214" i="3"/>
  <c r="F214" i="3"/>
  <c r="E215" i="3"/>
  <c r="F215" i="3"/>
  <c r="E216" i="3"/>
  <c r="F216" i="3"/>
  <c r="E217" i="3"/>
  <c r="F217" i="3"/>
  <c r="E218" i="3"/>
  <c r="F218" i="3"/>
  <c r="E219" i="3"/>
  <c r="F219" i="3"/>
  <c r="E220" i="3"/>
  <c r="F220" i="3"/>
  <c r="E221" i="3"/>
  <c r="F221" i="3"/>
  <c r="E222" i="3"/>
  <c r="F222" i="3"/>
  <c r="E223" i="3"/>
  <c r="F223" i="3"/>
  <c r="E224" i="3"/>
  <c r="F224" i="3"/>
  <c r="E225" i="3"/>
  <c r="F225" i="3"/>
  <c r="E226" i="3"/>
  <c r="F226" i="3"/>
  <c r="E227" i="3"/>
  <c r="F227" i="3"/>
  <c r="E228" i="3"/>
  <c r="F228" i="3"/>
  <c r="E229" i="3"/>
  <c r="F229" i="3"/>
  <c r="E230" i="3"/>
  <c r="F230" i="3"/>
  <c r="E231" i="3"/>
  <c r="F231" i="3"/>
  <c r="E232" i="3"/>
  <c r="F232" i="3"/>
  <c r="E233" i="3"/>
  <c r="F233" i="3"/>
  <c r="E234" i="3"/>
  <c r="F234" i="3"/>
  <c r="E235" i="3"/>
  <c r="F235" i="3"/>
  <c r="E236" i="3"/>
  <c r="F236" i="3"/>
  <c r="E237" i="3"/>
  <c r="F237" i="3"/>
  <c r="E238" i="3"/>
  <c r="F238" i="3"/>
  <c r="E239" i="3"/>
  <c r="F239" i="3"/>
  <c r="E240" i="3"/>
  <c r="F240" i="3"/>
  <c r="E241" i="3"/>
  <c r="F241" i="3"/>
  <c r="E242" i="3"/>
  <c r="F242" i="3"/>
  <c r="E243" i="3"/>
  <c r="F243" i="3"/>
  <c r="E244" i="3"/>
  <c r="F244" i="3"/>
  <c r="E245" i="3"/>
  <c r="F245" i="3"/>
  <c r="E246" i="3"/>
  <c r="F246" i="3"/>
  <c r="E247" i="3"/>
  <c r="F247" i="3"/>
  <c r="E248" i="3"/>
  <c r="F248" i="3"/>
  <c r="E249" i="3"/>
  <c r="F249" i="3"/>
  <c r="E250" i="3"/>
  <c r="F250" i="3"/>
  <c r="E251" i="3"/>
  <c r="F251" i="3"/>
  <c r="E252" i="3"/>
  <c r="F252" i="3"/>
  <c r="E253" i="3"/>
  <c r="F253" i="3"/>
  <c r="E254" i="3"/>
  <c r="F254" i="3"/>
  <c r="E255" i="3"/>
  <c r="F255" i="3"/>
  <c r="E256" i="3"/>
  <c r="F256" i="3"/>
  <c r="E257" i="3"/>
  <c r="F257" i="3"/>
  <c r="E258" i="3"/>
  <c r="F258" i="3"/>
  <c r="E259" i="3"/>
  <c r="F259" i="3"/>
  <c r="E260" i="3"/>
  <c r="F260" i="3"/>
  <c r="E261" i="3"/>
  <c r="F261" i="3"/>
  <c r="E262" i="3"/>
  <c r="F262" i="3"/>
  <c r="E263" i="3"/>
  <c r="F263" i="3"/>
  <c r="E264" i="3"/>
  <c r="F264" i="3"/>
  <c r="E265" i="3"/>
  <c r="F265" i="3"/>
  <c r="E266" i="3"/>
  <c r="F266" i="3"/>
  <c r="E267" i="3"/>
  <c r="F267" i="3"/>
  <c r="E268" i="3"/>
  <c r="F268" i="3"/>
  <c r="E269" i="3"/>
  <c r="F269" i="3"/>
  <c r="E270" i="3"/>
  <c r="F270" i="3"/>
  <c r="E271" i="3"/>
  <c r="F271" i="3"/>
  <c r="E272" i="3"/>
  <c r="F272" i="3"/>
  <c r="E273" i="3"/>
  <c r="F273" i="3"/>
  <c r="E274" i="3"/>
  <c r="F274" i="3"/>
  <c r="E275" i="3"/>
  <c r="F275" i="3"/>
  <c r="E276" i="3"/>
  <c r="F276" i="3"/>
  <c r="E277" i="3"/>
  <c r="F277" i="3"/>
  <c r="E278" i="3"/>
  <c r="F278" i="3"/>
  <c r="E279" i="3"/>
  <c r="F279" i="3"/>
  <c r="E280" i="3"/>
  <c r="F280" i="3"/>
  <c r="E281" i="3"/>
  <c r="F281" i="3"/>
  <c r="E282" i="3"/>
  <c r="F282" i="3"/>
  <c r="E283" i="3"/>
  <c r="F283" i="3"/>
  <c r="E284" i="3"/>
  <c r="F284" i="3"/>
  <c r="E285" i="3"/>
  <c r="F285" i="3"/>
  <c r="E286" i="3"/>
  <c r="F286" i="3"/>
  <c r="E287" i="3"/>
  <c r="F287" i="3"/>
  <c r="E288" i="3"/>
  <c r="F288" i="3"/>
  <c r="E289" i="3"/>
  <c r="F289" i="3"/>
  <c r="E290" i="3"/>
  <c r="F290" i="3"/>
  <c r="E291" i="3"/>
  <c r="F291" i="3"/>
  <c r="E292" i="3"/>
  <c r="F292" i="3"/>
  <c r="E293" i="3"/>
  <c r="F293" i="3"/>
  <c r="E294" i="3"/>
  <c r="F294" i="3"/>
  <c r="E295" i="3"/>
  <c r="F295" i="3"/>
  <c r="E296" i="3"/>
  <c r="F296" i="3"/>
  <c r="E297" i="3"/>
  <c r="F297" i="3"/>
  <c r="E298" i="3"/>
  <c r="F298" i="3"/>
  <c r="E299" i="3"/>
  <c r="F299" i="3"/>
  <c r="E300" i="3"/>
  <c r="F300" i="3"/>
  <c r="E301" i="3"/>
  <c r="F301" i="3"/>
  <c r="E302" i="3"/>
  <c r="F302" i="3"/>
  <c r="E303" i="3"/>
  <c r="F303" i="3"/>
  <c r="E304" i="3"/>
  <c r="F304" i="3"/>
  <c r="E305" i="3"/>
  <c r="F305" i="3"/>
  <c r="E306" i="3"/>
  <c r="F306" i="3"/>
  <c r="E307" i="3"/>
  <c r="F307" i="3"/>
  <c r="E308" i="3"/>
  <c r="F308" i="3"/>
  <c r="E309" i="3"/>
  <c r="F309" i="3"/>
  <c r="E310" i="3"/>
  <c r="F310" i="3"/>
  <c r="E311" i="3"/>
  <c r="F311" i="3"/>
  <c r="E312" i="3"/>
  <c r="F312" i="3"/>
  <c r="E313" i="3"/>
  <c r="F313" i="3"/>
  <c r="E314" i="3"/>
  <c r="F314" i="3"/>
  <c r="E315" i="3"/>
  <c r="F315" i="3"/>
  <c r="E316" i="3"/>
  <c r="F316" i="3"/>
  <c r="E317" i="3"/>
  <c r="F317" i="3"/>
  <c r="E318" i="3"/>
  <c r="F318" i="3"/>
  <c r="E319" i="3"/>
  <c r="F319" i="3"/>
  <c r="E320" i="3"/>
  <c r="F320" i="3"/>
  <c r="E321" i="3"/>
  <c r="F321" i="3"/>
  <c r="E322" i="3"/>
  <c r="F322" i="3"/>
  <c r="E323" i="3"/>
  <c r="F323" i="3"/>
  <c r="E324" i="3"/>
  <c r="F324" i="3"/>
  <c r="E325" i="3"/>
  <c r="F325" i="3"/>
  <c r="E326" i="3"/>
  <c r="F326" i="3"/>
  <c r="E327" i="3"/>
  <c r="F327" i="3"/>
  <c r="E328" i="3"/>
  <c r="F328" i="3"/>
  <c r="E329" i="3"/>
  <c r="F329" i="3"/>
  <c r="E330" i="3"/>
  <c r="F330" i="3"/>
  <c r="E331" i="3"/>
  <c r="F331" i="3"/>
  <c r="E332" i="3"/>
  <c r="F332" i="3"/>
  <c r="E333" i="3"/>
  <c r="F333" i="3"/>
  <c r="E334" i="3"/>
  <c r="F334" i="3"/>
  <c r="E335" i="3"/>
  <c r="F335" i="3"/>
  <c r="E336" i="3"/>
  <c r="F336" i="3"/>
  <c r="E337" i="3"/>
  <c r="F337" i="3"/>
  <c r="E338" i="3"/>
  <c r="F338" i="3"/>
  <c r="E339" i="3"/>
  <c r="F339" i="3"/>
  <c r="E340" i="3"/>
  <c r="F340" i="3"/>
  <c r="E341" i="3"/>
  <c r="F341" i="3"/>
  <c r="E342" i="3"/>
  <c r="F342" i="3"/>
  <c r="E343" i="3"/>
  <c r="F343" i="3"/>
  <c r="E344" i="3"/>
  <c r="F344" i="3"/>
  <c r="E345" i="3"/>
  <c r="F345" i="3"/>
  <c r="E346" i="3"/>
  <c r="F346" i="3"/>
  <c r="E347" i="3"/>
  <c r="F347" i="3"/>
  <c r="E348" i="3"/>
  <c r="F348" i="3"/>
  <c r="E349" i="3"/>
  <c r="F349" i="3"/>
  <c r="E350" i="3"/>
  <c r="F350" i="3"/>
  <c r="E351" i="3"/>
  <c r="F351" i="3"/>
  <c r="E352" i="3"/>
  <c r="F352" i="3"/>
  <c r="E353" i="3"/>
  <c r="F353" i="3"/>
  <c r="E354" i="3"/>
  <c r="F354" i="3"/>
  <c r="E355" i="3"/>
  <c r="F355" i="3"/>
  <c r="E356" i="3"/>
  <c r="F356" i="3"/>
  <c r="E357" i="3"/>
  <c r="F357" i="3"/>
  <c r="E358" i="3"/>
  <c r="F358" i="3"/>
  <c r="E359" i="3"/>
  <c r="F359" i="3"/>
  <c r="E360" i="3"/>
  <c r="F360" i="3"/>
  <c r="E361" i="3"/>
  <c r="F361" i="3"/>
  <c r="E362" i="3"/>
  <c r="F362" i="3"/>
  <c r="E363" i="3"/>
  <c r="F363" i="3"/>
  <c r="E364" i="3"/>
  <c r="F364" i="3"/>
  <c r="E365" i="3"/>
  <c r="F365" i="3"/>
  <c r="E366" i="3"/>
  <c r="F366" i="3"/>
  <c r="E367" i="3"/>
  <c r="F367" i="3"/>
  <c r="E368" i="3"/>
  <c r="F368" i="3"/>
  <c r="E369" i="3"/>
  <c r="F369" i="3"/>
  <c r="E370" i="3"/>
  <c r="F370" i="3"/>
  <c r="E371" i="3"/>
  <c r="F371" i="3"/>
  <c r="E372" i="3"/>
  <c r="F372" i="3"/>
  <c r="E373" i="3"/>
  <c r="F373" i="3"/>
  <c r="E374" i="3"/>
  <c r="F374" i="3"/>
  <c r="E375" i="3"/>
  <c r="F375" i="3"/>
  <c r="E376" i="3"/>
  <c r="F376" i="3"/>
  <c r="E377" i="3"/>
  <c r="F377" i="3"/>
  <c r="E378" i="3"/>
  <c r="F378" i="3"/>
  <c r="E379" i="3"/>
  <c r="F379" i="3"/>
  <c r="E380" i="3"/>
  <c r="F380" i="3"/>
  <c r="E381" i="3"/>
  <c r="F381" i="3"/>
  <c r="E382" i="3"/>
  <c r="F382" i="3"/>
  <c r="E383" i="3"/>
  <c r="F383" i="3"/>
  <c r="E384" i="3"/>
  <c r="F384" i="3"/>
  <c r="E385" i="3"/>
  <c r="F385" i="3"/>
  <c r="E386" i="3"/>
  <c r="F386" i="3"/>
  <c r="E387" i="3"/>
  <c r="F387" i="3"/>
  <c r="E388" i="3"/>
  <c r="F388" i="3"/>
  <c r="E389" i="3"/>
  <c r="F389" i="3"/>
  <c r="E390" i="3"/>
  <c r="F390" i="3"/>
  <c r="E391" i="3"/>
  <c r="F391" i="3"/>
  <c r="E392" i="3"/>
  <c r="F392" i="3"/>
  <c r="E393" i="3"/>
  <c r="F393" i="3"/>
  <c r="E394" i="3"/>
  <c r="F394" i="3"/>
  <c r="E395" i="3"/>
  <c r="F395" i="3"/>
  <c r="E396" i="3"/>
  <c r="F396" i="3"/>
  <c r="E397" i="3"/>
  <c r="F397" i="3"/>
  <c r="E398" i="3"/>
  <c r="F398" i="3"/>
  <c r="E399" i="3"/>
  <c r="F399" i="3"/>
  <c r="E400" i="3"/>
  <c r="F400" i="3"/>
  <c r="E401" i="3"/>
  <c r="F401" i="3"/>
  <c r="E402" i="3"/>
  <c r="F402" i="3"/>
  <c r="E403" i="3"/>
  <c r="F403" i="3"/>
  <c r="E404" i="3"/>
  <c r="F404" i="3"/>
  <c r="E405" i="3"/>
  <c r="F405" i="3"/>
  <c r="E406" i="3"/>
  <c r="F406" i="3"/>
  <c r="E407" i="3"/>
  <c r="F407" i="3"/>
  <c r="E408" i="3"/>
  <c r="F408" i="3"/>
  <c r="E409" i="3"/>
  <c r="F409" i="3"/>
  <c r="E410" i="3"/>
  <c r="F410" i="3"/>
  <c r="E411" i="3"/>
  <c r="F411" i="3"/>
  <c r="E412" i="3"/>
  <c r="F412" i="3"/>
  <c r="E413" i="3"/>
  <c r="F413" i="3"/>
  <c r="E414" i="3"/>
  <c r="F414" i="3"/>
  <c r="E415" i="3"/>
  <c r="F415" i="3"/>
  <c r="E416" i="3"/>
  <c r="F416" i="3"/>
  <c r="E417" i="3"/>
  <c r="F417" i="3"/>
  <c r="E418" i="3"/>
  <c r="F418" i="3"/>
  <c r="E419" i="3"/>
  <c r="F419" i="3"/>
  <c r="E420" i="3"/>
  <c r="F420" i="3"/>
  <c r="E421" i="3"/>
  <c r="F421" i="3"/>
  <c r="E422" i="3"/>
  <c r="F422" i="3"/>
  <c r="E423" i="3"/>
  <c r="F423" i="3"/>
  <c r="E424" i="3"/>
  <c r="F424" i="3"/>
  <c r="E425" i="3"/>
  <c r="F425" i="3"/>
  <c r="E426" i="3"/>
  <c r="F426" i="3"/>
  <c r="E427" i="3"/>
  <c r="F427" i="3"/>
  <c r="E428" i="3"/>
  <c r="F428" i="3"/>
  <c r="E429" i="3"/>
  <c r="F429" i="3"/>
  <c r="E430" i="3"/>
  <c r="F430" i="3"/>
  <c r="E431" i="3"/>
  <c r="F431" i="3"/>
  <c r="E432" i="3"/>
  <c r="F432" i="3"/>
  <c r="E433" i="3"/>
  <c r="F433" i="3"/>
  <c r="E434" i="3"/>
  <c r="F434" i="3"/>
  <c r="E435" i="3"/>
  <c r="F435" i="3"/>
  <c r="E436" i="3"/>
  <c r="F436" i="3"/>
  <c r="E437" i="3"/>
  <c r="F437" i="3"/>
  <c r="E438" i="3"/>
  <c r="F438" i="3"/>
  <c r="E439" i="3"/>
  <c r="F439" i="3"/>
  <c r="E440" i="3"/>
  <c r="F440" i="3"/>
  <c r="E441" i="3"/>
  <c r="F441" i="3"/>
  <c r="E442" i="3"/>
  <c r="F442" i="3"/>
  <c r="E443" i="3"/>
  <c r="F443" i="3"/>
  <c r="E444" i="3"/>
  <c r="F444" i="3"/>
  <c r="E445" i="3"/>
  <c r="F445" i="3"/>
  <c r="E446" i="3"/>
  <c r="F446" i="3"/>
  <c r="E447" i="3"/>
  <c r="F447" i="3"/>
  <c r="E448" i="3"/>
  <c r="F448" i="3"/>
  <c r="E449" i="3"/>
  <c r="F449" i="3"/>
  <c r="E450" i="3"/>
  <c r="F450" i="3"/>
  <c r="E451" i="3"/>
  <c r="F451" i="3"/>
  <c r="E452" i="3"/>
  <c r="F452" i="3"/>
  <c r="E453" i="3"/>
  <c r="F453" i="3"/>
  <c r="E454" i="3"/>
  <c r="F454" i="3"/>
  <c r="E455" i="3"/>
  <c r="F455" i="3"/>
  <c r="E456" i="3"/>
  <c r="F456" i="3"/>
  <c r="E457" i="3"/>
  <c r="F457" i="3"/>
  <c r="E458" i="3"/>
  <c r="F458" i="3"/>
  <c r="E459" i="3"/>
  <c r="F459" i="3"/>
  <c r="E460" i="3"/>
  <c r="F460" i="3"/>
  <c r="E461" i="3"/>
  <c r="F461" i="3"/>
  <c r="E462" i="3"/>
  <c r="F462" i="3"/>
  <c r="E463" i="3"/>
  <c r="F463" i="3"/>
  <c r="E464" i="3"/>
  <c r="F464" i="3"/>
  <c r="E465" i="3"/>
  <c r="F465" i="3"/>
  <c r="E466" i="3"/>
  <c r="F466" i="3"/>
  <c r="E467" i="3"/>
  <c r="F467" i="3"/>
  <c r="E468" i="3"/>
  <c r="F468" i="3"/>
  <c r="E469" i="3"/>
  <c r="F469" i="3"/>
  <c r="E470" i="3"/>
  <c r="F470" i="3"/>
  <c r="E471" i="3"/>
  <c r="F471" i="3"/>
  <c r="E472" i="3"/>
  <c r="F472" i="3"/>
  <c r="E473" i="3"/>
  <c r="F473" i="3"/>
  <c r="E474" i="3"/>
  <c r="F474" i="3"/>
  <c r="E475" i="3"/>
  <c r="F475" i="3"/>
  <c r="E476" i="3"/>
  <c r="F476" i="3"/>
  <c r="E477" i="3"/>
  <c r="F477" i="3"/>
  <c r="E478" i="3"/>
  <c r="F478" i="3"/>
  <c r="E479" i="3"/>
  <c r="F479" i="3"/>
  <c r="E480" i="3"/>
  <c r="F480" i="3"/>
  <c r="E481" i="3"/>
  <c r="F481" i="3"/>
  <c r="E482" i="3"/>
  <c r="F482" i="3"/>
  <c r="E483" i="3"/>
  <c r="F483" i="3"/>
  <c r="E484" i="3"/>
  <c r="F484" i="3"/>
  <c r="E485" i="3"/>
  <c r="F485" i="3"/>
  <c r="E486" i="3"/>
  <c r="F486" i="3"/>
  <c r="E487" i="3"/>
  <c r="F487" i="3"/>
  <c r="E488" i="3"/>
  <c r="F488" i="3"/>
  <c r="E489" i="3"/>
  <c r="F489" i="3"/>
  <c r="E490" i="3"/>
  <c r="F490" i="3"/>
  <c r="E491" i="3"/>
  <c r="F491" i="3"/>
  <c r="E492" i="3"/>
  <c r="F492" i="3"/>
  <c r="E493" i="3"/>
  <c r="F493" i="3"/>
  <c r="E494" i="3"/>
  <c r="F494" i="3"/>
  <c r="E495" i="3"/>
  <c r="F495" i="3"/>
  <c r="E496" i="3"/>
  <c r="F496" i="3"/>
  <c r="E497" i="3"/>
  <c r="F497" i="3"/>
  <c r="E498" i="3"/>
  <c r="F498" i="3"/>
  <c r="E499" i="3"/>
  <c r="F499" i="3"/>
  <c r="E500" i="3"/>
  <c r="F500" i="3"/>
  <c r="E501" i="3"/>
  <c r="F501" i="3"/>
  <c r="E502" i="3"/>
  <c r="F502" i="3"/>
  <c r="E503" i="3"/>
  <c r="F503" i="3"/>
  <c r="E504" i="3"/>
  <c r="F504" i="3"/>
  <c r="E505" i="3"/>
  <c r="F505" i="3"/>
  <c r="E506" i="3"/>
  <c r="F506" i="3"/>
  <c r="E507" i="3"/>
  <c r="F507" i="3"/>
  <c r="E508" i="3"/>
  <c r="F508" i="3"/>
  <c r="E509" i="3"/>
  <c r="F509" i="3"/>
  <c r="E510" i="3"/>
  <c r="F510" i="3"/>
  <c r="E511" i="3"/>
  <c r="F511" i="3"/>
  <c r="E512" i="3"/>
  <c r="F512" i="3"/>
  <c r="E513" i="3"/>
  <c r="F513" i="3"/>
  <c r="E514" i="3"/>
  <c r="F514" i="3"/>
  <c r="E515" i="3"/>
  <c r="F515" i="3"/>
  <c r="E516" i="3"/>
  <c r="F516" i="3"/>
  <c r="E517" i="3"/>
  <c r="F517" i="3"/>
  <c r="E518" i="3"/>
  <c r="F518" i="3"/>
  <c r="E519" i="3"/>
  <c r="F519" i="3"/>
  <c r="E520" i="3"/>
  <c r="F520" i="3"/>
  <c r="E521" i="3"/>
  <c r="F521" i="3"/>
  <c r="E522" i="3"/>
  <c r="F522" i="3"/>
  <c r="E523" i="3"/>
  <c r="F523" i="3"/>
  <c r="E524" i="3"/>
  <c r="F524" i="3"/>
  <c r="E525" i="3"/>
  <c r="F525" i="3"/>
  <c r="E526" i="3"/>
  <c r="F526" i="3"/>
  <c r="E527" i="3"/>
  <c r="F527" i="3"/>
  <c r="E528" i="3"/>
  <c r="F528" i="3"/>
  <c r="E529" i="3"/>
  <c r="F529" i="3"/>
  <c r="E530" i="3"/>
  <c r="F530" i="3"/>
  <c r="E531" i="3"/>
  <c r="F531" i="3"/>
  <c r="E532" i="3"/>
  <c r="F532" i="3"/>
  <c r="E533" i="3"/>
  <c r="F533" i="3"/>
  <c r="E534" i="3"/>
  <c r="F534" i="3"/>
  <c r="E535" i="3"/>
  <c r="F535" i="3"/>
  <c r="E536" i="3"/>
  <c r="F536" i="3"/>
  <c r="E537" i="3"/>
  <c r="F537" i="3"/>
  <c r="E538" i="3"/>
  <c r="F538" i="3"/>
  <c r="E539" i="3"/>
  <c r="F539" i="3"/>
  <c r="E540" i="3"/>
  <c r="F540" i="3"/>
  <c r="E541" i="3"/>
  <c r="F541" i="3"/>
  <c r="E542" i="3"/>
  <c r="F542" i="3"/>
  <c r="E543" i="3"/>
  <c r="F543" i="3"/>
  <c r="E544" i="3"/>
  <c r="F544" i="3"/>
  <c r="E545" i="3"/>
  <c r="F545" i="3"/>
  <c r="E546" i="3"/>
  <c r="F546" i="3"/>
  <c r="E547" i="3"/>
  <c r="F547" i="3"/>
  <c r="E548" i="3"/>
  <c r="F548" i="3"/>
  <c r="E549" i="3"/>
  <c r="F549" i="3"/>
  <c r="E550" i="3"/>
  <c r="F550" i="3"/>
  <c r="E551" i="3"/>
  <c r="F551" i="3"/>
  <c r="E552" i="3"/>
  <c r="F552" i="3"/>
  <c r="E553" i="3"/>
  <c r="F553" i="3"/>
  <c r="E554" i="3"/>
  <c r="F554" i="3"/>
  <c r="E555" i="3"/>
  <c r="F555" i="3"/>
  <c r="E556" i="3"/>
  <c r="F556" i="3"/>
  <c r="E557" i="3"/>
  <c r="F557" i="3"/>
  <c r="E558" i="3"/>
  <c r="F558" i="3"/>
  <c r="E559" i="3"/>
  <c r="F559" i="3"/>
  <c r="E560" i="3"/>
  <c r="F560" i="3"/>
  <c r="E561" i="3"/>
  <c r="F561" i="3"/>
  <c r="E562" i="3"/>
  <c r="F562" i="3"/>
  <c r="E563" i="3"/>
  <c r="F563" i="3"/>
  <c r="E564" i="3"/>
  <c r="F564" i="3"/>
  <c r="E565" i="3"/>
  <c r="F565" i="3"/>
  <c r="E566" i="3"/>
  <c r="F566" i="3"/>
  <c r="E567" i="3"/>
  <c r="F567" i="3"/>
  <c r="E568" i="3"/>
  <c r="F568" i="3"/>
  <c r="E569" i="3"/>
  <c r="F569" i="3"/>
  <c r="E570" i="3"/>
  <c r="F570" i="3"/>
  <c r="E571" i="3"/>
  <c r="F571" i="3"/>
  <c r="E572" i="3"/>
  <c r="F572" i="3"/>
  <c r="E573" i="3"/>
  <c r="F573" i="3"/>
  <c r="E574" i="3"/>
  <c r="F574" i="3"/>
  <c r="E575" i="3"/>
  <c r="F575" i="3"/>
  <c r="E576" i="3"/>
  <c r="F576" i="3"/>
  <c r="E577" i="3"/>
  <c r="F577" i="3"/>
  <c r="E578" i="3"/>
  <c r="F578" i="3"/>
  <c r="E579" i="3"/>
  <c r="F579" i="3"/>
  <c r="E580" i="3"/>
  <c r="F580" i="3"/>
  <c r="E581" i="3"/>
  <c r="F581" i="3"/>
  <c r="E582" i="3"/>
  <c r="F582" i="3"/>
  <c r="E583" i="3"/>
  <c r="F583" i="3"/>
  <c r="E584" i="3"/>
  <c r="F584" i="3"/>
  <c r="E585" i="3"/>
  <c r="F585" i="3"/>
  <c r="E586" i="3"/>
  <c r="F586" i="3"/>
  <c r="E587" i="3"/>
  <c r="F587" i="3"/>
  <c r="E588" i="3"/>
  <c r="F588" i="3"/>
  <c r="E589" i="3"/>
  <c r="F589" i="3"/>
  <c r="E590" i="3"/>
  <c r="F590" i="3"/>
  <c r="E591" i="3"/>
  <c r="F591" i="3"/>
  <c r="E592" i="3"/>
  <c r="F592" i="3"/>
  <c r="E593" i="3"/>
  <c r="F593" i="3"/>
  <c r="E594" i="3"/>
  <c r="F594" i="3"/>
  <c r="E595" i="3"/>
  <c r="F595" i="3"/>
  <c r="E596" i="3"/>
  <c r="F596" i="3"/>
  <c r="E597" i="3"/>
  <c r="F597" i="3"/>
  <c r="E598" i="3"/>
  <c r="F598" i="3"/>
  <c r="E599" i="3"/>
  <c r="F599" i="3"/>
  <c r="E600" i="3"/>
  <c r="F600" i="3"/>
  <c r="E601" i="3"/>
  <c r="F601" i="3"/>
  <c r="E602" i="3"/>
  <c r="F602" i="3"/>
  <c r="E603" i="3"/>
  <c r="F603" i="3"/>
  <c r="E604" i="3"/>
  <c r="F604" i="3"/>
  <c r="E605" i="3"/>
  <c r="F605" i="3"/>
  <c r="E606" i="3"/>
  <c r="F606" i="3"/>
  <c r="E607" i="3"/>
  <c r="F607" i="3"/>
  <c r="E608" i="3"/>
  <c r="F608" i="3"/>
  <c r="E609" i="3"/>
  <c r="F609" i="3"/>
  <c r="E610" i="3"/>
  <c r="F610" i="3"/>
  <c r="E611" i="3"/>
  <c r="F611" i="3"/>
  <c r="E612" i="3"/>
  <c r="F612" i="3"/>
  <c r="E613" i="3"/>
  <c r="F613" i="3"/>
  <c r="E614" i="3"/>
  <c r="F614" i="3"/>
  <c r="E615" i="3"/>
  <c r="F615" i="3"/>
  <c r="E616" i="3"/>
  <c r="F616" i="3"/>
  <c r="E617" i="3"/>
  <c r="F617" i="3"/>
  <c r="E618" i="3"/>
  <c r="F618" i="3"/>
  <c r="E619" i="3"/>
  <c r="F619" i="3"/>
  <c r="E620" i="3"/>
  <c r="F620" i="3"/>
  <c r="E621" i="3"/>
  <c r="F621" i="3"/>
  <c r="E622" i="3"/>
  <c r="F622" i="3"/>
  <c r="E623" i="3"/>
  <c r="F623" i="3"/>
  <c r="E624" i="3"/>
  <c r="F624" i="3"/>
  <c r="E625" i="3"/>
  <c r="F625" i="3"/>
  <c r="E626" i="3"/>
  <c r="F626" i="3"/>
  <c r="E627" i="3"/>
  <c r="F627" i="3"/>
  <c r="E628" i="3"/>
  <c r="F628" i="3"/>
  <c r="E629" i="3"/>
  <c r="F629" i="3"/>
  <c r="E630" i="3"/>
  <c r="F630" i="3"/>
  <c r="E631" i="3"/>
  <c r="F631" i="3"/>
  <c r="E632" i="3"/>
  <c r="F632" i="3"/>
  <c r="E633" i="3"/>
  <c r="F633" i="3"/>
  <c r="E634" i="3"/>
  <c r="F634" i="3"/>
  <c r="E635" i="3"/>
  <c r="F635" i="3"/>
  <c r="E636" i="3"/>
  <c r="F636" i="3"/>
  <c r="E637" i="3"/>
  <c r="F637" i="3"/>
  <c r="E638" i="3"/>
  <c r="F638" i="3"/>
  <c r="E639" i="3"/>
  <c r="F639" i="3"/>
  <c r="E640" i="3"/>
  <c r="F640" i="3"/>
  <c r="E641" i="3"/>
  <c r="F641" i="3"/>
  <c r="E642" i="3"/>
  <c r="F642" i="3"/>
  <c r="E643" i="3"/>
  <c r="F643" i="3"/>
  <c r="E644" i="3"/>
  <c r="F644" i="3"/>
  <c r="E645" i="3"/>
  <c r="F645" i="3"/>
  <c r="E646" i="3"/>
  <c r="F646" i="3"/>
  <c r="E647" i="3"/>
  <c r="F647" i="3"/>
  <c r="E648" i="3"/>
  <c r="F648" i="3"/>
  <c r="E649" i="3"/>
  <c r="F649" i="3"/>
  <c r="E650" i="3"/>
  <c r="F650" i="3"/>
  <c r="E651" i="3"/>
  <c r="F651" i="3"/>
  <c r="E652" i="3"/>
  <c r="F652" i="3"/>
  <c r="E653" i="3"/>
  <c r="F653" i="3"/>
  <c r="E654" i="3"/>
  <c r="F654" i="3"/>
  <c r="E655" i="3"/>
  <c r="F655" i="3"/>
  <c r="E656" i="3"/>
  <c r="F656" i="3"/>
  <c r="E657" i="3"/>
  <c r="F657" i="3"/>
  <c r="E658" i="3"/>
  <c r="F658" i="3"/>
  <c r="E659" i="3"/>
  <c r="F659" i="3"/>
  <c r="E660" i="3"/>
  <c r="F660" i="3"/>
  <c r="E661" i="3"/>
  <c r="F661" i="3"/>
  <c r="E662" i="3"/>
  <c r="F662" i="3"/>
  <c r="E663" i="3"/>
  <c r="F663" i="3"/>
  <c r="E664" i="3"/>
  <c r="F664" i="3"/>
  <c r="E665" i="3"/>
  <c r="F665" i="3"/>
  <c r="E666" i="3"/>
  <c r="F666" i="3"/>
  <c r="E667" i="3"/>
  <c r="F667" i="3"/>
  <c r="E668" i="3"/>
  <c r="F668" i="3"/>
  <c r="E669" i="3"/>
  <c r="F669" i="3"/>
  <c r="E670" i="3"/>
  <c r="F670" i="3"/>
  <c r="E671" i="3"/>
  <c r="F671" i="3"/>
  <c r="E672" i="3"/>
  <c r="F672" i="3"/>
  <c r="E673" i="3"/>
  <c r="F673" i="3"/>
  <c r="E674" i="3"/>
  <c r="F674" i="3"/>
  <c r="E675" i="3"/>
  <c r="F675" i="3"/>
  <c r="E676" i="3"/>
  <c r="F676" i="3"/>
  <c r="E677" i="3"/>
  <c r="F677" i="3"/>
  <c r="E678" i="3"/>
  <c r="F678" i="3"/>
  <c r="E679" i="3"/>
  <c r="F679" i="3"/>
  <c r="E680" i="3"/>
  <c r="F680" i="3"/>
  <c r="E681" i="3"/>
  <c r="F681" i="3"/>
  <c r="E682" i="3"/>
  <c r="F682" i="3"/>
  <c r="E683" i="3"/>
  <c r="F683" i="3"/>
  <c r="E684" i="3"/>
  <c r="F684" i="3"/>
  <c r="E685" i="3"/>
  <c r="F685" i="3"/>
  <c r="E686" i="3"/>
  <c r="F686" i="3"/>
  <c r="E687" i="3"/>
  <c r="F687" i="3"/>
  <c r="E688" i="3"/>
  <c r="F688" i="3"/>
  <c r="E689" i="3"/>
  <c r="F689" i="3"/>
  <c r="E690" i="3"/>
  <c r="F690" i="3"/>
  <c r="E691" i="3"/>
  <c r="F691" i="3"/>
  <c r="E692" i="3"/>
  <c r="F692" i="3"/>
  <c r="E693" i="3"/>
  <c r="F693" i="3"/>
  <c r="E694" i="3"/>
  <c r="F694" i="3"/>
  <c r="E695" i="3"/>
  <c r="F695" i="3"/>
  <c r="E696" i="3"/>
  <c r="F696" i="3"/>
  <c r="E697" i="3"/>
  <c r="F697" i="3"/>
  <c r="E698" i="3"/>
  <c r="F698" i="3"/>
  <c r="E699" i="3"/>
  <c r="F699" i="3"/>
  <c r="E700" i="3"/>
  <c r="F700" i="3"/>
  <c r="E701" i="3"/>
  <c r="F701" i="3"/>
  <c r="E702" i="3"/>
  <c r="F702" i="3"/>
  <c r="E703" i="3"/>
  <c r="F703" i="3"/>
  <c r="E704" i="3"/>
  <c r="F704" i="3"/>
  <c r="E705" i="3"/>
  <c r="F705" i="3"/>
  <c r="E706" i="3"/>
  <c r="F706" i="3"/>
  <c r="E707" i="3"/>
  <c r="F707" i="3"/>
  <c r="E708" i="3"/>
  <c r="F708" i="3"/>
  <c r="E709" i="3"/>
  <c r="F709" i="3"/>
  <c r="E710" i="3"/>
  <c r="F710" i="3"/>
  <c r="E711" i="3"/>
  <c r="F711" i="3"/>
  <c r="E712" i="3"/>
  <c r="F712" i="3"/>
  <c r="E713" i="3"/>
  <c r="F713" i="3"/>
  <c r="E714" i="3"/>
  <c r="F714" i="3"/>
  <c r="E715" i="3"/>
  <c r="F715" i="3"/>
  <c r="E716" i="3"/>
  <c r="F716" i="3"/>
  <c r="E717" i="3"/>
  <c r="F717" i="3"/>
  <c r="E718" i="3"/>
  <c r="F718" i="3"/>
  <c r="E719" i="3"/>
  <c r="F719" i="3"/>
  <c r="E720" i="3"/>
  <c r="F720" i="3"/>
  <c r="E721" i="3"/>
  <c r="F721" i="3"/>
  <c r="E722" i="3"/>
  <c r="F722" i="3"/>
  <c r="E723" i="3"/>
  <c r="F723" i="3"/>
  <c r="E724" i="3"/>
  <c r="F724" i="3"/>
  <c r="E725" i="3"/>
  <c r="F725" i="3"/>
  <c r="E726" i="3"/>
  <c r="F726" i="3"/>
  <c r="E727" i="3"/>
  <c r="F727" i="3"/>
  <c r="E728" i="3"/>
  <c r="F728" i="3"/>
  <c r="E729" i="3"/>
  <c r="F729" i="3"/>
  <c r="E730" i="3"/>
  <c r="F730" i="3"/>
  <c r="E731" i="3"/>
  <c r="F731" i="3"/>
  <c r="E732" i="3"/>
  <c r="F732" i="3"/>
  <c r="E733" i="3"/>
  <c r="F733" i="3"/>
  <c r="E734" i="3"/>
  <c r="F734" i="3"/>
  <c r="E735" i="3"/>
  <c r="F735" i="3"/>
  <c r="E736" i="3"/>
  <c r="F736" i="3"/>
  <c r="E737" i="3"/>
  <c r="F737" i="3"/>
  <c r="E738" i="3"/>
  <c r="F738" i="3"/>
  <c r="E739" i="3"/>
  <c r="F739" i="3"/>
  <c r="E740" i="3"/>
  <c r="F740" i="3"/>
  <c r="E741" i="3"/>
  <c r="F741" i="3"/>
  <c r="E742" i="3"/>
  <c r="F742" i="3"/>
  <c r="E743" i="3"/>
  <c r="F743" i="3"/>
  <c r="E744" i="3"/>
  <c r="F744" i="3"/>
  <c r="E745" i="3"/>
  <c r="F745" i="3"/>
  <c r="E746" i="3"/>
  <c r="F746" i="3"/>
  <c r="E747" i="3"/>
  <c r="F747" i="3"/>
  <c r="E748" i="3"/>
  <c r="F748" i="3"/>
  <c r="E749" i="3"/>
  <c r="F749" i="3"/>
  <c r="E750" i="3"/>
  <c r="F750" i="3"/>
  <c r="E751" i="3"/>
  <c r="F751" i="3"/>
  <c r="E752" i="3"/>
  <c r="F752" i="3"/>
  <c r="E753" i="3"/>
  <c r="F753" i="3"/>
  <c r="E754" i="3"/>
  <c r="F754" i="3"/>
  <c r="E755" i="3"/>
  <c r="F755" i="3"/>
  <c r="E756" i="3"/>
  <c r="F756" i="3"/>
  <c r="E757" i="3"/>
  <c r="F757" i="3"/>
  <c r="E758" i="3"/>
  <c r="F758" i="3"/>
  <c r="E759" i="3"/>
  <c r="F759" i="3"/>
  <c r="E760" i="3"/>
  <c r="F760" i="3"/>
  <c r="E761" i="3"/>
  <c r="F761" i="3"/>
  <c r="E762" i="3"/>
  <c r="F762" i="3"/>
  <c r="E763" i="3"/>
  <c r="F763" i="3"/>
  <c r="E764" i="3"/>
  <c r="F764" i="3"/>
  <c r="E765" i="3"/>
  <c r="F765" i="3"/>
  <c r="E766" i="3"/>
  <c r="F766" i="3"/>
  <c r="E767" i="3"/>
  <c r="F767" i="3"/>
  <c r="E768" i="3"/>
  <c r="F768" i="3"/>
  <c r="E769" i="3"/>
  <c r="F769" i="3"/>
  <c r="E770" i="3"/>
  <c r="F770" i="3"/>
  <c r="E771" i="3"/>
  <c r="F771" i="3"/>
  <c r="E772" i="3"/>
  <c r="F772" i="3"/>
  <c r="E773" i="3"/>
  <c r="F773" i="3"/>
  <c r="E774" i="3"/>
  <c r="F774" i="3"/>
  <c r="E775" i="3"/>
  <c r="F775" i="3"/>
  <c r="E776" i="3"/>
  <c r="F776" i="3"/>
  <c r="E777" i="3"/>
  <c r="F777" i="3"/>
  <c r="E778" i="3"/>
  <c r="F778" i="3"/>
  <c r="E779" i="3"/>
  <c r="F779" i="3"/>
  <c r="E780" i="3"/>
  <c r="F780" i="3"/>
  <c r="E781" i="3"/>
  <c r="F781" i="3"/>
  <c r="E782" i="3"/>
  <c r="F782" i="3"/>
  <c r="E783" i="3"/>
  <c r="F783" i="3"/>
  <c r="E784" i="3"/>
  <c r="F784" i="3"/>
  <c r="E785" i="3"/>
  <c r="F785" i="3"/>
  <c r="E786" i="3"/>
  <c r="F786" i="3"/>
  <c r="E787" i="3"/>
  <c r="F787" i="3"/>
  <c r="E788" i="3"/>
  <c r="F788" i="3"/>
  <c r="E789" i="3"/>
  <c r="F789" i="3"/>
  <c r="E790" i="3"/>
  <c r="F790" i="3"/>
  <c r="E791" i="3"/>
  <c r="F791" i="3"/>
  <c r="E792" i="3"/>
  <c r="F792" i="3"/>
  <c r="E793" i="3"/>
  <c r="F793" i="3"/>
  <c r="E794" i="3"/>
  <c r="F794" i="3"/>
  <c r="E795" i="3"/>
  <c r="F795" i="3"/>
  <c r="E796" i="3"/>
  <c r="F796" i="3"/>
  <c r="E797" i="3"/>
  <c r="F797" i="3"/>
  <c r="E798" i="3"/>
  <c r="F798" i="3"/>
  <c r="E799" i="3"/>
  <c r="F799" i="3"/>
  <c r="E800" i="3"/>
  <c r="F800" i="3"/>
  <c r="E801" i="3"/>
  <c r="F801" i="3"/>
  <c r="E802" i="3"/>
  <c r="F802" i="3"/>
  <c r="E803" i="3"/>
  <c r="F803" i="3"/>
  <c r="E804" i="3"/>
  <c r="F804" i="3"/>
  <c r="E805" i="3"/>
  <c r="F805" i="3"/>
  <c r="E806" i="3"/>
  <c r="F806" i="3"/>
  <c r="E807" i="3"/>
  <c r="F807" i="3"/>
  <c r="E808" i="3"/>
  <c r="F808" i="3"/>
  <c r="E809" i="3"/>
  <c r="F809" i="3"/>
  <c r="E810" i="3"/>
  <c r="F810" i="3"/>
  <c r="E811" i="3"/>
  <c r="F811" i="3"/>
  <c r="E812" i="3"/>
  <c r="F812" i="3"/>
  <c r="E813" i="3"/>
  <c r="F813" i="3"/>
  <c r="E814" i="3"/>
  <c r="F814" i="3"/>
  <c r="E815" i="3"/>
  <c r="F815" i="3"/>
  <c r="E816" i="3"/>
  <c r="F816" i="3"/>
  <c r="E817" i="3"/>
  <c r="F817" i="3"/>
  <c r="E818" i="3"/>
  <c r="F818" i="3"/>
  <c r="E819" i="3"/>
  <c r="F819" i="3"/>
  <c r="E820" i="3"/>
  <c r="F820" i="3"/>
  <c r="E821" i="3"/>
  <c r="F821" i="3"/>
  <c r="E822" i="3"/>
  <c r="F822" i="3"/>
  <c r="E823" i="3"/>
  <c r="F823" i="3"/>
  <c r="E824" i="3"/>
  <c r="F824" i="3"/>
  <c r="E825" i="3"/>
  <c r="F825" i="3"/>
  <c r="E826" i="3"/>
  <c r="F826" i="3"/>
  <c r="E827" i="3"/>
  <c r="F827" i="3"/>
  <c r="E828" i="3"/>
  <c r="F828" i="3"/>
  <c r="E829" i="3"/>
  <c r="F829" i="3"/>
  <c r="E830" i="3"/>
  <c r="F830" i="3"/>
  <c r="E831" i="3"/>
  <c r="F831" i="3"/>
  <c r="E832" i="3"/>
  <c r="F832" i="3"/>
  <c r="E833" i="3"/>
  <c r="F833" i="3"/>
  <c r="E834" i="3"/>
  <c r="F834" i="3"/>
  <c r="E835" i="3"/>
  <c r="F835" i="3"/>
  <c r="E836" i="3"/>
  <c r="F836" i="3"/>
  <c r="E837" i="3"/>
  <c r="F837" i="3"/>
  <c r="E838" i="3"/>
  <c r="F838" i="3"/>
  <c r="E839" i="3"/>
  <c r="F839" i="3"/>
  <c r="E840" i="3"/>
  <c r="F840" i="3"/>
  <c r="E841" i="3"/>
  <c r="F841" i="3"/>
  <c r="E842" i="3"/>
  <c r="F842" i="3"/>
  <c r="E843" i="3"/>
  <c r="F843" i="3"/>
  <c r="E844" i="3"/>
  <c r="F844" i="3"/>
  <c r="E845" i="3"/>
  <c r="F845" i="3"/>
  <c r="E846" i="3"/>
  <c r="F846" i="3"/>
  <c r="E847" i="3"/>
  <c r="F847" i="3"/>
  <c r="E848" i="3"/>
  <c r="F848" i="3"/>
  <c r="E849" i="3"/>
  <c r="F849" i="3"/>
  <c r="E850" i="3"/>
  <c r="F850" i="3"/>
  <c r="E851" i="3"/>
  <c r="F851" i="3"/>
  <c r="E852" i="3"/>
  <c r="F852" i="3"/>
  <c r="E853" i="3"/>
  <c r="F853" i="3"/>
  <c r="E854" i="3"/>
  <c r="F854" i="3"/>
  <c r="E855" i="3"/>
  <c r="F855" i="3"/>
  <c r="E856" i="3"/>
  <c r="F856" i="3"/>
  <c r="E857" i="3"/>
  <c r="F857" i="3"/>
  <c r="E858" i="3"/>
  <c r="F858" i="3"/>
  <c r="E859" i="3"/>
  <c r="F859" i="3"/>
  <c r="E860" i="3"/>
  <c r="F860" i="3"/>
  <c r="E861" i="3"/>
  <c r="F861" i="3"/>
  <c r="E862" i="3"/>
  <c r="F862" i="3"/>
  <c r="E863" i="3"/>
  <c r="F863" i="3"/>
  <c r="E864" i="3"/>
  <c r="F864" i="3"/>
  <c r="E865" i="3"/>
  <c r="F865" i="3"/>
  <c r="E866" i="3"/>
  <c r="F866" i="3"/>
  <c r="E867" i="3"/>
  <c r="F867" i="3"/>
  <c r="E868" i="3"/>
  <c r="F868" i="3"/>
  <c r="E869" i="3"/>
  <c r="F869" i="3"/>
  <c r="E870" i="3"/>
  <c r="F870" i="3"/>
  <c r="E871" i="3"/>
  <c r="F871" i="3"/>
  <c r="E872" i="3"/>
  <c r="F872" i="3"/>
  <c r="E873" i="3"/>
  <c r="F873" i="3"/>
  <c r="E874" i="3"/>
  <c r="F874" i="3"/>
  <c r="E875" i="3"/>
  <c r="F875" i="3"/>
  <c r="E876" i="3"/>
  <c r="F876" i="3"/>
  <c r="E877" i="3"/>
  <c r="F877" i="3"/>
  <c r="E878" i="3"/>
  <c r="F878" i="3"/>
  <c r="E879" i="3"/>
  <c r="F879" i="3"/>
  <c r="E880" i="3"/>
  <c r="F880" i="3"/>
  <c r="E881" i="3"/>
  <c r="F881" i="3"/>
  <c r="E882" i="3"/>
  <c r="F882" i="3"/>
  <c r="E883" i="3"/>
  <c r="F883" i="3"/>
  <c r="E884" i="3"/>
  <c r="F884" i="3"/>
  <c r="E885" i="3"/>
  <c r="F885" i="3"/>
  <c r="E886" i="3"/>
  <c r="F886" i="3"/>
  <c r="E887" i="3"/>
  <c r="F887" i="3"/>
  <c r="E888" i="3"/>
  <c r="F888" i="3"/>
  <c r="E889" i="3"/>
  <c r="F889" i="3"/>
  <c r="E890" i="3"/>
  <c r="F890" i="3"/>
  <c r="E891" i="3"/>
  <c r="F891" i="3"/>
  <c r="E892" i="3"/>
  <c r="F892" i="3"/>
  <c r="E893" i="3"/>
  <c r="F893" i="3"/>
  <c r="E894" i="3"/>
  <c r="F894" i="3"/>
  <c r="E895" i="3"/>
  <c r="F895" i="3"/>
  <c r="E896" i="3"/>
  <c r="F896" i="3"/>
  <c r="E897" i="3"/>
  <c r="F897" i="3"/>
  <c r="E898" i="3"/>
  <c r="F898" i="3"/>
  <c r="E899" i="3"/>
  <c r="F899" i="3"/>
  <c r="E900" i="3"/>
  <c r="F900" i="3"/>
  <c r="E901" i="3"/>
  <c r="F901" i="3"/>
  <c r="E902" i="3"/>
  <c r="F902" i="3"/>
  <c r="E903" i="3"/>
  <c r="F903" i="3"/>
  <c r="E904" i="3"/>
  <c r="F904" i="3"/>
  <c r="E905" i="3"/>
  <c r="F905" i="3"/>
  <c r="E906" i="3"/>
  <c r="F906" i="3"/>
  <c r="E907" i="3"/>
  <c r="F907" i="3"/>
  <c r="E908" i="3"/>
  <c r="F908" i="3"/>
  <c r="E909" i="3"/>
  <c r="F909" i="3"/>
  <c r="E910" i="3"/>
  <c r="F910" i="3"/>
  <c r="E911" i="3"/>
  <c r="F911" i="3"/>
  <c r="E912" i="3"/>
  <c r="F912" i="3"/>
  <c r="E913" i="3"/>
  <c r="F913" i="3"/>
  <c r="E914" i="3"/>
  <c r="F914" i="3"/>
  <c r="E915" i="3"/>
  <c r="F915" i="3"/>
  <c r="E916" i="3"/>
  <c r="F916" i="3"/>
  <c r="E917" i="3"/>
  <c r="F917" i="3"/>
  <c r="E918" i="3"/>
  <c r="F918" i="3"/>
  <c r="E919" i="3"/>
  <c r="F919" i="3"/>
  <c r="E920" i="3"/>
  <c r="F920" i="3"/>
  <c r="E921" i="3"/>
  <c r="F921" i="3"/>
  <c r="E922" i="3"/>
  <c r="F922" i="3"/>
  <c r="E923" i="3"/>
  <c r="F923" i="3"/>
  <c r="E924" i="3"/>
  <c r="F924" i="3"/>
  <c r="E925" i="3"/>
  <c r="F925" i="3"/>
  <c r="E926" i="3"/>
  <c r="F926" i="3"/>
  <c r="E927" i="3"/>
  <c r="F927" i="3"/>
  <c r="E928" i="3"/>
  <c r="F928" i="3"/>
  <c r="E929" i="3"/>
  <c r="F929" i="3"/>
  <c r="E930" i="3"/>
  <c r="F930" i="3"/>
  <c r="E931" i="3"/>
  <c r="F931" i="3"/>
  <c r="E932" i="3"/>
  <c r="F932" i="3"/>
  <c r="E933" i="3"/>
  <c r="F933" i="3"/>
  <c r="E934" i="3"/>
  <c r="F934" i="3"/>
  <c r="E935" i="3"/>
  <c r="F935" i="3"/>
  <c r="E936" i="3"/>
  <c r="F936" i="3"/>
  <c r="E937" i="3"/>
  <c r="F937" i="3"/>
  <c r="E938" i="3"/>
  <c r="F938" i="3"/>
  <c r="E939" i="3"/>
  <c r="F939" i="3"/>
  <c r="E940" i="3"/>
  <c r="F940" i="3"/>
  <c r="E941" i="3"/>
  <c r="F941" i="3"/>
  <c r="E942" i="3"/>
  <c r="F942" i="3"/>
  <c r="E943" i="3"/>
  <c r="F943" i="3"/>
  <c r="E944" i="3"/>
  <c r="F944" i="3"/>
  <c r="E945" i="3"/>
  <c r="F945" i="3"/>
  <c r="E946" i="3"/>
  <c r="F946" i="3"/>
  <c r="E947" i="3"/>
  <c r="F947" i="3"/>
  <c r="E948" i="3"/>
  <c r="F948" i="3"/>
  <c r="E949" i="3"/>
  <c r="F949" i="3"/>
  <c r="E950" i="3"/>
  <c r="F950" i="3"/>
  <c r="E951" i="3"/>
  <c r="F951" i="3"/>
  <c r="E952" i="3"/>
  <c r="F952" i="3"/>
  <c r="E953" i="3"/>
  <c r="F953" i="3"/>
  <c r="E954" i="3"/>
  <c r="F954" i="3"/>
  <c r="E955" i="3"/>
  <c r="F955" i="3"/>
  <c r="E956" i="3"/>
  <c r="F956" i="3"/>
  <c r="E957" i="3"/>
  <c r="F957" i="3"/>
  <c r="E958" i="3"/>
  <c r="F958" i="3"/>
  <c r="E959" i="3"/>
  <c r="F959" i="3"/>
  <c r="E960" i="3"/>
  <c r="F960" i="3"/>
  <c r="E961" i="3"/>
  <c r="F961" i="3"/>
  <c r="E962" i="3"/>
  <c r="F962" i="3"/>
  <c r="E963" i="3"/>
  <c r="F963" i="3"/>
  <c r="E964" i="3"/>
  <c r="F964" i="3"/>
  <c r="E965" i="3"/>
  <c r="F965" i="3"/>
  <c r="E966" i="3"/>
  <c r="F966" i="3"/>
  <c r="E967" i="3"/>
  <c r="F967" i="3"/>
  <c r="E968" i="3"/>
  <c r="F968" i="3"/>
  <c r="E969" i="3"/>
  <c r="F969" i="3"/>
  <c r="E970" i="3"/>
  <c r="F970" i="3"/>
  <c r="E971" i="3"/>
  <c r="F971" i="3"/>
  <c r="E972" i="3"/>
  <c r="F972" i="3"/>
  <c r="E973" i="3"/>
  <c r="F973" i="3"/>
  <c r="E974" i="3"/>
  <c r="F974" i="3"/>
  <c r="E975" i="3"/>
  <c r="F975" i="3"/>
  <c r="E976" i="3"/>
  <c r="F976" i="3"/>
  <c r="E977" i="3"/>
  <c r="F977" i="3"/>
  <c r="E978" i="3"/>
  <c r="F978" i="3"/>
  <c r="E979" i="3"/>
  <c r="F979" i="3"/>
  <c r="E980" i="3"/>
  <c r="F980" i="3"/>
  <c r="E981" i="3"/>
  <c r="F981" i="3"/>
  <c r="E982" i="3"/>
  <c r="F982" i="3"/>
  <c r="E983" i="3"/>
  <c r="F983" i="3"/>
  <c r="E984" i="3"/>
  <c r="F984" i="3"/>
  <c r="E985" i="3"/>
  <c r="F985" i="3"/>
  <c r="E986" i="3"/>
  <c r="F986" i="3"/>
  <c r="E987" i="3"/>
  <c r="F987" i="3"/>
  <c r="E988" i="3"/>
  <c r="F988" i="3"/>
  <c r="E989" i="3"/>
  <c r="F989" i="3"/>
  <c r="E990" i="3"/>
  <c r="F990" i="3"/>
  <c r="E991" i="3"/>
  <c r="F991" i="3"/>
  <c r="E992" i="3"/>
  <c r="F992" i="3"/>
  <c r="E993" i="3"/>
  <c r="F993" i="3"/>
  <c r="E994" i="3"/>
  <c r="F994" i="3"/>
  <c r="E995" i="3"/>
  <c r="F995" i="3"/>
  <c r="E996" i="3"/>
  <c r="F996" i="3"/>
  <c r="E997" i="3"/>
  <c r="F997" i="3"/>
  <c r="E998" i="3"/>
  <c r="F998" i="3"/>
  <c r="E999" i="3"/>
  <c r="F999" i="3"/>
  <c r="E1000" i="3"/>
  <c r="F1000" i="3"/>
  <c r="E1001" i="3"/>
  <c r="F1001" i="3"/>
  <c r="E1002" i="3"/>
  <c r="F1002" i="3"/>
  <c r="E1003" i="3"/>
  <c r="F1003" i="3"/>
  <c r="E1004" i="3"/>
  <c r="F1004" i="3"/>
  <c r="E1005" i="3"/>
  <c r="F1005" i="3"/>
  <c r="E1006" i="3"/>
  <c r="F1006" i="3"/>
  <c r="E1007" i="3"/>
  <c r="F1007" i="3"/>
  <c r="E1008" i="3"/>
  <c r="F1008" i="3"/>
  <c r="E1009" i="3"/>
  <c r="F1009" i="3"/>
  <c r="E1010" i="3"/>
  <c r="F1010" i="3"/>
  <c r="E1011" i="3"/>
  <c r="F1011" i="3"/>
  <c r="E1012" i="3"/>
  <c r="F1012" i="3"/>
  <c r="E1013" i="3"/>
  <c r="F1013" i="3"/>
  <c r="E1014" i="3"/>
  <c r="F1014" i="3"/>
  <c r="E1015" i="3"/>
  <c r="F1015" i="3"/>
  <c r="E1016" i="3"/>
  <c r="F1016" i="3"/>
  <c r="E1017" i="3"/>
  <c r="F1017" i="3"/>
  <c r="E1018" i="3"/>
  <c r="F1018" i="3"/>
  <c r="E1019" i="3"/>
  <c r="F1019" i="3"/>
  <c r="E1020" i="3"/>
  <c r="F1020" i="3"/>
  <c r="E1021" i="3"/>
  <c r="F1021" i="3"/>
  <c r="E1022" i="3"/>
  <c r="F1022" i="3"/>
  <c r="E1023" i="3"/>
  <c r="F1023" i="3"/>
  <c r="E1024" i="3"/>
  <c r="F1024" i="3"/>
  <c r="E1025" i="3"/>
  <c r="F1025" i="3"/>
  <c r="E1026" i="3"/>
  <c r="F1026" i="3"/>
  <c r="E1027" i="3"/>
  <c r="F1027" i="3"/>
  <c r="E1028" i="3"/>
  <c r="F1028" i="3"/>
  <c r="E1029" i="3"/>
  <c r="F1029" i="3"/>
  <c r="E1030" i="3"/>
  <c r="F1030" i="3"/>
  <c r="E1031" i="3"/>
  <c r="F1031" i="3"/>
  <c r="E1032" i="3"/>
  <c r="F1032" i="3"/>
  <c r="E1033" i="3"/>
  <c r="F1033" i="3"/>
  <c r="E1034" i="3"/>
  <c r="F1034" i="3"/>
  <c r="E1035" i="3"/>
  <c r="F1035" i="3"/>
  <c r="E1036" i="3"/>
  <c r="F1036" i="3"/>
  <c r="E1037" i="3"/>
  <c r="F1037" i="3"/>
  <c r="E1038" i="3"/>
  <c r="F1038" i="3"/>
  <c r="E1039" i="3"/>
  <c r="F1039" i="3"/>
  <c r="E1040" i="3"/>
  <c r="F1040" i="3"/>
  <c r="E1041" i="3"/>
  <c r="F1041" i="3"/>
  <c r="E1042" i="3"/>
  <c r="F1042" i="3"/>
  <c r="E1043" i="3"/>
  <c r="F1043" i="3"/>
  <c r="E1044" i="3"/>
  <c r="F1044" i="3"/>
  <c r="E1045" i="3"/>
  <c r="F1045" i="3"/>
  <c r="E1046" i="3"/>
  <c r="F1046" i="3"/>
  <c r="E1047" i="3"/>
  <c r="F1047" i="3"/>
  <c r="E1048" i="3"/>
  <c r="F1048" i="3"/>
  <c r="E1049" i="3"/>
  <c r="F1049" i="3"/>
  <c r="E1050" i="3"/>
  <c r="F1050" i="3"/>
  <c r="E1051" i="3"/>
  <c r="F1051" i="3"/>
  <c r="E1052" i="3"/>
  <c r="F1052" i="3"/>
  <c r="E1053" i="3"/>
  <c r="F1053" i="3"/>
  <c r="E1054" i="3"/>
  <c r="F1054" i="3"/>
  <c r="E1055" i="3"/>
  <c r="F1055" i="3"/>
  <c r="E1056" i="3"/>
  <c r="F1056" i="3"/>
  <c r="E1057" i="3"/>
  <c r="F1057" i="3"/>
  <c r="E1058" i="3"/>
  <c r="F1058" i="3"/>
  <c r="E1059" i="3"/>
  <c r="F1059" i="3"/>
  <c r="E1060" i="3"/>
  <c r="F1060" i="3"/>
  <c r="E1061" i="3"/>
  <c r="F1061" i="3"/>
  <c r="E1062" i="3"/>
  <c r="F1062" i="3"/>
  <c r="E1063" i="3"/>
  <c r="F1063" i="3"/>
  <c r="E1064" i="3"/>
  <c r="F1064" i="3"/>
  <c r="E1065" i="3"/>
  <c r="F1065" i="3"/>
  <c r="E1066" i="3"/>
  <c r="F1066" i="3"/>
  <c r="E1067" i="3"/>
  <c r="F1067" i="3"/>
  <c r="E1068" i="3"/>
  <c r="F1068" i="3"/>
  <c r="E1069" i="3"/>
  <c r="F1069" i="3"/>
  <c r="E1070" i="3"/>
  <c r="F1070" i="3"/>
  <c r="E1071" i="3"/>
  <c r="F1071" i="3"/>
  <c r="E1072" i="3"/>
  <c r="F1072" i="3"/>
  <c r="E1073" i="3"/>
  <c r="F1073" i="3"/>
  <c r="E1074" i="3"/>
  <c r="F1074" i="3"/>
  <c r="E1075" i="3"/>
  <c r="F1075" i="3"/>
  <c r="E1076" i="3"/>
  <c r="F1076" i="3"/>
  <c r="E1077" i="3"/>
  <c r="F1077" i="3"/>
  <c r="E1078" i="3"/>
  <c r="F1078" i="3"/>
  <c r="E1079" i="3"/>
  <c r="F1079" i="3"/>
  <c r="E1080" i="3"/>
  <c r="F1080" i="3"/>
  <c r="E1081" i="3"/>
  <c r="F1081" i="3"/>
  <c r="E1082" i="3"/>
  <c r="F1082" i="3"/>
  <c r="E1083" i="3"/>
  <c r="F1083" i="3"/>
  <c r="E1084" i="3"/>
  <c r="F1084" i="3"/>
  <c r="E1085" i="3"/>
  <c r="F1085" i="3"/>
  <c r="E1086" i="3"/>
  <c r="F1086" i="3"/>
  <c r="E1087" i="3"/>
  <c r="F1087" i="3"/>
  <c r="E1088" i="3"/>
  <c r="F1088" i="3"/>
  <c r="E1089" i="3"/>
  <c r="F1089" i="3"/>
  <c r="E1090" i="3"/>
  <c r="F1090" i="3"/>
  <c r="E1091" i="3"/>
  <c r="F1091" i="3"/>
  <c r="E1092" i="3"/>
  <c r="F1092" i="3"/>
  <c r="E1093" i="3"/>
  <c r="F1093" i="3"/>
  <c r="E1094" i="3"/>
  <c r="F1094" i="3"/>
  <c r="E1095" i="3"/>
  <c r="F1095" i="3"/>
  <c r="E1096" i="3"/>
  <c r="F1096" i="3"/>
  <c r="E1097" i="3"/>
  <c r="F1097" i="3"/>
  <c r="E1098" i="3"/>
  <c r="F1098" i="3"/>
  <c r="E1099" i="3"/>
  <c r="F1099" i="3"/>
  <c r="E1100" i="3"/>
  <c r="F1100" i="3"/>
  <c r="E1101" i="3"/>
  <c r="F1101" i="3"/>
  <c r="E1102" i="3"/>
  <c r="F1102" i="3"/>
  <c r="E1103" i="3"/>
  <c r="F1103" i="3"/>
  <c r="E1104" i="3"/>
  <c r="F1104" i="3"/>
  <c r="E1105" i="3"/>
  <c r="F1105" i="3"/>
  <c r="E1106" i="3"/>
  <c r="F1106" i="3"/>
  <c r="E1107" i="3"/>
  <c r="F1107" i="3"/>
  <c r="E1108" i="3"/>
  <c r="F1108" i="3"/>
  <c r="E1109" i="3"/>
  <c r="F1109" i="3"/>
  <c r="E1110" i="3"/>
  <c r="F1110" i="3"/>
  <c r="E1111" i="3"/>
  <c r="F1111" i="3"/>
  <c r="E1112" i="3"/>
  <c r="F1112" i="3"/>
  <c r="E1113" i="3"/>
  <c r="F1113" i="3"/>
  <c r="E1114" i="3"/>
  <c r="F1114" i="3"/>
  <c r="E1115" i="3"/>
  <c r="F1115" i="3"/>
  <c r="E1116" i="3"/>
  <c r="F1116" i="3"/>
  <c r="E1117" i="3"/>
  <c r="F1117" i="3"/>
  <c r="E1118" i="3"/>
  <c r="F1118" i="3"/>
  <c r="E1119" i="3"/>
  <c r="F1119" i="3"/>
  <c r="E1120" i="3"/>
  <c r="F1120" i="3"/>
  <c r="E1121" i="3"/>
  <c r="F1121" i="3"/>
  <c r="E1122" i="3"/>
  <c r="F1122" i="3"/>
  <c r="E1123" i="3"/>
  <c r="F1123" i="3"/>
  <c r="E1124" i="3"/>
  <c r="F1124" i="3"/>
  <c r="E1125" i="3"/>
  <c r="F1125" i="3"/>
  <c r="E1126" i="3"/>
  <c r="F1126" i="3"/>
  <c r="E1127" i="3"/>
  <c r="F1127" i="3"/>
  <c r="E1128" i="3"/>
  <c r="F1128" i="3"/>
  <c r="E1129" i="3"/>
  <c r="F1129" i="3"/>
  <c r="E1130" i="3"/>
  <c r="F1130" i="3"/>
  <c r="E1131" i="3"/>
  <c r="F1131" i="3"/>
  <c r="E1132" i="3"/>
  <c r="F1132" i="3"/>
  <c r="E1133" i="3"/>
  <c r="F1133" i="3"/>
  <c r="E1134" i="3"/>
  <c r="F1134" i="3"/>
  <c r="E1135" i="3"/>
  <c r="F1135" i="3"/>
  <c r="E1136" i="3"/>
  <c r="F1136" i="3"/>
  <c r="E1137" i="3"/>
  <c r="F1137" i="3"/>
  <c r="E1138" i="3"/>
  <c r="F1138" i="3"/>
  <c r="E1139" i="3"/>
  <c r="F1139" i="3"/>
  <c r="E1140" i="3"/>
  <c r="F1140" i="3"/>
  <c r="E1141" i="3"/>
  <c r="F1141" i="3"/>
  <c r="E1142" i="3"/>
  <c r="F1142" i="3"/>
  <c r="E1143" i="3"/>
  <c r="F1143" i="3"/>
  <c r="E1144" i="3"/>
  <c r="F1144" i="3"/>
  <c r="E1145" i="3"/>
  <c r="F1145" i="3"/>
  <c r="E1146" i="3"/>
  <c r="F1146" i="3"/>
  <c r="E1147" i="3"/>
  <c r="F1147" i="3"/>
  <c r="E1148" i="3"/>
  <c r="F1148" i="3"/>
  <c r="E1149" i="3"/>
  <c r="F1149" i="3"/>
  <c r="E1150" i="3"/>
  <c r="F1150" i="3"/>
  <c r="E1151" i="3"/>
  <c r="F1151" i="3"/>
  <c r="E1152" i="3"/>
  <c r="F1152" i="3"/>
  <c r="E1153" i="3"/>
  <c r="F1153" i="3"/>
  <c r="E1154" i="3"/>
  <c r="F1154" i="3"/>
  <c r="E1155" i="3"/>
  <c r="F1155" i="3"/>
  <c r="E1156" i="3"/>
  <c r="F1156" i="3"/>
  <c r="E1157" i="3"/>
  <c r="F1157" i="3"/>
  <c r="E1158" i="3"/>
  <c r="F1158" i="3"/>
  <c r="E1159" i="3"/>
  <c r="F1159" i="3"/>
  <c r="E1160" i="3"/>
  <c r="F1160" i="3"/>
  <c r="E1161" i="3"/>
  <c r="F1161" i="3"/>
  <c r="E1162" i="3"/>
  <c r="F1162" i="3"/>
  <c r="E1163" i="3"/>
  <c r="F1163" i="3"/>
  <c r="E1164" i="3"/>
  <c r="F1164" i="3"/>
  <c r="E1165" i="3"/>
  <c r="F1165" i="3"/>
  <c r="E1166" i="3"/>
  <c r="F1166" i="3"/>
  <c r="E1167" i="3"/>
  <c r="F1167" i="3"/>
  <c r="E1168" i="3"/>
  <c r="F1168" i="3"/>
  <c r="E1169" i="3"/>
  <c r="F1169" i="3"/>
  <c r="E1170" i="3"/>
  <c r="F1170" i="3"/>
  <c r="E1171" i="3"/>
  <c r="F1171" i="3"/>
  <c r="E1172" i="3"/>
  <c r="F1172" i="3"/>
  <c r="E1173" i="3"/>
  <c r="F1173" i="3"/>
  <c r="E1174" i="3"/>
  <c r="F1174" i="3"/>
  <c r="E1175" i="3"/>
  <c r="F1175" i="3"/>
  <c r="E1176" i="3"/>
  <c r="F1176" i="3"/>
  <c r="E1177" i="3"/>
  <c r="F1177" i="3"/>
  <c r="E1178" i="3"/>
  <c r="F1178" i="3"/>
  <c r="E1179" i="3"/>
  <c r="F1179" i="3"/>
  <c r="E1180" i="3"/>
  <c r="F1180" i="3"/>
  <c r="E1181" i="3"/>
  <c r="F1181" i="3"/>
  <c r="E1182" i="3"/>
  <c r="F1182" i="3"/>
  <c r="E1183" i="3"/>
  <c r="F1183" i="3"/>
  <c r="E1184" i="3"/>
  <c r="F1184" i="3"/>
  <c r="E1185" i="3"/>
  <c r="F1185" i="3"/>
  <c r="E1186" i="3"/>
  <c r="F1186" i="3"/>
  <c r="E1187" i="3"/>
  <c r="F1187" i="3"/>
  <c r="E1188" i="3"/>
  <c r="F1188" i="3"/>
  <c r="E1189" i="3"/>
  <c r="F1189" i="3"/>
  <c r="E1190" i="3"/>
  <c r="F1190" i="3"/>
  <c r="E1191" i="3"/>
  <c r="F1191" i="3"/>
  <c r="E1192" i="3"/>
  <c r="F1192" i="3"/>
  <c r="E1193" i="3"/>
  <c r="F1193" i="3"/>
  <c r="E1194" i="3"/>
  <c r="F1194" i="3"/>
  <c r="E1195" i="3"/>
  <c r="F1195" i="3"/>
  <c r="E1196" i="3"/>
  <c r="F1196" i="3"/>
  <c r="E1197" i="3"/>
  <c r="F1197" i="3"/>
  <c r="E1198" i="3"/>
  <c r="F1198" i="3"/>
  <c r="E1199" i="3"/>
  <c r="F1199" i="3"/>
  <c r="E1200" i="3"/>
  <c r="F1200" i="3"/>
  <c r="E1201" i="3"/>
  <c r="F1201" i="3"/>
  <c r="E1202" i="3"/>
  <c r="F1202" i="3"/>
  <c r="E1203" i="3"/>
  <c r="F1203" i="3"/>
  <c r="E1204" i="3"/>
  <c r="F1204" i="3"/>
  <c r="E1205" i="3"/>
  <c r="F1205" i="3"/>
  <c r="E1206" i="3"/>
  <c r="F1206" i="3"/>
  <c r="E1207" i="3"/>
  <c r="F1207" i="3"/>
  <c r="E1208" i="3"/>
  <c r="F1208" i="3"/>
  <c r="E1209" i="3"/>
  <c r="F1209" i="3"/>
  <c r="E1210" i="3"/>
  <c r="F1210" i="3"/>
  <c r="E1211" i="3"/>
  <c r="F1211" i="3"/>
  <c r="E1212" i="3"/>
  <c r="F1212" i="3"/>
  <c r="E1213" i="3"/>
  <c r="F1213" i="3"/>
  <c r="E1214" i="3"/>
  <c r="F1214" i="3"/>
  <c r="E1215" i="3"/>
  <c r="F1215" i="3"/>
  <c r="E1216" i="3"/>
  <c r="F1216" i="3"/>
  <c r="E1217" i="3"/>
  <c r="F1217" i="3"/>
  <c r="E1218" i="3"/>
  <c r="F1218" i="3"/>
  <c r="E1219" i="3"/>
  <c r="F1219" i="3"/>
  <c r="E1220" i="3"/>
  <c r="F1220" i="3"/>
  <c r="E1221" i="3"/>
  <c r="F1221" i="3"/>
  <c r="E1222" i="3"/>
  <c r="F1222" i="3"/>
  <c r="E1223" i="3"/>
  <c r="F1223" i="3"/>
  <c r="E1224" i="3"/>
  <c r="F1224" i="3"/>
  <c r="E1225" i="3"/>
  <c r="F1225" i="3"/>
  <c r="E1226" i="3"/>
  <c r="F1226" i="3"/>
  <c r="E1227" i="3"/>
  <c r="F1227" i="3"/>
  <c r="E1228" i="3"/>
  <c r="F1228" i="3"/>
  <c r="E1229" i="3"/>
  <c r="F1229" i="3"/>
  <c r="E1230" i="3"/>
  <c r="F1230" i="3"/>
  <c r="E1231" i="3"/>
  <c r="F1231" i="3"/>
  <c r="E1232" i="3"/>
  <c r="F1232" i="3"/>
  <c r="E1233" i="3"/>
  <c r="F1233" i="3"/>
  <c r="E1234" i="3"/>
  <c r="F1234" i="3"/>
  <c r="E1235" i="3"/>
  <c r="F1235" i="3"/>
  <c r="E1236" i="3"/>
  <c r="F1236" i="3"/>
  <c r="E1237" i="3"/>
  <c r="F1237" i="3"/>
  <c r="E1238" i="3"/>
  <c r="F1238" i="3"/>
  <c r="E1239" i="3"/>
  <c r="F1239" i="3"/>
  <c r="E1240" i="3"/>
  <c r="F1240" i="3"/>
  <c r="E1241" i="3"/>
  <c r="F1241" i="3"/>
  <c r="E1242" i="3"/>
  <c r="F1242" i="3"/>
  <c r="E1243" i="3"/>
  <c r="F1243" i="3"/>
  <c r="E1244" i="3"/>
  <c r="F1244" i="3"/>
  <c r="E1245" i="3"/>
  <c r="F1245" i="3"/>
  <c r="E1246" i="3"/>
  <c r="F1246" i="3"/>
  <c r="E1247" i="3"/>
  <c r="F1247" i="3"/>
  <c r="E1248" i="3"/>
  <c r="F1248" i="3"/>
  <c r="E1249" i="3"/>
  <c r="F1249" i="3"/>
  <c r="E1250" i="3"/>
  <c r="F1250" i="3"/>
  <c r="E1251" i="3"/>
  <c r="F1251" i="3"/>
  <c r="E1252" i="3"/>
  <c r="F1252" i="3"/>
  <c r="E1253" i="3"/>
  <c r="F1253" i="3"/>
  <c r="E1254" i="3"/>
  <c r="F1254" i="3"/>
  <c r="E1255" i="3"/>
  <c r="F1255" i="3"/>
  <c r="E1256" i="3"/>
  <c r="F1256" i="3"/>
  <c r="E1257" i="3"/>
  <c r="F1257" i="3"/>
  <c r="E1258" i="3"/>
  <c r="F1258" i="3"/>
  <c r="E1259" i="3"/>
  <c r="F1259" i="3"/>
  <c r="E1260" i="3"/>
  <c r="F1260" i="3"/>
  <c r="E1261" i="3"/>
  <c r="F1261" i="3"/>
  <c r="E1262" i="3"/>
  <c r="F1262" i="3"/>
  <c r="E1263" i="3"/>
  <c r="F1263" i="3"/>
  <c r="E1264" i="3"/>
  <c r="F1264" i="3"/>
  <c r="E1265" i="3"/>
  <c r="F1265" i="3"/>
  <c r="E1266" i="3"/>
  <c r="F1266" i="3"/>
  <c r="E1267" i="3"/>
  <c r="F1267" i="3"/>
  <c r="E1268" i="3"/>
  <c r="F1268" i="3"/>
  <c r="E1269" i="3"/>
  <c r="F1269" i="3"/>
  <c r="E1270" i="3"/>
  <c r="F1270" i="3"/>
  <c r="E1271" i="3"/>
  <c r="F1271" i="3"/>
  <c r="E1272" i="3"/>
  <c r="F1272" i="3"/>
  <c r="E1273" i="3"/>
  <c r="F1273" i="3"/>
  <c r="E1274" i="3"/>
  <c r="F1274" i="3"/>
  <c r="E1275" i="3"/>
  <c r="F1275" i="3"/>
  <c r="E1276" i="3"/>
  <c r="F1276" i="3"/>
  <c r="E1277" i="3"/>
  <c r="F1277" i="3"/>
  <c r="E1278" i="3"/>
  <c r="F1278" i="3"/>
  <c r="E1279" i="3"/>
  <c r="F1279" i="3"/>
  <c r="E1280" i="3"/>
  <c r="F1280" i="3"/>
  <c r="E1281" i="3"/>
  <c r="F1281" i="3"/>
  <c r="E1282" i="3"/>
  <c r="F1282" i="3"/>
  <c r="E1283" i="3"/>
  <c r="F1283" i="3"/>
  <c r="E1284" i="3"/>
  <c r="F1284" i="3"/>
  <c r="E1285" i="3"/>
  <c r="F1285" i="3"/>
  <c r="E1286" i="3"/>
  <c r="F1286" i="3"/>
  <c r="E1287" i="3"/>
  <c r="F1287" i="3"/>
  <c r="E1288" i="3"/>
  <c r="F1288" i="3"/>
  <c r="E1289" i="3"/>
  <c r="F1289" i="3"/>
  <c r="E1290" i="3"/>
  <c r="F1290" i="3"/>
  <c r="E1291" i="3"/>
  <c r="F1291" i="3"/>
  <c r="E1292" i="3"/>
  <c r="F1292" i="3"/>
  <c r="E1293" i="3"/>
  <c r="F1293" i="3"/>
  <c r="E1294" i="3"/>
  <c r="F1294" i="3"/>
  <c r="E1295" i="3"/>
  <c r="F1295" i="3"/>
  <c r="E1296" i="3"/>
  <c r="F1296" i="3"/>
  <c r="E1297" i="3"/>
  <c r="F1297" i="3"/>
  <c r="E1298" i="3"/>
  <c r="F1298" i="3"/>
  <c r="E1299" i="3"/>
  <c r="F1299" i="3"/>
  <c r="E1300" i="3"/>
  <c r="F1300" i="3"/>
  <c r="E1301" i="3"/>
  <c r="F1301" i="3"/>
  <c r="E1302" i="3"/>
  <c r="F1302" i="3"/>
  <c r="E1303" i="3"/>
  <c r="F1303" i="3"/>
  <c r="E1304" i="3"/>
  <c r="F1304" i="3"/>
  <c r="E1305" i="3"/>
  <c r="F1305" i="3"/>
  <c r="E1306" i="3"/>
  <c r="F1306" i="3"/>
  <c r="E1307" i="3"/>
  <c r="F1307" i="3"/>
  <c r="E1308" i="3"/>
  <c r="F1308" i="3"/>
  <c r="E1309" i="3"/>
  <c r="F1309" i="3"/>
  <c r="E1310" i="3"/>
  <c r="F1310" i="3"/>
  <c r="E1311" i="3"/>
  <c r="F1311" i="3"/>
  <c r="E1312" i="3"/>
  <c r="F1312" i="3"/>
  <c r="E1313" i="3"/>
  <c r="F1313" i="3"/>
  <c r="E1314" i="3"/>
  <c r="F1314" i="3"/>
  <c r="E1315" i="3"/>
  <c r="F1315" i="3"/>
  <c r="E1316" i="3"/>
  <c r="F1316" i="3"/>
  <c r="E1317" i="3"/>
  <c r="F1317" i="3"/>
  <c r="E1318" i="3"/>
  <c r="F1318" i="3"/>
  <c r="E1319" i="3"/>
  <c r="F1319" i="3"/>
  <c r="E1320" i="3"/>
  <c r="F1320" i="3"/>
  <c r="E1321" i="3"/>
  <c r="F1321" i="3"/>
  <c r="E1322" i="3"/>
  <c r="F1322" i="3"/>
  <c r="E1323" i="3"/>
  <c r="F1323" i="3"/>
  <c r="E1324" i="3"/>
  <c r="F1324" i="3"/>
  <c r="E1325" i="3"/>
  <c r="F1325" i="3"/>
  <c r="E1326" i="3"/>
  <c r="F1326" i="3"/>
  <c r="E1327" i="3"/>
  <c r="F1327" i="3"/>
  <c r="E1328" i="3"/>
  <c r="F1328" i="3"/>
  <c r="E1329" i="3"/>
  <c r="F1329" i="3"/>
  <c r="E1330" i="3"/>
  <c r="F1330" i="3"/>
  <c r="E1331" i="3"/>
  <c r="F1331" i="3"/>
  <c r="E1332" i="3"/>
  <c r="F1332" i="3"/>
  <c r="E1333" i="3"/>
  <c r="F1333" i="3"/>
  <c r="E1334" i="3"/>
  <c r="F1334" i="3"/>
  <c r="E1335" i="3"/>
  <c r="F1335" i="3"/>
  <c r="E1336" i="3"/>
  <c r="F1336" i="3"/>
  <c r="E1337" i="3"/>
  <c r="F1337" i="3"/>
  <c r="E1338" i="3"/>
  <c r="F1338" i="3"/>
  <c r="E1339" i="3"/>
  <c r="F1339" i="3"/>
  <c r="E1340" i="3"/>
  <c r="F1340" i="3"/>
  <c r="E1341" i="3"/>
  <c r="F1341" i="3"/>
  <c r="E1342" i="3"/>
  <c r="F1342" i="3"/>
  <c r="E1343" i="3"/>
  <c r="F1343" i="3"/>
  <c r="E1344" i="3"/>
  <c r="F1344" i="3"/>
  <c r="E1345" i="3"/>
  <c r="F1345" i="3"/>
  <c r="E1346" i="3"/>
  <c r="F1346" i="3"/>
  <c r="E1347" i="3"/>
  <c r="F1347" i="3"/>
  <c r="E1348" i="3"/>
  <c r="F1348" i="3"/>
  <c r="E1349" i="3"/>
  <c r="F1349" i="3"/>
  <c r="E1350" i="3"/>
  <c r="F1350" i="3"/>
  <c r="E1351" i="3"/>
  <c r="F1351" i="3"/>
  <c r="E1352" i="3"/>
  <c r="F1352" i="3"/>
  <c r="E1353" i="3"/>
  <c r="F1353" i="3"/>
  <c r="E1354" i="3"/>
  <c r="F1354" i="3"/>
  <c r="E1355" i="3"/>
  <c r="F1355" i="3"/>
  <c r="E1356" i="3"/>
  <c r="F1356" i="3"/>
  <c r="E1357" i="3"/>
  <c r="F1357" i="3"/>
  <c r="E1358" i="3"/>
  <c r="F1358" i="3"/>
  <c r="E1359" i="3"/>
  <c r="F1359" i="3"/>
  <c r="E1360" i="3"/>
  <c r="F1360" i="3"/>
  <c r="E1361" i="3"/>
  <c r="F1361" i="3"/>
  <c r="E1362" i="3"/>
  <c r="F1362" i="3"/>
  <c r="E1363" i="3"/>
  <c r="F1363" i="3"/>
  <c r="E1364" i="3"/>
  <c r="F1364" i="3"/>
  <c r="E1365" i="3"/>
  <c r="F1365" i="3"/>
  <c r="E1366" i="3"/>
  <c r="F1366" i="3"/>
  <c r="E1367" i="3"/>
  <c r="F1367" i="3"/>
  <c r="E1368" i="3"/>
  <c r="F1368" i="3"/>
  <c r="E1369" i="3"/>
  <c r="F1369" i="3"/>
  <c r="E1370" i="3"/>
  <c r="F1370" i="3"/>
  <c r="E1371" i="3"/>
  <c r="F1371" i="3"/>
  <c r="E1372" i="3"/>
  <c r="F1372" i="3"/>
  <c r="E1373" i="3"/>
  <c r="F1373" i="3"/>
  <c r="E1374" i="3"/>
  <c r="F1374" i="3"/>
  <c r="E1375" i="3"/>
  <c r="F1375" i="3"/>
  <c r="E1376" i="3"/>
  <c r="F1376" i="3"/>
  <c r="E1377" i="3"/>
  <c r="F1377" i="3"/>
  <c r="E1378" i="3"/>
  <c r="F1378" i="3"/>
  <c r="E1379" i="3"/>
  <c r="F1379" i="3"/>
  <c r="E1380" i="3"/>
  <c r="F1380" i="3"/>
  <c r="E1381" i="3"/>
  <c r="F1381" i="3"/>
  <c r="E1382" i="3"/>
  <c r="F1382" i="3"/>
  <c r="E1383" i="3"/>
  <c r="F1383" i="3"/>
  <c r="E1384" i="3"/>
  <c r="F1384" i="3"/>
  <c r="E1385" i="3"/>
  <c r="F1385" i="3"/>
  <c r="E1386" i="3"/>
  <c r="F1386" i="3"/>
  <c r="E1387" i="3"/>
  <c r="F1387" i="3"/>
  <c r="E1388" i="3"/>
  <c r="F1388" i="3"/>
  <c r="E1389" i="3"/>
  <c r="F1389" i="3"/>
  <c r="E1390" i="3"/>
  <c r="F1390" i="3"/>
  <c r="E1391" i="3"/>
  <c r="F1391" i="3"/>
  <c r="E1392" i="3"/>
  <c r="F1392" i="3"/>
  <c r="E1393" i="3"/>
  <c r="F1393" i="3"/>
  <c r="E1394" i="3"/>
  <c r="F1394" i="3"/>
  <c r="E1395" i="3"/>
  <c r="F1395" i="3"/>
  <c r="E1396" i="3"/>
  <c r="F1396" i="3"/>
  <c r="E1397" i="3"/>
  <c r="F1397" i="3"/>
  <c r="E1398" i="3"/>
  <c r="F1398" i="3"/>
  <c r="E1399" i="3"/>
  <c r="F1399" i="3"/>
  <c r="E1400" i="3"/>
  <c r="F1400" i="3"/>
  <c r="E1401" i="3"/>
  <c r="F1401" i="3"/>
  <c r="E1402" i="3"/>
  <c r="F1402" i="3"/>
  <c r="E1403" i="3"/>
  <c r="F1403" i="3"/>
  <c r="E1404" i="3"/>
  <c r="F1404" i="3"/>
  <c r="E1405" i="3"/>
  <c r="F1405" i="3"/>
  <c r="E1406" i="3"/>
  <c r="F1406" i="3"/>
  <c r="E1407" i="3"/>
  <c r="F1407" i="3"/>
  <c r="E1408" i="3"/>
  <c r="F1408" i="3"/>
  <c r="E1409" i="3"/>
  <c r="F1409" i="3"/>
  <c r="E1410" i="3"/>
  <c r="F1410" i="3"/>
  <c r="E1411" i="3"/>
  <c r="F1411" i="3"/>
  <c r="E1412" i="3"/>
  <c r="F1412" i="3"/>
  <c r="E1413" i="3"/>
  <c r="F1413" i="3"/>
  <c r="E1414" i="3"/>
  <c r="F1414" i="3"/>
  <c r="E1415" i="3"/>
  <c r="F1415" i="3"/>
  <c r="E1416" i="3"/>
  <c r="F1416" i="3"/>
  <c r="E1417" i="3"/>
  <c r="F1417" i="3"/>
  <c r="E1418" i="3"/>
  <c r="F1418" i="3"/>
  <c r="E1419" i="3"/>
  <c r="F1419" i="3"/>
  <c r="E1420" i="3"/>
  <c r="F1420" i="3"/>
  <c r="E1421" i="3"/>
  <c r="F1421" i="3"/>
  <c r="E1422" i="3"/>
  <c r="F1422" i="3"/>
  <c r="E1423" i="3"/>
  <c r="F1423" i="3"/>
  <c r="E1424" i="3"/>
  <c r="F1424" i="3"/>
  <c r="E1425" i="3"/>
  <c r="F1425" i="3"/>
  <c r="E1426" i="3"/>
  <c r="F1426" i="3"/>
  <c r="E1427" i="3"/>
  <c r="F1427" i="3"/>
  <c r="E1428" i="3"/>
  <c r="F1428" i="3"/>
  <c r="E1429" i="3"/>
  <c r="F1429" i="3"/>
  <c r="E1430" i="3"/>
  <c r="F1430" i="3"/>
  <c r="E1431" i="3"/>
  <c r="F1431" i="3"/>
  <c r="E1432" i="3"/>
  <c r="F1432" i="3"/>
  <c r="E1433" i="3"/>
  <c r="F1433" i="3"/>
  <c r="E1434" i="3"/>
  <c r="F1434" i="3"/>
  <c r="E1435" i="3"/>
  <c r="F1435" i="3"/>
  <c r="E1436" i="3"/>
  <c r="F1436" i="3"/>
  <c r="E1437" i="3"/>
  <c r="F1437" i="3"/>
  <c r="E1438" i="3"/>
  <c r="F1438" i="3"/>
  <c r="E1439" i="3"/>
  <c r="F1439" i="3"/>
  <c r="E1440" i="3"/>
  <c r="F1440" i="3"/>
  <c r="E1441" i="3"/>
  <c r="F1441" i="3"/>
  <c r="E1442" i="3"/>
  <c r="F1442" i="3"/>
  <c r="E1443" i="3"/>
  <c r="F1443" i="3"/>
  <c r="E1444" i="3"/>
  <c r="F1444" i="3"/>
  <c r="E1445" i="3"/>
  <c r="F1445" i="3"/>
  <c r="E1446" i="3"/>
  <c r="F1446" i="3"/>
  <c r="E1447" i="3"/>
  <c r="F1447" i="3"/>
  <c r="E1448" i="3"/>
  <c r="F1448" i="3"/>
  <c r="E1449" i="3"/>
  <c r="F1449" i="3"/>
  <c r="E1450" i="3"/>
  <c r="F1450" i="3"/>
  <c r="E1451" i="3"/>
  <c r="F1451" i="3"/>
  <c r="E1452" i="3"/>
  <c r="F1452" i="3"/>
  <c r="E1453" i="3"/>
  <c r="F1453" i="3"/>
  <c r="E1454" i="3"/>
  <c r="F1454" i="3"/>
  <c r="E1455" i="3"/>
  <c r="F1455" i="3"/>
  <c r="E1456" i="3"/>
  <c r="F1456" i="3"/>
  <c r="E1457" i="3"/>
  <c r="F1457" i="3"/>
  <c r="E1458" i="3"/>
  <c r="F1458" i="3"/>
  <c r="E1459" i="3"/>
  <c r="F1459" i="3"/>
  <c r="E1460" i="3"/>
  <c r="F1460" i="3"/>
  <c r="E1461" i="3"/>
  <c r="F1461" i="3"/>
  <c r="E1462" i="3"/>
  <c r="F1462" i="3"/>
  <c r="E1463" i="3"/>
  <c r="F1463" i="3"/>
  <c r="E1464" i="3"/>
  <c r="F1464" i="3"/>
  <c r="E1465" i="3"/>
  <c r="F1465" i="3"/>
  <c r="E1466" i="3"/>
  <c r="F1466" i="3"/>
  <c r="E1467" i="3"/>
  <c r="F1467" i="3"/>
  <c r="E1468" i="3"/>
  <c r="F1468" i="3"/>
  <c r="E1469" i="3"/>
  <c r="F1469" i="3"/>
  <c r="E1470" i="3"/>
  <c r="F1470" i="3"/>
  <c r="E1471" i="3"/>
  <c r="F1471" i="3"/>
  <c r="E1472" i="3"/>
  <c r="F1472" i="3"/>
  <c r="E1473" i="3"/>
  <c r="F1473" i="3"/>
  <c r="E1474" i="3"/>
  <c r="F1474" i="3"/>
  <c r="E1475" i="3"/>
  <c r="F1475" i="3"/>
  <c r="E1476" i="3"/>
  <c r="F1476" i="3"/>
  <c r="E1477" i="3"/>
  <c r="F1477" i="3"/>
  <c r="E1478" i="3"/>
  <c r="F1478" i="3"/>
  <c r="E1479" i="3"/>
  <c r="F1479" i="3"/>
  <c r="E1480" i="3"/>
  <c r="F1480" i="3"/>
  <c r="E1481" i="3"/>
  <c r="F1481" i="3"/>
  <c r="E1482" i="3"/>
  <c r="F1482" i="3"/>
  <c r="E1483" i="3"/>
  <c r="F1483" i="3"/>
  <c r="E1484" i="3"/>
  <c r="F1484" i="3"/>
  <c r="E1485" i="3"/>
  <c r="F1485" i="3"/>
  <c r="E1486" i="3"/>
  <c r="F1486" i="3"/>
  <c r="E1487" i="3"/>
  <c r="F1487" i="3"/>
  <c r="E1488" i="3"/>
  <c r="F1488" i="3"/>
  <c r="E1489" i="3"/>
  <c r="F1489" i="3"/>
  <c r="E1490" i="3"/>
  <c r="F1490" i="3"/>
  <c r="E1491" i="3"/>
  <c r="F1491" i="3"/>
  <c r="E1492" i="3"/>
  <c r="F1492" i="3"/>
  <c r="E1493" i="3"/>
  <c r="F1493" i="3"/>
  <c r="E1494" i="3"/>
  <c r="F1494" i="3"/>
  <c r="E1495" i="3"/>
  <c r="F1495" i="3"/>
  <c r="E1496" i="3"/>
  <c r="F1496" i="3"/>
  <c r="E1497" i="3"/>
  <c r="F1497" i="3"/>
  <c r="E1498" i="3"/>
  <c r="F1498" i="3"/>
  <c r="E1499" i="3"/>
  <c r="F1499" i="3"/>
  <c r="E1500" i="3"/>
  <c r="F1500" i="3"/>
  <c r="E1501" i="3"/>
  <c r="F1501" i="3"/>
  <c r="E1502" i="3"/>
  <c r="F1502" i="3"/>
  <c r="E1503" i="3"/>
  <c r="F1503" i="3"/>
  <c r="E1504" i="3"/>
  <c r="F1504" i="3"/>
  <c r="E1505" i="3"/>
  <c r="F1505" i="3"/>
  <c r="E1506" i="3"/>
  <c r="F1506" i="3"/>
  <c r="E1507" i="3"/>
  <c r="F1507" i="3"/>
  <c r="E1508" i="3"/>
  <c r="F1508" i="3"/>
  <c r="E1509" i="3"/>
  <c r="F1509" i="3"/>
  <c r="E1510" i="3"/>
  <c r="F1510" i="3"/>
  <c r="E1511" i="3"/>
  <c r="F1511" i="3"/>
  <c r="E1512" i="3"/>
  <c r="F1512" i="3"/>
  <c r="E1513" i="3"/>
  <c r="F1513" i="3"/>
  <c r="E1514" i="3"/>
  <c r="F1514" i="3"/>
  <c r="E1515" i="3"/>
  <c r="F1515" i="3"/>
  <c r="E1516" i="3"/>
  <c r="F1516" i="3"/>
  <c r="E1517" i="3"/>
  <c r="F1517" i="3"/>
  <c r="E1518" i="3"/>
  <c r="F1518" i="3"/>
  <c r="E1519" i="3"/>
  <c r="F1519" i="3"/>
  <c r="E1520" i="3"/>
  <c r="F1520" i="3"/>
  <c r="E1521" i="3"/>
  <c r="F1521" i="3"/>
  <c r="E1522" i="3"/>
  <c r="F1522" i="3"/>
  <c r="E1523" i="3"/>
  <c r="F1523" i="3"/>
  <c r="E1524" i="3"/>
  <c r="F1524" i="3"/>
  <c r="E1525" i="3"/>
  <c r="F1525" i="3"/>
  <c r="E1526" i="3"/>
  <c r="F1526" i="3"/>
  <c r="E1527" i="3"/>
  <c r="F1527" i="3"/>
  <c r="E1528" i="3"/>
  <c r="F1528" i="3"/>
  <c r="E1529" i="3"/>
  <c r="F1529" i="3"/>
  <c r="E1530" i="3"/>
  <c r="F1530" i="3"/>
  <c r="E1531" i="3"/>
  <c r="F1531" i="3"/>
  <c r="E1532" i="3"/>
  <c r="F1532" i="3"/>
  <c r="E1533" i="3"/>
  <c r="F1533" i="3"/>
  <c r="E1534" i="3"/>
  <c r="F1534" i="3"/>
  <c r="E1535" i="3"/>
  <c r="F1535" i="3"/>
  <c r="E1536" i="3"/>
  <c r="F1536" i="3"/>
  <c r="E1537" i="3"/>
  <c r="F1537" i="3"/>
  <c r="E1538" i="3"/>
  <c r="F1538" i="3"/>
  <c r="E1539" i="3"/>
  <c r="F1539" i="3"/>
  <c r="E1540" i="3"/>
  <c r="F1540" i="3"/>
  <c r="E1541" i="3"/>
  <c r="F1541" i="3"/>
  <c r="E1542" i="3"/>
  <c r="F1542" i="3"/>
  <c r="E1543" i="3"/>
  <c r="F1543" i="3"/>
  <c r="E1544" i="3"/>
  <c r="F1544" i="3"/>
  <c r="E1545" i="3"/>
  <c r="F1545" i="3"/>
  <c r="E1546" i="3"/>
  <c r="F1546" i="3"/>
  <c r="E1547" i="3"/>
  <c r="F1547" i="3"/>
  <c r="E1548" i="3"/>
  <c r="F1548" i="3"/>
  <c r="E1549" i="3"/>
  <c r="F1549" i="3"/>
  <c r="E1550" i="3"/>
  <c r="F1550" i="3"/>
  <c r="E1551" i="3"/>
  <c r="F1551" i="3"/>
  <c r="E1552" i="3"/>
  <c r="F1552" i="3"/>
  <c r="E1553" i="3"/>
  <c r="F1553" i="3"/>
  <c r="E1554" i="3"/>
  <c r="F1554" i="3"/>
  <c r="E1555" i="3"/>
  <c r="F1555" i="3"/>
  <c r="E1556" i="3"/>
  <c r="F1556" i="3"/>
  <c r="E1557" i="3"/>
  <c r="F1557" i="3"/>
  <c r="E1558" i="3"/>
  <c r="F1558" i="3"/>
  <c r="E1559" i="3"/>
  <c r="F1559" i="3"/>
  <c r="E1560" i="3"/>
  <c r="F1560" i="3"/>
  <c r="E1561" i="3"/>
  <c r="F1561" i="3"/>
  <c r="E1562" i="3"/>
  <c r="F1562" i="3"/>
  <c r="E1563" i="3"/>
  <c r="F1563" i="3"/>
  <c r="E1564" i="3"/>
  <c r="F1564" i="3"/>
  <c r="E1565" i="3"/>
  <c r="F1565" i="3"/>
  <c r="E1566" i="3"/>
  <c r="F1566" i="3"/>
  <c r="E1567" i="3"/>
  <c r="F1567" i="3"/>
  <c r="E1568" i="3"/>
  <c r="F1568" i="3"/>
  <c r="E1569" i="3"/>
  <c r="F1569" i="3"/>
  <c r="E1570" i="3"/>
  <c r="F1570" i="3"/>
  <c r="E1571" i="3"/>
  <c r="F1571" i="3"/>
  <c r="E1572" i="3"/>
  <c r="F1572" i="3"/>
  <c r="E1573" i="3"/>
  <c r="F1573" i="3"/>
  <c r="E1574" i="3"/>
  <c r="F1574" i="3"/>
  <c r="E1575" i="3"/>
  <c r="F1575" i="3"/>
  <c r="E1576" i="3"/>
  <c r="F1576" i="3"/>
  <c r="E1577" i="3"/>
  <c r="F1577" i="3"/>
  <c r="E1578" i="3"/>
  <c r="F1578" i="3"/>
  <c r="E1579" i="3"/>
  <c r="F1579" i="3"/>
  <c r="E1580" i="3"/>
  <c r="F1580" i="3"/>
  <c r="E1581" i="3"/>
  <c r="F1581" i="3"/>
  <c r="E1582" i="3"/>
  <c r="F1582" i="3"/>
  <c r="E1583" i="3"/>
  <c r="F1583" i="3"/>
  <c r="E1584" i="3"/>
  <c r="F1584" i="3"/>
  <c r="E1585" i="3"/>
  <c r="F1585" i="3"/>
  <c r="E1586" i="3"/>
  <c r="F1586" i="3"/>
  <c r="E1587" i="3"/>
  <c r="F1587" i="3"/>
  <c r="E1588" i="3"/>
  <c r="F1588" i="3"/>
  <c r="E1589" i="3"/>
  <c r="F1589" i="3"/>
  <c r="E1590" i="3"/>
  <c r="F1590" i="3"/>
  <c r="E1591" i="3"/>
  <c r="F1591" i="3"/>
  <c r="E1592" i="3"/>
  <c r="F1592" i="3"/>
  <c r="E1593" i="3"/>
  <c r="F1593" i="3"/>
  <c r="E1594" i="3"/>
  <c r="F1594" i="3"/>
  <c r="E1595" i="3"/>
  <c r="F1595" i="3"/>
  <c r="E1596" i="3"/>
  <c r="F1596" i="3"/>
  <c r="E1597" i="3"/>
  <c r="F1597" i="3"/>
  <c r="E1598" i="3"/>
  <c r="F1598" i="3"/>
  <c r="E1599" i="3"/>
  <c r="F1599" i="3"/>
  <c r="E1600" i="3"/>
  <c r="F1600" i="3"/>
  <c r="E1601" i="3"/>
  <c r="F1601" i="3"/>
  <c r="E1602" i="3"/>
  <c r="F1602" i="3"/>
  <c r="E1603" i="3"/>
  <c r="F1603" i="3"/>
  <c r="E1604" i="3"/>
  <c r="F1604" i="3"/>
  <c r="E1605" i="3"/>
  <c r="F1605" i="3"/>
  <c r="E1606" i="3"/>
  <c r="F1606" i="3"/>
  <c r="E1607" i="3"/>
  <c r="F1607" i="3"/>
  <c r="E1608" i="3"/>
  <c r="F1608" i="3"/>
  <c r="E1609" i="3"/>
  <c r="F1609" i="3"/>
  <c r="E1610" i="3"/>
  <c r="F1610" i="3"/>
  <c r="E1611" i="3"/>
  <c r="F1611" i="3"/>
  <c r="E1612" i="3"/>
  <c r="F1612" i="3"/>
  <c r="E1613" i="3"/>
  <c r="F1613" i="3"/>
  <c r="E1614" i="3"/>
  <c r="F1614" i="3"/>
  <c r="E1615" i="3"/>
  <c r="F1615" i="3"/>
  <c r="E1616" i="3"/>
  <c r="F1616" i="3"/>
  <c r="E1617" i="3"/>
  <c r="F1617" i="3"/>
  <c r="E1618" i="3"/>
  <c r="F1618" i="3"/>
  <c r="E1619" i="3"/>
  <c r="F1619" i="3"/>
  <c r="E1620" i="3"/>
  <c r="F1620" i="3"/>
  <c r="E1621" i="3"/>
  <c r="F1621" i="3"/>
  <c r="E1622" i="3"/>
  <c r="F1622" i="3"/>
  <c r="E1623" i="3"/>
  <c r="F1623" i="3"/>
  <c r="E1624" i="3"/>
  <c r="F1624" i="3"/>
  <c r="E1625" i="3"/>
  <c r="F1625" i="3"/>
  <c r="E1626" i="3"/>
  <c r="F1626" i="3"/>
  <c r="E1627" i="3"/>
  <c r="F1627" i="3"/>
  <c r="E1628" i="3"/>
  <c r="F1628" i="3"/>
  <c r="E1629" i="3"/>
  <c r="F1629" i="3"/>
  <c r="E1630" i="3"/>
  <c r="F1630" i="3"/>
  <c r="E1631" i="3"/>
  <c r="F1631" i="3"/>
  <c r="E1632" i="3"/>
  <c r="F1632" i="3"/>
  <c r="E1633" i="3"/>
  <c r="F1633" i="3"/>
  <c r="E1634" i="3"/>
  <c r="F1634" i="3"/>
  <c r="E1635" i="3"/>
  <c r="F1635" i="3"/>
  <c r="E1636" i="3"/>
  <c r="F1636" i="3"/>
  <c r="E1637" i="3"/>
  <c r="F1637" i="3"/>
  <c r="E1638" i="3"/>
  <c r="F1638" i="3"/>
  <c r="E1639" i="3"/>
  <c r="F1639" i="3"/>
  <c r="E1640" i="3"/>
  <c r="F1640" i="3"/>
  <c r="E1641" i="3"/>
  <c r="F1641" i="3"/>
  <c r="E1642" i="3"/>
  <c r="F1642" i="3"/>
  <c r="E1643" i="3"/>
  <c r="F1643" i="3"/>
  <c r="E1644" i="3"/>
  <c r="F1644" i="3"/>
  <c r="E1645" i="3"/>
  <c r="F1645" i="3"/>
  <c r="E1646" i="3"/>
  <c r="F1646" i="3"/>
  <c r="E1647" i="3"/>
  <c r="F1647" i="3"/>
  <c r="E1648" i="3"/>
  <c r="F1648" i="3"/>
  <c r="E1649" i="3"/>
  <c r="F1649" i="3"/>
  <c r="E1650" i="3"/>
  <c r="F1650" i="3"/>
  <c r="E1651" i="3"/>
  <c r="F1651" i="3"/>
  <c r="E1652" i="3"/>
  <c r="F1652" i="3"/>
  <c r="E1653" i="3"/>
  <c r="F1653" i="3"/>
  <c r="E1654" i="3"/>
  <c r="F1654" i="3"/>
  <c r="E1655" i="3"/>
  <c r="F1655" i="3"/>
  <c r="E1656" i="3"/>
  <c r="F1656" i="3"/>
  <c r="E1657" i="3"/>
  <c r="F1657" i="3"/>
  <c r="E1658" i="3"/>
  <c r="F1658" i="3"/>
  <c r="E1659" i="3"/>
  <c r="F1659" i="3"/>
  <c r="E1660" i="3"/>
  <c r="F1660" i="3"/>
  <c r="E1661" i="3"/>
  <c r="F1661" i="3"/>
  <c r="E1662" i="3"/>
  <c r="F1662" i="3"/>
  <c r="E1663" i="3"/>
  <c r="F1663" i="3"/>
  <c r="E1664" i="3"/>
  <c r="F1664" i="3"/>
  <c r="E1665" i="3"/>
  <c r="F1665" i="3"/>
  <c r="E1666" i="3"/>
  <c r="F1666" i="3"/>
  <c r="E1667" i="3"/>
  <c r="F1667" i="3"/>
  <c r="E1668" i="3"/>
  <c r="F1668" i="3"/>
  <c r="E1669" i="3"/>
  <c r="F1669" i="3"/>
  <c r="E1670" i="3"/>
  <c r="F1670" i="3"/>
  <c r="E1671" i="3"/>
  <c r="F1671" i="3"/>
  <c r="E1672" i="3"/>
  <c r="F1672" i="3"/>
  <c r="E1673" i="3"/>
  <c r="F1673" i="3"/>
  <c r="E1674" i="3"/>
  <c r="F1674" i="3"/>
  <c r="E1675" i="3"/>
  <c r="F1675" i="3"/>
  <c r="E1676" i="3"/>
  <c r="F1676" i="3"/>
  <c r="E1677" i="3"/>
  <c r="F1677" i="3"/>
  <c r="E1678" i="3"/>
  <c r="F1678" i="3"/>
  <c r="E1679" i="3"/>
  <c r="F1679" i="3"/>
  <c r="E1680" i="3"/>
  <c r="F1680" i="3"/>
  <c r="E1681" i="3"/>
  <c r="F1681" i="3"/>
  <c r="E1682" i="3"/>
  <c r="F1682" i="3"/>
  <c r="E1683" i="3"/>
  <c r="F1683" i="3"/>
  <c r="E1684" i="3"/>
  <c r="F1684" i="3"/>
  <c r="E1685" i="3"/>
  <c r="F1685" i="3"/>
  <c r="E1686" i="3"/>
  <c r="F1686" i="3"/>
  <c r="E1687" i="3"/>
  <c r="F1687" i="3"/>
  <c r="E1688" i="3"/>
  <c r="F1688" i="3"/>
  <c r="E1689" i="3"/>
  <c r="F1689" i="3"/>
  <c r="E1690" i="3"/>
  <c r="F1690" i="3"/>
  <c r="E1691" i="3"/>
  <c r="F1691" i="3"/>
  <c r="E1692" i="3"/>
  <c r="F1692" i="3"/>
  <c r="E1693" i="3"/>
  <c r="F1693" i="3"/>
  <c r="E1694" i="3"/>
  <c r="F1694" i="3"/>
  <c r="E1695" i="3"/>
  <c r="F1695" i="3"/>
  <c r="E1696" i="3"/>
  <c r="F1696" i="3"/>
  <c r="E1697" i="3"/>
  <c r="F1697" i="3"/>
  <c r="E1698" i="3"/>
  <c r="F1698" i="3"/>
  <c r="E1699" i="3"/>
  <c r="F1699" i="3"/>
  <c r="E1700" i="3"/>
  <c r="F1700" i="3"/>
  <c r="E1701" i="3"/>
  <c r="F1701" i="3"/>
  <c r="E1702" i="3"/>
  <c r="F1702" i="3"/>
  <c r="E1703" i="3"/>
  <c r="F1703" i="3"/>
  <c r="E1704" i="3"/>
  <c r="F1704" i="3"/>
  <c r="E1705" i="3"/>
  <c r="F1705" i="3"/>
  <c r="E1706" i="3"/>
  <c r="F1706" i="3"/>
  <c r="E1707" i="3"/>
  <c r="F1707" i="3"/>
  <c r="E1708" i="3"/>
  <c r="F1708" i="3"/>
  <c r="E1709" i="3"/>
  <c r="F1709" i="3"/>
  <c r="E1710" i="3"/>
  <c r="F1710" i="3"/>
  <c r="E1711" i="3"/>
  <c r="F1711" i="3"/>
  <c r="E1712" i="3"/>
  <c r="F1712" i="3"/>
  <c r="E1713" i="3"/>
  <c r="F1713" i="3"/>
  <c r="E1714" i="3"/>
  <c r="F1714" i="3"/>
  <c r="E1715" i="3"/>
  <c r="F1715" i="3"/>
  <c r="E1716" i="3"/>
  <c r="F1716" i="3"/>
  <c r="E1717" i="3"/>
  <c r="F1717" i="3"/>
  <c r="E1718" i="3"/>
  <c r="F1718" i="3"/>
  <c r="E1719" i="3"/>
  <c r="F1719" i="3"/>
  <c r="E1720" i="3"/>
  <c r="F1720" i="3"/>
  <c r="E1721" i="3"/>
  <c r="F1721" i="3"/>
  <c r="E1722" i="3"/>
  <c r="F1722" i="3"/>
  <c r="E1723" i="3"/>
  <c r="F1723" i="3"/>
  <c r="E1724" i="3"/>
  <c r="F1724" i="3"/>
  <c r="E1725" i="3"/>
  <c r="F1725" i="3"/>
  <c r="E1726" i="3"/>
  <c r="F1726" i="3"/>
  <c r="E1727" i="3"/>
  <c r="F1727" i="3"/>
  <c r="E1728" i="3"/>
  <c r="F1728" i="3"/>
  <c r="E1729" i="3"/>
  <c r="F1729" i="3"/>
  <c r="E1730" i="3"/>
  <c r="F1730" i="3"/>
  <c r="E1731" i="3"/>
  <c r="F1731" i="3"/>
  <c r="E1732" i="3"/>
  <c r="F1732" i="3"/>
  <c r="E1733" i="3"/>
  <c r="F1733" i="3"/>
  <c r="E1734" i="3"/>
  <c r="F1734" i="3"/>
  <c r="E1735" i="3"/>
  <c r="F1735" i="3"/>
  <c r="E1736" i="3"/>
  <c r="F1736" i="3"/>
  <c r="E1737" i="3"/>
  <c r="F1737" i="3"/>
  <c r="E1738" i="3"/>
  <c r="F1738" i="3"/>
  <c r="E1739" i="3"/>
  <c r="F1739" i="3"/>
  <c r="E1740" i="3"/>
  <c r="F1740" i="3"/>
  <c r="E1741" i="3"/>
  <c r="F1741" i="3"/>
  <c r="E1742" i="3"/>
  <c r="F1742" i="3"/>
  <c r="E1743" i="3"/>
  <c r="F1743" i="3"/>
  <c r="E1744" i="3"/>
  <c r="F1744" i="3"/>
  <c r="E1745" i="3"/>
  <c r="F1745" i="3"/>
  <c r="E1746" i="3"/>
  <c r="F1746" i="3"/>
  <c r="E1747" i="3"/>
  <c r="F1747" i="3"/>
  <c r="E1748" i="3"/>
  <c r="F1748" i="3"/>
  <c r="E1749" i="3"/>
  <c r="F1749" i="3"/>
  <c r="E1750" i="3"/>
  <c r="F1750" i="3"/>
  <c r="E1751" i="3"/>
  <c r="F1751" i="3"/>
  <c r="E1752" i="3"/>
  <c r="F1752" i="3"/>
  <c r="E1753" i="3"/>
  <c r="F1753" i="3"/>
  <c r="E1754" i="3"/>
  <c r="F1754" i="3"/>
  <c r="E1755" i="3"/>
  <c r="F1755" i="3"/>
  <c r="E1756" i="3"/>
  <c r="F1756" i="3"/>
  <c r="E1757" i="3"/>
  <c r="F1757" i="3"/>
  <c r="E1758" i="3"/>
  <c r="F1758" i="3"/>
  <c r="E1759" i="3"/>
  <c r="F1759" i="3"/>
  <c r="E1760" i="3"/>
  <c r="F1760" i="3"/>
  <c r="E1761" i="3"/>
  <c r="F1761" i="3"/>
  <c r="E1762" i="3"/>
  <c r="F1762" i="3"/>
  <c r="E1763" i="3"/>
  <c r="F1763" i="3"/>
  <c r="E1764" i="3"/>
  <c r="F1764" i="3"/>
  <c r="E1765" i="3"/>
  <c r="F1765" i="3"/>
  <c r="E1766" i="3"/>
  <c r="F1766" i="3"/>
  <c r="E1767" i="3"/>
  <c r="F1767" i="3"/>
  <c r="E1768" i="3"/>
  <c r="F1768" i="3"/>
  <c r="E1769" i="3"/>
  <c r="F1769" i="3"/>
  <c r="E1770" i="3"/>
  <c r="F1770" i="3"/>
  <c r="E1771" i="3"/>
  <c r="F1771" i="3"/>
  <c r="E1772" i="3"/>
  <c r="F1772" i="3"/>
  <c r="E1773" i="3"/>
  <c r="F1773" i="3"/>
  <c r="E1774" i="3"/>
  <c r="F1774" i="3"/>
  <c r="E1775" i="3"/>
  <c r="F1775" i="3"/>
  <c r="E1776" i="3"/>
  <c r="F1776" i="3"/>
  <c r="E1777" i="3"/>
  <c r="F1777" i="3"/>
  <c r="E1778" i="3"/>
  <c r="F1778" i="3"/>
  <c r="E1779" i="3"/>
  <c r="F1779" i="3"/>
  <c r="E1780" i="3"/>
  <c r="F1780" i="3"/>
  <c r="E1781" i="3"/>
  <c r="F1781" i="3"/>
  <c r="E1782" i="3"/>
  <c r="F1782" i="3"/>
  <c r="E1783" i="3"/>
  <c r="F1783" i="3"/>
  <c r="E1784" i="3"/>
  <c r="F1784" i="3"/>
  <c r="E1785" i="3"/>
  <c r="F1785" i="3"/>
  <c r="E1786" i="3"/>
  <c r="F1786" i="3"/>
  <c r="E1787" i="3"/>
  <c r="F1787" i="3"/>
  <c r="E1788" i="3"/>
  <c r="F1788" i="3"/>
  <c r="E1789" i="3"/>
  <c r="F1789" i="3"/>
  <c r="E1790" i="3"/>
  <c r="F1790" i="3"/>
  <c r="E1791" i="3"/>
  <c r="F1791" i="3"/>
  <c r="E1792" i="3"/>
  <c r="F1792" i="3"/>
  <c r="E1793" i="3"/>
  <c r="F1793" i="3"/>
  <c r="E1794" i="3"/>
  <c r="F1794" i="3"/>
  <c r="E1795" i="3"/>
  <c r="F1795" i="3"/>
  <c r="E1796" i="3"/>
  <c r="F1796" i="3"/>
  <c r="E1797" i="3"/>
  <c r="F1797" i="3"/>
  <c r="E1798" i="3"/>
  <c r="F1798" i="3"/>
  <c r="E1799" i="3"/>
  <c r="F1799" i="3"/>
  <c r="E1800" i="3"/>
  <c r="F1800" i="3"/>
  <c r="E1801" i="3"/>
  <c r="F1801" i="3"/>
  <c r="E1802" i="3"/>
  <c r="F1802" i="3"/>
  <c r="E1803" i="3"/>
  <c r="F1803" i="3"/>
  <c r="E1804" i="3"/>
  <c r="F1804" i="3"/>
  <c r="E1805" i="3"/>
  <c r="F1805" i="3"/>
  <c r="E1806" i="3"/>
  <c r="F1806" i="3"/>
  <c r="E1807" i="3"/>
  <c r="F1807" i="3"/>
  <c r="E1808" i="3"/>
  <c r="F1808" i="3"/>
  <c r="E1809" i="3"/>
  <c r="F1809" i="3"/>
  <c r="E1810" i="3"/>
  <c r="F1810" i="3"/>
  <c r="E1811" i="3"/>
  <c r="F1811" i="3"/>
  <c r="E1812" i="3"/>
  <c r="F1812" i="3"/>
  <c r="E1813" i="3"/>
  <c r="F1813" i="3"/>
  <c r="E1814" i="3"/>
  <c r="F1814" i="3"/>
  <c r="E1815" i="3"/>
  <c r="F1815" i="3"/>
  <c r="E1816" i="3"/>
  <c r="F1816" i="3"/>
  <c r="E1817" i="3"/>
  <c r="F1817" i="3"/>
  <c r="E1818" i="3"/>
  <c r="F1818" i="3"/>
  <c r="E1819" i="3"/>
  <c r="F1819" i="3"/>
  <c r="E1820" i="3"/>
  <c r="F1820" i="3"/>
  <c r="E1821" i="3"/>
  <c r="F1821" i="3"/>
  <c r="E1822" i="3"/>
  <c r="F1822" i="3"/>
  <c r="E1823" i="3"/>
  <c r="F1823" i="3"/>
  <c r="E1824" i="3"/>
  <c r="F1824" i="3"/>
  <c r="E1825" i="3"/>
  <c r="F1825" i="3"/>
  <c r="E1826" i="3"/>
  <c r="F1826" i="3"/>
  <c r="E1827" i="3"/>
  <c r="F1827" i="3"/>
  <c r="E1828" i="3"/>
  <c r="F1828" i="3"/>
  <c r="E1829" i="3"/>
  <c r="F1829" i="3"/>
  <c r="E1830" i="3"/>
  <c r="F1830" i="3"/>
  <c r="E1831" i="3"/>
  <c r="F1831" i="3"/>
  <c r="E1832" i="3"/>
  <c r="F1832" i="3"/>
  <c r="E1833" i="3"/>
  <c r="F1833" i="3"/>
  <c r="E1834" i="3"/>
  <c r="F1834" i="3"/>
  <c r="E1835" i="3"/>
  <c r="F1835" i="3"/>
  <c r="E1836" i="3"/>
  <c r="F1836" i="3"/>
  <c r="E1837" i="3"/>
  <c r="F1837" i="3"/>
  <c r="E1838" i="3"/>
  <c r="F1838" i="3"/>
  <c r="E1839" i="3"/>
  <c r="F1839" i="3"/>
  <c r="E1840" i="3"/>
  <c r="F1840" i="3"/>
  <c r="E1841" i="3"/>
  <c r="F1841" i="3"/>
  <c r="E1842" i="3"/>
  <c r="F1842" i="3"/>
  <c r="E1843" i="3"/>
  <c r="F1843" i="3"/>
  <c r="E1844" i="3"/>
  <c r="F1844" i="3"/>
  <c r="E1845" i="3"/>
  <c r="F1845" i="3"/>
  <c r="E1846" i="3"/>
  <c r="F1846" i="3"/>
  <c r="E1847" i="3"/>
  <c r="F1847" i="3"/>
  <c r="E1848" i="3"/>
  <c r="F1848" i="3"/>
  <c r="E1849" i="3"/>
  <c r="F1849" i="3"/>
  <c r="E1850" i="3"/>
  <c r="F1850" i="3"/>
  <c r="E1851" i="3"/>
  <c r="F1851" i="3"/>
  <c r="E1852" i="3"/>
  <c r="F1852" i="3"/>
  <c r="E1853" i="3"/>
  <c r="F1853" i="3"/>
  <c r="E1854" i="3"/>
  <c r="F1854" i="3"/>
  <c r="E1855" i="3"/>
  <c r="F1855" i="3"/>
  <c r="E1856" i="3"/>
  <c r="F1856" i="3"/>
  <c r="E1857" i="3"/>
  <c r="F1857" i="3"/>
  <c r="E1858" i="3"/>
  <c r="F1858" i="3"/>
  <c r="E1859" i="3"/>
  <c r="F1859" i="3"/>
  <c r="E1860" i="3"/>
  <c r="F1860" i="3"/>
  <c r="E1861" i="3"/>
  <c r="F1861" i="3"/>
  <c r="E1862" i="3"/>
  <c r="F1862" i="3"/>
  <c r="E1863" i="3"/>
  <c r="F1863" i="3"/>
  <c r="E1864" i="3"/>
  <c r="F1864" i="3"/>
  <c r="E1865" i="3"/>
  <c r="F1865" i="3"/>
  <c r="E1866" i="3"/>
  <c r="F1866" i="3"/>
  <c r="E1867" i="3"/>
  <c r="F1867" i="3"/>
  <c r="E1868" i="3"/>
  <c r="F1868" i="3"/>
  <c r="E1869" i="3"/>
  <c r="F1869" i="3"/>
  <c r="E1870" i="3"/>
  <c r="F1870" i="3"/>
  <c r="E1871" i="3"/>
  <c r="F1871" i="3"/>
  <c r="E1872" i="3"/>
  <c r="F1872" i="3"/>
  <c r="E1873" i="3"/>
  <c r="F1873" i="3"/>
  <c r="E1874" i="3"/>
  <c r="F1874" i="3"/>
  <c r="E1875" i="3"/>
  <c r="F1875" i="3"/>
  <c r="E1876" i="3"/>
  <c r="F1876" i="3"/>
  <c r="E1877" i="3"/>
  <c r="F1877" i="3"/>
  <c r="E1878" i="3"/>
  <c r="F1878" i="3"/>
  <c r="E1879" i="3"/>
  <c r="F1879" i="3"/>
  <c r="E1880" i="3"/>
  <c r="F1880" i="3"/>
  <c r="E1881" i="3"/>
  <c r="F1881" i="3"/>
  <c r="E1882" i="3"/>
  <c r="F1882" i="3"/>
  <c r="E1883" i="3"/>
  <c r="F1883" i="3"/>
  <c r="E1884" i="3"/>
  <c r="F1884" i="3"/>
  <c r="E1885" i="3"/>
  <c r="F1885" i="3"/>
  <c r="E1886" i="3"/>
  <c r="F1886" i="3"/>
  <c r="E1887" i="3"/>
  <c r="F1887" i="3"/>
  <c r="E1888" i="3"/>
  <c r="F1888" i="3"/>
  <c r="E1889" i="3"/>
  <c r="F1889" i="3"/>
  <c r="E1890" i="3"/>
  <c r="F1890" i="3"/>
  <c r="E1891" i="3"/>
  <c r="F1891" i="3"/>
  <c r="E1892" i="3"/>
  <c r="F1892" i="3"/>
  <c r="E1893" i="3"/>
  <c r="F1893" i="3"/>
  <c r="E1894" i="3"/>
  <c r="F1894" i="3"/>
  <c r="E1895" i="3"/>
  <c r="F1895" i="3"/>
  <c r="E1896" i="3"/>
  <c r="F1896" i="3"/>
  <c r="E1897" i="3"/>
  <c r="F1897" i="3"/>
  <c r="E1898" i="3"/>
  <c r="F1898" i="3"/>
  <c r="E1899" i="3"/>
  <c r="F1899" i="3"/>
  <c r="E1900" i="3"/>
  <c r="F1900" i="3"/>
  <c r="E1901" i="3"/>
  <c r="F1901" i="3"/>
  <c r="E1902" i="3"/>
  <c r="F1902" i="3"/>
  <c r="E1903" i="3"/>
  <c r="F1903" i="3"/>
  <c r="E1904" i="3"/>
  <c r="F1904" i="3"/>
  <c r="E1905" i="3"/>
  <c r="F1905" i="3"/>
  <c r="E1906" i="3"/>
  <c r="F1906" i="3"/>
  <c r="E1907" i="3"/>
  <c r="F1907" i="3"/>
  <c r="E1908" i="3"/>
  <c r="F1908" i="3"/>
  <c r="E1909" i="3"/>
  <c r="F1909" i="3"/>
  <c r="E1910" i="3"/>
  <c r="F1910" i="3"/>
  <c r="E1911" i="3"/>
  <c r="F1911" i="3"/>
  <c r="E1912" i="3"/>
  <c r="F1912" i="3"/>
  <c r="E1913" i="3"/>
  <c r="F1913" i="3"/>
  <c r="E1914" i="3"/>
  <c r="F1914" i="3"/>
  <c r="E1915" i="3"/>
  <c r="F1915" i="3"/>
  <c r="E1916" i="3"/>
  <c r="F1916" i="3"/>
  <c r="E1917" i="3"/>
  <c r="F1917" i="3"/>
  <c r="E1918" i="3"/>
  <c r="F1918" i="3"/>
  <c r="E1919" i="3"/>
  <c r="F1919" i="3"/>
  <c r="E1920" i="3"/>
  <c r="F1920" i="3"/>
  <c r="E1921" i="3"/>
  <c r="F1921" i="3"/>
  <c r="E1922" i="3"/>
  <c r="F1922" i="3"/>
  <c r="E1923" i="3"/>
  <c r="F1923" i="3"/>
  <c r="E1924" i="3"/>
  <c r="F1924" i="3"/>
  <c r="E1925" i="3"/>
  <c r="F1925" i="3"/>
  <c r="E1926" i="3"/>
  <c r="F1926" i="3"/>
  <c r="E1927" i="3"/>
  <c r="F1927" i="3"/>
  <c r="E1928" i="3"/>
  <c r="F1928" i="3"/>
  <c r="E1929" i="3"/>
  <c r="F1929" i="3"/>
  <c r="E1930" i="3"/>
  <c r="F1930" i="3"/>
  <c r="E1931" i="3"/>
  <c r="F1931" i="3"/>
  <c r="E1932" i="3"/>
  <c r="F1932" i="3"/>
  <c r="E1933" i="3"/>
  <c r="F1933" i="3"/>
  <c r="E1934" i="3"/>
  <c r="F1934" i="3"/>
  <c r="E1935" i="3"/>
  <c r="F1935" i="3"/>
  <c r="E1936" i="3"/>
  <c r="F1936" i="3"/>
  <c r="E1937" i="3"/>
  <c r="F1937" i="3"/>
  <c r="E1938" i="3"/>
  <c r="F1938" i="3"/>
  <c r="E1939" i="3"/>
  <c r="F1939" i="3"/>
  <c r="E1940" i="3"/>
  <c r="F1940" i="3"/>
  <c r="E1941" i="3"/>
  <c r="F1941" i="3"/>
  <c r="E1942" i="3"/>
  <c r="F1942" i="3"/>
  <c r="E1943" i="3"/>
  <c r="F1943" i="3"/>
  <c r="E1944" i="3"/>
  <c r="F1944" i="3"/>
  <c r="E1945" i="3"/>
  <c r="F1945" i="3"/>
  <c r="E1946" i="3"/>
  <c r="F1946" i="3"/>
  <c r="E1947" i="3"/>
  <c r="F1947" i="3"/>
  <c r="E1948" i="3"/>
  <c r="F1948" i="3"/>
  <c r="E1949" i="3"/>
  <c r="F1949" i="3"/>
  <c r="E1950" i="3"/>
  <c r="F1950" i="3"/>
  <c r="E1951" i="3"/>
  <c r="F1951" i="3"/>
  <c r="E1952" i="3"/>
  <c r="F1952" i="3"/>
  <c r="E1953" i="3"/>
  <c r="F1953" i="3"/>
  <c r="E1954" i="3"/>
  <c r="F1954" i="3"/>
  <c r="E1955" i="3"/>
  <c r="F1955" i="3"/>
  <c r="E1956" i="3"/>
  <c r="F1956" i="3"/>
  <c r="E1957" i="3"/>
  <c r="F1957" i="3"/>
  <c r="E1958" i="3"/>
  <c r="F1958" i="3"/>
  <c r="E1959" i="3"/>
  <c r="F1959" i="3"/>
  <c r="E1960" i="3"/>
  <c r="F1960" i="3"/>
  <c r="E1961" i="3"/>
  <c r="F1961" i="3"/>
  <c r="E1962" i="3"/>
  <c r="F1962" i="3"/>
  <c r="E1963" i="3"/>
  <c r="F1963" i="3"/>
  <c r="E1964" i="3"/>
  <c r="F1964" i="3"/>
  <c r="E1965" i="3"/>
  <c r="F1965" i="3"/>
  <c r="E1966" i="3"/>
  <c r="F1966" i="3"/>
  <c r="E1967" i="3"/>
  <c r="F1967" i="3"/>
  <c r="E1968" i="3"/>
  <c r="F1968" i="3"/>
  <c r="E1969" i="3"/>
  <c r="F1969" i="3"/>
  <c r="E1970" i="3"/>
  <c r="F1970" i="3"/>
  <c r="E1971" i="3"/>
  <c r="F1971" i="3"/>
  <c r="E1972" i="3"/>
  <c r="F1972" i="3"/>
  <c r="E1973" i="3"/>
  <c r="F1973" i="3"/>
  <c r="E1974" i="3"/>
  <c r="F1974" i="3"/>
  <c r="E1975" i="3"/>
  <c r="F1975" i="3"/>
  <c r="E1976" i="3"/>
  <c r="F1976" i="3"/>
  <c r="E1977" i="3"/>
  <c r="F1977" i="3"/>
  <c r="E1978" i="3"/>
  <c r="F1978" i="3"/>
  <c r="E1979" i="3"/>
  <c r="F1979" i="3"/>
  <c r="E1980" i="3"/>
  <c r="F1980" i="3"/>
  <c r="E1981" i="3"/>
  <c r="F1981" i="3"/>
  <c r="E1982" i="3"/>
  <c r="F1982" i="3"/>
  <c r="E1983" i="3"/>
  <c r="F1983" i="3"/>
  <c r="E1984" i="3"/>
  <c r="F1984" i="3"/>
  <c r="E1985" i="3"/>
  <c r="F1985" i="3"/>
  <c r="E1986" i="3"/>
  <c r="F1986" i="3"/>
  <c r="E1987" i="3"/>
  <c r="F1987" i="3"/>
  <c r="E1988" i="3"/>
  <c r="F1988" i="3"/>
  <c r="E1989" i="3"/>
  <c r="F1989" i="3"/>
  <c r="E1990" i="3"/>
  <c r="F1990" i="3"/>
  <c r="E1991" i="3"/>
  <c r="F1991" i="3"/>
  <c r="E1992" i="3"/>
  <c r="F1992" i="3"/>
  <c r="E1993" i="3"/>
  <c r="F1993" i="3"/>
  <c r="E1994" i="3"/>
  <c r="F1994" i="3"/>
  <c r="E1995" i="3"/>
  <c r="F1995" i="3"/>
  <c r="E1996" i="3"/>
  <c r="F1996" i="3"/>
  <c r="E1997" i="3"/>
  <c r="F1997" i="3"/>
  <c r="E1998" i="3"/>
  <c r="F1998" i="3"/>
  <c r="E1999" i="3"/>
  <c r="F1999" i="3"/>
  <c r="E2000" i="3"/>
  <c r="F2000" i="3"/>
  <c r="E2001" i="3"/>
  <c r="F2001" i="3"/>
  <c r="E2002" i="3"/>
  <c r="F2002" i="3"/>
  <c r="E2003" i="3"/>
  <c r="F2003" i="3"/>
  <c r="E2004" i="3"/>
  <c r="F2004" i="3"/>
  <c r="E2005" i="3"/>
  <c r="F2005" i="3"/>
  <c r="E2006" i="3"/>
  <c r="F2006" i="3"/>
  <c r="E2007" i="3"/>
  <c r="F2007" i="3"/>
  <c r="E2008" i="3"/>
  <c r="F2008" i="3"/>
  <c r="E2009" i="3"/>
  <c r="F2009" i="3"/>
  <c r="E2010" i="3"/>
  <c r="F2010" i="3"/>
  <c r="E2011" i="3"/>
  <c r="F2011" i="3"/>
  <c r="E2012" i="3"/>
  <c r="F2012" i="3"/>
  <c r="E2013" i="3"/>
  <c r="F2013" i="3"/>
  <c r="E2014" i="3"/>
  <c r="F2014" i="3"/>
  <c r="E2015" i="3"/>
  <c r="F2015" i="3"/>
  <c r="E2016" i="3"/>
  <c r="F2016" i="3"/>
  <c r="E2017" i="3"/>
  <c r="F2017" i="3"/>
  <c r="E2018" i="3"/>
  <c r="F2018" i="3"/>
  <c r="E2019" i="3"/>
  <c r="F2019" i="3"/>
  <c r="E2020" i="3"/>
  <c r="F2020" i="3"/>
  <c r="E2021" i="3"/>
  <c r="F2021" i="3"/>
  <c r="E2022" i="3"/>
  <c r="F2022" i="3"/>
  <c r="E2023" i="3"/>
  <c r="F2023" i="3"/>
  <c r="E2024" i="3"/>
  <c r="F2024" i="3"/>
  <c r="E2025" i="3"/>
  <c r="F2025" i="3"/>
  <c r="E2026" i="3"/>
  <c r="F2026" i="3"/>
  <c r="E2027" i="3"/>
  <c r="F2027" i="3"/>
  <c r="E2028" i="3"/>
  <c r="F2028" i="3"/>
  <c r="E2029" i="3"/>
  <c r="F2029" i="3"/>
  <c r="E2030" i="3"/>
  <c r="F2030" i="3"/>
  <c r="E2031" i="3"/>
  <c r="F2031" i="3"/>
  <c r="E2032" i="3"/>
  <c r="F2032" i="3"/>
  <c r="E2033" i="3"/>
  <c r="F2033" i="3"/>
  <c r="E2034" i="3"/>
  <c r="F2034" i="3"/>
  <c r="E2035" i="3"/>
  <c r="F2035" i="3"/>
  <c r="E2036" i="3"/>
  <c r="F2036" i="3"/>
  <c r="E2037" i="3"/>
  <c r="F2037" i="3"/>
  <c r="E2038" i="3"/>
  <c r="F2038" i="3"/>
  <c r="E2039" i="3"/>
  <c r="F2039" i="3"/>
  <c r="E2040" i="3"/>
  <c r="F2040" i="3"/>
  <c r="E2041" i="3"/>
  <c r="F2041" i="3"/>
  <c r="E2042" i="3"/>
  <c r="F2042" i="3"/>
  <c r="E2043" i="3"/>
  <c r="F2043" i="3"/>
  <c r="E2044" i="3"/>
  <c r="F2044" i="3"/>
  <c r="E2045" i="3"/>
  <c r="F2045" i="3"/>
  <c r="E2046" i="3"/>
  <c r="F2046" i="3"/>
  <c r="E2047" i="3"/>
  <c r="F2047" i="3"/>
  <c r="E2048" i="3"/>
  <c r="F2048" i="3"/>
  <c r="E2049" i="3"/>
  <c r="F2049" i="3"/>
  <c r="E2050" i="3"/>
  <c r="F2050" i="3"/>
  <c r="E2051" i="3"/>
  <c r="F2051" i="3"/>
  <c r="E2052" i="3"/>
  <c r="F2052" i="3"/>
  <c r="E2053" i="3"/>
  <c r="F2053" i="3"/>
  <c r="E2054" i="3"/>
  <c r="F2054" i="3"/>
  <c r="E2055" i="3"/>
  <c r="F2055" i="3"/>
  <c r="E2056" i="3"/>
  <c r="F2056" i="3"/>
  <c r="E2057" i="3"/>
  <c r="F2057" i="3"/>
  <c r="E2058" i="3"/>
  <c r="F2058" i="3"/>
  <c r="E2059" i="3"/>
  <c r="F2059" i="3"/>
  <c r="E2060" i="3"/>
  <c r="F2060" i="3"/>
  <c r="E2061" i="3"/>
  <c r="F2061" i="3"/>
  <c r="E2062" i="3"/>
  <c r="F2062" i="3"/>
  <c r="E2063" i="3"/>
  <c r="F2063" i="3"/>
  <c r="E2064" i="3"/>
  <c r="F2064" i="3"/>
  <c r="E2065" i="3"/>
  <c r="F2065" i="3"/>
  <c r="E2066" i="3"/>
  <c r="F2066" i="3"/>
  <c r="E2067" i="3"/>
  <c r="F2067" i="3"/>
  <c r="E2068" i="3"/>
  <c r="F2068" i="3"/>
  <c r="E2069" i="3"/>
  <c r="F2069" i="3"/>
  <c r="E2070" i="3"/>
  <c r="F2070" i="3"/>
  <c r="E2071" i="3"/>
  <c r="F2071" i="3"/>
  <c r="E2072" i="3"/>
  <c r="F2072" i="3"/>
  <c r="E2073" i="3"/>
  <c r="F2073" i="3"/>
  <c r="E2074" i="3"/>
  <c r="F2074" i="3"/>
  <c r="E2075" i="3"/>
  <c r="F2075" i="3"/>
  <c r="E2076" i="3"/>
  <c r="F2076" i="3"/>
  <c r="E2077" i="3"/>
  <c r="F2077" i="3"/>
  <c r="E2078" i="3"/>
  <c r="F2078" i="3"/>
  <c r="E2079" i="3"/>
  <c r="F2079" i="3"/>
  <c r="E2080" i="3"/>
  <c r="F2080" i="3"/>
  <c r="E2081" i="3"/>
  <c r="F2081" i="3"/>
  <c r="E2082" i="3"/>
  <c r="F2082" i="3"/>
  <c r="E2083" i="3"/>
  <c r="F2083" i="3"/>
  <c r="E2084" i="3"/>
  <c r="F2084" i="3"/>
  <c r="E2085" i="3"/>
  <c r="F2085" i="3"/>
  <c r="E2086" i="3"/>
  <c r="F2086" i="3"/>
  <c r="E2087" i="3"/>
  <c r="F2087" i="3"/>
  <c r="E2088" i="3"/>
  <c r="F2088" i="3"/>
  <c r="E2089" i="3"/>
  <c r="F2089" i="3"/>
  <c r="E2090" i="3"/>
  <c r="F2090" i="3"/>
  <c r="E2091" i="3"/>
  <c r="F2091" i="3"/>
  <c r="E2092" i="3"/>
  <c r="F2092" i="3"/>
  <c r="E2093" i="3"/>
  <c r="F2093" i="3"/>
  <c r="E2094" i="3"/>
  <c r="F2094" i="3"/>
  <c r="E2095" i="3"/>
  <c r="F2095" i="3"/>
  <c r="E2096" i="3"/>
  <c r="F2096" i="3"/>
  <c r="E2097" i="3"/>
  <c r="F2097" i="3"/>
  <c r="E2098" i="3"/>
  <c r="F2098" i="3"/>
  <c r="E2099" i="3"/>
  <c r="F2099" i="3"/>
  <c r="E2100" i="3"/>
  <c r="F2100" i="3"/>
  <c r="E2101" i="3"/>
  <c r="F2101" i="3"/>
  <c r="E2102" i="3"/>
  <c r="F2102" i="3"/>
  <c r="E2103" i="3"/>
  <c r="F2103" i="3"/>
  <c r="E2104" i="3"/>
  <c r="F2104" i="3"/>
  <c r="E2105" i="3"/>
  <c r="F2105" i="3"/>
  <c r="E2106" i="3"/>
  <c r="F2106" i="3"/>
  <c r="E2107" i="3"/>
  <c r="F2107" i="3"/>
  <c r="E2108" i="3"/>
  <c r="F2108" i="3"/>
  <c r="E2109" i="3"/>
  <c r="F2109" i="3"/>
  <c r="E2110" i="3"/>
  <c r="F2110" i="3"/>
  <c r="E2111" i="3"/>
  <c r="F2111" i="3"/>
  <c r="E2112" i="3"/>
  <c r="F2112" i="3"/>
  <c r="E2113" i="3"/>
  <c r="F2113" i="3"/>
  <c r="E2114" i="3"/>
  <c r="F2114" i="3"/>
  <c r="E2115" i="3"/>
  <c r="F2115" i="3"/>
  <c r="E2116" i="3"/>
  <c r="F2116" i="3"/>
  <c r="E2117" i="3"/>
  <c r="F2117" i="3"/>
  <c r="E2118" i="3"/>
  <c r="F2118" i="3"/>
  <c r="E2119" i="3"/>
  <c r="F2119" i="3"/>
  <c r="E2120" i="3"/>
  <c r="F2120" i="3"/>
  <c r="E2121" i="3"/>
  <c r="F2121" i="3"/>
  <c r="E2122" i="3"/>
  <c r="F2122" i="3"/>
  <c r="E2123" i="3"/>
  <c r="F2123" i="3"/>
  <c r="E2124" i="3"/>
  <c r="F2124" i="3"/>
  <c r="E2125" i="3"/>
  <c r="F2125" i="3"/>
  <c r="E2126" i="3"/>
  <c r="F2126" i="3"/>
  <c r="E2127" i="3"/>
  <c r="F2127" i="3"/>
  <c r="E2128" i="3"/>
  <c r="F2128" i="3"/>
  <c r="E2129" i="3"/>
  <c r="F2129" i="3"/>
  <c r="E2130" i="3"/>
  <c r="F2130" i="3"/>
  <c r="E2131" i="3"/>
  <c r="F2131" i="3"/>
  <c r="E2132" i="3"/>
  <c r="F2132" i="3"/>
  <c r="E2133" i="3"/>
  <c r="F2133" i="3"/>
  <c r="E2134" i="3"/>
  <c r="F2134" i="3"/>
  <c r="E2135" i="3"/>
  <c r="F2135" i="3"/>
  <c r="E2136" i="3"/>
  <c r="F2136" i="3"/>
  <c r="E2137" i="3"/>
  <c r="F2137" i="3"/>
  <c r="E2138" i="3"/>
  <c r="F2138" i="3"/>
  <c r="E2139" i="3"/>
  <c r="F2139" i="3"/>
  <c r="E2140" i="3"/>
  <c r="F2140" i="3"/>
  <c r="E2141" i="3"/>
  <c r="F2141" i="3"/>
  <c r="E2142" i="3"/>
  <c r="F2142" i="3"/>
  <c r="E2143" i="3"/>
  <c r="F2143" i="3"/>
  <c r="E2144" i="3"/>
  <c r="F2144" i="3"/>
  <c r="E2145" i="3"/>
  <c r="F2145" i="3"/>
  <c r="E2146" i="3"/>
  <c r="F2146" i="3"/>
  <c r="E2147" i="3"/>
  <c r="F2147" i="3"/>
  <c r="E2148" i="3"/>
  <c r="F2148" i="3"/>
  <c r="E2149" i="3"/>
  <c r="F2149" i="3"/>
  <c r="E2150" i="3"/>
  <c r="F2150" i="3"/>
  <c r="E2151" i="3"/>
  <c r="F2151" i="3"/>
  <c r="E2152" i="3"/>
  <c r="F2152" i="3"/>
  <c r="E2153" i="3"/>
  <c r="F2153" i="3"/>
  <c r="E2154" i="3"/>
  <c r="F2154" i="3"/>
  <c r="E2155" i="3"/>
  <c r="F2155" i="3"/>
  <c r="E2156" i="3"/>
  <c r="F2156" i="3"/>
  <c r="E2157" i="3"/>
  <c r="F2157" i="3"/>
  <c r="E2158" i="3"/>
  <c r="F2158" i="3"/>
  <c r="E2159" i="3"/>
  <c r="F2159" i="3"/>
  <c r="E2160" i="3"/>
  <c r="F2160" i="3"/>
  <c r="E2161" i="3"/>
  <c r="F2161" i="3"/>
  <c r="E2162" i="3"/>
  <c r="F2162" i="3"/>
  <c r="E2163" i="3"/>
  <c r="F2163" i="3"/>
  <c r="E2164" i="3"/>
  <c r="F2164" i="3"/>
  <c r="E2165" i="3"/>
  <c r="F2165" i="3"/>
  <c r="E2166" i="3"/>
  <c r="F2166" i="3"/>
  <c r="E2167" i="3"/>
  <c r="F2167" i="3"/>
  <c r="E2168" i="3"/>
  <c r="F2168" i="3"/>
  <c r="E2169" i="3"/>
  <c r="F2169" i="3"/>
  <c r="E2170" i="3"/>
  <c r="F2170" i="3"/>
  <c r="E2171" i="3"/>
  <c r="F2171" i="3"/>
  <c r="E2172" i="3"/>
  <c r="F2172" i="3"/>
  <c r="E2173" i="3"/>
  <c r="F2173" i="3"/>
  <c r="E2174" i="3"/>
  <c r="F2174" i="3"/>
  <c r="E2175" i="3"/>
  <c r="F2175" i="3"/>
  <c r="E2176" i="3"/>
  <c r="F2176" i="3"/>
  <c r="E2177" i="3"/>
  <c r="F2177" i="3"/>
  <c r="E2178" i="3"/>
  <c r="F2178" i="3"/>
  <c r="E2179" i="3"/>
  <c r="F2179" i="3"/>
  <c r="E2180" i="3"/>
  <c r="F2180" i="3"/>
  <c r="E2181" i="3"/>
  <c r="F2181" i="3"/>
  <c r="E2182" i="3"/>
  <c r="F2182" i="3"/>
  <c r="E2183" i="3"/>
  <c r="F2183" i="3"/>
  <c r="E2184" i="3"/>
  <c r="F2184" i="3"/>
  <c r="E2185" i="3"/>
  <c r="F2185" i="3"/>
  <c r="E2186" i="3"/>
  <c r="F2186" i="3"/>
  <c r="E2187" i="3"/>
  <c r="F2187" i="3"/>
  <c r="E2188" i="3"/>
  <c r="F2188" i="3"/>
  <c r="E2189" i="3"/>
  <c r="F2189" i="3"/>
  <c r="E2190" i="3"/>
  <c r="F2190" i="3"/>
  <c r="E2191" i="3"/>
  <c r="F2191" i="3"/>
  <c r="E2192" i="3"/>
  <c r="F2192" i="3"/>
  <c r="E2193" i="3"/>
  <c r="F2193" i="3"/>
  <c r="E2194" i="3"/>
  <c r="F2194" i="3"/>
  <c r="BE2" i="7" a="1"/>
  <c r="BE4" i="7"/>
  <c r="B5" i="7"/>
  <c r="C10" i="6"/>
  <c r="BA3" i="7"/>
  <c r="BA7" i="7"/>
  <c r="I9" i="7"/>
  <c r="C2235" i="7"/>
  <c r="C2234" i="7"/>
  <c r="C2233" i="7"/>
  <c r="C2232" i="7"/>
  <c r="C2231" i="7"/>
  <c r="C2230" i="7"/>
  <c r="C2229" i="7"/>
  <c r="C2228" i="7"/>
  <c r="C2227" i="7"/>
  <c r="C2226" i="7"/>
  <c r="C2225" i="7"/>
  <c r="C2224" i="7"/>
  <c r="C2223" i="7"/>
  <c r="C2222" i="7"/>
  <c r="C2221" i="7"/>
  <c r="C2220" i="7"/>
  <c r="C2219" i="7"/>
  <c r="C2218" i="7"/>
  <c r="C2217" i="7"/>
  <c r="C2216" i="7"/>
  <c r="C2215" i="7"/>
  <c r="C2214" i="7"/>
  <c r="C2213" i="7"/>
  <c r="C2212" i="7"/>
  <c r="C2211" i="7"/>
  <c r="C2210" i="7"/>
  <c r="C2209" i="7"/>
  <c r="C2208" i="7"/>
  <c r="C2207" i="7"/>
  <c r="C2206" i="7"/>
  <c r="C2205" i="7"/>
  <c r="C2204" i="7"/>
  <c r="C2203" i="7"/>
  <c r="C2202" i="7"/>
  <c r="C2201" i="7"/>
  <c r="C2200" i="7"/>
  <c r="C2199" i="7"/>
  <c r="C2198" i="7"/>
  <c r="C2197" i="7"/>
  <c r="C2196" i="7"/>
  <c r="C2195" i="7"/>
  <c r="C2194" i="7"/>
  <c r="AT2193" i="7"/>
  <c r="C2193" i="7"/>
  <c r="AT2192" i="7"/>
  <c r="C2192" i="7"/>
  <c r="AT2191" i="7"/>
  <c r="C2191" i="7"/>
  <c r="AT2190" i="7"/>
  <c r="C2190" i="7"/>
  <c r="AT2189" i="7"/>
  <c r="C2189" i="7"/>
  <c r="AT2188" i="7"/>
  <c r="C2188" i="7"/>
  <c r="AT2187" i="7"/>
  <c r="C2187" i="7"/>
  <c r="AT2186" i="7"/>
  <c r="C2186" i="7"/>
  <c r="AT2185" i="7"/>
  <c r="C2185" i="7"/>
  <c r="AT2184" i="7"/>
  <c r="C2184" i="7"/>
  <c r="AT2183" i="7"/>
  <c r="C2183" i="7"/>
  <c r="AT2182" i="7"/>
  <c r="C2182" i="7"/>
  <c r="AT2181" i="7"/>
  <c r="C2181" i="7"/>
  <c r="AT2180" i="7"/>
  <c r="C2180" i="7"/>
  <c r="AT2179" i="7"/>
  <c r="C2179" i="7"/>
  <c r="AT2178" i="7"/>
  <c r="C2178" i="7"/>
  <c r="AT2177" i="7"/>
  <c r="C2177" i="7"/>
  <c r="AT2176" i="7"/>
  <c r="C2176" i="7"/>
  <c r="AT2175" i="7"/>
  <c r="C2175" i="7"/>
  <c r="AT2174" i="7"/>
  <c r="C2174" i="7"/>
  <c r="AT2173" i="7"/>
  <c r="C2173" i="7"/>
  <c r="AT2172" i="7"/>
  <c r="C2172" i="7"/>
  <c r="AT2171" i="7"/>
  <c r="C2171" i="7"/>
  <c r="AT2170" i="7"/>
  <c r="C2170" i="7"/>
  <c r="AT2169" i="7"/>
  <c r="C2169" i="7"/>
  <c r="AT2168" i="7"/>
  <c r="C2168" i="7"/>
  <c r="AT2167" i="7"/>
  <c r="C2167" i="7"/>
  <c r="AT2166" i="7"/>
  <c r="C2166" i="7"/>
  <c r="AT2165" i="7"/>
  <c r="C2165" i="7"/>
  <c r="AT2164" i="7"/>
  <c r="C2164" i="7"/>
  <c r="AT2163" i="7"/>
  <c r="C2163" i="7"/>
  <c r="AT2162" i="7"/>
  <c r="C2162" i="7"/>
  <c r="AT2161" i="7"/>
  <c r="C2161" i="7"/>
  <c r="AT2160" i="7"/>
  <c r="C2160" i="7"/>
  <c r="AT2159" i="7"/>
  <c r="C2159" i="7"/>
  <c r="AT2158" i="7"/>
  <c r="C2158" i="7"/>
  <c r="AT2157" i="7"/>
  <c r="C2157" i="7"/>
  <c r="AT2156" i="7"/>
  <c r="C2156" i="7"/>
  <c r="AT2155" i="7"/>
  <c r="C2155" i="7"/>
  <c r="AT2154" i="7"/>
  <c r="C2154" i="7"/>
  <c r="AT2153" i="7"/>
  <c r="C2153" i="7"/>
  <c r="AT2152" i="7"/>
  <c r="C2152" i="7"/>
  <c r="AT2151" i="7"/>
  <c r="C2151" i="7"/>
  <c r="AT2150" i="7"/>
  <c r="C2150" i="7"/>
  <c r="AT2149" i="7"/>
  <c r="C2149" i="7"/>
  <c r="AT2148" i="7"/>
  <c r="C2148" i="7"/>
  <c r="AT2147" i="7"/>
  <c r="C2147" i="7"/>
  <c r="AT2146" i="7"/>
  <c r="C2146" i="7"/>
  <c r="AT2145" i="7"/>
  <c r="C2145" i="7"/>
  <c r="AT2144" i="7"/>
  <c r="C2144" i="7"/>
  <c r="AT2143" i="7"/>
  <c r="C2143" i="7"/>
  <c r="AT2142" i="7"/>
  <c r="C2142" i="7"/>
  <c r="AT2141" i="7"/>
  <c r="C2141" i="7"/>
  <c r="AT2140" i="7"/>
  <c r="C2140" i="7"/>
  <c r="AT2139" i="7"/>
  <c r="C2139" i="7"/>
  <c r="AT2138" i="7"/>
  <c r="C2138" i="7"/>
  <c r="AT2137" i="7"/>
  <c r="C2137" i="7"/>
  <c r="AT2136" i="7"/>
  <c r="C2136" i="7"/>
  <c r="AT2135" i="7"/>
  <c r="C2135" i="7"/>
  <c r="AT2134" i="7"/>
  <c r="C2134" i="7"/>
  <c r="AT2133" i="7"/>
  <c r="C2133" i="7"/>
  <c r="AT2132" i="7"/>
  <c r="C2132" i="7"/>
  <c r="AT2131" i="7"/>
  <c r="C2131" i="7"/>
  <c r="AT2130" i="7"/>
  <c r="C2130" i="7"/>
  <c r="AT2129" i="7"/>
  <c r="C2129" i="7"/>
  <c r="AT2128" i="7"/>
  <c r="C2128" i="7"/>
  <c r="AT2127" i="7"/>
  <c r="C2127" i="7"/>
  <c r="AT2126" i="7"/>
  <c r="C2126" i="7"/>
  <c r="AT2125" i="7"/>
  <c r="C2125" i="7"/>
  <c r="AT2124" i="7"/>
  <c r="C2124" i="7"/>
  <c r="AT2123" i="7"/>
  <c r="C2123" i="7"/>
  <c r="AT2122" i="7"/>
  <c r="C2122" i="7"/>
  <c r="AT2121" i="7"/>
  <c r="C2121" i="7"/>
  <c r="AT2120" i="7"/>
  <c r="C2120" i="7"/>
  <c r="AT2119" i="7"/>
  <c r="C2119" i="7"/>
  <c r="AT2118" i="7"/>
  <c r="C2118" i="7"/>
  <c r="AT2117" i="7"/>
  <c r="C2117" i="7"/>
  <c r="AT2116" i="7"/>
  <c r="C2116" i="7"/>
  <c r="AT2115" i="7"/>
  <c r="C2115" i="7"/>
  <c r="AT2114" i="7"/>
  <c r="C2114" i="7"/>
  <c r="AT2113" i="7"/>
  <c r="C2113" i="7"/>
  <c r="AT2112" i="7"/>
  <c r="C2112" i="7"/>
  <c r="AT2111" i="7"/>
  <c r="C2111" i="7"/>
  <c r="AT2110" i="7"/>
  <c r="C2110" i="7"/>
  <c r="AT2109" i="7"/>
  <c r="C2109" i="7"/>
  <c r="AT2108" i="7"/>
  <c r="C2108" i="7"/>
  <c r="AT2107" i="7"/>
  <c r="C2107" i="7"/>
  <c r="AT2106" i="7"/>
  <c r="C2106" i="7"/>
  <c r="AT2105" i="7"/>
  <c r="C2105" i="7"/>
  <c r="AT2104" i="7"/>
  <c r="C2104" i="7"/>
  <c r="AT2103" i="7"/>
  <c r="C2103" i="7"/>
  <c r="AT2102" i="7"/>
  <c r="C2102" i="7"/>
  <c r="AT2101" i="7"/>
  <c r="C2101" i="7"/>
  <c r="AT2100" i="7"/>
  <c r="C2100" i="7"/>
  <c r="AT2099" i="7"/>
  <c r="C2099" i="7"/>
  <c r="AT2098" i="7"/>
  <c r="C2098" i="7"/>
  <c r="AT2097" i="7"/>
  <c r="C2097" i="7"/>
  <c r="AT2096" i="7"/>
  <c r="C2096" i="7"/>
  <c r="AT2095" i="7"/>
  <c r="C2095" i="7"/>
  <c r="AT2094" i="7"/>
  <c r="C2094" i="7"/>
  <c r="AT2093" i="7"/>
  <c r="C2093" i="7"/>
  <c r="AT2092" i="7"/>
  <c r="C2092" i="7"/>
  <c r="AT2091" i="7"/>
  <c r="C2091" i="7"/>
  <c r="AT2090" i="7"/>
  <c r="C2090" i="7"/>
  <c r="AT2089" i="7"/>
  <c r="C2089" i="7"/>
  <c r="AT2088" i="7"/>
  <c r="C2088" i="7"/>
  <c r="AT2087" i="7"/>
  <c r="C2087" i="7"/>
  <c r="AT2086" i="7"/>
  <c r="C2086" i="7"/>
  <c r="AT2085" i="7"/>
  <c r="C2085" i="7"/>
  <c r="AT2084" i="7"/>
  <c r="C2084" i="7"/>
  <c r="AT2083" i="7"/>
  <c r="C2083" i="7"/>
  <c r="AT2082" i="7"/>
  <c r="C2082" i="7"/>
  <c r="AT2081" i="7"/>
  <c r="C2081" i="7"/>
  <c r="AT2080" i="7"/>
  <c r="C2080" i="7"/>
  <c r="AT2079" i="7"/>
  <c r="C2079" i="7"/>
  <c r="AT2078" i="7"/>
  <c r="C2078" i="7"/>
  <c r="AT2077" i="7"/>
  <c r="C2077" i="7"/>
  <c r="AT2076" i="7"/>
  <c r="C2076" i="7"/>
  <c r="AT2075" i="7"/>
  <c r="C2075" i="7"/>
  <c r="AT2074" i="7"/>
  <c r="C2074" i="7"/>
  <c r="AT2073" i="7"/>
  <c r="C2073" i="7"/>
  <c r="AT2072" i="7"/>
  <c r="C2072" i="7"/>
  <c r="AT2071" i="7"/>
  <c r="C2071" i="7"/>
  <c r="AT2070" i="7"/>
  <c r="C2070" i="7"/>
  <c r="AT2069" i="7"/>
  <c r="C2069" i="7"/>
  <c r="AT2068" i="7"/>
  <c r="C2068" i="7"/>
  <c r="AT2067" i="7"/>
  <c r="C2067" i="7"/>
  <c r="AT2066" i="7"/>
  <c r="C2066" i="7"/>
  <c r="AT2065" i="7"/>
  <c r="C2065" i="7"/>
  <c r="AT2064" i="7"/>
  <c r="C2064" i="7"/>
  <c r="AT2063" i="7"/>
  <c r="C2063" i="7"/>
  <c r="AT2062" i="7"/>
  <c r="C2062" i="7"/>
  <c r="AT2061" i="7"/>
  <c r="C2061" i="7"/>
  <c r="AT2060" i="7"/>
  <c r="C2060" i="7"/>
  <c r="AT2059" i="7"/>
  <c r="C2059" i="7"/>
  <c r="AT2058" i="7"/>
  <c r="C2058" i="7"/>
  <c r="AT2057" i="7"/>
  <c r="C2057" i="7"/>
  <c r="AT2056" i="7"/>
  <c r="C2056" i="7"/>
  <c r="AT2055" i="7"/>
  <c r="C2055" i="7"/>
  <c r="AT2054" i="7"/>
  <c r="C2054" i="7"/>
  <c r="AT2053" i="7"/>
  <c r="C2053" i="7"/>
  <c r="AT2052" i="7"/>
  <c r="C2052" i="7"/>
  <c r="AT2051" i="7"/>
  <c r="C2051" i="7"/>
  <c r="AT2050" i="7"/>
  <c r="C2050" i="7"/>
  <c r="AT2049" i="7"/>
  <c r="C2049" i="7"/>
  <c r="AT2048" i="7"/>
  <c r="C2048" i="7"/>
  <c r="AT2047" i="7"/>
  <c r="C2047" i="7"/>
  <c r="AT2046" i="7"/>
  <c r="C2046" i="7"/>
  <c r="AT2045" i="7"/>
  <c r="C2045" i="7"/>
  <c r="AT2044" i="7"/>
  <c r="C2044" i="7"/>
  <c r="AT2043" i="7"/>
  <c r="C2043" i="7"/>
  <c r="AT2042" i="7"/>
  <c r="C2042" i="7"/>
  <c r="AT2041" i="7"/>
  <c r="C2041" i="7"/>
  <c r="AT2040" i="7"/>
  <c r="C2040" i="7"/>
  <c r="AT2039" i="7"/>
  <c r="C2039" i="7"/>
  <c r="AT2038" i="7"/>
  <c r="C2038" i="7"/>
  <c r="AT2037" i="7"/>
  <c r="C2037" i="7"/>
  <c r="AT2036" i="7"/>
  <c r="C2036" i="7"/>
  <c r="AT2035" i="7"/>
  <c r="C2035" i="7"/>
  <c r="AT2034" i="7"/>
  <c r="C2034" i="7"/>
  <c r="AT2033" i="7"/>
  <c r="C2033" i="7"/>
  <c r="AT2032" i="7"/>
  <c r="C2032" i="7"/>
  <c r="AT2031" i="7"/>
  <c r="C2031" i="7"/>
  <c r="AT2030" i="7"/>
  <c r="C2030" i="7"/>
  <c r="AT2029" i="7"/>
  <c r="C2029" i="7"/>
  <c r="AT2028" i="7"/>
  <c r="C2028" i="7"/>
  <c r="AT2027" i="7"/>
  <c r="C2027" i="7"/>
  <c r="AT2026" i="7"/>
  <c r="C2026" i="7"/>
  <c r="AT2025" i="7"/>
  <c r="C2025" i="7"/>
  <c r="AT2024" i="7"/>
  <c r="C2024" i="7"/>
  <c r="AT2023" i="7"/>
  <c r="C2023" i="7"/>
  <c r="AT2022" i="7"/>
  <c r="C2022" i="7"/>
  <c r="AT2021" i="7"/>
  <c r="C2021" i="7"/>
  <c r="AT2020" i="7"/>
  <c r="C2020" i="7"/>
  <c r="AT2019" i="7"/>
  <c r="C2019" i="7"/>
  <c r="AT2018" i="7"/>
  <c r="C2018" i="7"/>
  <c r="AT2017" i="7"/>
  <c r="C2017" i="7"/>
  <c r="AT2016" i="7"/>
  <c r="C2016" i="7"/>
  <c r="AT2015" i="7"/>
  <c r="C2015" i="7"/>
  <c r="AT2014" i="7"/>
  <c r="C2014" i="7"/>
  <c r="AT2013" i="7"/>
  <c r="C2013" i="7"/>
  <c r="AT2012" i="7"/>
  <c r="C2012" i="7"/>
  <c r="AT2011" i="7"/>
  <c r="C2011" i="7"/>
  <c r="AT2010" i="7"/>
  <c r="C2010" i="7"/>
  <c r="AT2009" i="7"/>
  <c r="C2009" i="7"/>
  <c r="AT2008" i="7"/>
  <c r="C2008" i="7"/>
  <c r="AT2007" i="7"/>
  <c r="C2007" i="7"/>
  <c r="AT2006" i="7"/>
  <c r="C2006" i="7"/>
  <c r="AT2005" i="7"/>
  <c r="C2005" i="7"/>
  <c r="AT2004" i="7"/>
  <c r="C2004" i="7"/>
  <c r="AT2003" i="7"/>
  <c r="C2003" i="7"/>
  <c r="AT2002" i="7"/>
  <c r="C2002" i="7"/>
  <c r="AT2001" i="7"/>
  <c r="C2001" i="7"/>
  <c r="AT2000" i="7"/>
  <c r="C2000" i="7"/>
  <c r="AT1999" i="7"/>
  <c r="C1999" i="7"/>
  <c r="AT1998" i="7"/>
  <c r="C1998" i="7"/>
  <c r="AT1997" i="7"/>
  <c r="C1997" i="7"/>
  <c r="AT1996" i="7"/>
  <c r="C1996" i="7"/>
  <c r="AT1995" i="7"/>
  <c r="C1995" i="7"/>
  <c r="AT1994" i="7"/>
  <c r="C1994" i="7"/>
  <c r="AT1993" i="7"/>
  <c r="C1993" i="7"/>
  <c r="AT1992" i="7"/>
  <c r="C1992" i="7"/>
  <c r="AT1991" i="7"/>
  <c r="C1991" i="7"/>
  <c r="AT1990" i="7"/>
  <c r="C1990" i="7"/>
  <c r="AT1989" i="7"/>
  <c r="C1989" i="7"/>
  <c r="AT1988" i="7"/>
  <c r="C1988" i="7"/>
  <c r="AT1987" i="7"/>
  <c r="C1987" i="7"/>
  <c r="AT1986" i="7"/>
  <c r="C1986" i="7"/>
  <c r="AT1985" i="7"/>
  <c r="C1985" i="7"/>
  <c r="AT1984" i="7"/>
  <c r="C1984" i="7"/>
  <c r="AT1983" i="7"/>
  <c r="C1983" i="7"/>
  <c r="AT1982" i="7"/>
  <c r="C1982" i="7"/>
  <c r="AT1981" i="7"/>
  <c r="C1981" i="7"/>
  <c r="AT1980" i="7"/>
  <c r="C1980" i="7"/>
  <c r="AT1979" i="7"/>
  <c r="C1979" i="7"/>
  <c r="AT1978" i="7"/>
  <c r="C1978" i="7"/>
  <c r="AT1977" i="7"/>
  <c r="C1977" i="7"/>
  <c r="AT1976" i="7"/>
  <c r="C1976" i="7"/>
  <c r="AT1975" i="7"/>
  <c r="C1975" i="7"/>
  <c r="AT1974" i="7"/>
  <c r="C1974" i="7"/>
  <c r="AT1973" i="7"/>
  <c r="C1973" i="7"/>
  <c r="AT1972" i="7"/>
  <c r="C1972" i="7"/>
  <c r="AT1971" i="7"/>
  <c r="C1971" i="7"/>
  <c r="AT1970" i="7"/>
  <c r="C1970" i="7"/>
  <c r="AT1969" i="7"/>
  <c r="C1969" i="7"/>
  <c r="AT1968" i="7"/>
  <c r="C1968" i="7"/>
  <c r="AT1967" i="7"/>
  <c r="C1967" i="7"/>
  <c r="AT1966" i="7"/>
  <c r="C1966" i="7"/>
  <c r="AT1965" i="7"/>
  <c r="C1965" i="7"/>
  <c r="AT1964" i="7"/>
  <c r="C1964" i="7"/>
  <c r="AT1963" i="7"/>
  <c r="C1963" i="7"/>
  <c r="AT1962" i="7"/>
  <c r="C1962" i="7"/>
  <c r="AT1961" i="7"/>
  <c r="C1961" i="7"/>
  <c r="AT1960" i="7"/>
  <c r="C1960" i="7"/>
  <c r="AT1959" i="7"/>
  <c r="C1959" i="7"/>
  <c r="AT1958" i="7"/>
  <c r="C1958" i="7"/>
  <c r="AT1957" i="7"/>
  <c r="C1957" i="7"/>
  <c r="AT1956" i="7"/>
  <c r="C1956" i="7"/>
  <c r="AT1955" i="7"/>
  <c r="C1955" i="7"/>
  <c r="AT1954" i="7"/>
  <c r="C1954" i="7"/>
  <c r="AT1953" i="7"/>
  <c r="C1953" i="7"/>
  <c r="AT1952" i="7"/>
  <c r="C1952" i="7"/>
  <c r="AT1951" i="7"/>
  <c r="C1951" i="7"/>
  <c r="AT1950" i="7"/>
  <c r="C1950" i="7"/>
  <c r="AT1949" i="7"/>
  <c r="C1949" i="7"/>
  <c r="AT1948" i="7"/>
  <c r="C1948" i="7"/>
  <c r="AT1947" i="7"/>
  <c r="C1947" i="7"/>
  <c r="AT1946" i="7"/>
  <c r="C1946" i="7"/>
  <c r="AT1945" i="7"/>
  <c r="C1945" i="7"/>
  <c r="AT1944" i="7"/>
  <c r="C1944" i="7"/>
  <c r="AT1943" i="7"/>
  <c r="C1943" i="7"/>
  <c r="AT1942" i="7"/>
  <c r="C1942" i="7"/>
  <c r="AT1941" i="7"/>
  <c r="C1941" i="7"/>
  <c r="AT1940" i="7"/>
  <c r="C1940" i="7"/>
  <c r="AT1939" i="7"/>
  <c r="C1939" i="7"/>
  <c r="AT1938" i="7"/>
  <c r="C1938" i="7"/>
  <c r="AT1937" i="7"/>
  <c r="C1937" i="7"/>
  <c r="AT1936" i="7"/>
  <c r="C1936" i="7"/>
  <c r="AT1935" i="7"/>
  <c r="C1935" i="7"/>
  <c r="AT1934" i="7"/>
  <c r="C1934" i="7"/>
  <c r="AT1933" i="7"/>
  <c r="C1933" i="7"/>
  <c r="AT1932" i="7"/>
  <c r="C1932" i="7"/>
  <c r="AT1931" i="7"/>
  <c r="C1931" i="7"/>
  <c r="AT1930" i="7"/>
  <c r="C1930" i="7"/>
  <c r="AT1929" i="7"/>
  <c r="C1929" i="7"/>
  <c r="AT1928" i="7"/>
  <c r="C1928" i="7"/>
  <c r="AT1927" i="7"/>
  <c r="C1927" i="7"/>
  <c r="AT1926" i="7"/>
  <c r="C1926" i="7"/>
  <c r="AT1925" i="7"/>
  <c r="C1925" i="7"/>
  <c r="AT1924" i="7"/>
  <c r="C1924" i="7"/>
  <c r="AT1923" i="7"/>
  <c r="C1923" i="7"/>
  <c r="AT1922" i="7"/>
  <c r="C1922" i="7"/>
  <c r="AT1921" i="7"/>
  <c r="C1921" i="7"/>
  <c r="AT1920" i="7"/>
  <c r="C1920" i="7"/>
  <c r="AT1919" i="7"/>
  <c r="C1919" i="7"/>
  <c r="AT1918" i="7"/>
  <c r="C1918" i="7"/>
  <c r="AT1917" i="7"/>
  <c r="C1917" i="7"/>
  <c r="AT1916" i="7"/>
  <c r="C1916" i="7"/>
  <c r="AT1915" i="7"/>
  <c r="C1915" i="7"/>
  <c r="AT1914" i="7"/>
  <c r="C1914" i="7"/>
  <c r="AT1913" i="7"/>
  <c r="C1913" i="7"/>
  <c r="AT1912" i="7"/>
  <c r="C1912" i="7"/>
  <c r="AT1911" i="7"/>
  <c r="C1911" i="7"/>
  <c r="AT1910" i="7"/>
  <c r="C1910" i="7"/>
  <c r="AT1909" i="7"/>
  <c r="C1909" i="7"/>
  <c r="AT1908" i="7"/>
  <c r="C1908" i="7"/>
  <c r="AT1907" i="7"/>
  <c r="C1907" i="7"/>
  <c r="AT1906" i="7"/>
  <c r="C1906" i="7"/>
  <c r="AT1905" i="7"/>
  <c r="C1905" i="7"/>
  <c r="AT1904" i="7"/>
  <c r="C1904" i="7"/>
  <c r="AT1903" i="7"/>
  <c r="C1903" i="7"/>
  <c r="AT1902" i="7"/>
  <c r="C1902" i="7"/>
  <c r="AT1901" i="7"/>
  <c r="C1901" i="7"/>
  <c r="AT1900" i="7"/>
  <c r="C1900" i="7"/>
  <c r="AT1899" i="7"/>
  <c r="C1899" i="7"/>
  <c r="AT1898" i="7"/>
  <c r="C1898" i="7"/>
  <c r="AT1897" i="7"/>
  <c r="C1897" i="7"/>
  <c r="AT1896" i="7"/>
  <c r="C1896" i="7"/>
  <c r="AT1895" i="7"/>
  <c r="C1895" i="7"/>
  <c r="AT1894" i="7"/>
  <c r="C1894" i="7"/>
  <c r="AT1893" i="7"/>
  <c r="C1893" i="7"/>
  <c r="AT1892" i="7"/>
  <c r="C1892" i="7"/>
  <c r="AT1891" i="7"/>
  <c r="C1891" i="7"/>
  <c r="AT1890" i="7"/>
  <c r="C1890" i="7"/>
  <c r="AT1889" i="7"/>
  <c r="C1889" i="7"/>
  <c r="AT1888" i="7"/>
  <c r="C1888" i="7"/>
  <c r="AT1887" i="7"/>
  <c r="C1887" i="7"/>
  <c r="AT1886" i="7"/>
  <c r="C1886" i="7"/>
  <c r="AT1885" i="7"/>
  <c r="C1885" i="7"/>
  <c r="AT1884" i="7"/>
  <c r="C1884" i="7"/>
  <c r="AT1883" i="7"/>
  <c r="C1883" i="7"/>
  <c r="AT1882" i="7"/>
  <c r="C1882" i="7"/>
  <c r="AT1881" i="7"/>
  <c r="C1881" i="7"/>
  <c r="AT1880" i="7"/>
  <c r="C1880" i="7"/>
  <c r="AT1879" i="7"/>
  <c r="C1879" i="7"/>
  <c r="AT1878" i="7"/>
  <c r="C1878" i="7"/>
  <c r="AT1877" i="7"/>
  <c r="C1877" i="7"/>
  <c r="AT1876" i="7"/>
  <c r="C1876" i="7"/>
  <c r="AT1875" i="7"/>
  <c r="C1875" i="7"/>
  <c r="AT1874" i="7"/>
  <c r="C1874" i="7"/>
  <c r="AT1873" i="7"/>
  <c r="C1873" i="7"/>
  <c r="AT1872" i="7"/>
  <c r="C1872" i="7"/>
  <c r="AT1871" i="7"/>
  <c r="C1871" i="7"/>
  <c r="AT1870" i="7"/>
  <c r="C1870" i="7"/>
  <c r="AT1869" i="7"/>
  <c r="C1869" i="7"/>
  <c r="AT1868" i="7"/>
  <c r="C1868" i="7"/>
  <c r="AT1867" i="7"/>
  <c r="C1867" i="7"/>
  <c r="AT1866" i="7"/>
  <c r="C1866" i="7"/>
  <c r="AT1865" i="7"/>
  <c r="C1865" i="7"/>
  <c r="AT1864" i="7"/>
  <c r="C1864" i="7"/>
  <c r="AT1863" i="7"/>
  <c r="C1863" i="7"/>
  <c r="AT1862" i="7"/>
  <c r="C1862" i="7"/>
  <c r="AT1861" i="7"/>
  <c r="C1861" i="7"/>
  <c r="AT1860" i="7"/>
  <c r="C1860" i="7"/>
  <c r="AT1859" i="7"/>
  <c r="C1859" i="7"/>
  <c r="AT1858" i="7"/>
  <c r="C1858" i="7"/>
  <c r="AT1857" i="7"/>
  <c r="C1857" i="7"/>
  <c r="AT1856" i="7"/>
  <c r="C1856" i="7"/>
  <c r="AT1855" i="7"/>
  <c r="C1855" i="7"/>
  <c r="AT1854" i="7"/>
  <c r="C1854" i="7"/>
  <c r="AT1853" i="7"/>
  <c r="C1853" i="7"/>
  <c r="AT1852" i="7"/>
  <c r="C1852" i="7"/>
  <c r="AT1851" i="7"/>
  <c r="C1851" i="7"/>
  <c r="AT1850" i="7"/>
  <c r="C1850" i="7"/>
  <c r="AT1849" i="7"/>
  <c r="C1849" i="7"/>
  <c r="AT1848" i="7"/>
  <c r="C1848" i="7"/>
  <c r="AT1847" i="7"/>
  <c r="C1847" i="7"/>
  <c r="AT1846" i="7"/>
  <c r="C1846" i="7"/>
  <c r="AT1845" i="7"/>
  <c r="C1845" i="7"/>
  <c r="AT1844" i="7"/>
  <c r="C1844" i="7"/>
  <c r="AT1843" i="7"/>
  <c r="C1843" i="7"/>
  <c r="AT1842" i="7"/>
  <c r="C1842" i="7"/>
  <c r="AT1841" i="7"/>
  <c r="C1841" i="7"/>
  <c r="AT1840" i="7"/>
  <c r="C1840" i="7"/>
  <c r="AT1839" i="7"/>
  <c r="C1839" i="7"/>
  <c r="AT1838" i="7"/>
  <c r="C1838" i="7"/>
  <c r="AT1837" i="7"/>
  <c r="C1837" i="7"/>
  <c r="AT1836" i="7"/>
  <c r="C1836" i="7"/>
  <c r="AT1835" i="7"/>
  <c r="C1835" i="7"/>
  <c r="AT1834" i="7"/>
  <c r="C1834" i="7"/>
  <c r="AT1833" i="7"/>
  <c r="C1833" i="7"/>
  <c r="AT1832" i="7"/>
  <c r="C1832" i="7"/>
  <c r="AT1831" i="7"/>
  <c r="C1831" i="7"/>
  <c r="AT1830" i="7"/>
  <c r="C1830" i="7"/>
  <c r="AT1829" i="7"/>
  <c r="C1829" i="7"/>
  <c r="AT1828" i="7"/>
  <c r="C1828" i="7"/>
  <c r="AT1827" i="7"/>
  <c r="C1827" i="7"/>
  <c r="AT1826" i="7"/>
  <c r="C1826" i="7"/>
  <c r="AT1825" i="7"/>
  <c r="C1825" i="7"/>
  <c r="AT1824" i="7"/>
  <c r="C1824" i="7"/>
  <c r="AT1823" i="7"/>
  <c r="C1823" i="7"/>
  <c r="AT1822" i="7"/>
  <c r="C1822" i="7"/>
  <c r="AT1821" i="7"/>
  <c r="C1821" i="7"/>
  <c r="AT1820" i="7"/>
  <c r="C1820" i="7"/>
  <c r="AT1819" i="7"/>
  <c r="C1819" i="7"/>
  <c r="AT1818" i="7"/>
  <c r="C1818" i="7"/>
  <c r="AT1817" i="7"/>
  <c r="C1817" i="7"/>
  <c r="AT1816" i="7"/>
  <c r="C1816" i="7"/>
  <c r="AT1815" i="7"/>
  <c r="C1815" i="7"/>
  <c r="AT1814" i="7"/>
  <c r="C1814" i="7"/>
  <c r="AT1813" i="7"/>
  <c r="C1813" i="7"/>
  <c r="AT1812" i="7"/>
  <c r="C1812" i="7"/>
  <c r="AT1811" i="7"/>
  <c r="C1811" i="7"/>
  <c r="AT1810" i="7"/>
  <c r="C1810" i="7"/>
  <c r="AT1809" i="7"/>
  <c r="C1809" i="7"/>
  <c r="AT1808" i="7"/>
  <c r="C1808" i="7"/>
  <c r="AT1807" i="7"/>
  <c r="C1807" i="7"/>
  <c r="AT1806" i="7"/>
  <c r="C1806" i="7"/>
  <c r="AT1805" i="7"/>
  <c r="C1805" i="7"/>
  <c r="AT1804" i="7"/>
  <c r="C1804" i="7"/>
  <c r="AT1803" i="7"/>
  <c r="C1803" i="7"/>
  <c r="AT1802" i="7"/>
  <c r="C1802" i="7"/>
  <c r="AT1801" i="7"/>
  <c r="C1801" i="7"/>
  <c r="AT1800" i="7"/>
  <c r="C1800" i="7"/>
  <c r="AT1799" i="7"/>
  <c r="C1799" i="7"/>
  <c r="AT1798" i="7"/>
  <c r="C1798" i="7"/>
  <c r="AT1797" i="7"/>
  <c r="C1797" i="7"/>
  <c r="AT1796" i="7"/>
  <c r="C1796" i="7"/>
  <c r="AT1795" i="7"/>
  <c r="C1795" i="7"/>
  <c r="AT1794" i="7"/>
  <c r="C1794" i="7"/>
  <c r="AT1793" i="7"/>
  <c r="C1793" i="7"/>
  <c r="AT1792" i="7"/>
  <c r="C1792" i="7"/>
  <c r="AT1791" i="7"/>
  <c r="C1791" i="7"/>
  <c r="AT1790" i="7"/>
  <c r="C1790" i="7"/>
  <c r="AT1789" i="7"/>
  <c r="C1789" i="7"/>
  <c r="AT1788" i="7"/>
  <c r="C1788" i="7"/>
  <c r="AT1787" i="7"/>
  <c r="C1787" i="7"/>
  <c r="AT1786" i="7"/>
  <c r="C1786" i="7"/>
  <c r="AT1785" i="7"/>
  <c r="C1785" i="7"/>
  <c r="AT1784" i="7"/>
  <c r="C1784" i="7"/>
  <c r="AT1783" i="7"/>
  <c r="C1783" i="7"/>
  <c r="AT1782" i="7"/>
  <c r="C1782" i="7"/>
  <c r="AT1781" i="7"/>
  <c r="C1781" i="7"/>
  <c r="AT1780" i="7"/>
  <c r="C1780" i="7"/>
  <c r="AT1779" i="7"/>
  <c r="C1779" i="7"/>
  <c r="AT1778" i="7"/>
  <c r="C1778" i="7"/>
  <c r="AT1777" i="7"/>
  <c r="C1777" i="7"/>
  <c r="AT1776" i="7"/>
  <c r="C1776" i="7"/>
  <c r="AT1775" i="7"/>
  <c r="C1775" i="7"/>
  <c r="AT1774" i="7"/>
  <c r="C1774" i="7"/>
  <c r="AT1773" i="7"/>
  <c r="C1773" i="7"/>
  <c r="AT1772" i="7"/>
  <c r="C1772" i="7"/>
  <c r="AT1771" i="7"/>
  <c r="C1771" i="7"/>
  <c r="AT1770" i="7"/>
  <c r="C1770" i="7"/>
  <c r="AT1769" i="7"/>
  <c r="C1769" i="7"/>
  <c r="AT1768" i="7"/>
  <c r="C1768" i="7"/>
  <c r="AT1767" i="7"/>
  <c r="C1767" i="7"/>
  <c r="AT1766" i="7"/>
  <c r="C1766" i="7"/>
  <c r="AT1765" i="7"/>
  <c r="C1765" i="7"/>
  <c r="AT1764" i="7"/>
  <c r="C1764" i="7"/>
  <c r="AT1763" i="7"/>
  <c r="C1763" i="7"/>
  <c r="AT1762" i="7"/>
  <c r="C1762" i="7"/>
  <c r="AT1761" i="7"/>
  <c r="C1761" i="7"/>
  <c r="AT1760" i="7"/>
  <c r="C1760" i="7"/>
  <c r="AT1759" i="7"/>
  <c r="C1759" i="7"/>
  <c r="AT1758" i="7"/>
  <c r="C1758" i="7"/>
  <c r="AT1757" i="7"/>
  <c r="C1757" i="7"/>
  <c r="AT1756" i="7"/>
  <c r="C1756" i="7"/>
  <c r="AT1755" i="7"/>
  <c r="C1755" i="7"/>
  <c r="AT1754" i="7"/>
  <c r="C1754" i="7"/>
  <c r="AT1753" i="7"/>
  <c r="C1753" i="7"/>
  <c r="AT1752" i="7"/>
  <c r="C1752" i="7"/>
  <c r="AT1751" i="7"/>
  <c r="C1751" i="7"/>
  <c r="AT1750" i="7"/>
  <c r="C1750" i="7"/>
  <c r="AT1749" i="7"/>
  <c r="C1749" i="7"/>
  <c r="AT1748" i="7"/>
  <c r="C1748" i="7"/>
  <c r="AT1747" i="7"/>
  <c r="C1747" i="7"/>
  <c r="AT1746" i="7"/>
  <c r="C1746" i="7"/>
  <c r="AT1745" i="7"/>
  <c r="C1745" i="7"/>
  <c r="AT1744" i="7"/>
  <c r="C1744" i="7"/>
  <c r="AT1743" i="7"/>
  <c r="C1743" i="7"/>
  <c r="AT1742" i="7"/>
  <c r="C1742" i="7"/>
  <c r="AT1741" i="7"/>
  <c r="C1741" i="7"/>
  <c r="AT1740" i="7"/>
  <c r="C1740" i="7"/>
  <c r="AT1739" i="7"/>
  <c r="C1739" i="7"/>
  <c r="AT1738" i="7"/>
  <c r="C1738" i="7"/>
  <c r="AT1737" i="7"/>
  <c r="C1737" i="7"/>
  <c r="AT1736" i="7"/>
  <c r="C1736" i="7"/>
  <c r="AT1735" i="7"/>
  <c r="C1735" i="7"/>
  <c r="AT1734" i="7"/>
  <c r="C1734" i="7"/>
  <c r="AT1733" i="7"/>
  <c r="C1733" i="7"/>
  <c r="AT1732" i="7"/>
  <c r="C1732" i="7"/>
  <c r="AT1731" i="7"/>
  <c r="C1731" i="7"/>
  <c r="AT1730" i="7"/>
  <c r="C1730" i="7"/>
  <c r="AT1729" i="7"/>
  <c r="C1729" i="7"/>
  <c r="AT1728" i="7"/>
  <c r="C1728" i="7"/>
  <c r="AT1727" i="7"/>
  <c r="C1727" i="7"/>
  <c r="AT1726" i="7"/>
  <c r="C1726" i="7"/>
  <c r="AT1725" i="7"/>
  <c r="C1725" i="7"/>
  <c r="AT1724" i="7"/>
  <c r="C1724" i="7"/>
  <c r="AT1723" i="7"/>
  <c r="C1723" i="7"/>
  <c r="AT1722" i="7"/>
  <c r="C1722" i="7"/>
  <c r="AT1721" i="7"/>
  <c r="C1721" i="7"/>
  <c r="AT1720" i="7"/>
  <c r="C1720" i="7"/>
  <c r="AT1719" i="7"/>
  <c r="C1719" i="7"/>
  <c r="AT1718" i="7"/>
  <c r="C1718" i="7"/>
  <c r="AT1717" i="7"/>
  <c r="C1717" i="7"/>
  <c r="AT1716" i="7"/>
  <c r="C1716" i="7"/>
  <c r="AT1715" i="7"/>
  <c r="C1715" i="7"/>
  <c r="AT1714" i="7"/>
  <c r="C1714" i="7"/>
  <c r="AT1713" i="7"/>
  <c r="C1713" i="7"/>
  <c r="AT1712" i="7"/>
  <c r="C1712" i="7"/>
  <c r="AT1711" i="7"/>
  <c r="C1711" i="7"/>
  <c r="AT1710" i="7"/>
  <c r="C1710" i="7"/>
  <c r="AT1709" i="7"/>
  <c r="C1709" i="7"/>
  <c r="AT1708" i="7"/>
  <c r="C1708" i="7"/>
  <c r="AT1707" i="7"/>
  <c r="C1707" i="7"/>
  <c r="AT1706" i="7"/>
  <c r="C1706" i="7"/>
  <c r="AT1705" i="7"/>
  <c r="C1705" i="7"/>
  <c r="AT1704" i="7"/>
  <c r="C1704" i="7"/>
  <c r="AT1703" i="7"/>
  <c r="C1703" i="7"/>
  <c r="AT1702" i="7"/>
  <c r="C1702" i="7"/>
  <c r="AT1701" i="7"/>
  <c r="C1701" i="7"/>
  <c r="AT1700" i="7"/>
  <c r="C1700" i="7"/>
  <c r="AT1699" i="7"/>
  <c r="C1699" i="7"/>
  <c r="AT1698" i="7"/>
  <c r="C1698" i="7"/>
  <c r="AT1697" i="7"/>
  <c r="C1697" i="7"/>
  <c r="AT1696" i="7"/>
  <c r="C1696" i="7"/>
  <c r="AT1695" i="7"/>
  <c r="C1695" i="7"/>
  <c r="AT1694" i="7"/>
  <c r="C1694" i="7"/>
  <c r="AT1693" i="7"/>
  <c r="C1693" i="7"/>
  <c r="AT1692" i="7"/>
  <c r="C1692" i="7"/>
  <c r="AT1691" i="7"/>
  <c r="C1691" i="7"/>
  <c r="AT1690" i="7"/>
  <c r="C1690" i="7"/>
  <c r="AT1689" i="7"/>
  <c r="C1689" i="7"/>
  <c r="AT1688" i="7"/>
  <c r="C1688" i="7"/>
  <c r="AT1687" i="7"/>
  <c r="C1687" i="7"/>
  <c r="AT1686" i="7"/>
  <c r="C1686" i="7"/>
  <c r="AT1685" i="7"/>
  <c r="C1685" i="7"/>
  <c r="AT1684" i="7"/>
  <c r="C1684" i="7"/>
  <c r="AT1683" i="7"/>
  <c r="C1683" i="7"/>
  <c r="AT1682" i="7"/>
  <c r="C1682" i="7"/>
  <c r="AT1681" i="7"/>
  <c r="C1681" i="7"/>
  <c r="AT1680" i="7"/>
  <c r="C1680" i="7"/>
  <c r="AT1679" i="7"/>
  <c r="C1679" i="7"/>
  <c r="AT1678" i="7"/>
  <c r="C1678" i="7"/>
  <c r="AT1677" i="7"/>
  <c r="C1677" i="7"/>
  <c r="AT1676" i="7"/>
  <c r="C1676" i="7"/>
  <c r="AT1675" i="7"/>
  <c r="C1675" i="7"/>
  <c r="AT1674" i="7"/>
  <c r="C1674" i="7"/>
  <c r="AT1673" i="7"/>
  <c r="C1673" i="7"/>
  <c r="AT1672" i="7"/>
  <c r="C1672" i="7"/>
  <c r="AT1671" i="7"/>
  <c r="C1671" i="7"/>
  <c r="AT1670" i="7"/>
  <c r="C1670" i="7"/>
  <c r="AT1669" i="7"/>
  <c r="C1669" i="7"/>
  <c r="AT1668" i="7"/>
  <c r="C1668" i="7"/>
  <c r="AT1667" i="7"/>
  <c r="C1667" i="7"/>
  <c r="AT1666" i="7"/>
  <c r="C1666" i="7"/>
  <c r="AT1665" i="7"/>
  <c r="C1665" i="7"/>
  <c r="AT1664" i="7"/>
  <c r="C1664" i="7"/>
  <c r="AT1663" i="7"/>
  <c r="C1663" i="7"/>
  <c r="AT1662" i="7"/>
  <c r="C1662" i="7"/>
  <c r="AT1661" i="7"/>
  <c r="C1661" i="7"/>
  <c r="AT1660" i="7"/>
  <c r="C1660" i="7"/>
  <c r="AT1659" i="7"/>
  <c r="C1659" i="7"/>
  <c r="AT1658" i="7"/>
  <c r="C1658" i="7"/>
  <c r="AT1657" i="7"/>
  <c r="C1657" i="7"/>
  <c r="AT1656" i="7"/>
  <c r="C1656" i="7"/>
  <c r="AT1655" i="7"/>
  <c r="C1655" i="7"/>
  <c r="AT1654" i="7"/>
  <c r="C1654" i="7"/>
  <c r="AT1653" i="7"/>
  <c r="C1653" i="7"/>
  <c r="AT1652" i="7"/>
  <c r="C1652" i="7"/>
  <c r="AT1651" i="7"/>
  <c r="C1651" i="7"/>
  <c r="AT1650" i="7"/>
  <c r="C1650" i="7"/>
  <c r="AT1649" i="7"/>
  <c r="C1649" i="7"/>
  <c r="AT1648" i="7"/>
  <c r="C1648" i="7"/>
  <c r="AT1647" i="7"/>
  <c r="C1647" i="7"/>
  <c r="AT1646" i="7"/>
  <c r="C1646" i="7"/>
  <c r="AT1645" i="7"/>
  <c r="C1645" i="7"/>
  <c r="AT1644" i="7"/>
  <c r="C1644" i="7"/>
  <c r="AT1643" i="7"/>
  <c r="C1643" i="7"/>
  <c r="AT1642" i="7"/>
  <c r="C1642" i="7"/>
  <c r="AT1641" i="7"/>
  <c r="C1641" i="7"/>
  <c r="AT1640" i="7"/>
  <c r="C1640" i="7"/>
  <c r="AT1639" i="7"/>
  <c r="C1639" i="7"/>
  <c r="AT1638" i="7"/>
  <c r="C1638" i="7"/>
  <c r="AT1637" i="7"/>
  <c r="C1637" i="7"/>
  <c r="AT1636" i="7"/>
  <c r="C1636" i="7"/>
  <c r="AT1635" i="7"/>
  <c r="C1635" i="7"/>
  <c r="AT1634" i="7"/>
  <c r="C1634" i="7"/>
  <c r="AT1633" i="7"/>
  <c r="C1633" i="7"/>
  <c r="AT1632" i="7"/>
  <c r="C1632" i="7"/>
  <c r="AT1631" i="7"/>
  <c r="C1631" i="7"/>
  <c r="AT1630" i="7"/>
  <c r="C1630" i="7"/>
  <c r="AT1629" i="7"/>
  <c r="C1629" i="7"/>
  <c r="AT1628" i="7"/>
  <c r="C1628" i="7"/>
  <c r="AT1627" i="7"/>
  <c r="C1627" i="7"/>
  <c r="AT1626" i="7"/>
  <c r="C1626" i="7"/>
  <c r="AT1625" i="7"/>
  <c r="C1625" i="7"/>
  <c r="AT1624" i="7"/>
  <c r="C1624" i="7"/>
  <c r="AT1623" i="7"/>
  <c r="C1623" i="7"/>
  <c r="AT1622" i="7"/>
  <c r="C1622" i="7"/>
  <c r="AT1621" i="7"/>
  <c r="C1621" i="7"/>
  <c r="AT1620" i="7"/>
  <c r="C1620" i="7"/>
  <c r="AT1619" i="7"/>
  <c r="C1619" i="7"/>
  <c r="AT1618" i="7"/>
  <c r="C1618" i="7"/>
  <c r="AT1617" i="7"/>
  <c r="C1617" i="7"/>
  <c r="AT1616" i="7"/>
  <c r="C1616" i="7"/>
  <c r="AT1615" i="7"/>
  <c r="C1615" i="7"/>
  <c r="AT1614" i="7"/>
  <c r="C1614" i="7"/>
  <c r="AT1613" i="7"/>
  <c r="C1613" i="7"/>
  <c r="AT1612" i="7"/>
  <c r="C1612" i="7"/>
  <c r="AT1611" i="7"/>
  <c r="C1611" i="7"/>
  <c r="AT1610" i="7"/>
  <c r="C1610" i="7"/>
  <c r="AT1609" i="7"/>
  <c r="C1609" i="7"/>
  <c r="AT1608" i="7"/>
  <c r="C1608" i="7"/>
  <c r="AT1607" i="7"/>
  <c r="C1607" i="7"/>
  <c r="AT1606" i="7"/>
  <c r="C1606" i="7"/>
  <c r="AT1605" i="7"/>
  <c r="C1605" i="7"/>
  <c r="AT1604" i="7"/>
  <c r="C1604" i="7"/>
  <c r="AT1603" i="7"/>
  <c r="C1603" i="7"/>
  <c r="AT1602" i="7"/>
  <c r="C1602" i="7"/>
  <c r="AT1601" i="7"/>
  <c r="C1601" i="7"/>
  <c r="AT1600" i="7"/>
  <c r="C1600" i="7"/>
  <c r="AT1599" i="7"/>
  <c r="C1599" i="7"/>
  <c r="AT1598" i="7"/>
  <c r="C1598" i="7"/>
  <c r="AT1597" i="7"/>
  <c r="C1597" i="7"/>
  <c r="AT1596" i="7"/>
  <c r="C1596" i="7"/>
  <c r="AT1595" i="7"/>
  <c r="C1595" i="7"/>
  <c r="AT1594" i="7"/>
  <c r="C1594" i="7"/>
  <c r="AT1593" i="7"/>
  <c r="C1593" i="7"/>
  <c r="AT1592" i="7"/>
  <c r="C1592" i="7"/>
  <c r="AT1591" i="7"/>
  <c r="C1591" i="7"/>
  <c r="AT1590" i="7"/>
  <c r="C1590" i="7"/>
  <c r="AT1589" i="7"/>
  <c r="C1589" i="7"/>
  <c r="AT1588" i="7"/>
  <c r="C1588" i="7"/>
  <c r="AT1587" i="7"/>
  <c r="C1587" i="7"/>
  <c r="AT1586" i="7"/>
  <c r="C1586" i="7"/>
  <c r="AT1585" i="7"/>
  <c r="C1585" i="7"/>
  <c r="AT1584" i="7"/>
  <c r="C1584" i="7"/>
  <c r="AT1583" i="7"/>
  <c r="C1583" i="7"/>
  <c r="AT1582" i="7"/>
  <c r="C1582" i="7"/>
  <c r="AT1581" i="7"/>
  <c r="C1581" i="7"/>
  <c r="AT1580" i="7"/>
  <c r="C1580" i="7"/>
  <c r="AT1579" i="7"/>
  <c r="C1579" i="7"/>
  <c r="AT1578" i="7"/>
  <c r="C1578" i="7"/>
  <c r="AT1577" i="7"/>
  <c r="C1577" i="7"/>
  <c r="AT1576" i="7"/>
  <c r="C1576" i="7"/>
  <c r="AT1575" i="7"/>
  <c r="C1575" i="7"/>
  <c r="AT1574" i="7"/>
  <c r="C1574" i="7"/>
  <c r="AT1573" i="7"/>
  <c r="C1573" i="7"/>
  <c r="AT1572" i="7"/>
  <c r="C1572" i="7"/>
  <c r="C1571" i="7"/>
  <c r="C1570" i="7"/>
  <c r="C1569" i="7"/>
  <c r="AT1568" i="7"/>
  <c r="C1568" i="7"/>
  <c r="AT1567" i="7"/>
  <c r="C1567" i="7"/>
  <c r="AT1566" i="7"/>
  <c r="C1566" i="7"/>
  <c r="AT1565" i="7"/>
  <c r="C1565" i="7"/>
  <c r="AT1564" i="7"/>
  <c r="C1564" i="7"/>
  <c r="AT1563" i="7"/>
  <c r="C1563" i="7"/>
  <c r="AT1562" i="7"/>
  <c r="C1562" i="7"/>
  <c r="AT1561" i="7"/>
  <c r="C1561" i="7"/>
  <c r="AT1560" i="7"/>
  <c r="C1560" i="7"/>
  <c r="AT1559" i="7"/>
  <c r="C1559" i="7"/>
  <c r="AT1558" i="7"/>
  <c r="C1558" i="7"/>
  <c r="AT1557" i="7"/>
  <c r="C1557" i="7"/>
  <c r="AT1556" i="7"/>
  <c r="C1556" i="7"/>
  <c r="AT1555" i="7"/>
  <c r="C1555" i="7"/>
  <c r="AT1554" i="7"/>
  <c r="C1554" i="7"/>
  <c r="AT1553" i="7"/>
  <c r="C1553" i="7"/>
  <c r="AT1552" i="7"/>
  <c r="C1552" i="7"/>
  <c r="AT1551" i="7"/>
  <c r="C1551" i="7"/>
  <c r="AT1550" i="7"/>
  <c r="C1550" i="7"/>
  <c r="AT1549" i="7"/>
  <c r="C1549" i="7"/>
  <c r="AT1548" i="7"/>
  <c r="C1548" i="7"/>
  <c r="AT1547" i="7"/>
  <c r="C1547" i="7"/>
  <c r="AT1546" i="7"/>
  <c r="C1546" i="7"/>
  <c r="AT1545" i="7"/>
  <c r="C1545" i="7"/>
  <c r="AT1544" i="7"/>
  <c r="C1544" i="7"/>
  <c r="AT1543" i="7"/>
  <c r="C1543" i="7"/>
  <c r="AT1542" i="7"/>
  <c r="C1542" i="7"/>
  <c r="AT1541" i="7"/>
  <c r="C1541" i="7"/>
  <c r="AT1540" i="7"/>
  <c r="C1540" i="7"/>
  <c r="AT1539" i="7"/>
  <c r="C1539" i="7"/>
  <c r="AT1538" i="7"/>
  <c r="C1538" i="7"/>
  <c r="AT1537" i="7"/>
  <c r="C1537" i="7"/>
  <c r="AT1536" i="7"/>
  <c r="C1536" i="7"/>
  <c r="AT1535" i="7"/>
  <c r="C1535" i="7"/>
  <c r="AT1534" i="7"/>
  <c r="C1534" i="7"/>
  <c r="AT1533" i="7"/>
  <c r="C1533" i="7"/>
  <c r="AT1532" i="7"/>
  <c r="C1532" i="7"/>
  <c r="AT1531" i="7"/>
  <c r="C1531" i="7"/>
  <c r="AT1530" i="7"/>
  <c r="C1530" i="7"/>
  <c r="AT1529" i="7"/>
  <c r="C1529" i="7"/>
  <c r="AT1528" i="7"/>
  <c r="C1528" i="7"/>
  <c r="AT1527" i="7"/>
  <c r="C1527" i="7"/>
  <c r="AT1526" i="7"/>
  <c r="C1526" i="7"/>
  <c r="AT1525" i="7"/>
  <c r="C1525" i="7"/>
  <c r="AT1524" i="7"/>
  <c r="C1524" i="7"/>
  <c r="AT1523" i="7"/>
  <c r="C1523" i="7"/>
  <c r="AT1522" i="7"/>
  <c r="C1522" i="7"/>
  <c r="AT1521" i="7"/>
  <c r="C1521" i="7"/>
  <c r="AT1520" i="7"/>
  <c r="C1520" i="7"/>
  <c r="AT1519" i="7"/>
  <c r="C1519" i="7"/>
  <c r="AT1518" i="7"/>
  <c r="C1518" i="7"/>
  <c r="AT1517" i="7"/>
  <c r="C1517" i="7"/>
  <c r="AT1516" i="7"/>
  <c r="C1516" i="7"/>
  <c r="AT1515" i="7"/>
  <c r="C1515" i="7"/>
  <c r="AT1514" i="7"/>
  <c r="C1514" i="7"/>
  <c r="AT1513" i="7"/>
  <c r="C1513" i="7"/>
  <c r="AT1512" i="7"/>
  <c r="C1512" i="7"/>
  <c r="AT1511" i="7"/>
  <c r="C1511" i="7"/>
  <c r="AT1510" i="7"/>
  <c r="C1510" i="7"/>
  <c r="AT1509" i="7"/>
  <c r="C1509" i="7"/>
  <c r="AT1508" i="7"/>
  <c r="C1508" i="7"/>
  <c r="AT1507" i="7"/>
  <c r="C1507" i="7"/>
  <c r="AT1506" i="7"/>
  <c r="C1506" i="7"/>
  <c r="AT1505" i="7"/>
  <c r="C1505" i="7"/>
  <c r="AT1504" i="7"/>
  <c r="C1504" i="7"/>
  <c r="AT1503" i="7"/>
  <c r="C1503" i="7"/>
  <c r="AT1502" i="7"/>
  <c r="C1502" i="7"/>
  <c r="AT1501" i="7"/>
  <c r="C1501" i="7"/>
  <c r="AT1500" i="7"/>
  <c r="C1500" i="7"/>
  <c r="C1499" i="7"/>
  <c r="C1498" i="7"/>
  <c r="AT1497" i="7"/>
  <c r="C1497" i="7"/>
  <c r="AT1496" i="7"/>
  <c r="C1496" i="7"/>
  <c r="AT1495" i="7"/>
  <c r="C1495" i="7"/>
  <c r="AT1494" i="7"/>
  <c r="C1494" i="7"/>
  <c r="AT1493" i="7"/>
  <c r="C1493" i="7"/>
  <c r="AT1492" i="7"/>
  <c r="C1492" i="7"/>
  <c r="AT1491" i="7"/>
  <c r="C1491" i="7"/>
  <c r="AT1490" i="7"/>
  <c r="C1490" i="7"/>
  <c r="AT1489" i="7"/>
  <c r="C1489" i="7"/>
  <c r="AT1488" i="7"/>
  <c r="C1488" i="7"/>
  <c r="AT1487" i="7"/>
  <c r="C1487" i="7"/>
  <c r="AT1486" i="7"/>
  <c r="C1486" i="7"/>
  <c r="AT1485" i="7"/>
  <c r="C1485" i="7"/>
  <c r="AT1484" i="7"/>
  <c r="C1484" i="7"/>
  <c r="AT1483" i="7"/>
  <c r="C1483" i="7"/>
  <c r="AT1482" i="7"/>
  <c r="C1482" i="7"/>
  <c r="AT1481" i="7"/>
  <c r="C1481" i="7"/>
  <c r="AT1480" i="7"/>
  <c r="C1480" i="7"/>
  <c r="AT1479" i="7"/>
  <c r="C1479" i="7"/>
  <c r="AT1478" i="7"/>
  <c r="C1478" i="7"/>
  <c r="AT1477" i="7"/>
  <c r="C1477" i="7"/>
  <c r="AT1476" i="7"/>
  <c r="C1476" i="7"/>
  <c r="AT1475" i="7"/>
  <c r="C1475" i="7"/>
  <c r="AT1474" i="7"/>
  <c r="C1474" i="7"/>
  <c r="AT1473" i="7"/>
  <c r="C1473" i="7"/>
  <c r="AT1472" i="7"/>
  <c r="C1472" i="7"/>
  <c r="AT1471" i="7"/>
  <c r="C1471" i="7"/>
  <c r="AT1470" i="7"/>
  <c r="C1470" i="7"/>
  <c r="AT1469" i="7"/>
  <c r="C1469" i="7"/>
  <c r="AT1468" i="7"/>
  <c r="C1468" i="7"/>
  <c r="AT1467" i="7"/>
  <c r="C1467" i="7"/>
  <c r="AT1466" i="7"/>
  <c r="C1466" i="7"/>
  <c r="AT1465" i="7"/>
  <c r="C1465" i="7"/>
  <c r="AT1464" i="7"/>
  <c r="C1464" i="7"/>
  <c r="AT1463" i="7"/>
  <c r="C1463" i="7"/>
  <c r="AT1462" i="7"/>
  <c r="C1462" i="7"/>
  <c r="AT1461" i="7"/>
  <c r="C1461" i="7"/>
  <c r="AT1460" i="7"/>
  <c r="C1460" i="7"/>
  <c r="AT1459" i="7"/>
  <c r="C1459" i="7"/>
  <c r="AT1458" i="7"/>
  <c r="C1458" i="7"/>
  <c r="AT1457" i="7"/>
  <c r="C1457" i="7"/>
  <c r="AT1456" i="7"/>
  <c r="C1456" i="7"/>
  <c r="AT1455" i="7"/>
  <c r="C1455" i="7"/>
  <c r="AT1454" i="7"/>
  <c r="C1454" i="7"/>
  <c r="AT1453" i="7"/>
  <c r="C1453" i="7"/>
  <c r="AT1452" i="7"/>
  <c r="C1452" i="7"/>
  <c r="AT1451" i="7"/>
  <c r="C1451" i="7"/>
  <c r="AT1450" i="7"/>
  <c r="C1450" i="7"/>
  <c r="AT1449" i="7"/>
  <c r="C1449" i="7"/>
  <c r="AT1448" i="7"/>
  <c r="C1448" i="7"/>
  <c r="AT1447" i="7"/>
  <c r="C1447" i="7"/>
  <c r="AT1446" i="7"/>
  <c r="C1446" i="7"/>
  <c r="AT1445" i="7"/>
  <c r="C1445" i="7"/>
  <c r="AT1444" i="7"/>
  <c r="C1444" i="7"/>
  <c r="AT1443" i="7"/>
  <c r="C1443" i="7"/>
  <c r="AT1442" i="7"/>
  <c r="C1442" i="7"/>
  <c r="AT1441" i="7"/>
  <c r="C1441" i="7"/>
  <c r="AT1440" i="7"/>
  <c r="C1440" i="7"/>
  <c r="AT1439" i="7"/>
  <c r="C1439" i="7"/>
  <c r="AT1438" i="7"/>
  <c r="C1438" i="7"/>
  <c r="AT1437" i="7"/>
  <c r="C1437" i="7"/>
  <c r="AT1436" i="7"/>
  <c r="C1436" i="7"/>
  <c r="AT1435" i="7"/>
  <c r="C1435" i="7"/>
  <c r="AT1434" i="7"/>
  <c r="C1434" i="7"/>
  <c r="AT1433" i="7"/>
  <c r="C1433" i="7"/>
  <c r="AT1432" i="7"/>
  <c r="C1432" i="7"/>
  <c r="AT1431" i="7"/>
  <c r="C1431" i="7"/>
  <c r="AT1430" i="7"/>
  <c r="C1430" i="7"/>
  <c r="AT1429" i="7"/>
  <c r="C1429" i="7"/>
  <c r="AT1428" i="7"/>
  <c r="C1428" i="7"/>
  <c r="AT1427" i="7"/>
  <c r="C1427" i="7"/>
  <c r="AT1426" i="7"/>
  <c r="C1426" i="7"/>
  <c r="AT1425" i="7"/>
  <c r="C1425" i="7"/>
  <c r="AT1424" i="7"/>
  <c r="C1424" i="7"/>
  <c r="AT1423" i="7"/>
  <c r="C1423" i="7"/>
  <c r="AT1422" i="7"/>
  <c r="C1422" i="7"/>
  <c r="AT1421" i="7"/>
  <c r="C1421" i="7"/>
  <c r="AT1420" i="7"/>
  <c r="C1420" i="7"/>
  <c r="AT1419" i="7"/>
  <c r="C1419" i="7"/>
  <c r="AT1418" i="7"/>
  <c r="C1418" i="7"/>
  <c r="AT1417" i="7"/>
  <c r="C1417" i="7"/>
  <c r="AT1416" i="7"/>
  <c r="C1416" i="7"/>
  <c r="AT1415" i="7"/>
  <c r="C1415" i="7"/>
  <c r="AT1414" i="7"/>
  <c r="C1414" i="7"/>
  <c r="AT1413" i="7"/>
  <c r="C1413" i="7"/>
  <c r="AT1412" i="7"/>
  <c r="C1412" i="7"/>
  <c r="AT1411" i="7"/>
  <c r="C1411" i="7"/>
  <c r="AT1410" i="7"/>
  <c r="C1410" i="7"/>
  <c r="AT1409" i="7"/>
  <c r="C1409" i="7"/>
  <c r="AT1408" i="7"/>
  <c r="C1408" i="7"/>
  <c r="AT1407" i="7"/>
  <c r="C1407" i="7"/>
  <c r="AT1406" i="7"/>
  <c r="C1406" i="7"/>
  <c r="AT1405" i="7"/>
  <c r="C1405" i="7"/>
  <c r="AT1404" i="7"/>
  <c r="C1404" i="7"/>
  <c r="AT1403" i="7"/>
  <c r="C1403" i="7"/>
  <c r="AT1402" i="7"/>
  <c r="C1402" i="7"/>
  <c r="AT1401" i="7"/>
  <c r="C1401" i="7"/>
  <c r="AT1400" i="7"/>
  <c r="C1400" i="7"/>
  <c r="AT1399" i="7"/>
  <c r="C1399" i="7"/>
  <c r="AT1398" i="7"/>
  <c r="C1398" i="7"/>
  <c r="AT1397" i="7"/>
  <c r="C1397" i="7"/>
  <c r="AT1396" i="7"/>
  <c r="C1396" i="7"/>
  <c r="AT1395" i="7"/>
  <c r="C1395" i="7"/>
  <c r="AT1394" i="7"/>
  <c r="C1394" i="7"/>
  <c r="AT1393" i="7"/>
  <c r="C1393" i="7"/>
  <c r="AT1392" i="7"/>
  <c r="C1392" i="7"/>
  <c r="AT1391" i="7"/>
  <c r="C1391" i="7"/>
  <c r="AT1390" i="7"/>
  <c r="C1390" i="7"/>
  <c r="AT1389" i="7"/>
  <c r="C1389" i="7"/>
  <c r="AT1388" i="7"/>
  <c r="C1388" i="7"/>
  <c r="AT1387" i="7"/>
  <c r="C1387" i="7"/>
  <c r="AT1386" i="7"/>
  <c r="C1386" i="7"/>
  <c r="AT1385" i="7"/>
  <c r="C1385" i="7"/>
  <c r="AT1384" i="7"/>
  <c r="C1384" i="7"/>
  <c r="AT1383" i="7"/>
  <c r="C1383" i="7"/>
  <c r="AT1382" i="7"/>
  <c r="C1382" i="7"/>
  <c r="AT1381" i="7"/>
  <c r="C1381" i="7"/>
  <c r="AT1380" i="7"/>
  <c r="C1380" i="7"/>
  <c r="AT1379" i="7"/>
  <c r="C1379" i="7"/>
  <c r="AT1378" i="7"/>
  <c r="C1378" i="7"/>
  <c r="AT1377" i="7"/>
  <c r="C1377" i="7"/>
  <c r="AT1376" i="7"/>
  <c r="C1376" i="7"/>
  <c r="AT1375" i="7"/>
  <c r="C1375" i="7"/>
  <c r="AT1374" i="7"/>
  <c r="C1374" i="7"/>
  <c r="AT1373" i="7"/>
  <c r="C1373" i="7"/>
  <c r="AT1372" i="7"/>
  <c r="C1372" i="7"/>
  <c r="AT1371" i="7"/>
  <c r="C1371" i="7"/>
  <c r="AT1370" i="7"/>
  <c r="C1370" i="7"/>
  <c r="AT1369" i="7"/>
  <c r="C1369" i="7"/>
  <c r="AT1368" i="7"/>
  <c r="C1368" i="7"/>
  <c r="AT1367" i="7"/>
  <c r="C1367" i="7"/>
  <c r="AT1366" i="7"/>
  <c r="C1366" i="7"/>
  <c r="AT1365" i="7"/>
  <c r="C1365" i="7"/>
  <c r="AT1364" i="7"/>
  <c r="C1364" i="7"/>
  <c r="AT1363" i="7"/>
  <c r="C1363" i="7"/>
  <c r="AT1362" i="7"/>
  <c r="C1362" i="7"/>
  <c r="AT1361" i="7"/>
  <c r="C1361" i="7"/>
  <c r="AT1360" i="7"/>
  <c r="C1360" i="7"/>
  <c r="AT1359" i="7"/>
  <c r="C1359" i="7"/>
  <c r="AT1358" i="7"/>
  <c r="C1358" i="7"/>
  <c r="AT1357" i="7"/>
  <c r="C1357" i="7"/>
  <c r="AT1356" i="7"/>
  <c r="C1356" i="7"/>
  <c r="AT1355" i="7"/>
  <c r="C1355" i="7"/>
  <c r="AT1354" i="7"/>
  <c r="C1354" i="7"/>
  <c r="AT1353" i="7"/>
  <c r="C1353" i="7"/>
  <c r="AT1352" i="7"/>
  <c r="C1352" i="7"/>
  <c r="AT1351" i="7"/>
  <c r="C1351" i="7"/>
  <c r="AT1350" i="7"/>
  <c r="C1350" i="7"/>
  <c r="AT1349" i="7"/>
  <c r="C1349" i="7"/>
  <c r="AT1348" i="7"/>
  <c r="C1348" i="7"/>
  <c r="AT1347" i="7"/>
  <c r="C1347" i="7"/>
  <c r="AT1346" i="7"/>
  <c r="C1346" i="7"/>
  <c r="AT1345" i="7"/>
  <c r="C1345" i="7"/>
  <c r="AT1344" i="7"/>
  <c r="C1344" i="7"/>
  <c r="AT1343" i="7"/>
  <c r="C1343" i="7"/>
  <c r="AT1342" i="7"/>
  <c r="C1342" i="7"/>
  <c r="AT1341" i="7"/>
  <c r="C1341" i="7"/>
  <c r="AT1340" i="7"/>
  <c r="C1340" i="7"/>
  <c r="AT1339" i="7"/>
  <c r="C1339" i="7"/>
  <c r="AT1338" i="7"/>
  <c r="C1338" i="7"/>
  <c r="AT1337" i="7"/>
  <c r="C1337" i="7"/>
  <c r="AT1336" i="7"/>
  <c r="C1336" i="7"/>
  <c r="AT1335" i="7"/>
  <c r="C1335" i="7"/>
  <c r="AT1334" i="7"/>
  <c r="C1334" i="7"/>
  <c r="AT1333" i="7"/>
  <c r="C1333" i="7"/>
  <c r="AT1332" i="7"/>
  <c r="C1332" i="7"/>
  <c r="AT1331" i="7"/>
  <c r="C1331" i="7"/>
  <c r="AT1330" i="7"/>
  <c r="C1330" i="7"/>
  <c r="AT1329" i="7"/>
  <c r="C1329" i="7"/>
  <c r="AT1328" i="7"/>
  <c r="C1328" i="7"/>
  <c r="AT1327" i="7"/>
  <c r="C1327" i="7"/>
  <c r="AT1326" i="7"/>
  <c r="C1326" i="7"/>
  <c r="AT1325" i="7"/>
  <c r="C1325" i="7"/>
  <c r="AT1324" i="7"/>
  <c r="C1324" i="7"/>
  <c r="AT1323" i="7"/>
  <c r="C1323" i="7"/>
  <c r="AT1322" i="7"/>
  <c r="C1322" i="7"/>
  <c r="AT1321" i="7"/>
  <c r="C1321" i="7"/>
  <c r="AT1320" i="7"/>
  <c r="C1320" i="7"/>
  <c r="AT1319" i="7"/>
  <c r="C1319" i="7"/>
  <c r="AT1318" i="7"/>
  <c r="C1318" i="7"/>
  <c r="AT1317" i="7"/>
  <c r="C1317" i="7"/>
  <c r="AT1316" i="7"/>
  <c r="C1316" i="7"/>
  <c r="AT1315" i="7"/>
  <c r="C1315" i="7"/>
  <c r="AT1314" i="7"/>
  <c r="C1314" i="7"/>
  <c r="AT1313" i="7"/>
  <c r="C1313" i="7"/>
  <c r="AT1312" i="7"/>
  <c r="C1312" i="7"/>
  <c r="AT1311" i="7"/>
  <c r="C1311" i="7"/>
  <c r="AT1310" i="7"/>
  <c r="C1310" i="7"/>
  <c r="AT1309" i="7"/>
  <c r="C1309" i="7"/>
  <c r="AT1308" i="7"/>
  <c r="C1308" i="7"/>
  <c r="AT1307" i="7"/>
  <c r="C1307" i="7"/>
  <c r="AT1306" i="7"/>
  <c r="C1306" i="7"/>
  <c r="AT1305" i="7"/>
  <c r="C1305" i="7"/>
  <c r="AT1304" i="7"/>
  <c r="C1304" i="7"/>
  <c r="AT1303" i="7"/>
  <c r="C1303" i="7"/>
  <c r="AT1302" i="7"/>
  <c r="C1302" i="7"/>
  <c r="AT1301" i="7"/>
  <c r="C1301" i="7"/>
  <c r="AT1300" i="7"/>
  <c r="C1300" i="7"/>
  <c r="C1299" i="7"/>
  <c r="C1298" i="7"/>
  <c r="C1297" i="7"/>
  <c r="C1296" i="7"/>
  <c r="C1295" i="7"/>
  <c r="C1294" i="7"/>
  <c r="C1293" i="7"/>
  <c r="C1292" i="7"/>
  <c r="AT1291" i="7"/>
  <c r="C1291" i="7"/>
  <c r="AT1290" i="7"/>
  <c r="C1290" i="7"/>
  <c r="AT1289" i="7"/>
  <c r="C1289" i="7"/>
  <c r="AT1288" i="7"/>
  <c r="C1288" i="7"/>
  <c r="AT1287" i="7"/>
  <c r="C1287" i="7"/>
  <c r="AT1286" i="7"/>
  <c r="C1286" i="7"/>
  <c r="AT1285" i="7"/>
  <c r="C1285" i="7"/>
  <c r="AT1284" i="7"/>
  <c r="C1284" i="7"/>
  <c r="AT1283" i="7"/>
  <c r="C1283" i="7"/>
  <c r="AT1282" i="7"/>
  <c r="C1282" i="7"/>
  <c r="AT1281" i="7"/>
  <c r="C1281" i="7"/>
  <c r="AT1280" i="7"/>
  <c r="C1280" i="7"/>
  <c r="AT1279" i="7"/>
  <c r="C1279" i="7"/>
  <c r="AT1278" i="7"/>
  <c r="C1278" i="7"/>
  <c r="AT1277" i="7"/>
  <c r="C1277" i="7"/>
  <c r="AT1276" i="7"/>
  <c r="C1276" i="7"/>
  <c r="AT1275" i="7"/>
  <c r="C1275" i="7"/>
  <c r="AT1274" i="7"/>
  <c r="C1274" i="7"/>
  <c r="AT1273" i="7"/>
  <c r="C1273" i="7"/>
  <c r="AT1272" i="7"/>
  <c r="C1272" i="7"/>
  <c r="AT1271" i="7"/>
  <c r="C1271" i="7"/>
  <c r="AT1270" i="7"/>
  <c r="C1270" i="7"/>
  <c r="AT1269" i="7"/>
  <c r="C1269" i="7"/>
  <c r="AT1268" i="7"/>
  <c r="C1268" i="7"/>
  <c r="AT1267" i="7"/>
  <c r="C1267" i="7"/>
  <c r="AT1266" i="7"/>
  <c r="C1266" i="7"/>
  <c r="AT1265" i="7"/>
  <c r="C1265" i="7"/>
  <c r="AT1264" i="7"/>
  <c r="C1264" i="7"/>
  <c r="AT1263" i="7"/>
  <c r="C1263" i="7"/>
  <c r="AT1262" i="7"/>
  <c r="C1262" i="7"/>
  <c r="AT1261" i="7"/>
  <c r="C1261" i="7"/>
  <c r="AT1260" i="7"/>
  <c r="C1260" i="7"/>
  <c r="AT1259" i="7"/>
  <c r="C1259" i="7"/>
  <c r="AT1258" i="7"/>
  <c r="C1258" i="7"/>
  <c r="AT1257" i="7"/>
  <c r="C1257" i="7"/>
  <c r="AT1256" i="7"/>
  <c r="C1256" i="7"/>
  <c r="AT1255" i="7"/>
  <c r="C1255" i="7"/>
  <c r="AT1254" i="7"/>
  <c r="C1254" i="7"/>
  <c r="AT1253" i="7"/>
  <c r="C1253" i="7"/>
  <c r="AT1252" i="7"/>
  <c r="C1252" i="7"/>
  <c r="AT1251" i="7"/>
  <c r="C1251" i="7"/>
  <c r="AT1250" i="7"/>
  <c r="C1250" i="7"/>
  <c r="AT1249" i="7"/>
  <c r="C1249" i="7"/>
  <c r="AT1248" i="7"/>
  <c r="C1248" i="7"/>
  <c r="AT1247" i="7"/>
  <c r="C1247" i="7"/>
  <c r="AT1246" i="7"/>
  <c r="C1246" i="7"/>
  <c r="AT1245" i="7"/>
  <c r="C1245" i="7"/>
  <c r="AT1244" i="7"/>
  <c r="C1244" i="7"/>
  <c r="AT1243" i="7"/>
  <c r="C1243" i="7"/>
  <c r="AT1242" i="7"/>
  <c r="C1242" i="7"/>
  <c r="AT1241" i="7"/>
  <c r="C1241" i="7"/>
  <c r="AT1240" i="7"/>
  <c r="C1240" i="7"/>
  <c r="AT1239" i="7"/>
  <c r="C1239" i="7"/>
  <c r="AT1238" i="7"/>
  <c r="C1238" i="7"/>
  <c r="AT1237" i="7"/>
  <c r="C1237" i="7"/>
  <c r="AT1236" i="7"/>
  <c r="C1236" i="7"/>
  <c r="AT1235" i="7"/>
  <c r="C1235" i="7"/>
  <c r="AT1234" i="7"/>
  <c r="C1234" i="7"/>
  <c r="AT1233" i="7"/>
  <c r="C1233" i="7"/>
  <c r="AT1232" i="7"/>
  <c r="C1232" i="7"/>
  <c r="AT1231" i="7"/>
  <c r="C1231" i="7"/>
  <c r="AT1230" i="7"/>
  <c r="C1230" i="7"/>
  <c r="AT1229" i="7"/>
  <c r="C1229" i="7"/>
  <c r="AT1228" i="7"/>
  <c r="C1228" i="7"/>
  <c r="AT1227" i="7"/>
  <c r="C1227" i="7"/>
  <c r="AT1226" i="7"/>
  <c r="C1226" i="7"/>
  <c r="AT1225" i="7"/>
  <c r="C1225" i="7"/>
  <c r="AT1224" i="7"/>
  <c r="C1224" i="7"/>
  <c r="AT1223" i="7"/>
  <c r="C1223" i="7"/>
  <c r="AT1222" i="7"/>
  <c r="C1222" i="7"/>
  <c r="AT1221" i="7"/>
  <c r="C1221" i="7"/>
  <c r="AT1220" i="7"/>
  <c r="C1220" i="7"/>
  <c r="AT1219" i="7"/>
  <c r="C1219" i="7"/>
  <c r="AT1218" i="7"/>
  <c r="C1218" i="7"/>
  <c r="AT1217" i="7"/>
  <c r="C1217" i="7"/>
  <c r="AT1216" i="7"/>
  <c r="C1216" i="7"/>
  <c r="AT1215" i="7"/>
  <c r="C1215" i="7"/>
  <c r="AT1214" i="7"/>
  <c r="C1214" i="7"/>
  <c r="AT1213" i="7"/>
  <c r="C1213" i="7"/>
  <c r="AT1212" i="7"/>
  <c r="C1212" i="7"/>
  <c r="AT1211" i="7"/>
  <c r="C1211" i="7"/>
  <c r="AT1210" i="7"/>
  <c r="C1210" i="7"/>
  <c r="AT1209" i="7"/>
  <c r="C1209" i="7"/>
  <c r="AT1208" i="7"/>
  <c r="C1208" i="7"/>
  <c r="AT1207" i="7"/>
  <c r="C1207" i="7"/>
  <c r="AT1206" i="7"/>
  <c r="C1206" i="7"/>
  <c r="AT1205" i="7"/>
  <c r="C1205" i="7"/>
  <c r="AT1204" i="7"/>
  <c r="C1204" i="7"/>
  <c r="AT1203" i="7"/>
  <c r="C1203" i="7"/>
  <c r="AT1202" i="7"/>
  <c r="C1202" i="7"/>
  <c r="AT1201" i="7"/>
  <c r="C1201" i="7"/>
  <c r="AT1200" i="7"/>
  <c r="C1200" i="7"/>
  <c r="AT1199" i="7"/>
  <c r="C1199" i="7"/>
  <c r="AT1198" i="7"/>
  <c r="C1198" i="7"/>
  <c r="AT1197" i="7"/>
  <c r="C1197" i="7"/>
  <c r="AT1196" i="7"/>
  <c r="C1196" i="7"/>
  <c r="AT1195" i="7"/>
  <c r="C1195" i="7"/>
  <c r="AT1194" i="7"/>
  <c r="C1194" i="7"/>
  <c r="AT1193" i="7"/>
  <c r="C1193" i="7"/>
  <c r="AT1192" i="7"/>
  <c r="C1192" i="7"/>
  <c r="AT1191" i="7"/>
  <c r="C1191" i="7"/>
  <c r="AT1190" i="7"/>
  <c r="C1190" i="7"/>
  <c r="AT1189" i="7"/>
  <c r="C1189" i="7"/>
  <c r="AT1188" i="7"/>
  <c r="C1188" i="7"/>
  <c r="AT1187" i="7"/>
  <c r="C1187" i="7"/>
  <c r="AT1186" i="7"/>
  <c r="C1186" i="7"/>
  <c r="AT1185" i="7"/>
  <c r="C1185" i="7"/>
  <c r="AT1184" i="7"/>
  <c r="C1184" i="7"/>
  <c r="AT1183" i="7"/>
  <c r="C1183" i="7"/>
  <c r="AT1182" i="7"/>
  <c r="C1182" i="7"/>
  <c r="AT1181" i="7"/>
  <c r="C1181" i="7"/>
  <c r="AT1180" i="7"/>
  <c r="C1180" i="7"/>
  <c r="AT1179" i="7"/>
  <c r="C1179" i="7"/>
  <c r="AT1178" i="7"/>
  <c r="C1178" i="7"/>
  <c r="AT1177" i="7"/>
  <c r="C1177" i="7"/>
  <c r="AT1176" i="7"/>
  <c r="C1176" i="7"/>
  <c r="AT1175" i="7"/>
  <c r="C1175" i="7"/>
  <c r="AT1174" i="7"/>
  <c r="C1174" i="7"/>
  <c r="AT1173" i="7"/>
  <c r="C1173" i="7"/>
  <c r="AT1172" i="7"/>
  <c r="C1172" i="7"/>
  <c r="AT1171" i="7"/>
  <c r="C1171" i="7"/>
  <c r="AT1170" i="7"/>
  <c r="C1170" i="7"/>
  <c r="AT1169" i="7"/>
  <c r="C1169" i="7"/>
  <c r="AT1168" i="7"/>
  <c r="C1168" i="7"/>
  <c r="AT1167" i="7"/>
  <c r="C1167" i="7"/>
  <c r="AT1166" i="7"/>
  <c r="C1166" i="7"/>
  <c r="AT1165" i="7"/>
  <c r="C1165" i="7"/>
  <c r="AT1164" i="7"/>
  <c r="C1164" i="7"/>
  <c r="AT1163" i="7"/>
  <c r="C1163" i="7"/>
  <c r="AT1162" i="7"/>
  <c r="C1162" i="7"/>
  <c r="AT1161" i="7"/>
  <c r="C1161" i="7"/>
  <c r="AT1160" i="7"/>
  <c r="C1160" i="7"/>
  <c r="AT1159" i="7"/>
  <c r="C1159" i="7"/>
  <c r="AT1158" i="7"/>
  <c r="C1158" i="7"/>
  <c r="AT1157" i="7"/>
  <c r="C1157" i="7"/>
  <c r="AT1156" i="7"/>
  <c r="C1156" i="7"/>
  <c r="AT1155" i="7"/>
  <c r="C1155" i="7"/>
  <c r="AT1154" i="7"/>
  <c r="C1154" i="7"/>
  <c r="AT1153" i="7"/>
  <c r="C1153" i="7"/>
  <c r="AT1152" i="7"/>
  <c r="C1152" i="7"/>
  <c r="AT1151" i="7"/>
  <c r="C1151" i="7"/>
  <c r="AT1150" i="7"/>
  <c r="C1150" i="7"/>
  <c r="AT1149" i="7"/>
  <c r="C1149" i="7"/>
  <c r="AT1148" i="7"/>
  <c r="C1148" i="7"/>
  <c r="AT1147" i="7"/>
  <c r="C1147" i="7"/>
  <c r="AT1146" i="7"/>
  <c r="C1146" i="7"/>
  <c r="AT1145" i="7"/>
  <c r="C1145" i="7"/>
  <c r="AT1144" i="7"/>
  <c r="C1144" i="7"/>
  <c r="AT1143" i="7"/>
  <c r="C1143" i="7"/>
  <c r="AT1142" i="7"/>
  <c r="C1142" i="7"/>
  <c r="AT1141" i="7"/>
  <c r="C1141" i="7"/>
  <c r="AT1140" i="7"/>
  <c r="C1140" i="7"/>
  <c r="AT1139" i="7"/>
  <c r="C1139" i="7"/>
  <c r="AT1138" i="7"/>
  <c r="C1138" i="7"/>
  <c r="AT1137" i="7"/>
  <c r="C1137" i="7"/>
  <c r="AT1136" i="7"/>
  <c r="C1136" i="7"/>
  <c r="AT1135" i="7"/>
  <c r="C1135" i="7"/>
  <c r="AT1134" i="7"/>
  <c r="C1134" i="7"/>
  <c r="AT1133" i="7"/>
  <c r="C1133" i="7"/>
  <c r="AT1132" i="7"/>
  <c r="C1132" i="7"/>
  <c r="AT1131" i="7"/>
  <c r="C1131" i="7"/>
  <c r="AT1130" i="7"/>
  <c r="C1130" i="7"/>
  <c r="AT1129" i="7"/>
  <c r="C1129" i="7"/>
  <c r="AT1128" i="7"/>
  <c r="C1128" i="7"/>
  <c r="AT1127" i="7"/>
  <c r="C1127" i="7"/>
  <c r="AT1126" i="7"/>
  <c r="C1126" i="7"/>
  <c r="AT1125" i="7"/>
  <c r="C1125" i="7"/>
  <c r="AT1124" i="7"/>
  <c r="C1124" i="7"/>
  <c r="AT1123" i="7"/>
  <c r="C1123" i="7"/>
  <c r="AT1122" i="7"/>
  <c r="C1122" i="7"/>
  <c r="AT1121" i="7"/>
  <c r="C1121" i="7"/>
  <c r="AT1120" i="7"/>
  <c r="C1120" i="7"/>
  <c r="AT1119" i="7"/>
  <c r="C1119" i="7"/>
  <c r="AT1118" i="7"/>
  <c r="C1118" i="7"/>
  <c r="AT1117" i="7"/>
  <c r="C1117" i="7"/>
  <c r="AT1116" i="7"/>
  <c r="C1116" i="7"/>
  <c r="AT1115" i="7"/>
  <c r="C1115" i="7"/>
  <c r="AT1114" i="7"/>
  <c r="C1114" i="7"/>
  <c r="AT1113" i="7"/>
  <c r="C1113" i="7"/>
  <c r="AT1112" i="7"/>
  <c r="C1112" i="7"/>
  <c r="AT1111" i="7"/>
  <c r="C1111" i="7"/>
  <c r="AT1110" i="7"/>
  <c r="C1110" i="7"/>
  <c r="AT1109" i="7"/>
  <c r="C1109" i="7"/>
  <c r="AT1108" i="7"/>
  <c r="C1108" i="7"/>
  <c r="AT1107" i="7"/>
  <c r="C1107" i="7"/>
  <c r="AT1106" i="7"/>
  <c r="C1106" i="7"/>
  <c r="AT1105" i="7"/>
  <c r="C1105" i="7"/>
  <c r="AT1104" i="7"/>
  <c r="C1104" i="7"/>
  <c r="AT1103" i="7"/>
  <c r="C1103" i="7"/>
  <c r="AT1102" i="7"/>
  <c r="C1102" i="7"/>
  <c r="AT1101" i="7"/>
  <c r="C1101" i="7"/>
  <c r="C1100" i="7"/>
  <c r="AT1099" i="7"/>
  <c r="C1099" i="7"/>
  <c r="AT1098" i="7"/>
  <c r="C1098" i="7"/>
  <c r="AT1097" i="7"/>
  <c r="C1097" i="7"/>
  <c r="AT1096" i="7"/>
  <c r="C1096" i="7"/>
  <c r="AT1095" i="7"/>
  <c r="C1095" i="7"/>
  <c r="AT1094" i="7"/>
  <c r="C1094" i="7"/>
  <c r="AT1093" i="7"/>
  <c r="C1093" i="7"/>
  <c r="AT1092" i="7"/>
  <c r="C1092" i="7"/>
  <c r="AT1091" i="7"/>
  <c r="C1091" i="7"/>
  <c r="AT1090" i="7"/>
  <c r="C1090" i="7"/>
  <c r="AT1089" i="7"/>
  <c r="C1089" i="7"/>
  <c r="AT1088" i="7"/>
  <c r="C1088" i="7"/>
  <c r="AT1087" i="7"/>
  <c r="C1087" i="7"/>
  <c r="AT1086" i="7"/>
  <c r="C1086" i="7"/>
  <c r="AT1085" i="7"/>
  <c r="C1085" i="7"/>
  <c r="AT1084" i="7"/>
  <c r="C1084" i="7"/>
  <c r="AT1083" i="7"/>
  <c r="C1083" i="7"/>
  <c r="AT1082" i="7"/>
  <c r="C1082" i="7"/>
  <c r="AT1081" i="7"/>
  <c r="C1081" i="7"/>
  <c r="AT1080" i="7"/>
  <c r="C1080" i="7"/>
  <c r="AT1079" i="7"/>
  <c r="C1079" i="7"/>
  <c r="AT1078" i="7"/>
  <c r="C1078" i="7"/>
  <c r="AT1077" i="7"/>
  <c r="C1077" i="7"/>
  <c r="AT1076" i="7"/>
  <c r="C1076" i="7"/>
  <c r="AT1075" i="7"/>
  <c r="C1075" i="7"/>
  <c r="AT1074" i="7"/>
  <c r="C1074" i="7"/>
  <c r="AT1073" i="7"/>
  <c r="C1073" i="7"/>
  <c r="AT1072" i="7"/>
  <c r="C1072" i="7"/>
  <c r="AT1071" i="7"/>
  <c r="C1071" i="7"/>
  <c r="AT1070" i="7"/>
  <c r="C1070" i="7"/>
  <c r="AT1069" i="7"/>
  <c r="C1069" i="7"/>
  <c r="AT1068" i="7"/>
  <c r="C1068" i="7"/>
  <c r="AT1067" i="7"/>
  <c r="C1067" i="7"/>
  <c r="AT1066" i="7"/>
  <c r="C1066" i="7"/>
  <c r="AT1065" i="7"/>
  <c r="C1065" i="7"/>
  <c r="AT1064" i="7"/>
  <c r="C1064" i="7"/>
  <c r="AT1063" i="7"/>
  <c r="C1063" i="7"/>
  <c r="AT1062" i="7"/>
  <c r="C1062" i="7"/>
  <c r="AT1061" i="7"/>
  <c r="C1061" i="7"/>
  <c r="AT1060" i="7"/>
  <c r="C1060" i="7"/>
  <c r="AT1059" i="7"/>
  <c r="C1059" i="7"/>
  <c r="AT1058" i="7"/>
  <c r="C1058" i="7"/>
  <c r="AT1057" i="7"/>
  <c r="C1057" i="7"/>
  <c r="AT1056" i="7"/>
  <c r="C1056" i="7"/>
  <c r="AT1055" i="7"/>
  <c r="C1055" i="7"/>
  <c r="AT1054" i="7"/>
  <c r="C1054" i="7"/>
  <c r="AT1053" i="7"/>
  <c r="C1053" i="7"/>
  <c r="AT1052" i="7"/>
  <c r="C1052" i="7"/>
  <c r="AT1051" i="7"/>
  <c r="C1051" i="7"/>
  <c r="AT1050" i="7"/>
  <c r="C1050" i="7"/>
  <c r="AT1049" i="7"/>
  <c r="C1049" i="7"/>
  <c r="AT1048" i="7"/>
  <c r="C1048" i="7"/>
  <c r="AT1047" i="7"/>
  <c r="C1047" i="7"/>
  <c r="AT1046" i="7"/>
  <c r="C1046" i="7"/>
  <c r="AT1045" i="7"/>
  <c r="C1045" i="7"/>
  <c r="AT1044" i="7"/>
  <c r="C1044" i="7"/>
  <c r="AT1043" i="7"/>
  <c r="C1043" i="7"/>
  <c r="AT1042" i="7"/>
  <c r="C1042" i="7"/>
  <c r="AT1041" i="7"/>
  <c r="C1041" i="7"/>
  <c r="AT1040" i="7"/>
  <c r="C1040" i="7"/>
  <c r="AT1039" i="7"/>
  <c r="C1039" i="7"/>
  <c r="AT1038" i="7"/>
  <c r="C1038" i="7"/>
  <c r="AT1037" i="7"/>
  <c r="C1037" i="7"/>
  <c r="AT1036" i="7"/>
  <c r="C1036" i="7"/>
  <c r="AT1035" i="7"/>
  <c r="C1035" i="7"/>
  <c r="AT1034" i="7"/>
  <c r="C1034" i="7"/>
  <c r="AT1033" i="7"/>
  <c r="C1033" i="7"/>
  <c r="AT1032" i="7"/>
  <c r="C1032" i="7"/>
  <c r="AT1031" i="7"/>
  <c r="C1031" i="7"/>
  <c r="AT1030" i="7"/>
  <c r="C1030" i="7"/>
  <c r="AT1029" i="7"/>
  <c r="C1029" i="7"/>
  <c r="AT1028" i="7"/>
  <c r="C1028" i="7"/>
  <c r="AT1027" i="7"/>
  <c r="C1027" i="7"/>
  <c r="AT1026" i="7"/>
  <c r="C1026" i="7"/>
  <c r="AT1025" i="7"/>
  <c r="C1025" i="7"/>
  <c r="AT1024" i="7"/>
  <c r="C1024" i="7"/>
  <c r="AT1023" i="7"/>
  <c r="C1023" i="7"/>
  <c r="AT1022" i="7"/>
  <c r="C1022" i="7"/>
  <c r="AT1021" i="7"/>
  <c r="C1021" i="7"/>
  <c r="AT1020" i="7"/>
  <c r="C1020" i="7"/>
  <c r="AT1019" i="7"/>
  <c r="C1019" i="7"/>
  <c r="AT1018" i="7"/>
  <c r="C1018" i="7"/>
  <c r="AT1017" i="7"/>
  <c r="C1017" i="7"/>
  <c r="AT1016" i="7"/>
  <c r="C1016" i="7"/>
  <c r="AT1015" i="7"/>
  <c r="C1015" i="7"/>
  <c r="AT1014" i="7"/>
  <c r="C1014" i="7"/>
  <c r="AT1013" i="7"/>
  <c r="C1013" i="7"/>
  <c r="AT1012" i="7"/>
  <c r="C1012" i="7"/>
  <c r="AT1011" i="7"/>
  <c r="C1011" i="7"/>
  <c r="AT1010" i="7"/>
  <c r="C1010" i="7"/>
  <c r="AT1009" i="7"/>
  <c r="C1009" i="7"/>
  <c r="AT1008" i="7"/>
  <c r="C1008" i="7"/>
  <c r="AT1007" i="7"/>
  <c r="C1007" i="7"/>
  <c r="AT1006" i="7"/>
  <c r="C1006" i="7"/>
  <c r="AT1005" i="7"/>
  <c r="C1005" i="7"/>
  <c r="AT1004" i="7"/>
  <c r="C1004" i="7"/>
  <c r="AT1003" i="7"/>
  <c r="C1003" i="7"/>
  <c r="AT1002" i="7"/>
  <c r="C1002" i="7"/>
  <c r="AT1001" i="7"/>
  <c r="C1001" i="7"/>
  <c r="AT1000" i="7"/>
  <c r="C1000" i="7"/>
  <c r="AT999" i="7"/>
  <c r="C999" i="7"/>
  <c r="AT998" i="7"/>
  <c r="C998" i="7"/>
  <c r="AT997" i="7"/>
  <c r="C997" i="7"/>
  <c r="AT996" i="7"/>
  <c r="C996" i="7"/>
  <c r="AT995" i="7"/>
  <c r="C995" i="7"/>
  <c r="AT994" i="7"/>
  <c r="C994" i="7"/>
  <c r="AT993" i="7"/>
  <c r="C993" i="7"/>
  <c r="AT992" i="7"/>
  <c r="C992" i="7"/>
  <c r="AT991" i="7"/>
  <c r="C991" i="7"/>
  <c r="AT990" i="7"/>
  <c r="C990" i="7"/>
  <c r="AT989" i="7"/>
  <c r="C989" i="7"/>
  <c r="AT988" i="7"/>
  <c r="C988" i="7"/>
  <c r="AT987" i="7"/>
  <c r="C987" i="7"/>
  <c r="AT986" i="7"/>
  <c r="C986" i="7"/>
  <c r="AT985" i="7"/>
  <c r="C985" i="7"/>
  <c r="AT984" i="7"/>
  <c r="C984" i="7"/>
  <c r="AT983" i="7"/>
  <c r="C983" i="7"/>
  <c r="AT982" i="7"/>
  <c r="C982" i="7"/>
  <c r="AT981" i="7"/>
  <c r="C981" i="7"/>
  <c r="AT980" i="7"/>
  <c r="C980" i="7"/>
  <c r="AT979" i="7"/>
  <c r="C979" i="7"/>
  <c r="AT978" i="7"/>
  <c r="C978" i="7"/>
  <c r="AT977" i="7"/>
  <c r="C977" i="7"/>
  <c r="AT976" i="7"/>
  <c r="C976" i="7"/>
  <c r="AT975" i="7"/>
  <c r="C975" i="7"/>
  <c r="AT974" i="7"/>
  <c r="C974" i="7"/>
  <c r="AT973" i="7"/>
  <c r="C973" i="7"/>
  <c r="AT972" i="7"/>
  <c r="C972" i="7"/>
  <c r="AT971" i="7"/>
  <c r="C971" i="7"/>
  <c r="AT970" i="7"/>
  <c r="C970" i="7"/>
  <c r="AT969" i="7"/>
  <c r="C969" i="7"/>
  <c r="AT968" i="7"/>
  <c r="C968" i="7"/>
  <c r="AT967" i="7"/>
  <c r="C967" i="7"/>
  <c r="AT966" i="7"/>
  <c r="C966" i="7"/>
  <c r="AT965" i="7"/>
  <c r="C965" i="7"/>
  <c r="AT964" i="7"/>
  <c r="C964" i="7"/>
  <c r="AT963" i="7"/>
  <c r="C963" i="7"/>
  <c r="AT962" i="7"/>
  <c r="C962" i="7"/>
  <c r="AT961" i="7"/>
  <c r="C961" i="7"/>
  <c r="AT960" i="7"/>
  <c r="C960" i="7"/>
  <c r="AT959" i="7"/>
  <c r="C959" i="7"/>
  <c r="AT958" i="7"/>
  <c r="C958" i="7"/>
  <c r="AT957" i="7"/>
  <c r="C957" i="7"/>
  <c r="AT956" i="7"/>
  <c r="C956" i="7"/>
  <c r="AT955" i="7"/>
  <c r="C955" i="7"/>
  <c r="AT954" i="7"/>
  <c r="C954" i="7"/>
  <c r="AT953" i="7"/>
  <c r="C953" i="7"/>
  <c r="AT952" i="7"/>
  <c r="C952" i="7"/>
  <c r="AT951" i="7"/>
  <c r="C951" i="7"/>
  <c r="AT950" i="7"/>
  <c r="C950" i="7"/>
  <c r="AT949" i="7"/>
  <c r="C949" i="7"/>
  <c r="AT948" i="7"/>
  <c r="C948" i="7"/>
  <c r="AT947" i="7"/>
  <c r="C947" i="7"/>
  <c r="AT946" i="7"/>
  <c r="C946" i="7"/>
  <c r="AT945" i="7"/>
  <c r="C945" i="7"/>
  <c r="AT944" i="7"/>
  <c r="C944" i="7"/>
  <c r="AT943" i="7"/>
  <c r="C943" i="7"/>
  <c r="AT942" i="7"/>
  <c r="C942" i="7"/>
  <c r="C941" i="7"/>
  <c r="AT940" i="7"/>
  <c r="C940" i="7"/>
  <c r="AT939" i="7"/>
  <c r="C939" i="7"/>
  <c r="AT938" i="7"/>
  <c r="C938" i="7"/>
  <c r="AT937" i="7"/>
  <c r="C937" i="7"/>
  <c r="AT936" i="7"/>
  <c r="C936" i="7"/>
  <c r="AT935" i="7"/>
  <c r="C935" i="7"/>
  <c r="AT934" i="7"/>
  <c r="C934" i="7"/>
  <c r="AT933" i="7"/>
  <c r="C933" i="7"/>
  <c r="AT932" i="7"/>
  <c r="C932" i="7"/>
  <c r="AT931" i="7"/>
  <c r="C931" i="7"/>
  <c r="AT930" i="7"/>
  <c r="C930" i="7"/>
  <c r="AT929" i="7"/>
  <c r="C929" i="7"/>
  <c r="AT928" i="7"/>
  <c r="C928" i="7"/>
  <c r="AT927" i="7"/>
  <c r="C927" i="7"/>
  <c r="AT926" i="7"/>
  <c r="C926" i="7"/>
  <c r="AT925" i="7"/>
  <c r="C925" i="7"/>
  <c r="AT924" i="7"/>
  <c r="C924" i="7"/>
  <c r="AT923" i="7"/>
  <c r="C923" i="7"/>
  <c r="AT922" i="7"/>
  <c r="C922" i="7"/>
  <c r="AT921" i="7"/>
  <c r="C921" i="7"/>
  <c r="AT920" i="7"/>
  <c r="C920" i="7"/>
  <c r="AT919" i="7"/>
  <c r="C919" i="7"/>
  <c r="AT918" i="7"/>
  <c r="C918" i="7"/>
  <c r="AT917" i="7"/>
  <c r="C917" i="7"/>
  <c r="AT916" i="7"/>
  <c r="C916" i="7"/>
  <c r="AT915" i="7"/>
  <c r="C915" i="7"/>
  <c r="AT914" i="7"/>
  <c r="C914" i="7"/>
  <c r="AT913" i="7"/>
  <c r="C913" i="7"/>
  <c r="AT912" i="7"/>
  <c r="C912" i="7"/>
  <c r="AT911" i="7"/>
  <c r="C911" i="7"/>
  <c r="AT910" i="7"/>
  <c r="C910" i="7"/>
  <c r="AT909" i="7"/>
  <c r="C909" i="7"/>
  <c r="AT908" i="7"/>
  <c r="C908" i="7"/>
  <c r="AT907" i="7"/>
  <c r="C907" i="7"/>
  <c r="AT906" i="7"/>
  <c r="C906" i="7"/>
  <c r="AT905" i="7"/>
  <c r="C905" i="7"/>
  <c r="AT904" i="7"/>
  <c r="C904" i="7"/>
  <c r="AT903" i="7"/>
  <c r="C903" i="7"/>
  <c r="AT902" i="7"/>
  <c r="C902" i="7"/>
  <c r="AT901" i="7"/>
  <c r="C901" i="7"/>
  <c r="AT900" i="7"/>
  <c r="C900" i="7"/>
  <c r="AT899" i="7"/>
  <c r="C899" i="7"/>
  <c r="AT898" i="7"/>
  <c r="C898" i="7"/>
  <c r="AT897" i="7"/>
  <c r="C897" i="7"/>
  <c r="AT896" i="7"/>
  <c r="C896" i="7"/>
  <c r="AT895" i="7"/>
  <c r="C895" i="7"/>
  <c r="AT894" i="7"/>
  <c r="C894" i="7"/>
  <c r="AT893" i="7"/>
  <c r="C893" i="7"/>
  <c r="AT892" i="7"/>
  <c r="C892" i="7"/>
  <c r="AT891" i="7"/>
  <c r="C891" i="7"/>
  <c r="AT890" i="7"/>
  <c r="C890" i="7"/>
  <c r="AT889" i="7"/>
  <c r="C889" i="7"/>
  <c r="AT888" i="7"/>
  <c r="C888" i="7"/>
  <c r="AT887" i="7"/>
  <c r="C887" i="7"/>
  <c r="AT886" i="7"/>
  <c r="C886" i="7"/>
  <c r="AT885" i="7"/>
  <c r="C885" i="7"/>
  <c r="AT884" i="7"/>
  <c r="C884" i="7"/>
  <c r="AT883" i="7"/>
  <c r="C883" i="7"/>
  <c r="AT882" i="7"/>
  <c r="C882" i="7"/>
  <c r="AT881" i="7"/>
  <c r="C881" i="7"/>
  <c r="AT880" i="7"/>
  <c r="C880" i="7"/>
  <c r="AT879" i="7"/>
  <c r="C879" i="7"/>
  <c r="AT878" i="7"/>
  <c r="C878" i="7"/>
  <c r="AT877" i="7"/>
  <c r="C877" i="7"/>
  <c r="AT876" i="7"/>
  <c r="C876" i="7"/>
  <c r="AT875" i="7"/>
  <c r="C875" i="7"/>
  <c r="AT874" i="7"/>
  <c r="C874" i="7"/>
  <c r="AT873" i="7"/>
  <c r="C873" i="7"/>
  <c r="AT872" i="7"/>
  <c r="C872" i="7"/>
  <c r="AT871" i="7"/>
  <c r="C871" i="7"/>
  <c r="AT870" i="7"/>
  <c r="C870" i="7"/>
  <c r="AT869" i="7"/>
  <c r="C869" i="7"/>
  <c r="AT868" i="7"/>
  <c r="C868" i="7"/>
  <c r="AT867" i="7"/>
  <c r="C867" i="7"/>
  <c r="AT866" i="7"/>
  <c r="C866" i="7"/>
  <c r="AT865" i="7"/>
  <c r="C865" i="7"/>
  <c r="AT864" i="7"/>
  <c r="C864" i="7"/>
  <c r="AT863" i="7"/>
  <c r="C863" i="7"/>
  <c r="AT862" i="7"/>
  <c r="C862" i="7"/>
  <c r="AT861" i="7"/>
  <c r="C861" i="7"/>
  <c r="AT860" i="7"/>
  <c r="C860" i="7"/>
  <c r="AT859" i="7"/>
  <c r="C859" i="7"/>
  <c r="AT858" i="7"/>
  <c r="C858" i="7"/>
  <c r="AT857" i="7"/>
  <c r="C857" i="7"/>
  <c r="AT856" i="7"/>
  <c r="C856" i="7"/>
  <c r="AT855" i="7"/>
  <c r="C855" i="7"/>
  <c r="AT854" i="7"/>
  <c r="C854" i="7"/>
  <c r="AT853" i="7"/>
  <c r="C853" i="7"/>
  <c r="AT852" i="7"/>
  <c r="C852" i="7"/>
  <c r="AT851" i="7"/>
  <c r="C851" i="7"/>
  <c r="AT850" i="7"/>
  <c r="C850" i="7"/>
  <c r="AT849" i="7"/>
  <c r="C849" i="7"/>
  <c r="AT848" i="7"/>
  <c r="C848" i="7"/>
  <c r="AT847" i="7"/>
  <c r="C847" i="7"/>
  <c r="AT846" i="7"/>
  <c r="C846" i="7"/>
  <c r="AT845" i="7"/>
  <c r="C845" i="7"/>
  <c r="AT844" i="7"/>
  <c r="C844" i="7"/>
  <c r="AT843" i="7"/>
  <c r="C843" i="7"/>
  <c r="AT842" i="7"/>
  <c r="C842" i="7"/>
  <c r="AT841" i="7"/>
  <c r="C841" i="7"/>
  <c r="AT840" i="7"/>
  <c r="C840" i="7"/>
  <c r="AT839" i="7"/>
  <c r="C839" i="7"/>
  <c r="AT838" i="7"/>
  <c r="C838" i="7"/>
  <c r="AT837" i="7"/>
  <c r="C837" i="7"/>
  <c r="AT836" i="7"/>
  <c r="C836" i="7"/>
  <c r="AT835" i="7"/>
  <c r="C835" i="7"/>
  <c r="AT834" i="7"/>
  <c r="C834" i="7"/>
  <c r="AT833" i="7"/>
  <c r="C833" i="7"/>
  <c r="AT832" i="7"/>
  <c r="C832" i="7"/>
  <c r="AT831" i="7"/>
  <c r="C831" i="7"/>
  <c r="AT830" i="7"/>
  <c r="C830" i="7"/>
  <c r="AT829" i="7"/>
  <c r="C829" i="7"/>
  <c r="AT828" i="7"/>
  <c r="C828" i="7"/>
  <c r="AT827" i="7"/>
  <c r="C827" i="7"/>
  <c r="AT826" i="7"/>
  <c r="C826" i="7"/>
  <c r="AT825" i="7"/>
  <c r="C825" i="7"/>
  <c r="AT824" i="7"/>
  <c r="C824" i="7"/>
  <c r="AT823" i="7"/>
  <c r="C823" i="7"/>
  <c r="AT822" i="7"/>
  <c r="C822" i="7"/>
  <c r="AT821" i="7"/>
  <c r="C821" i="7"/>
  <c r="AT820" i="7"/>
  <c r="C820" i="7"/>
  <c r="AT819" i="7"/>
  <c r="C819" i="7"/>
  <c r="AT818" i="7"/>
  <c r="C818" i="7"/>
  <c r="AT817" i="7"/>
  <c r="C817" i="7"/>
  <c r="AT816" i="7"/>
  <c r="C816" i="7"/>
  <c r="AT815" i="7"/>
  <c r="C815" i="7"/>
  <c r="AT814" i="7"/>
  <c r="C814" i="7"/>
  <c r="AT813" i="7"/>
  <c r="C813" i="7"/>
  <c r="AT812" i="7"/>
  <c r="C812" i="7"/>
  <c r="AT811" i="7"/>
  <c r="C811" i="7"/>
  <c r="AT810" i="7"/>
  <c r="C810" i="7"/>
  <c r="AT809" i="7"/>
  <c r="C809" i="7"/>
  <c r="AT808" i="7"/>
  <c r="C808" i="7"/>
  <c r="AT807" i="7"/>
  <c r="C807" i="7"/>
  <c r="AT806" i="7"/>
  <c r="C806" i="7"/>
  <c r="AT805" i="7"/>
  <c r="C805" i="7"/>
  <c r="AT804" i="7"/>
  <c r="C804" i="7"/>
  <c r="AT803" i="7"/>
  <c r="C803" i="7"/>
  <c r="AT802" i="7"/>
  <c r="C802" i="7"/>
  <c r="AT801" i="7"/>
  <c r="C801" i="7"/>
  <c r="AT800" i="7"/>
  <c r="C800" i="7"/>
  <c r="AT799" i="7"/>
  <c r="C799" i="7"/>
  <c r="AT798" i="7"/>
  <c r="C798" i="7"/>
  <c r="AT797" i="7"/>
  <c r="C797" i="7"/>
  <c r="AT796" i="7"/>
  <c r="C796" i="7"/>
  <c r="AT795" i="7"/>
  <c r="C795" i="7"/>
  <c r="AT794" i="7"/>
  <c r="C794" i="7"/>
  <c r="AT793" i="7"/>
  <c r="C793" i="7"/>
  <c r="AT792" i="7"/>
  <c r="C792" i="7"/>
  <c r="AT791" i="7"/>
  <c r="C791" i="7"/>
  <c r="AT790" i="7"/>
  <c r="C790" i="7"/>
  <c r="AT789" i="7"/>
  <c r="C789" i="7"/>
  <c r="AT788" i="7"/>
  <c r="C788" i="7"/>
  <c r="AT787" i="7"/>
  <c r="C787" i="7"/>
  <c r="AT786" i="7"/>
  <c r="C786" i="7"/>
  <c r="AT785" i="7"/>
  <c r="C785" i="7"/>
  <c r="AT784" i="7"/>
  <c r="C784" i="7"/>
  <c r="AT783" i="7"/>
  <c r="C783" i="7"/>
  <c r="AT782" i="7"/>
  <c r="C782" i="7"/>
  <c r="AT781" i="7"/>
  <c r="C781" i="7"/>
  <c r="AT780" i="7"/>
  <c r="C780" i="7"/>
  <c r="AT779" i="7"/>
  <c r="C779" i="7"/>
  <c r="AT778" i="7"/>
  <c r="C778" i="7"/>
  <c r="AT777" i="7"/>
  <c r="C777" i="7"/>
  <c r="AT776" i="7"/>
  <c r="C776" i="7"/>
  <c r="AT775" i="7"/>
  <c r="C775" i="7"/>
  <c r="AT774" i="7"/>
  <c r="C774" i="7"/>
  <c r="AT773" i="7"/>
  <c r="C773" i="7"/>
  <c r="AT772" i="7"/>
  <c r="C772" i="7"/>
  <c r="AT771" i="7"/>
  <c r="C771" i="7"/>
  <c r="AT770" i="7"/>
  <c r="C770" i="7"/>
  <c r="AT769" i="7"/>
  <c r="C769" i="7"/>
  <c r="AT768" i="7"/>
  <c r="C768" i="7"/>
  <c r="AT767" i="7"/>
  <c r="C767" i="7"/>
  <c r="AT766" i="7"/>
  <c r="C766" i="7"/>
  <c r="AT765" i="7"/>
  <c r="C765" i="7"/>
  <c r="AT764" i="7"/>
  <c r="C764" i="7"/>
  <c r="AT763" i="7"/>
  <c r="C763" i="7"/>
  <c r="AT762" i="7"/>
  <c r="C762" i="7"/>
  <c r="AT761" i="7"/>
  <c r="C761" i="7"/>
  <c r="AT760" i="7"/>
  <c r="C760" i="7"/>
  <c r="AT759" i="7"/>
  <c r="C759" i="7"/>
  <c r="AT758" i="7"/>
  <c r="C758" i="7"/>
  <c r="AT757" i="7"/>
  <c r="C757" i="7"/>
  <c r="AT756" i="7"/>
  <c r="C756" i="7"/>
  <c r="AT755" i="7"/>
  <c r="C755" i="7"/>
  <c r="AT754" i="7"/>
  <c r="C754" i="7"/>
  <c r="AT753" i="7"/>
  <c r="C753" i="7"/>
  <c r="AT752" i="7"/>
  <c r="C752" i="7"/>
  <c r="AT751" i="7"/>
  <c r="C751" i="7"/>
  <c r="AT750" i="7"/>
  <c r="C750" i="7"/>
  <c r="AT749" i="7"/>
  <c r="C749" i="7"/>
  <c r="AT748" i="7"/>
  <c r="C748" i="7"/>
  <c r="AT747" i="7"/>
  <c r="C747" i="7"/>
  <c r="AT746" i="7"/>
  <c r="C746" i="7"/>
  <c r="AT745" i="7"/>
  <c r="C745" i="7"/>
  <c r="AT744" i="7"/>
  <c r="C744" i="7"/>
  <c r="AT743" i="7"/>
  <c r="C743" i="7"/>
  <c r="AT742" i="7"/>
  <c r="C742" i="7"/>
  <c r="AT741" i="7"/>
  <c r="C741" i="7"/>
  <c r="AT740" i="7"/>
  <c r="C740" i="7"/>
  <c r="AT739" i="7"/>
  <c r="C739" i="7"/>
  <c r="AT738" i="7"/>
  <c r="C738" i="7"/>
  <c r="AT737" i="7"/>
  <c r="C737" i="7"/>
  <c r="AT736" i="7"/>
  <c r="C736" i="7"/>
  <c r="AT735" i="7"/>
  <c r="C735" i="7"/>
  <c r="AT734" i="7"/>
  <c r="C734" i="7"/>
  <c r="AT733" i="7"/>
  <c r="C733" i="7"/>
  <c r="AT732" i="7"/>
  <c r="C732" i="7"/>
  <c r="AT731" i="7"/>
  <c r="C731" i="7"/>
  <c r="AT730" i="7"/>
  <c r="C730" i="7"/>
  <c r="AT729" i="7"/>
  <c r="C729" i="7"/>
  <c r="AT728" i="7"/>
  <c r="C728" i="7"/>
  <c r="AT727" i="7"/>
  <c r="C727" i="7"/>
  <c r="AT726" i="7"/>
  <c r="C726" i="7"/>
  <c r="AT725" i="7"/>
  <c r="C725" i="7"/>
  <c r="AT724" i="7"/>
  <c r="C724" i="7"/>
  <c r="AT723" i="7"/>
  <c r="C723" i="7"/>
  <c r="AT722" i="7"/>
  <c r="C722" i="7"/>
  <c r="AT721" i="7"/>
  <c r="C721" i="7"/>
  <c r="AT720" i="7"/>
  <c r="C720" i="7"/>
  <c r="AT719" i="7"/>
  <c r="C719" i="7"/>
  <c r="AT718" i="7"/>
  <c r="C718" i="7"/>
  <c r="AT717" i="7"/>
  <c r="C717" i="7"/>
  <c r="AT716" i="7"/>
  <c r="C716" i="7"/>
  <c r="AT715" i="7"/>
  <c r="C715" i="7"/>
  <c r="AT714" i="7"/>
  <c r="C714" i="7"/>
  <c r="AT713" i="7"/>
  <c r="C713" i="7"/>
  <c r="AT712" i="7"/>
  <c r="C712" i="7"/>
  <c r="AT711" i="7"/>
  <c r="C711" i="7"/>
  <c r="AT710" i="7"/>
  <c r="C710" i="7"/>
  <c r="AT709" i="7"/>
  <c r="C709" i="7"/>
  <c r="AT708" i="7"/>
  <c r="C708" i="7"/>
  <c r="AT707" i="7"/>
  <c r="C707" i="7"/>
  <c r="AT706" i="7"/>
  <c r="C706" i="7"/>
  <c r="AT705" i="7"/>
  <c r="C705" i="7"/>
  <c r="AT704" i="7"/>
  <c r="C704" i="7"/>
  <c r="AT703" i="7"/>
  <c r="C703" i="7"/>
  <c r="AT702" i="7"/>
  <c r="C702" i="7"/>
  <c r="AT701" i="7"/>
  <c r="C701" i="7"/>
  <c r="AT700" i="7"/>
  <c r="C700" i="7"/>
  <c r="AT699" i="7"/>
  <c r="C699" i="7"/>
  <c r="AT698" i="7"/>
  <c r="C698" i="7"/>
  <c r="AT697" i="7"/>
  <c r="C697" i="7"/>
  <c r="AT696" i="7"/>
  <c r="C696" i="7"/>
  <c r="AT695" i="7"/>
  <c r="C695" i="7"/>
  <c r="AT694" i="7"/>
  <c r="C694" i="7"/>
  <c r="AT693" i="7"/>
  <c r="C693" i="7"/>
  <c r="AT692" i="7"/>
  <c r="C692" i="7"/>
  <c r="AT691" i="7"/>
  <c r="C691" i="7"/>
  <c r="AT690" i="7"/>
  <c r="C690" i="7"/>
  <c r="AT689" i="7"/>
  <c r="C689" i="7"/>
  <c r="AT688" i="7"/>
  <c r="C688" i="7"/>
  <c r="AT687" i="7"/>
  <c r="C687" i="7"/>
  <c r="AT686" i="7"/>
  <c r="C686" i="7"/>
  <c r="AT685" i="7"/>
  <c r="C685" i="7"/>
  <c r="AT684" i="7"/>
  <c r="C684" i="7"/>
  <c r="AT683" i="7"/>
  <c r="C683" i="7"/>
  <c r="AT682" i="7"/>
  <c r="C682" i="7"/>
  <c r="AT681" i="7"/>
  <c r="C681" i="7"/>
  <c r="AT680" i="7"/>
  <c r="C680" i="7"/>
  <c r="AT679" i="7"/>
  <c r="C679" i="7"/>
  <c r="AT678" i="7"/>
  <c r="C678" i="7"/>
  <c r="AT677" i="7"/>
  <c r="C677" i="7"/>
  <c r="AT676" i="7"/>
  <c r="C676" i="7"/>
  <c r="AT675" i="7"/>
  <c r="C675" i="7"/>
  <c r="AT674" i="7"/>
  <c r="C674" i="7"/>
  <c r="AT673" i="7"/>
  <c r="C673" i="7"/>
  <c r="AT672" i="7"/>
  <c r="C672" i="7"/>
  <c r="AT671" i="7"/>
  <c r="C671" i="7"/>
  <c r="AT670" i="7"/>
  <c r="C670" i="7"/>
  <c r="AT669" i="7"/>
  <c r="C669" i="7"/>
  <c r="AT668" i="7"/>
  <c r="C668" i="7"/>
  <c r="AT667" i="7"/>
  <c r="C667" i="7"/>
  <c r="AT666" i="7"/>
  <c r="C666" i="7"/>
  <c r="AT665" i="7"/>
  <c r="C665" i="7"/>
  <c r="AT664" i="7"/>
  <c r="C664" i="7"/>
  <c r="AT663" i="7"/>
  <c r="C663" i="7"/>
  <c r="AT662" i="7"/>
  <c r="C662" i="7"/>
  <c r="AT661" i="7"/>
  <c r="C661" i="7"/>
  <c r="AT660" i="7"/>
  <c r="C660" i="7"/>
  <c r="AT659" i="7"/>
  <c r="C659" i="7"/>
  <c r="AT658" i="7"/>
  <c r="C658" i="7"/>
  <c r="AT657" i="7"/>
  <c r="C657" i="7"/>
  <c r="AT656" i="7"/>
  <c r="C656" i="7"/>
  <c r="AT655" i="7"/>
  <c r="C655" i="7"/>
  <c r="AT654" i="7"/>
  <c r="C654" i="7"/>
  <c r="AT653" i="7"/>
  <c r="C653" i="7"/>
  <c r="AT652" i="7"/>
  <c r="C652" i="7"/>
  <c r="AT651" i="7"/>
  <c r="C651" i="7"/>
  <c r="AT650" i="7"/>
  <c r="C650" i="7"/>
  <c r="AT649" i="7"/>
  <c r="C649" i="7"/>
  <c r="AT648" i="7"/>
  <c r="C648" i="7"/>
  <c r="AT647" i="7"/>
  <c r="C647" i="7"/>
  <c r="AT646" i="7"/>
  <c r="C646" i="7"/>
  <c r="AT645" i="7"/>
  <c r="C645" i="7"/>
  <c r="AT644" i="7"/>
  <c r="C644" i="7"/>
  <c r="AT643" i="7"/>
  <c r="C643" i="7"/>
  <c r="AT642" i="7"/>
  <c r="C642" i="7"/>
  <c r="AT641" i="7"/>
  <c r="C641" i="7"/>
  <c r="AT640" i="7"/>
  <c r="C640" i="7"/>
  <c r="AT639" i="7"/>
  <c r="C639" i="7"/>
  <c r="AT638" i="7"/>
  <c r="C638" i="7"/>
  <c r="AT637" i="7"/>
  <c r="C637" i="7"/>
  <c r="AT636" i="7"/>
  <c r="C636" i="7"/>
  <c r="AT635" i="7"/>
  <c r="C635" i="7"/>
  <c r="AT634" i="7"/>
  <c r="C634" i="7"/>
  <c r="AT633" i="7"/>
  <c r="C633" i="7"/>
  <c r="AT632" i="7"/>
  <c r="C632" i="7"/>
  <c r="AT631" i="7"/>
  <c r="C631" i="7"/>
  <c r="AT630" i="7"/>
  <c r="C630" i="7"/>
  <c r="AT629" i="7"/>
  <c r="C629" i="7"/>
  <c r="C628" i="7"/>
  <c r="C627" i="7"/>
  <c r="AT626" i="7"/>
  <c r="C626" i="7"/>
  <c r="AT625" i="7"/>
  <c r="C625" i="7"/>
  <c r="AT624" i="7"/>
  <c r="C624" i="7"/>
  <c r="AT623" i="7"/>
  <c r="C623" i="7"/>
  <c r="AT622" i="7"/>
  <c r="C622" i="7"/>
  <c r="AT621" i="7"/>
  <c r="C621" i="7"/>
  <c r="AT620" i="7"/>
  <c r="C620" i="7"/>
  <c r="AT619" i="7"/>
  <c r="C619" i="7"/>
  <c r="AT618" i="7"/>
  <c r="C618" i="7"/>
  <c r="AT617" i="7"/>
  <c r="C617" i="7"/>
  <c r="AT616" i="7"/>
  <c r="C616" i="7"/>
  <c r="AT615" i="7"/>
  <c r="C615" i="7"/>
  <c r="AT614" i="7"/>
  <c r="C614" i="7"/>
  <c r="AT613" i="7"/>
  <c r="C613" i="7"/>
  <c r="AT612" i="7"/>
  <c r="C612" i="7"/>
  <c r="AT611" i="7"/>
  <c r="C611" i="7"/>
  <c r="AT610" i="7"/>
  <c r="C610" i="7"/>
  <c r="AT609" i="7"/>
  <c r="C609" i="7"/>
  <c r="AT608" i="7"/>
  <c r="C608" i="7"/>
  <c r="AT607" i="7"/>
  <c r="C607" i="7"/>
  <c r="AT606" i="7"/>
  <c r="C606" i="7"/>
  <c r="AT605" i="7"/>
  <c r="C605" i="7"/>
  <c r="AT604" i="7"/>
  <c r="C604" i="7"/>
  <c r="AT603" i="7"/>
  <c r="C603" i="7"/>
  <c r="AT602" i="7"/>
  <c r="C602" i="7"/>
  <c r="AT601" i="7"/>
  <c r="C601" i="7"/>
  <c r="AT600" i="7"/>
  <c r="C600" i="7"/>
  <c r="AT599" i="7"/>
  <c r="C599" i="7"/>
  <c r="AT598" i="7"/>
  <c r="C598" i="7"/>
  <c r="AT597" i="7"/>
  <c r="C597" i="7"/>
  <c r="AT596" i="7"/>
  <c r="C596" i="7"/>
  <c r="AT595" i="7"/>
  <c r="C595" i="7"/>
  <c r="AT594" i="7"/>
  <c r="C594" i="7"/>
  <c r="AT593" i="7"/>
  <c r="C593" i="7"/>
  <c r="AT592" i="7"/>
  <c r="C592" i="7"/>
  <c r="AT591" i="7"/>
  <c r="C591" i="7"/>
  <c r="AT590" i="7"/>
  <c r="C590" i="7"/>
  <c r="AT589" i="7"/>
  <c r="C589" i="7"/>
  <c r="AT588" i="7"/>
  <c r="C588" i="7"/>
  <c r="AT587" i="7"/>
  <c r="C587" i="7"/>
  <c r="AT586" i="7"/>
  <c r="C586" i="7"/>
  <c r="AT585" i="7"/>
  <c r="C585" i="7"/>
  <c r="AT584" i="7"/>
  <c r="C584" i="7"/>
  <c r="AT583" i="7"/>
  <c r="C583" i="7"/>
  <c r="AT582" i="7"/>
  <c r="C582" i="7"/>
  <c r="AT581" i="7"/>
  <c r="C581" i="7"/>
  <c r="AT580" i="7"/>
  <c r="C580" i="7"/>
  <c r="AT579" i="7"/>
  <c r="C579" i="7"/>
  <c r="AT578" i="7"/>
  <c r="C578" i="7"/>
  <c r="AT577" i="7"/>
  <c r="C577" i="7"/>
  <c r="AT576" i="7"/>
  <c r="C576" i="7"/>
  <c r="AT575" i="7"/>
  <c r="C575" i="7"/>
  <c r="AT574" i="7"/>
  <c r="C574" i="7"/>
  <c r="AT573" i="7"/>
  <c r="C573" i="7"/>
  <c r="AT572" i="7"/>
  <c r="C572" i="7"/>
  <c r="AT571" i="7"/>
  <c r="C571" i="7"/>
  <c r="AT570" i="7"/>
  <c r="C570" i="7"/>
  <c r="AT569" i="7"/>
  <c r="C569" i="7"/>
  <c r="AT568" i="7"/>
  <c r="C568" i="7"/>
  <c r="AT567" i="7"/>
  <c r="C567" i="7"/>
  <c r="AT566" i="7"/>
  <c r="C566" i="7"/>
  <c r="AT565" i="7"/>
  <c r="C565" i="7"/>
  <c r="AT564" i="7"/>
  <c r="C564" i="7"/>
  <c r="AT563" i="7"/>
  <c r="C563" i="7"/>
  <c r="AT562" i="7"/>
  <c r="C562" i="7"/>
  <c r="AT561" i="7"/>
  <c r="C561" i="7"/>
  <c r="AT560" i="7"/>
  <c r="C560" i="7"/>
  <c r="AT559" i="7"/>
  <c r="C559" i="7"/>
  <c r="AT558" i="7"/>
  <c r="C558" i="7"/>
  <c r="AT557" i="7"/>
  <c r="C557" i="7"/>
  <c r="AT556" i="7"/>
  <c r="C556" i="7"/>
  <c r="AT555" i="7"/>
  <c r="C555" i="7"/>
  <c r="AT554" i="7"/>
  <c r="C554" i="7"/>
  <c r="AT553" i="7"/>
  <c r="C553" i="7"/>
  <c r="AT552" i="7"/>
  <c r="C552" i="7"/>
  <c r="AT551" i="7"/>
  <c r="C551" i="7"/>
  <c r="AT550" i="7"/>
  <c r="C550" i="7"/>
  <c r="AT549" i="7"/>
  <c r="C549" i="7"/>
  <c r="AT548" i="7"/>
  <c r="C548" i="7"/>
  <c r="AT547" i="7"/>
  <c r="C547" i="7"/>
  <c r="AT546" i="7"/>
  <c r="C546" i="7"/>
  <c r="AT545" i="7"/>
  <c r="C545" i="7"/>
  <c r="AT544" i="7"/>
  <c r="C544" i="7"/>
  <c r="AT543" i="7"/>
  <c r="C543" i="7"/>
  <c r="AT542" i="7"/>
  <c r="C542" i="7"/>
  <c r="AT541" i="7"/>
  <c r="C541" i="7"/>
  <c r="AT540" i="7"/>
  <c r="C540" i="7"/>
  <c r="AT539" i="7"/>
  <c r="C539" i="7"/>
  <c r="AT538" i="7"/>
  <c r="C538" i="7"/>
  <c r="AT537" i="7"/>
  <c r="C537" i="7"/>
  <c r="AT536" i="7"/>
  <c r="C536" i="7"/>
  <c r="AT535" i="7"/>
  <c r="C535" i="7"/>
  <c r="AT534" i="7"/>
  <c r="C534" i="7"/>
  <c r="AT533" i="7"/>
  <c r="C533" i="7"/>
  <c r="AT532" i="7"/>
  <c r="C532" i="7"/>
  <c r="AT531" i="7"/>
  <c r="C531" i="7"/>
  <c r="AT530" i="7"/>
  <c r="C530" i="7"/>
  <c r="AT529" i="7"/>
  <c r="C529" i="7"/>
  <c r="AT528" i="7"/>
  <c r="C528" i="7"/>
  <c r="AT527" i="7"/>
  <c r="C527" i="7"/>
  <c r="AT526" i="7"/>
  <c r="C526" i="7"/>
  <c r="AT525" i="7"/>
  <c r="C525" i="7"/>
  <c r="AT524" i="7"/>
  <c r="C524" i="7"/>
  <c r="AT523" i="7"/>
  <c r="C523" i="7"/>
  <c r="AT522" i="7"/>
  <c r="C522" i="7"/>
  <c r="AT521" i="7"/>
  <c r="C521" i="7"/>
  <c r="AT520" i="7"/>
  <c r="C520" i="7"/>
  <c r="AT519" i="7"/>
  <c r="C519" i="7"/>
  <c r="AT518" i="7"/>
  <c r="C518" i="7"/>
  <c r="AT517" i="7"/>
  <c r="C517" i="7"/>
  <c r="AT516" i="7"/>
  <c r="C516" i="7"/>
  <c r="AT515" i="7"/>
  <c r="C515" i="7"/>
  <c r="AT514" i="7"/>
  <c r="C514" i="7"/>
  <c r="AT513" i="7"/>
  <c r="C513" i="7"/>
  <c r="AT512" i="7"/>
  <c r="C512" i="7"/>
  <c r="AT511" i="7"/>
  <c r="C511" i="7"/>
  <c r="AT510" i="7"/>
  <c r="C510" i="7"/>
  <c r="AT509" i="7"/>
  <c r="C509" i="7"/>
  <c r="AT508" i="7"/>
  <c r="C508" i="7"/>
  <c r="AT507" i="7"/>
  <c r="C507" i="7"/>
  <c r="AT506" i="7"/>
  <c r="C506" i="7"/>
  <c r="AT505" i="7"/>
  <c r="C505" i="7"/>
  <c r="AT504" i="7"/>
  <c r="C504" i="7"/>
  <c r="AT503" i="7"/>
  <c r="C503" i="7"/>
  <c r="AT502" i="7"/>
  <c r="C502" i="7"/>
  <c r="AT501" i="7"/>
  <c r="C501" i="7"/>
  <c r="AT500" i="7"/>
  <c r="C500" i="7"/>
  <c r="AT499" i="7"/>
  <c r="C499" i="7"/>
  <c r="AT498" i="7"/>
  <c r="C498" i="7"/>
  <c r="AT497" i="7"/>
  <c r="C497" i="7"/>
  <c r="AT496" i="7"/>
  <c r="C496" i="7"/>
  <c r="AT495" i="7"/>
  <c r="C495" i="7"/>
  <c r="AT494" i="7"/>
  <c r="C494" i="7"/>
  <c r="AT493" i="7"/>
  <c r="C493" i="7"/>
  <c r="AT492" i="7"/>
  <c r="C492" i="7"/>
  <c r="AT491" i="7"/>
  <c r="C491" i="7"/>
  <c r="AT490" i="7"/>
  <c r="C490" i="7"/>
  <c r="AT489" i="7"/>
  <c r="C489" i="7"/>
  <c r="AT488" i="7"/>
  <c r="C488" i="7"/>
  <c r="AT487" i="7"/>
  <c r="C487" i="7"/>
  <c r="AT486" i="7"/>
  <c r="C486" i="7"/>
  <c r="AT485" i="7"/>
  <c r="C485" i="7"/>
  <c r="AT484" i="7"/>
  <c r="C484" i="7"/>
  <c r="AT483" i="7"/>
  <c r="C483" i="7"/>
  <c r="AT482" i="7"/>
  <c r="C482" i="7"/>
  <c r="AT481" i="7"/>
  <c r="C481" i="7"/>
  <c r="AT480" i="7"/>
  <c r="C480" i="7"/>
  <c r="AT479" i="7"/>
  <c r="C479" i="7"/>
  <c r="AT478" i="7"/>
  <c r="C478" i="7"/>
  <c r="AT477" i="7"/>
  <c r="C477" i="7"/>
  <c r="AT476" i="7"/>
  <c r="C476" i="7"/>
  <c r="AT475" i="7"/>
  <c r="C475" i="7"/>
  <c r="AT474" i="7"/>
  <c r="C474" i="7"/>
  <c r="AT473" i="7"/>
  <c r="C473" i="7"/>
  <c r="AT472" i="7"/>
  <c r="C472" i="7"/>
  <c r="AT471" i="7"/>
  <c r="C471" i="7"/>
  <c r="AT470" i="7"/>
  <c r="C470" i="7"/>
  <c r="AT469" i="7"/>
  <c r="C469" i="7"/>
  <c r="AT468" i="7"/>
  <c r="C468" i="7"/>
  <c r="AT467" i="7"/>
  <c r="C467" i="7"/>
  <c r="AT466" i="7"/>
  <c r="C466" i="7"/>
  <c r="AT465" i="7"/>
  <c r="C465" i="7"/>
  <c r="AT464" i="7"/>
  <c r="C464" i="7"/>
  <c r="AT463" i="7"/>
  <c r="C463" i="7"/>
  <c r="AT462" i="7"/>
  <c r="C462" i="7"/>
  <c r="AT461" i="7"/>
  <c r="C461" i="7"/>
  <c r="AT460" i="7"/>
  <c r="C460" i="7"/>
  <c r="AT459" i="7"/>
  <c r="C459" i="7"/>
  <c r="AT458" i="7"/>
  <c r="C458" i="7"/>
  <c r="AT457" i="7"/>
  <c r="C457" i="7"/>
  <c r="AT456" i="7"/>
  <c r="C456" i="7"/>
  <c r="AT455" i="7"/>
  <c r="C455" i="7"/>
  <c r="AT454" i="7"/>
  <c r="C454" i="7"/>
  <c r="AT453" i="7"/>
  <c r="C453" i="7"/>
  <c r="AT452" i="7"/>
  <c r="C452" i="7"/>
  <c r="AT451" i="7"/>
  <c r="C451" i="7"/>
  <c r="AT450" i="7"/>
  <c r="C450" i="7"/>
  <c r="AT449" i="7"/>
  <c r="C449" i="7"/>
  <c r="AT448" i="7"/>
  <c r="C448" i="7"/>
  <c r="AT447" i="7"/>
  <c r="C447" i="7"/>
  <c r="AT446" i="7"/>
  <c r="C446" i="7"/>
  <c r="AT445" i="7"/>
  <c r="C445" i="7"/>
  <c r="AT444" i="7"/>
  <c r="C444" i="7"/>
  <c r="AT443" i="7"/>
  <c r="C443" i="7"/>
  <c r="AT442" i="7"/>
  <c r="C442" i="7"/>
  <c r="AT441" i="7"/>
  <c r="C441" i="7"/>
  <c r="AT440" i="7"/>
  <c r="C440" i="7"/>
  <c r="AT439" i="7"/>
  <c r="C439" i="7"/>
  <c r="AT438" i="7"/>
  <c r="C438" i="7"/>
  <c r="AT437" i="7"/>
  <c r="C437" i="7"/>
  <c r="AT436" i="7"/>
  <c r="C436" i="7"/>
  <c r="AT435" i="7"/>
  <c r="C435" i="7"/>
  <c r="AT434" i="7"/>
  <c r="C434" i="7"/>
  <c r="AT433" i="7"/>
  <c r="C433" i="7"/>
  <c r="AT432" i="7"/>
  <c r="C432" i="7"/>
  <c r="AT431" i="7"/>
  <c r="C431" i="7"/>
  <c r="AT430" i="7"/>
  <c r="C430" i="7"/>
  <c r="AT429" i="7"/>
  <c r="C429" i="7"/>
  <c r="AT428" i="7"/>
  <c r="C428" i="7"/>
  <c r="AT427" i="7"/>
  <c r="C427" i="7"/>
  <c r="AT426" i="7"/>
  <c r="C426" i="7"/>
  <c r="AT425" i="7"/>
  <c r="C425" i="7"/>
  <c r="AT424" i="7"/>
  <c r="C424" i="7"/>
  <c r="AT423" i="7"/>
  <c r="C423" i="7"/>
  <c r="AT422" i="7"/>
  <c r="C422" i="7"/>
  <c r="AT421" i="7"/>
  <c r="C421" i="7"/>
  <c r="AT420" i="7"/>
  <c r="C420" i="7"/>
  <c r="AT419" i="7"/>
  <c r="C419" i="7"/>
  <c r="AT418" i="7"/>
  <c r="C418" i="7"/>
  <c r="AT417" i="7"/>
  <c r="C417" i="7"/>
  <c r="AT416" i="7"/>
  <c r="C416" i="7"/>
  <c r="AT415" i="7"/>
  <c r="C415" i="7"/>
  <c r="AT414" i="7"/>
  <c r="C414" i="7"/>
  <c r="AT413" i="7"/>
  <c r="C413" i="7"/>
  <c r="AT412" i="7"/>
  <c r="C412" i="7"/>
  <c r="AT411" i="7"/>
  <c r="C411" i="7"/>
  <c r="AT410" i="7"/>
  <c r="C410" i="7"/>
  <c r="AT409" i="7"/>
  <c r="C409" i="7"/>
  <c r="AT408" i="7"/>
  <c r="C408" i="7"/>
  <c r="AT407" i="7"/>
  <c r="C407" i="7"/>
  <c r="AT406" i="7"/>
  <c r="C406" i="7"/>
  <c r="AT405" i="7"/>
  <c r="C405" i="7"/>
  <c r="AT404" i="7"/>
  <c r="C404" i="7"/>
  <c r="AT403" i="7"/>
  <c r="C403" i="7"/>
  <c r="AT402" i="7"/>
  <c r="C402" i="7"/>
  <c r="AT401" i="7"/>
  <c r="C401" i="7"/>
  <c r="AT400" i="7"/>
  <c r="C400" i="7"/>
  <c r="AT399" i="7"/>
  <c r="C399" i="7"/>
  <c r="AT398" i="7"/>
  <c r="C398" i="7"/>
  <c r="AT397" i="7"/>
  <c r="C397" i="7"/>
  <c r="AT396" i="7"/>
  <c r="C396" i="7"/>
  <c r="AT395" i="7"/>
  <c r="C395" i="7"/>
  <c r="AT394" i="7"/>
  <c r="C394" i="7"/>
  <c r="AT393" i="7"/>
  <c r="C393" i="7"/>
  <c r="AT392" i="7"/>
  <c r="C392" i="7"/>
  <c r="AT391" i="7"/>
  <c r="C391" i="7"/>
  <c r="AT390" i="7"/>
  <c r="C390" i="7"/>
  <c r="AT389" i="7"/>
  <c r="C389" i="7"/>
  <c r="AT388" i="7"/>
  <c r="C388" i="7"/>
  <c r="AT387" i="7"/>
  <c r="C387" i="7"/>
  <c r="AT386" i="7"/>
  <c r="C386" i="7"/>
  <c r="AT385" i="7"/>
  <c r="C385" i="7"/>
  <c r="AT384" i="7"/>
  <c r="C384" i="7"/>
  <c r="AT383" i="7"/>
  <c r="C383" i="7"/>
  <c r="AT382" i="7"/>
  <c r="C382" i="7"/>
  <c r="AT381" i="7"/>
  <c r="C381" i="7"/>
  <c r="AT380" i="7"/>
  <c r="C380" i="7"/>
  <c r="AT379" i="7"/>
  <c r="C379" i="7"/>
  <c r="AT378" i="7"/>
  <c r="C378" i="7"/>
  <c r="AT377" i="7"/>
  <c r="C377" i="7"/>
  <c r="AT376" i="7"/>
  <c r="C376" i="7"/>
  <c r="AT375" i="7"/>
  <c r="C375" i="7"/>
  <c r="AT374" i="7"/>
  <c r="C374" i="7"/>
  <c r="AT373" i="7"/>
  <c r="C373" i="7"/>
  <c r="AT372" i="7"/>
  <c r="C372" i="7"/>
  <c r="AT371" i="7"/>
  <c r="C371" i="7"/>
  <c r="AT370" i="7"/>
  <c r="C370" i="7"/>
  <c r="AT369" i="7"/>
  <c r="C369" i="7"/>
  <c r="AT368" i="7"/>
  <c r="C368" i="7"/>
  <c r="C367" i="7"/>
  <c r="AT366" i="7"/>
  <c r="C366" i="7"/>
  <c r="AT365" i="7"/>
  <c r="C365" i="7"/>
  <c r="AT364" i="7"/>
  <c r="C364" i="7"/>
  <c r="AT363" i="7"/>
  <c r="C363" i="7"/>
  <c r="AT362" i="7"/>
  <c r="C362" i="7"/>
  <c r="AT361" i="7"/>
  <c r="C361" i="7"/>
  <c r="AT360" i="7"/>
  <c r="C360" i="7"/>
  <c r="AT359" i="7"/>
  <c r="C359" i="7"/>
  <c r="AT358" i="7"/>
  <c r="C358" i="7"/>
  <c r="AT357" i="7"/>
  <c r="C357" i="7"/>
  <c r="AT356" i="7"/>
  <c r="C356" i="7"/>
  <c r="AT355" i="7"/>
  <c r="C355" i="7"/>
  <c r="AT354" i="7"/>
  <c r="C354" i="7"/>
  <c r="AT353" i="7"/>
  <c r="C353" i="7"/>
  <c r="AT352" i="7"/>
  <c r="C352" i="7"/>
  <c r="AT351" i="7"/>
  <c r="C351" i="7"/>
  <c r="AT350" i="7"/>
  <c r="C350" i="7"/>
  <c r="AT349" i="7"/>
  <c r="C349" i="7"/>
  <c r="AT348" i="7"/>
  <c r="C348" i="7"/>
  <c r="AT347" i="7"/>
  <c r="C347" i="7"/>
  <c r="AT346" i="7"/>
  <c r="C346" i="7"/>
  <c r="AT345" i="7"/>
  <c r="C345" i="7"/>
  <c r="AT344" i="7"/>
  <c r="C344" i="7"/>
  <c r="AT343" i="7"/>
  <c r="C343" i="7"/>
  <c r="AT342" i="7"/>
  <c r="C342" i="7"/>
  <c r="AT341" i="7"/>
  <c r="C341" i="7"/>
  <c r="AT340" i="7"/>
  <c r="C340" i="7"/>
  <c r="AT339" i="7"/>
  <c r="C339" i="7"/>
  <c r="AT338" i="7"/>
  <c r="C338" i="7"/>
  <c r="AT337" i="7"/>
  <c r="C337" i="7"/>
  <c r="AT336" i="7"/>
  <c r="C336" i="7"/>
  <c r="AT335" i="7"/>
  <c r="C335" i="7"/>
  <c r="AT334" i="7"/>
  <c r="C334" i="7"/>
  <c r="AT333" i="7"/>
  <c r="C333" i="7"/>
  <c r="AT332" i="7"/>
  <c r="C332" i="7"/>
  <c r="AT331" i="7"/>
  <c r="C331" i="7"/>
  <c r="AT330" i="7"/>
  <c r="C330" i="7"/>
  <c r="AT329" i="7"/>
  <c r="C329" i="7"/>
  <c r="AT328" i="7"/>
  <c r="C328" i="7"/>
  <c r="AT327" i="7"/>
  <c r="C327" i="7"/>
  <c r="AT326" i="7"/>
  <c r="C326" i="7"/>
  <c r="AT325" i="7"/>
  <c r="C325" i="7"/>
  <c r="AT324" i="7"/>
  <c r="C324" i="7"/>
  <c r="AT323" i="7"/>
  <c r="C323" i="7"/>
  <c r="AT322" i="7"/>
  <c r="C322" i="7"/>
  <c r="AT321" i="7"/>
  <c r="C321" i="7"/>
  <c r="AT320" i="7"/>
  <c r="C320" i="7"/>
  <c r="AT319" i="7"/>
  <c r="C319" i="7"/>
  <c r="AT318" i="7"/>
  <c r="C318" i="7"/>
  <c r="AT317" i="7"/>
  <c r="C317" i="7"/>
  <c r="AT316" i="7"/>
  <c r="C316" i="7"/>
  <c r="AT315" i="7"/>
  <c r="C315" i="7"/>
  <c r="C314" i="7"/>
  <c r="AT313" i="7"/>
  <c r="C313" i="7"/>
  <c r="AT312" i="7"/>
  <c r="C312" i="7"/>
  <c r="AT311" i="7"/>
  <c r="C311" i="7"/>
  <c r="AT310" i="7"/>
  <c r="C310" i="7"/>
  <c r="AT309" i="7"/>
  <c r="C309" i="7"/>
  <c r="AT308" i="7"/>
  <c r="C308" i="7"/>
  <c r="AT307" i="7"/>
  <c r="C307" i="7"/>
  <c r="AT306" i="7"/>
  <c r="C306" i="7"/>
  <c r="AT305" i="7"/>
  <c r="C305" i="7"/>
  <c r="AT304" i="7"/>
  <c r="C304" i="7"/>
  <c r="AT303" i="7"/>
  <c r="C303" i="7"/>
  <c r="AT302" i="7"/>
  <c r="C302" i="7"/>
  <c r="AT301" i="7"/>
  <c r="C301" i="7"/>
  <c r="AT300" i="7"/>
  <c r="C300" i="7"/>
  <c r="AT299" i="7"/>
  <c r="C299" i="7"/>
  <c r="AT298" i="7"/>
  <c r="C298" i="7"/>
  <c r="AT297" i="7"/>
  <c r="C297" i="7"/>
  <c r="AT296" i="7"/>
  <c r="C296" i="7"/>
  <c r="AT295" i="7"/>
  <c r="C295" i="7"/>
  <c r="AT294" i="7"/>
  <c r="C294" i="7"/>
  <c r="AT293" i="7"/>
  <c r="C293" i="7"/>
  <c r="AT292" i="7"/>
  <c r="C292" i="7"/>
  <c r="AT291" i="7"/>
  <c r="C291" i="7"/>
  <c r="AT290" i="7"/>
  <c r="C290" i="7"/>
  <c r="AT289" i="7"/>
  <c r="C289" i="7"/>
  <c r="AT288" i="7"/>
  <c r="C288" i="7"/>
  <c r="AT287" i="7"/>
  <c r="C287" i="7"/>
  <c r="AT286" i="7"/>
  <c r="C286" i="7"/>
  <c r="AT285" i="7"/>
  <c r="C285" i="7"/>
  <c r="AT284" i="7"/>
  <c r="C284" i="7"/>
  <c r="AT283" i="7"/>
  <c r="C283" i="7"/>
  <c r="AT282" i="7"/>
  <c r="C282" i="7"/>
  <c r="AT281" i="7"/>
  <c r="C281" i="7"/>
  <c r="AT280" i="7"/>
  <c r="C280" i="7"/>
  <c r="AT279" i="7"/>
  <c r="C279" i="7"/>
  <c r="AT278" i="7"/>
  <c r="C278" i="7"/>
  <c r="AT277" i="7"/>
  <c r="C277" i="7"/>
  <c r="AT276" i="7"/>
  <c r="C276" i="7"/>
  <c r="AT275" i="7"/>
  <c r="C275" i="7"/>
  <c r="AT274" i="7"/>
  <c r="C274" i="7"/>
  <c r="AT273" i="7"/>
  <c r="C273" i="7"/>
  <c r="AT272" i="7"/>
  <c r="C272" i="7"/>
  <c r="AT271" i="7"/>
  <c r="C271" i="7"/>
  <c r="AT270" i="7"/>
  <c r="C270" i="7"/>
  <c r="AT269" i="7"/>
  <c r="C269" i="7"/>
  <c r="AT268" i="7"/>
  <c r="C268" i="7"/>
  <c r="AT267" i="7"/>
  <c r="C267" i="7"/>
  <c r="AT266" i="7"/>
  <c r="C266" i="7"/>
  <c r="AT265" i="7"/>
  <c r="C265" i="7"/>
  <c r="AT264" i="7"/>
  <c r="C264" i="7"/>
  <c r="AT263" i="7"/>
  <c r="C263" i="7"/>
  <c r="AT262" i="7"/>
  <c r="C262" i="7"/>
  <c r="AT261" i="7"/>
  <c r="C261" i="7"/>
  <c r="AT260" i="7"/>
  <c r="C260" i="7"/>
  <c r="AT259" i="7"/>
  <c r="C259" i="7"/>
  <c r="AT258" i="7"/>
  <c r="C258" i="7"/>
  <c r="AT257" i="7"/>
  <c r="C257" i="7"/>
  <c r="AT256" i="7"/>
  <c r="C256" i="7"/>
  <c r="AT255" i="7"/>
  <c r="C255" i="7"/>
  <c r="AT254" i="7"/>
  <c r="C254" i="7"/>
  <c r="AT253" i="7"/>
  <c r="C253" i="7"/>
  <c r="AT252" i="7"/>
  <c r="C252" i="7"/>
  <c r="AT251" i="7"/>
  <c r="C251" i="7"/>
  <c r="AT250" i="7"/>
  <c r="C250" i="7"/>
  <c r="AT249" i="7"/>
  <c r="C249" i="7"/>
  <c r="AT248" i="7"/>
  <c r="C248" i="7"/>
  <c r="AT247" i="7"/>
  <c r="C247" i="7"/>
  <c r="AT246" i="7"/>
  <c r="C246" i="7"/>
  <c r="AT245" i="7"/>
  <c r="C245" i="7"/>
  <c r="AT244" i="7"/>
  <c r="C244" i="7"/>
  <c r="AT243" i="7"/>
  <c r="C243" i="7"/>
  <c r="AT242" i="7"/>
  <c r="C242" i="7"/>
  <c r="AT241" i="7"/>
  <c r="C241" i="7"/>
  <c r="AT240" i="7"/>
  <c r="C240" i="7"/>
  <c r="AT239" i="7"/>
  <c r="C239" i="7"/>
  <c r="AT238" i="7"/>
  <c r="C238" i="7"/>
  <c r="AT237" i="7"/>
  <c r="C237" i="7"/>
  <c r="AT236" i="7"/>
  <c r="C236" i="7"/>
  <c r="AT235" i="7"/>
  <c r="C235" i="7"/>
  <c r="AT234" i="7"/>
  <c r="C234" i="7"/>
  <c r="AT233" i="7"/>
  <c r="C233" i="7"/>
  <c r="AT232" i="7"/>
  <c r="C232" i="7"/>
  <c r="AT231" i="7"/>
  <c r="C231" i="7"/>
  <c r="AT230" i="7"/>
  <c r="C230" i="7"/>
  <c r="AT229" i="7"/>
  <c r="C229" i="7"/>
  <c r="AT228" i="7"/>
  <c r="C228" i="7"/>
  <c r="AT227" i="7"/>
  <c r="C227" i="7"/>
  <c r="AT226" i="7"/>
  <c r="C226" i="7"/>
  <c r="AT225" i="7"/>
  <c r="C225" i="7"/>
  <c r="AT224" i="7"/>
  <c r="C224" i="7"/>
  <c r="AT223" i="7"/>
  <c r="C223" i="7"/>
  <c r="AT222" i="7"/>
  <c r="C222" i="7"/>
  <c r="AT221" i="7"/>
  <c r="C221" i="7"/>
  <c r="AT220" i="7"/>
  <c r="C220" i="7"/>
  <c r="AT219" i="7"/>
  <c r="C219" i="7"/>
  <c r="AT218" i="7"/>
  <c r="C218" i="7"/>
  <c r="AT217" i="7"/>
  <c r="C217" i="7"/>
  <c r="AT216" i="7"/>
  <c r="C216" i="7"/>
  <c r="AT215" i="7"/>
  <c r="C215" i="7"/>
  <c r="AT214" i="7"/>
  <c r="C214" i="7"/>
  <c r="AT213" i="7"/>
  <c r="C213" i="7"/>
  <c r="AT212" i="7"/>
  <c r="C212" i="7"/>
  <c r="AT211" i="7"/>
  <c r="C211" i="7"/>
  <c r="AT210" i="7"/>
  <c r="C210" i="7"/>
  <c r="AT209" i="7"/>
  <c r="C209" i="7"/>
  <c r="AT208" i="7"/>
  <c r="C208" i="7"/>
  <c r="AT207" i="7"/>
  <c r="C207" i="7"/>
  <c r="AT206" i="7"/>
  <c r="C206" i="7"/>
  <c r="AT205" i="7"/>
  <c r="C205" i="7"/>
  <c r="AT204" i="7"/>
  <c r="C204" i="7"/>
  <c r="AT203" i="7"/>
  <c r="C203" i="7"/>
  <c r="AT202" i="7"/>
  <c r="C202" i="7"/>
  <c r="AT201" i="7"/>
  <c r="C201" i="7"/>
  <c r="AT200" i="7"/>
  <c r="C200" i="7"/>
  <c r="AT199" i="7"/>
  <c r="C199" i="7"/>
  <c r="AT198" i="7"/>
  <c r="C198" i="7"/>
  <c r="AT197" i="7"/>
  <c r="C197" i="7"/>
  <c r="AT196" i="7"/>
  <c r="C196" i="7"/>
  <c r="AT195" i="7"/>
  <c r="C195" i="7"/>
  <c r="AT194" i="7"/>
  <c r="C194" i="7"/>
  <c r="AT193" i="7"/>
  <c r="C193" i="7"/>
  <c r="AT192" i="7"/>
  <c r="C192" i="7"/>
  <c r="AT191" i="7"/>
  <c r="C191" i="7"/>
  <c r="AT190" i="7"/>
  <c r="C190" i="7"/>
  <c r="AT189" i="7"/>
  <c r="C189" i="7"/>
  <c r="AT188" i="7"/>
  <c r="C188" i="7"/>
  <c r="AT187" i="7"/>
  <c r="C187" i="7"/>
  <c r="AT186" i="7"/>
  <c r="C186" i="7"/>
  <c r="AT185" i="7"/>
  <c r="C185" i="7"/>
  <c r="AT184" i="7"/>
  <c r="C184" i="7"/>
  <c r="AT183" i="7"/>
  <c r="C183" i="7"/>
  <c r="AT182" i="7"/>
  <c r="C182" i="7"/>
  <c r="AT181" i="7"/>
  <c r="C181" i="7"/>
  <c r="AT180" i="7"/>
  <c r="C180" i="7"/>
  <c r="AT179" i="7"/>
  <c r="C179" i="7"/>
  <c r="AT178" i="7"/>
  <c r="C178" i="7"/>
  <c r="AT177" i="7"/>
  <c r="C177" i="7"/>
  <c r="AT176" i="7"/>
  <c r="C176" i="7"/>
  <c r="AT175" i="7"/>
  <c r="C175" i="7"/>
  <c r="AT174" i="7"/>
  <c r="C174" i="7"/>
  <c r="AT173" i="7"/>
  <c r="C173" i="7"/>
  <c r="AT172" i="7"/>
  <c r="C172" i="7"/>
  <c r="AT171" i="7"/>
  <c r="C171" i="7"/>
  <c r="AT170" i="7"/>
  <c r="C170" i="7"/>
  <c r="AT169" i="7"/>
  <c r="C169" i="7"/>
  <c r="AT168" i="7"/>
  <c r="C168" i="7"/>
  <c r="AT167" i="7"/>
  <c r="C167" i="7"/>
  <c r="AT166" i="7"/>
  <c r="C166" i="7"/>
  <c r="AT165" i="7"/>
  <c r="C165" i="7"/>
  <c r="AT164" i="7"/>
  <c r="C164" i="7"/>
  <c r="AT163" i="7"/>
  <c r="C163" i="7"/>
  <c r="AT162" i="7"/>
  <c r="C162" i="7"/>
  <c r="AT161" i="7"/>
  <c r="C161" i="7"/>
  <c r="AT160" i="7"/>
  <c r="C160" i="7"/>
  <c r="AT159" i="7"/>
  <c r="C159" i="7"/>
  <c r="AT158" i="7"/>
  <c r="C158" i="7"/>
  <c r="AT157" i="7"/>
  <c r="C157" i="7"/>
  <c r="AT156" i="7"/>
  <c r="C156" i="7"/>
  <c r="AT155" i="7"/>
  <c r="C155" i="7"/>
  <c r="AT154" i="7"/>
  <c r="C154" i="7"/>
  <c r="AT153" i="7"/>
  <c r="C153" i="7"/>
  <c r="AT152" i="7"/>
  <c r="C152" i="7"/>
  <c r="AT151" i="7"/>
  <c r="C151" i="7"/>
  <c r="AT150" i="7"/>
  <c r="C150" i="7"/>
  <c r="AT149" i="7"/>
  <c r="C149" i="7"/>
  <c r="AT148" i="7"/>
  <c r="C148" i="7"/>
  <c r="AT147" i="7"/>
  <c r="C147" i="7"/>
  <c r="AT146" i="7"/>
  <c r="C146" i="7"/>
  <c r="AT145" i="7"/>
  <c r="C145" i="7"/>
  <c r="AT144" i="7"/>
  <c r="C144" i="7"/>
  <c r="AT143" i="7"/>
  <c r="C143" i="7"/>
  <c r="AT142" i="7"/>
  <c r="C142" i="7"/>
  <c r="AT141" i="7"/>
  <c r="C141" i="7"/>
  <c r="AT140" i="7"/>
  <c r="C140" i="7"/>
  <c r="AT139" i="7"/>
  <c r="C139" i="7"/>
  <c r="AT138" i="7"/>
  <c r="C138" i="7"/>
  <c r="AT137" i="7"/>
  <c r="C137" i="7"/>
  <c r="AT136" i="7"/>
  <c r="C136" i="7"/>
  <c r="AT135" i="7"/>
  <c r="C135" i="7"/>
  <c r="AT134" i="7"/>
  <c r="C134" i="7"/>
  <c r="AT133" i="7"/>
  <c r="C133" i="7"/>
  <c r="AT132" i="7"/>
  <c r="C132" i="7"/>
  <c r="AT131" i="7"/>
  <c r="C131" i="7"/>
  <c r="AT130" i="7"/>
  <c r="C130" i="7"/>
  <c r="AT129" i="7"/>
  <c r="C129" i="7"/>
  <c r="AT128" i="7"/>
  <c r="C128" i="7"/>
  <c r="AT127" i="7"/>
  <c r="C127" i="7"/>
  <c r="AT126" i="7"/>
  <c r="C126" i="7"/>
  <c r="AT125" i="7"/>
  <c r="C125" i="7"/>
  <c r="AT124" i="7"/>
  <c r="C124" i="7"/>
  <c r="AT123" i="7"/>
  <c r="C123" i="7"/>
  <c r="AT122" i="7"/>
  <c r="C122" i="7"/>
  <c r="AT121" i="7"/>
  <c r="C121" i="7"/>
  <c r="AT120" i="7"/>
  <c r="C120" i="7"/>
  <c r="AT119" i="7"/>
  <c r="C119" i="7"/>
  <c r="AT118" i="7"/>
  <c r="C118" i="7"/>
  <c r="AT117" i="7"/>
  <c r="C117" i="7"/>
  <c r="AT116" i="7"/>
  <c r="C116" i="7"/>
  <c r="AT115" i="7"/>
  <c r="C115" i="7"/>
  <c r="AT114" i="7"/>
  <c r="C114" i="7"/>
  <c r="AT113" i="7"/>
  <c r="C113" i="7"/>
  <c r="AT112" i="7"/>
  <c r="C112" i="7"/>
  <c r="AT111" i="7"/>
  <c r="C111" i="7"/>
  <c r="AT110" i="7"/>
  <c r="C110" i="7"/>
  <c r="AT109" i="7"/>
  <c r="C109" i="7"/>
  <c r="AT108" i="7"/>
  <c r="C108" i="7"/>
  <c r="AT107" i="7"/>
  <c r="C107" i="7"/>
  <c r="AT106" i="7"/>
  <c r="C106" i="7"/>
  <c r="AT105" i="7"/>
  <c r="C105" i="7"/>
  <c r="AT104" i="7"/>
  <c r="C104" i="7"/>
  <c r="AT103" i="7"/>
  <c r="C103" i="7"/>
  <c r="AT102" i="7"/>
  <c r="C102" i="7"/>
  <c r="AT101" i="7"/>
  <c r="C101" i="7"/>
  <c r="AT100" i="7"/>
  <c r="C100" i="7"/>
  <c r="AT99" i="7"/>
  <c r="C99" i="7"/>
  <c r="AT98" i="7"/>
  <c r="C98" i="7"/>
  <c r="AT97" i="7"/>
  <c r="C97" i="7"/>
  <c r="AT96" i="7"/>
  <c r="C96" i="7"/>
  <c r="AT95" i="7"/>
  <c r="C95" i="7"/>
  <c r="AT94" i="7"/>
  <c r="C94" i="7"/>
  <c r="AT93" i="7"/>
  <c r="C93" i="7"/>
  <c r="AT92" i="7"/>
  <c r="C92" i="7"/>
  <c r="AT91" i="7"/>
  <c r="C91" i="7"/>
  <c r="AT90" i="7"/>
  <c r="C90" i="7"/>
  <c r="AT89" i="7"/>
  <c r="C89" i="7"/>
  <c r="AT88" i="7"/>
  <c r="C88" i="7"/>
  <c r="AT87" i="7"/>
  <c r="C87" i="7"/>
  <c r="AT86" i="7"/>
  <c r="C86" i="7"/>
  <c r="AT85" i="7"/>
  <c r="C85" i="7"/>
  <c r="AT84" i="7"/>
  <c r="C84" i="7"/>
  <c r="AT83" i="7"/>
  <c r="C83" i="7"/>
  <c r="AT82" i="7"/>
  <c r="C82" i="7"/>
  <c r="AT81" i="7"/>
  <c r="C81" i="7"/>
  <c r="AT80" i="7"/>
  <c r="C80" i="7"/>
  <c r="AT79" i="7"/>
  <c r="C79" i="7"/>
  <c r="AT78" i="7"/>
  <c r="C78" i="7"/>
  <c r="AT77" i="7"/>
  <c r="C77" i="7"/>
  <c r="AT76" i="7"/>
  <c r="C76" i="7"/>
  <c r="AT75" i="7"/>
  <c r="C75" i="7"/>
  <c r="AT74" i="7"/>
  <c r="C74" i="7"/>
  <c r="AT73" i="7"/>
  <c r="C73" i="7"/>
  <c r="AT72" i="7"/>
  <c r="C72" i="7"/>
  <c r="AT71" i="7"/>
  <c r="C71" i="7"/>
  <c r="AT70" i="7"/>
  <c r="C70" i="7"/>
  <c r="AT69" i="7"/>
  <c r="C69" i="7"/>
  <c r="AT68" i="7"/>
  <c r="C68" i="7"/>
  <c r="AT67" i="7"/>
  <c r="C67" i="7"/>
  <c r="AT66" i="7"/>
  <c r="C66" i="7"/>
  <c r="AT65" i="7"/>
  <c r="C65" i="7"/>
  <c r="AT64" i="7"/>
  <c r="C64" i="7"/>
  <c r="AT63" i="7"/>
  <c r="C63" i="7"/>
  <c r="AT62" i="7"/>
  <c r="C62" i="7"/>
  <c r="AT61" i="7"/>
  <c r="C61" i="7"/>
  <c r="AT60" i="7"/>
  <c r="C60" i="7"/>
  <c r="AT59" i="7"/>
  <c r="C59" i="7"/>
  <c r="AT58" i="7"/>
  <c r="C58" i="7"/>
  <c r="AT57" i="7"/>
  <c r="C57" i="7"/>
  <c r="AT56" i="7"/>
  <c r="C43" i="7"/>
  <c r="I4" i="7"/>
  <c r="L4" i="7"/>
  <c r="BA4" i="7"/>
  <c r="M4" i="7"/>
  <c r="BA8" i="7"/>
  <c r="BE2" i="7"/>
  <c r="BF2" i="7"/>
  <c r="BG2" i="7"/>
  <c r="BH2" i="7"/>
  <c r="BI2" i="7"/>
  <c r="BJ2" i="7"/>
  <c r="BK2" i="7"/>
  <c r="BL2" i="7"/>
  <c r="BM2" i="7"/>
  <c r="BN2" i="7"/>
  <c r="BO2" i="7"/>
  <c r="BP2" i="7"/>
  <c r="BQ2" i="7"/>
  <c r="BR2" i="7"/>
  <c r="BS2" i="7"/>
  <c r="BT2" i="7"/>
  <c r="BU2" i="7"/>
  <c r="BK1" i="7"/>
  <c r="BE13" i="7"/>
  <c r="BE9" i="7"/>
  <c r="BF13" i="7"/>
  <c r="BG13" i="7"/>
  <c r="D43" i="7"/>
  <c r="E43" i="7"/>
  <c r="C44" i="7"/>
  <c r="D44" i="7"/>
  <c r="E44" i="7"/>
  <c r="S29" i="7"/>
  <c r="O43" i="7"/>
  <c r="S33" i="7"/>
  <c r="O44" i="7"/>
  <c r="P43" i="7"/>
  <c r="R43" i="7"/>
  <c r="S43" i="7"/>
  <c r="B8" i="7"/>
  <c r="T43" i="7"/>
  <c r="U43" i="7"/>
  <c r="O45" i="7"/>
  <c r="P44" i="7"/>
  <c r="R44" i="7"/>
  <c r="S44" i="7"/>
  <c r="T44" i="7"/>
  <c r="U44" i="7"/>
  <c r="O46" i="7"/>
  <c r="P45" i="7"/>
  <c r="R45" i="7"/>
  <c r="S45" i="7"/>
  <c r="T45" i="7"/>
  <c r="U45" i="7"/>
  <c r="O47" i="7"/>
  <c r="P46" i="7"/>
  <c r="R46" i="7"/>
  <c r="S46" i="7"/>
  <c r="T46" i="7"/>
  <c r="U46" i="7"/>
  <c r="O48" i="7"/>
  <c r="P47" i="7"/>
  <c r="R47" i="7"/>
  <c r="S47" i="7"/>
  <c r="T47" i="7"/>
  <c r="U47" i="7"/>
  <c r="O49" i="7"/>
  <c r="P48" i="7"/>
  <c r="R48" i="7"/>
  <c r="S48" i="7"/>
  <c r="T48" i="7"/>
  <c r="U48" i="7"/>
  <c r="O50" i="7"/>
  <c r="P49" i="7"/>
  <c r="R49" i="7"/>
  <c r="S49" i="7"/>
  <c r="T49" i="7"/>
  <c r="U49" i="7"/>
  <c r="O51" i="7"/>
  <c r="P50" i="7"/>
  <c r="R50" i="7"/>
  <c r="S50" i="7"/>
  <c r="T50" i="7"/>
  <c r="U50" i="7"/>
  <c r="O52" i="7"/>
  <c r="P51" i="7"/>
  <c r="R51" i="7"/>
  <c r="S51" i="7"/>
  <c r="T51" i="7"/>
  <c r="U51" i="7"/>
  <c r="O53" i="7"/>
  <c r="P52" i="7"/>
  <c r="R52" i="7"/>
  <c r="S52" i="7"/>
  <c r="T52" i="7"/>
  <c r="U52" i="7"/>
  <c r="O54" i="7"/>
  <c r="P53" i="7"/>
  <c r="R53" i="7"/>
  <c r="S53" i="7"/>
  <c r="T53" i="7"/>
  <c r="U53" i="7"/>
  <c r="O55" i="7"/>
  <c r="P54" i="7"/>
  <c r="R54" i="7"/>
  <c r="S54" i="7"/>
  <c r="T54" i="7"/>
  <c r="U54" i="7"/>
  <c r="O56" i="7"/>
  <c r="P55" i="7"/>
  <c r="R55" i="7"/>
  <c r="S55" i="7"/>
  <c r="T55" i="7"/>
  <c r="U55" i="7"/>
  <c r="P56" i="7"/>
  <c r="R56" i="7"/>
  <c r="S56" i="7"/>
  <c r="T56" i="7"/>
  <c r="U56" i="7"/>
  <c r="Q56" i="7"/>
  <c r="C56" i="7"/>
  <c r="AT55" i="7"/>
  <c r="Q55" i="7"/>
  <c r="C55" i="7"/>
  <c r="AT54" i="7"/>
  <c r="Q54" i="7"/>
  <c r="C54" i="7"/>
  <c r="AT53" i="7"/>
  <c r="Q53" i="7"/>
  <c r="C53" i="7"/>
  <c r="AT52" i="7"/>
  <c r="Q52" i="7"/>
  <c r="C52" i="7"/>
  <c r="AT51" i="7"/>
  <c r="Q51" i="7"/>
  <c r="C51" i="7"/>
  <c r="AT50" i="7"/>
  <c r="Q50" i="7"/>
  <c r="C50" i="7"/>
  <c r="AT49" i="7"/>
  <c r="Q49" i="7"/>
  <c r="C49" i="7"/>
  <c r="AT48" i="7"/>
  <c r="Q48" i="7"/>
  <c r="C48" i="7"/>
  <c r="AT47" i="7"/>
  <c r="Q47" i="7"/>
  <c r="C47" i="7"/>
  <c r="AT46" i="7"/>
  <c r="Q46" i="7"/>
  <c r="C46" i="7"/>
  <c r="AT45" i="7"/>
  <c r="AA34" i="7"/>
  <c r="AB34" i="7"/>
  <c r="AI34" i="7"/>
  <c r="AA45" i="7"/>
  <c r="AA35" i="7"/>
  <c r="AB35" i="7"/>
  <c r="AD35" i="7"/>
  <c r="AI35" i="7"/>
  <c r="AB45" i="7"/>
  <c r="AC45" i="7"/>
  <c r="Q45" i="7"/>
  <c r="C45" i="7"/>
  <c r="AT44" i="7"/>
  <c r="AA44" i="7"/>
  <c r="AB44" i="7"/>
  <c r="AC44" i="7"/>
  <c r="Q44" i="7"/>
  <c r="L44" i="7"/>
  <c r="L43" i="7"/>
  <c r="M44" i="7"/>
  <c r="K44" i="7"/>
  <c r="I44" i="7"/>
  <c r="J44" i="7"/>
  <c r="G44" i="7"/>
  <c r="AT43" i="7"/>
  <c r="AA43" i="7"/>
  <c r="AB43" i="7"/>
  <c r="AC43" i="7"/>
  <c r="Q43" i="7"/>
  <c r="K43" i="7"/>
  <c r="I43" i="7"/>
  <c r="J43" i="7"/>
  <c r="G43" i="7"/>
  <c r="AT42" i="7"/>
  <c r="AA42" i="7"/>
  <c r="AB42" i="7"/>
  <c r="AC42" i="7"/>
  <c r="BA6" i="7"/>
  <c r="BC12" i="7"/>
  <c r="E42" i="7"/>
  <c r="G42" i="7"/>
  <c r="M42" i="7"/>
  <c r="L42" i="7"/>
  <c r="D42" i="7"/>
  <c r="C42" i="7"/>
  <c r="BA5" i="7"/>
  <c r="BG12" i="7"/>
  <c r="A19" i="7"/>
  <c r="B42" i="7"/>
  <c r="AT41" i="7"/>
  <c r="AA41" i="7"/>
  <c r="AB41" i="7"/>
  <c r="AC41" i="7"/>
  <c r="A17" i="7"/>
  <c r="BF12" i="7"/>
  <c r="A18" i="7"/>
  <c r="A20" i="7"/>
  <c r="A21" i="7"/>
  <c r="A22" i="7"/>
  <c r="A23" i="7"/>
  <c r="A24" i="7"/>
  <c r="A25" i="7"/>
  <c r="A26" i="7"/>
  <c r="A27" i="7"/>
  <c r="A28" i="7"/>
  <c r="A29" i="7"/>
  <c r="A30" i="7"/>
  <c r="A31" i="7"/>
  <c r="A32" i="7"/>
  <c r="A33" i="7"/>
  <c r="A34" i="7"/>
  <c r="I12" i="7"/>
  <c r="I13" i="7"/>
  <c r="I14" i="7"/>
  <c r="D41" i="7"/>
  <c r="C41" i="7"/>
  <c r="AT40" i="7"/>
  <c r="AI36" i="7"/>
  <c r="AB40" i="7"/>
  <c r="AA40" i="7"/>
  <c r="AT39" i="7"/>
  <c r="AT38" i="7"/>
  <c r="O38" i="7"/>
  <c r="AT37" i="7"/>
  <c r="AI37" i="7"/>
  <c r="AT36" i="7"/>
  <c r="B17" i="7"/>
  <c r="K17" i="7"/>
  <c r="B18" i="7"/>
  <c r="K18" i="7"/>
  <c r="B19" i="7"/>
  <c r="K19" i="7"/>
  <c r="K20" i="7"/>
  <c r="K21" i="7"/>
  <c r="K22" i="7"/>
  <c r="K23" i="7"/>
  <c r="K24" i="7"/>
  <c r="K25" i="7"/>
  <c r="K26" i="7"/>
  <c r="K27" i="7"/>
  <c r="K28" i="7"/>
  <c r="K29" i="7"/>
  <c r="K30" i="7"/>
  <c r="K31" i="7"/>
  <c r="K32" i="7"/>
  <c r="K33" i="7"/>
  <c r="K34" i="7"/>
  <c r="B36" i="7"/>
  <c r="AT35" i="7"/>
  <c r="AC35" i="7"/>
  <c r="AE35" i="7"/>
  <c r="AJ35" i="7"/>
  <c r="AT34" i="7"/>
  <c r="AJ34" i="7"/>
  <c r="S34" i="7"/>
  <c r="B34" i="7"/>
  <c r="C34" i="7"/>
  <c r="D34" i="7"/>
  <c r="E34" i="7"/>
  <c r="AT33" i="7"/>
  <c r="T29" i="7"/>
  <c r="T30" i="7"/>
  <c r="T31" i="7"/>
  <c r="T32" i="7"/>
  <c r="T33" i="7"/>
  <c r="B33" i="7"/>
  <c r="C33" i="7"/>
  <c r="D33" i="7"/>
  <c r="E33" i="7"/>
  <c r="AT32" i="7"/>
  <c r="S32" i="7"/>
  <c r="B32" i="7"/>
  <c r="C32" i="7"/>
  <c r="D32" i="7"/>
  <c r="E32" i="7"/>
  <c r="AT31" i="7"/>
  <c r="S31" i="7"/>
  <c r="B31" i="7"/>
  <c r="C31" i="7"/>
  <c r="D31" i="7"/>
  <c r="E31" i="7"/>
  <c r="AT30" i="7"/>
  <c r="S30" i="7"/>
  <c r="B30" i="7"/>
  <c r="C30" i="7"/>
  <c r="D30" i="7"/>
  <c r="E30" i="7"/>
  <c r="AT29" i="7"/>
  <c r="B29" i="7"/>
  <c r="C29" i="7"/>
  <c r="D29" i="7"/>
  <c r="E29" i="7"/>
  <c r="AT28" i="7"/>
  <c r="B28" i="7"/>
  <c r="C28" i="7"/>
  <c r="D28" i="7"/>
  <c r="E28" i="7"/>
  <c r="AT27" i="7"/>
  <c r="B27" i="7"/>
  <c r="C27" i="7"/>
  <c r="D27" i="7"/>
  <c r="E27" i="7"/>
  <c r="AT26" i="7"/>
  <c r="B26" i="7"/>
  <c r="C26" i="7"/>
  <c r="D26" i="7"/>
  <c r="E26" i="7"/>
  <c r="AT25" i="7"/>
  <c r="B25" i="7"/>
  <c r="C25" i="7"/>
  <c r="D25" i="7"/>
  <c r="E25" i="7"/>
  <c r="AT24" i="7"/>
  <c r="B24" i="7"/>
  <c r="C24" i="7"/>
  <c r="D24" i="7"/>
  <c r="E24" i="7"/>
  <c r="AT23" i="7"/>
  <c r="B23" i="7"/>
  <c r="C23" i="7"/>
  <c r="D23" i="7"/>
  <c r="E23" i="7"/>
  <c r="AT22" i="7"/>
  <c r="B22" i="7"/>
  <c r="C22" i="7"/>
  <c r="D22" i="7"/>
  <c r="E22" i="7"/>
  <c r="AT21" i="7"/>
  <c r="B21" i="7"/>
  <c r="C21" i="7"/>
  <c r="D21" i="7"/>
  <c r="E21" i="7"/>
  <c r="AT20" i="7"/>
  <c r="B20" i="7"/>
  <c r="C20" i="7"/>
  <c r="D20" i="7"/>
  <c r="E20" i="7"/>
  <c r="AT19" i="7"/>
  <c r="BE3" i="7"/>
  <c r="BG14" i="7"/>
  <c r="C19" i="7"/>
  <c r="D19" i="7"/>
  <c r="E19" i="7"/>
  <c r="AT18" i="7"/>
  <c r="BF3" i="7"/>
  <c r="BF14" i="7"/>
  <c r="C18" i="7"/>
  <c r="D18" i="7"/>
  <c r="E18" i="7"/>
  <c r="AT17" i="7"/>
  <c r="BG3" i="7"/>
  <c r="BE14" i="7"/>
  <c r="C17" i="7"/>
  <c r="D17" i="7"/>
  <c r="E17" i="7"/>
  <c r="AT16" i="7"/>
  <c r="AT15" i="7"/>
  <c r="BV14" i="7"/>
  <c r="BU14" i="7"/>
  <c r="BT14" i="7"/>
  <c r="BS14" i="7"/>
  <c r="BR14" i="7"/>
  <c r="BQ14" i="7"/>
  <c r="BP14" i="7"/>
  <c r="BO14" i="7"/>
  <c r="BN14" i="7"/>
  <c r="BM14" i="7"/>
  <c r="BL14" i="7"/>
  <c r="BK14" i="7"/>
  <c r="BJ14" i="7"/>
  <c r="BI14" i="7"/>
  <c r="BH14" i="7"/>
  <c r="AT14" i="7"/>
  <c r="BE6" i="7"/>
  <c r="C12" i="7"/>
  <c r="BF6" i="7"/>
  <c r="C13" i="7"/>
  <c r="C14" i="7"/>
  <c r="B14" i="7"/>
  <c r="BV13" i="7"/>
  <c r="BU13" i="7"/>
  <c r="BT13" i="7"/>
  <c r="BS13" i="7"/>
  <c r="BR13" i="7"/>
  <c r="BQ13" i="7"/>
  <c r="BP13" i="7"/>
  <c r="BO13" i="7"/>
  <c r="BN13" i="7"/>
  <c r="BM13" i="7"/>
  <c r="BL13" i="7"/>
  <c r="BK13" i="7"/>
  <c r="BJ13" i="7"/>
  <c r="BI13" i="7"/>
  <c r="BH13" i="7"/>
  <c r="AT13" i="7"/>
  <c r="BF5" i="7"/>
  <c r="B13" i="7"/>
  <c r="D13" i="7"/>
  <c r="BV12" i="7"/>
  <c r="BU12" i="7"/>
  <c r="BT12" i="7"/>
  <c r="BS12" i="7"/>
  <c r="BR12" i="7"/>
  <c r="BQ12" i="7"/>
  <c r="BP12" i="7"/>
  <c r="BO12" i="7"/>
  <c r="BN12" i="7"/>
  <c r="BM12" i="7"/>
  <c r="BL12" i="7"/>
  <c r="BK12" i="7"/>
  <c r="BJ12" i="7"/>
  <c r="BI12" i="7"/>
  <c r="BH12" i="7"/>
  <c r="AT12" i="7"/>
  <c r="BE5" i="7"/>
  <c r="E12" i="7"/>
  <c r="B12" i="7"/>
  <c r="F12" i="7"/>
  <c r="D12" i="7"/>
  <c r="AT11" i="7"/>
  <c r="AT10" i="7"/>
  <c r="L9" i="7"/>
  <c r="I10" i="7"/>
  <c r="J10" i="7"/>
  <c r="AT9" i="7"/>
  <c r="AT8" i="7"/>
  <c r="AT7" i="7"/>
  <c r="BF4" i="7"/>
  <c r="B7" i="7"/>
  <c r="AT6" i="7"/>
  <c r="B6" i="7"/>
  <c r="AT5" i="7"/>
  <c r="AT4" i="7"/>
  <c r="B4" i="7"/>
  <c r="AT3" i="7"/>
  <c r="BU6" i="7"/>
  <c r="BT6" i="7"/>
  <c r="BS6" i="7"/>
  <c r="BR6" i="7"/>
  <c r="BQ6" i="7"/>
  <c r="BP6" i="7"/>
  <c r="BO6" i="7"/>
  <c r="BN6" i="7"/>
  <c r="BM6" i="7"/>
  <c r="BL6" i="7"/>
  <c r="BK6" i="7"/>
  <c r="BJ6" i="7"/>
  <c r="BI6" i="7"/>
  <c r="BH6" i="7"/>
  <c r="BG6" i="7"/>
  <c r="BU5" i="7"/>
  <c r="BT5" i="7"/>
  <c r="BS5" i="7"/>
  <c r="BR5" i="7"/>
  <c r="BQ5" i="7"/>
  <c r="BP5" i="7"/>
  <c r="BO5" i="7"/>
  <c r="BN5" i="7"/>
  <c r="BM5" i="7"/>
  <c r="BL5" i="7"/>
  <c r="BK5" i="7"/>
  <c r="BJ5" i="7"/>
  <c r="BI5" i="7"/>
  <c r="BH5" i="7"/>
  <c r="BG5" i="7"/>
  <c r="BU4" i="7"/>
  <c r="BT4" i="7"/>
  <c r="BS4" i="7"/>
  <c r="BR4" i="7"/>
  <c r="BQ4" i="7"/>
  <c r="BP4" i="7"/>
  <c r="BO4" i="7"/>
  <c r="BN4" i="7"/>
  <c r="BM4" i="7"/>
  <c r="BL4" i="7"/>
  <c r="BK4" i="7"/>
  <c r="BJ4" i="7"/>
  <c r="BI4" i="7"/>
  <c r="BH4" i="7"/>
  <c r="BG4" i="7"/>
  <c r="BU3" i="7"/>
  <c r="BT3" i="7"/>
  <c r="BS3" i="7"/>
  <c r="BR3" i="7"/>
  <c r="BQ3" i="7"/>
  <c r="BP3" i="7"/>
  <c r="BO3" i="7"/>
  <c r="BN3" i="7"/>
  <c r="BM3" i="7"/>
  <c r="BL3" i="7"/>
  <c r="BK3" i="7"/>
  <c r="BJ3" i="7"/>
  <c r="BI3" i="7"/>
  <c r="BH3" i="7"/>
  <c r="AT2" i="7"/>
  <c r="AT1" i="7"/>
  <c r="M4" i="5"/>
  <c r="L4" i="5"/>
  <c r="AT2193" i="5"/>
  <c r="AT2192" i="5"/>
  <c r="AT2191" i="5"/>
  <c r="AT2190" i="5"/>
  <c r="AT2189" i="5"/>
  <c r="AT2188" i="5"/>
  <c r="AT2187" i="5"/>
  <c r="AT2186" i="5"/>
  <c r="AT2185" i="5"/>
  <c r="AT2184" i="5"/>
  <c r="AT2183" i="5"/>
  <c r="AT2182" i="5"/>
  <c r="AT2181" i="5"/>
  <c r="AT2180" i="5"/>
  <c r="AT2179" i="5"/>
  <c r="AT2178" i="5"/>
  <c r="AT2177" i="5"/>
  <c r="AT2176" i="5"/>
  <c r="AT2175" i="5"/>
  <c r="AT2174" i="5"/>
  <c r="AT2173" i="5"/>
  <c r="AT2172" i="5"/>
  <c r="AT2171" i="5"/>
  <c r="AT2170" i="5"/>
  <c r="AT2169" i="5"/>
  <c r="AT2168" i="5"/>
  <c r="AT2167" i="5"/>
  <c r="AT2166" i="5"/>
  <c r="AT2165" i="5"/>
  <c r="AT2164" i="5"/>
  <c r="AT2163" i="5"/>
  <c r="AT2162" i="5"/>
  <c r="AT2161" i="5"/>
  <c r="AT2160" i="5"/>
  <c r="AT2159" i="5"/>
  <c r="AT2158" i="5"/>
  <c r="AT2157" i="5"/>
  <c r="AT2156" i="5"/>
  <c r="AT2155" i="5"/>
  <c r="AT2154" i="5"/>
  <c r="AT2153" i="5"/>
  <c r="AT2152" i="5"/>
  <c r="AT2151" i="5"/>
  <c r="AT2150" i="5"/>
  <c r="AT2149" i="5"/>
  <c r="AT2148" i="5"/>
  <c r="AT2147" i="5"/>
  <c r="AT2146" i="5"/>
  <c r="AT2145" i="5"/>
  <c r="AT2144" i="5"/>
  <c r="AT2143" i="5"/>
  <c r="AT2142" i="5"/>
  <c r="AT2141" i="5"/>
  <c r="AT2140" i="5"/>
  <c r="AT2139" i="5"/>
  <c r="AT2138" i="5"/>
  <c r="AT2137" i="5"/>
  <c r="AT2136" i="5"/>
  <c r="AT2135" i="5"/>
  <c r="AT2134" i="5"/>
  <c r="AT2133" i="5"/>
  <c r="AT2132" i="5"/>
  <c r="AT2131" i="5"/>
  <c r="AT2130" i="5"/>
  <c r="AT2129" i="5"/>
  <c r="AT2128" i="5"/>
  <c r="AT2127" i="5"/>
  <c r="AT2126" i="5"/>
  <c r="AT2125" i="5"/>
  <c r="AT2124" i="5"/>
  <c r="AT2123" i="5"/>
  <c r="AT2122" i="5"/>
  <c r="AT2121" i="5"/>
  <c r="AT2120" i="5"/>
  <c r="AT2119" i="5"/>
  <c r="AT2118" i="5"/>
  <c r="AT2117" i="5"/>
  <c r="AT2116" i="5"/>
  <c r="AT2115" i="5"/>
  <c r="AT2114" i="5"/>
  <c r="AT2113" i="5"/>
  <c r="AT2112" i="5"/>
  <c r="AT2111" i="5"/>
  <c r="AT2110" i="5"/>
  <c r="AT2109" i="5"/>
  <c r="AT2108" i="5"/>
  <c r="AT2107" i="5"/>
  <c r="AT2106" i="5"/>
  <c r="AT2105" i="5"/>
  <c r="AT2104" i="5"/>
  <c r="AT2103" i="5"/>
  <c r="AT2102" i="5"/>
  <c r="AT2101" i="5"/>
  <c r="AT2100" i="5"/>
  <c r="AT2099" i="5"/>
  <c r="AT2098" i="5"/>
  <c r="AT2097" i="5"/>
  <c r="AT2096" i="5"/>
  <c r="AT2095" i="5"/>
  <c r="AT2094" i="5"/>
  <c r="AT2093" i="5"/>
  <c r="AT2092" i="5"/>
  <c r="AT2091" i="5"/>
  <c r="AT2090" i="5"/>
  <c r="AT2089" i="5"/>
  <c r="AT2088" i="5"/>
  <c r="AT2087" i="5"/>
  <c r="AT2086" i="5"/>
  <c r="AT2085" i="5"/>
  <c r="AT2084" i="5"/>
  <c r="AT2083" i="5"/>
  <c r="AT2082" i="5"/>
  <c r="AT2081" i="5"/>
  <c r="AT2080" i="5"/>
  <c r="AT2079" i="5"/>
  <c r="AT2078" i="5"/>
  <c r="AT2077" i="5"/>
  <c r="AT2076" i="5"/>
  <c r="AT2075" i="5"/>
  <c r="AT2074" i="5"/>
  <c r="AT2073" i="5"/>
  <c r="AT2072" i="5"/>
  <c r="AT2071" i="5"/>
  <c r="AT2070" i="5"/>
  <c r="AT2069" i="5"/>
  <c r="AT2068" i="5"/>
  <c r="AT2067" i="5"/>
  <c r="AT2066" i="5"/>
  <c r="AT2065" i="5"/>
  <c r="AT2064" i="5"/>
  <c r="AT2063" i="5"/>
  <c r="AT2062" i="5"/>
  <c r="AT2061" i="5"/>
  <c r="AT2060" i="5"/>
  <c r="AT2059" i="5"/>
  <c r="AT2058" i="5"/>
  <c r="AT2057" i="5"/>
  <c r="AT2056" i="5"/>
  <c r="AT2055" i="5"/>
  <c r="AT2054" i="5"/>
  <c r="AT2053" i="5"/>
  <c r="AT2052" i="5"/>
  <c r="AT2051" i="5"/>
  <c r="AT2050" i="5"/>
  <c r="AT2049" i="5"/>
  <c r="AT2048" i="5"/>
  <c r="AT2047" i="5"/>
  <c r="AT2046" i="5"/>
  <c r="AT2045" i="5"/>
  <c r="AT2044" i="5"/>
  <c r="AT2043" i="5"/>
  <c r="AT2042" i="5"/>
  <c r="AT2041" i="5"/>
  <c r="AT2040" i="5"/>
  <c r="AT2039" i="5"/>
  <c r="AT2038" i="5"/>
  <c r="AT2037" i="5"/>
  <c r="AT2036" i="5"/>
  <c r="AT2035" i="5"/>
  <c r="AT2034" i="5"/>
  <c r="AT2033" i="5"/>
  <c r="AT2032" i="5"/>
  <c r="AT2031" i="5"/>
  <c r="AT2030" i="5"/>
  <c r="AT2029" i="5"/>
  <c r="AT2028" i="5"/>
  <c r="AT2027" i="5"/>
  <c r="AT2026" i="5"/>
  <c r="AT2025" i="5"/>
  <c r="AT2024" i="5"/>
  <c r="AT2023" i="5"/>
  <c r="AT2022" i="5"/>
  <c r="AT2021" i="5"/>
  <c r="AT2020" i="5"/>
  <c r="AT2019" i="5"/>
  <c r="AT2018" i="5"/>
  <c r="AT2017" i="5"/>
  <c r="AT2016" i="5"/>
  <c r="AT2015" i="5"/>
  <c r="AT2014" i="5"/>
  <c r="AT2013" i="5"/>
  <c r="AT2012" i="5"/>
  <c r="AT2011" i="5"/>
  <c r="AT2010" i="5"/>
  <c r="AT2009" i="5"/>
  <c r="AT2008" i="5"/>
  <c r="AT2007" i="5"/>
  <c r="AT2006" i="5"/>
  <c r="AT2005" i="5"/>
  <c r="AT2004" i="5"/>
  <c r="AT2003" i="5"/>
  <c r="AT2002" i="5"/>
  <c r="AT2001" i="5"/>
  <c r="AT2000" i="5"/>
  <c r="AT1999" i="5"/>
  <c r="AT1998" i="5"/>
  <c r="AT1997" i="5"/>
  <c r="AT1996" i="5"/>
  <c r="AT1995" i="5"/>
  <c r="AT1994" i="5"/>
  <c r="AT1993" i="5"/>
  <c r="AT1992" i="5"/>
  <c r="AT1991" i="5"/>
  <c r="AT1990" i="5"/>
  <c r="AT1989" i="5"/>
  <c r="AT1988" i="5"/>
  <c r="AT1987" i="5"/>
  <c r="AT1986" i="5"/>
  <c r="AT1985" i="5"/>
  <c r="AT1984" i="5"/>
  <c r="AT1983" i="5"/>
  <c r="AT1982" i="5"/>
  <c r="AT1981" i="5"/>
  <c r="AT1980" i="5"/>
  <c r="AT1979" i="5"/>
  <c r="AT1978" i="5"/>
  <c r="AT1977" i="5"/>
  <c r="AT1976" i="5"/>
  <c r="AT1975" i="5"/>
  <c r="AT1974" i="5"/>
  <c r="AT1973" i="5"/>
  <c r="AT1972" i="5"/>
  <c r="AT1971" i="5"/>
  <c r="AT1970" i="5"/>
  <c r="AT1969" i="5"/>
  <c r="AT1968" i="5"/>
  <c r="AT1967" i="5"/>
  <c r="AT1966" i="5"/>
  <c r="AT1965" i="5"/>
  <c r="AT1964" i="5"/>
  <c r="AT1963" i="5"/>
  <c r="AT1962" i="5"/>
  <c r="AT1961" i="5"/>
  <c r="AT1960" i="5"/>
  <c r="AT1959" i="5"/>
  <c r="AT1958" i="5"/>
  <c r="AT1957" i="5"/>
  <c r="AT1956" i="5"/>
  <c r="AT1955" i="5"/>
  <c r="AT1954" i="5"/>
  <c r="AT1953" i="5"/>
  <c r="AT1952" i="5"/>
  <c r="AT1951" i="5"/>
  <c r="AT1950" i="5"/>
  <c r="AT1949" i="5"/>
  <c r="AT1948" i="5"/>
  <c r="AT1947" i="5"/>
  <c r="AT1946" i="5"/>
  <c r="AT1945" i="5"/>
  <c r="AT1944" i="5"/>
  <c r="AT1943" i="5"/>
  <c r="AT1942" i="5"/>
  <c r="AT1941" i="5"/>
  <c r="AT1940" i="5"/>
  <c r="AT1939" i="5"/>
  <c r="AT1938" i="5"/>
  <c r="AT1937" i="5"/>
  <c r="AT1936" i="5"/>
  <c r="AT1935" i="5"/>
  <c r="AT1934" i="5"/>
  <c r="AT1933" i="5"/>
  <c r="AT1932" i="5"/>
  <c r="AT1931" i="5"/>
  <c r="AT1930" i="5"/>
  <c r="AT1929" i="5"/>
  <c r="AT1928" i="5"/>
  <c r="AT1927" i="5"/>
  <c r="AT1926" i="5"/>
  <c r="AT1925" i="5"/>
  <c r="AT1924" i="5"/>
  <c r="AT1923" i="5"/>
  <c r="AT1922" i="5"/>
  <c r="AT1921" i="5"/>
  <c r="AT1920" i="5"/>
  <c r="AT1919" i="5"/>
  <c r="AT1918" i="5"/>
  <c r="AT1917" i="5"/>
  <c r="AT1916" i="5"/>
  <c r="AT1915" i="5"/>
  <c r="AT1914" i="5"/>
  <c r="AT1913" i="5"/>
  <c r="AT1912" i="5"/>
  <c r="AT1911" i="5"/>
  <c r="AT1910" i="5"/>
  <c r="AT1909" i="5"/>
  <c r="AT1908" i="5"/>
  <c r="AT1907" i="5"/>
  <c r="AT1906" i="5"/>
  <c r="AT1905" i="5"/>
  <c r="AT1904" i="5"/>
  <c r="AT1903" i="5"/>
  <c r="AT1902" i="5"/>
  <c r="AT1901" i="5"/>
  <c r="AT1900" i="5"/>
  <c r="AT1899" i="5"/>
  <c r="AT1898" i="5"/>
  <c r="AT1897" i="5"/>
  <c r="AT1896" i="5"/>
  <c r="AT1895" i="5"/>
  <c r="AT1894" i="5"/>
  <c r="AT1893" i="5"/>
  <c r="AT1892" i="5"/>
  <c r="AT1891" i="5"/>
  <c r="AT1890" i="5"/>
  <c r="AT1889" i="5"/>
  <c r="AT1888" i="5"/>
  <c r="AT1887" i="5"/>
  <c r="AT1886" i="5"/>
  <c r="AT1885" i="5"/>
  <c r="AT1884" i="5"/>
  <c r="AT1883" i="5"/>
  <c r="AT1882" i="5"/>
  <c r="AT1881" i="5"/>
  <c r="AT1880" i="5"/>
  <c r="AT1879" i="5"/>
  <c r="AT1878" i="5"/>
  <c r="AT1877" i="5"/>
  <c r="AT1876" i="5"/>
  <c r="AT1875" i="5"/>
  <c r="AT1874" i="5"/>
  <c r="AT1873" i="5"/>
  <c r="AT1872" i="5"/>
  <c r="AT1871" i="5"/>
  <c r="AT1870" i="5"/>
  <c r="AT1869" i="5"/>
  <c r="AT1868" i="5"/>
  <c r="AT1867" i="5"/>
  <c r="AT1866" i="5"/>
  <c r="AT1865" i="5"/>
  <c r="AT1864" i="5"/>
  <c r="AT1863" i="5"/>
  <c r="AT1862" i="5"/>
  <c r="AT1861" i="5"/>
  <c r="AT1860" i="5"/>
  <c r="AT1859" i="5"/>
  <c r="AT1858" i="5"/>
  <c r="AT1857" i="5"/>
  <c r="AT1856" i="5"/>
  <c r="AT1855" i="5"/>
  <c r="AT1854" i="5"/>
  <c r="AT1853" i="5"/>
  <c r="AT1852" i="5"/>
  <c r="AT1851" i="5"/>
  <c r="AT1850" i="5"/>
  <c r="AT1849" i="5"/>
  <c r="AT1848" i="5"/>
  <c r="AT1847" i="5"/>
  <c r="AT1846" i="5"/>
  <c r="AT1845" i="5"/>
  <c r="AT1844" i="5"/>
  <c r="AT1843" i="5"/>
  <c r="AT1842" i="5"/>
  <c r="AT1841" i="5"/>
  <c r="AT1840" i="5"/>
  <c r="AT1839" i="5"/>
  <c r="AT1838" i="5"/>
  <c r="AT1837" i="5"/>
  <c r="AT1836" i="5"/>
  <c r="AT1835" i="5"/>
  <c r="AT1834" i="5"/>
  <c r="AT1833" i="5"/>
  <c r="AT1832" i="5"/>
  <c r="AT1831" i="5"/>
  <c r="AT1830" i="5"/>
  <c r="AT1829" i="5"/>
  <c r="AT1828" i="5"/>
  <c r="AT1827" i="5"/>
  <c r="AT1826" i="5"/>
  <c r="AT1825" i="5"/>
  <c r="AT1824" i="5"/>
  <c r="AT1823" i="5"/>
  <c r="AT1822" i="5"/>
  <c r="AT1821" i="5"/>
  <c r="AT1820" i="5"/>
  <c r="AT1819" i="5"/>
  <c r="AT1818" i="5"/>
  <c r="AT1817" i="5"/>
  <c r="AT1816" i="5"/>
  <c r="AT1815" i="5"/>
  <c r="AT1814" i="5"/>
  <c r="AT1813" i="5"/>
  <c r="AT1812" i="5"/>
  <c r="AT1811" i="5"/>
  <c r="AT1810" i="5"/>
  <c r="AT1809" i="5"/>
  <c r="AT1808" i="5"/>
  <c r="AT1807" i="5"/>
  <c r="AT1806" i="5"/>
  <c r="AT1805" i="5"/>
  <c r="AT1804" i="5"/>
  <c r="AT1803" i="5"/>
  <c r="AT1802" i="5"/>
  <c r="AT1801" i="5"/>
  <c r="AT1800" i="5"/>
  <c r="AT1799" i="5"/>
  <c r="AT1798" i="5"/>
  <c r="AT1797" i="5"/>
  <c r="AT1796" i="5"/>
  <c r="AT1795" i="5"/>
  <c r="AT1794" i="5"/>
  <c r="AT1793" i="5"/>
  <c r="AT1792" i="5"/>
  <c r="AT1791" i="5"/>
  <c r="AT1790" i="5"/>
  <c r="AT1789" i="5"/>
  <c r="AT1788" i="5"/>
  <c r="AT1787" i="5"/>
  <c r="AT1786" i="5"/>
  <c r="AT1785" i="5"/>
  <c r="AT1784" i="5"/>
  <c r="AT1783" i="5"/>
  <c r="AT1782" i="5"/>
  <c r="AT1781" i="5"/>
  <c r="AT1780" i="5"/>
  <c r="AT1779" i="5"/>
  <c r="AT1778" i="5"/>
  <c r="AT1777" i="5"/>
  <c r="AT1776" i="5"/>
  <c r="AT1775" i="5"/>
  <c r="AT1774" i="5"/>
  <c r="AT1773" i="5"/>
  <c r="AT1772" i="5"/>
  <c r="AT1771" i="5"/>
  <c r="AT1770" i="5"/>
  <c r="AT1769" i="5"/>
  <c r="AT1768" i="5"/>
  <c r="AT1767" i="5"/>
  <c r="AT1766" i="5"/>
  <c r="AT1765" i="5"/>
  <c r="AT1764" i="5"/>
  <c r="AT1763" i="5"/>
  <c r="AT1762" i="5"/>
  <c r="AT1761" i="5"/>
  <c r="AT1760" i="5"/>
  <c r="AT1759" i="5"/>
  <c r="AT1758" i="5"/>
  <c r="AT1757" i="5"/>
  <c r="AT1756" i="5"/>
  <c r="AT1755" i="5"/>
  <c r="AT1754" i="5"/>
  <c r="AT1753" i="5"/>
  <c r="AT1752" i="5"/>
  <c r="AT1751" i="5"/>
  <c r="AT1750" i="5"/>
  <c r="AT1749" i="5"/>
  <c r="AT1748" i="5"/>
  <c r="AT1747" i="5"/>
  <c r="AT1746" i="5"/>
  <c r="AT1745" i="5"/>
  <c r="AT1744" i="5"/>
  <c r="AT1743" i="5"/>
  <c r="AT1742" i="5"/>
  <c r="AT1741" i="5"/>
  <c r="AT1740" i="5"/>
  <c r="AT1739" i="5"/>
  <c r="AT1738" i="5"/>
  <c r="AT1737" i="5"/>
  <c r="AT1736" i="5"/>
  <c r="AT1735" i="5"/>
  <c r="AT1734" i="5"/>
  <c r="AT1733" i="5"/>
  <c r="AT1732" i="5"/>
  <c r="AT1731" i="5"/>
  <c r="AT1730" i="5"/>
  <c r="AT1729" i="5"/>
  <c r="AT1728" i="5"/>
  <c r="AT1727" i="5"/>
  <c r="AT1726" i="5"/>
  <c r="AT1725" i="5"/>
  <c r="AT1724" i="5"/>
  <c r="AT1723" i="5"/>
  <c r="AT1722" i="5"/>
  <c r="AT1721" i="5"/>
  <c r="AT1720" i="5"/>
  <c r="AT1719" i="5"/>
  <c r="AT1718" i="5"/>
  <c r="AT1717" i="5"/>
  <c r="AT1716" i="5"/>
  <c r="AT1715" i="5"/>
  <c r="AT1714" i="5"/>
  <c r="AT1713" i="5"/>
  <c r="AT1712" i="5"/>
  <c r="AT1711" i="5"/>
  <c r="AT1710" i="5"/>
  <c r="AT1709" i="5"/>
  <c r="AT1708" i="5"/>
  <c r="AT1707" i="5"/>
  <c r="AT1706" i="5"/>
  <c r="AT1705" i="5"/>
  <c r="AT1704" i="5"/>
  <c r="AT1703" i="5"/>
  <c r="AT1702" i="5"/>
  <c r="AT1701" i="5"/>
  <c r="AT1700" i="5"/>
  <c r="AT1699" i="5"/>
  <c r="AT1698" i="5"/>
  <c r="AT1697" i="5"/>
  <c r="AT1696" i="5"/>
  <c r="AT1695" i="5"/>
  <c r="AT1694" i="5"/>
  <c r="AT1693" i="5"/>
  <c r="AT1692" i="5"/>
  <c r="AT1691" i="5"/>
  <c r="AT1690" i="5"/>
  <c r="AT1689" i="5"/>
  <c r="AT1688" i="5"/>
  <c r="AT1687" i="5"/>
  <c r="AT1686" i="5"/>
  <c r="AT1685" i="5"/>
  <c r="AT1684" i="5"/>
  <c r="AT1683" i="5"/>
  <c r="AT1682" i="5"/>
  <c r="AT1681" i="5"/>
  <c r="AT1680" i="5"/>
  <c r="AT1679" i="5"/>
  <c r="AT1678" i="5"/>
  <c r="AT1677" i="5"/>
  <c r="AT1676" i="5"/>
  <c r="AT1675" i="5"/>
  <c r="AT1674" i="5"/>
  <c r="AT1673" i="5"/>
  <c r="AT1672" i="5"/>
  <c r="AT1671" i="5"/>
  <c r="AT1670" i="5"/>
  <c r="AT1669" i="5"/>
  <c r="AT1668" i="5"/>
  <c r="AT1667" i="5"/>
  <c r="AT1666" i="5"/>
  <c r="AT1665" i="5"/>
  <c r="AT1664" i="5"/>
  <c r="AT1663" i="5"/>
  <c r="AT1662" i="5"/>
  <c r="AT1661" i="5"/>
  <c r="AT1660" i="5"/>
  <c r="AT1659" i="5"/>
  <c r="AT1658" i="5"/>
  <c r="AT1657" i="5"/>
  <c r="AT1656" i="5"/>
  <c r="AT1655" i="5"/>
  <c r="AT1654" i="5"/>
  <c r="AT1653" i="5"/>
  <c r="AT1652" i="5"/>
  <c r="AT1651" i="5"/>
  <c r="AT1650" i="5"/>
  <c r="AT1649" i="5"/>
  <c r="AT1648" i="5"/>
  <c r="AT1647" i="5"/>
  <c r="AT1646" i="5"/>
  <c r="AT1645" i="5"/>
  <c r="AT1644" i="5"/>
  <c r="AT1643" i="5"/>
  <c r="AT1642" i="5"/>
  <c r="AT1641" i="5"/>
  <c r="AT1640" i="5"/>
  <c r="AT1639" i="5"/>
  <c r="AT1638" i="5"/>
  <c r="AT1637" i="5"/>
  <c r="AT1636" i="5"/>
  <c r="AT1635" i="5"/>
  <c r="AT1634" i="5"/>
  <c r="AT1633" i="5"/>
  <c r="AT1632" i="5"/>
  <c r="AT1631" i="5"/>
  <c r="AT1630" i="5"/>
  <c r="AT1629" i="5"/>
  <c r="AT1628" i="5"/>
  <c r="AT1627" i="5"/>
  <c r="AT1626" i="5"/>
  <c r="AT1625" i="5"/>
  <c r="AT1624" i="5"/>
  <c r="AT1623" i="5"/>
  <c r="AT1622" i="5"/>
  <c r="AT1621" i="5"/>
  <c r="AT1620" i="5"/>
  <c r="AT1619" i="5"/>
  <c r="AT1618" i="5"/>
  <c r="AT1617" i="5"/>
  <c r="AT1616" i="5"/>
  <c r="AT1615" i="5"/>
  <c r="AT1614" i="5"/>
  <c r="AT1613" i="5"/>
  <c r="AT1612" i="5"/>
  <c r="AT1611" i="5"/>
  <c r="AT1610" i="5"/>
  <c r="AT1609" i="5"/>
  <c r="AT1608" i="5"/>
  <c r="AT1607" i="5"/>
  <c r="AT1606" i="5"/>
  <c r="AT1605" i="5"/>
  <c r="AT1604" i="5"/>
  <c r="AT1603" i="5"/>
  <c r="AT1602" i="5"/>
  <c r="AT1601" i="5"/>
  <c r="AT1600" i="5"/>
  <c r="AT1599" i="5"/>
  <c r="AT1598" i="5"/>
  <c r="AT1597" i="5"/>
  <c r="AT1596" i="5"/>
  <c r="AT1595" i="5"/>
  <c r="AT1594" i="5"/>
  <c r="AT1593" i="5"/>
  <c r="AT1592" i="5"/>
  <c r="AT1591" i="5"/>
  <c r="AT1590" i="5"/>
  <c r="AT1589" i="5"/>
  <c r="AT1588" i="5"/>
  <c r="AT1587" i="5"/>
  <c r="AT1586" i="5"/>
  <c r="AT1585" i="5"/>
  <c r="AT1584" i="5"/>
  <c r="AT1583" i="5"/>
  <c r="AT1582" i="5"/>
  <c r="AT1581" i="5"/>
  <c r="AT1580" i="5"/>
  <c r="AT1579" i="5"/>
  <c r="AT1578" i="5"/>
  <c r="AT1577" i="5"/>
  <c r="AT1576" i="5"/>
  <c r="AT1575" i="5"/>
  <c r="AT1574" i="5"/>
  <c r="AT1573" i="5"/>
  <c r="AT1572" i="5"/>
  <c r="AT1568" i="5"/>
  <c r="AT1567" i="5"/>
  <c r="AT1566" i="5"/>
  <c r="AT1565" i="5"/>
  <c r="AT1564" i="5"/>
  <c r="AT1563" i="5"/>
  <c r="AT1562" i="5"/>
  <c r="AT1561" i="5"/>
  <c r="AT1560" i="5"/>
  <c r="AT1559" i="5"/>
  <c r="AT1558" i="5"/>
  <c r="AT1557" i="5"/>
  <c r="AT1556" i="5"/>
  <c r="AT1555" i="5"/>
  <c r="AT1554" i="5"/>
  <c r="AT1553" i="5"/>
  <c r="AT1552" i="5"/>
  <c r="AT1551" i="5"/>
  <c r="AT1550" i="5"/>
  <c r="AT1549" i="5"/>
  <c r="AT1548" i="5"/>
  <c r="AT1547" i="5"/>
  <c r="AT1546" i="5"/>
  <c r="AT1545" i="5"/>
  <c r="AT1544" i="5"/>
  <c r="AT1543" i="5"/>
  <c r="AT1542" i="5"/>
  <c r="AT1541" i="5"/>
  <c r="AT1540" i="5"/>
  <c r="AT1539" i="5"/>
  <c r="AT1538" i="5"/>
  <c r="AT1537" i="5"/>
  <c r="AT1536" i="5"/>
  <c r="AT1535" i="5"/>
  <c r="AT1534" i="5"/>
  <c r="AT1533" i="5"/>
  <c r="AT1532" i="5"/>
  <c r="AT1531" i="5"/>
  <c r="AT1530" i="5"/>
  <c r="AT1529" i="5"/>
  <c r="AT1528" i="5"/>
  <c r="AT1527" i="5"/>
  <c r="AT1526" i="5"/>
  <c r="AT1525" i="5"/>
  <c r="AT1524" i="5"/>
  <c r="AT1523" i="5"/>
  <c r="AT1522" i="5"/>
  <c r="AT1521" i="5"/>
  <c r="AT1520" i="5"/>
  <c r="AT1519" i="5"/>
  <c r="AT1518" i="5"/>
  <c r="AT1517" i="5"/>
  <c r="AT1516" i="5"/>
  <c r="AT1515" i="5"/>
  <c r="AT1514" i="5"/>
  <c r="AT1513" i="5"/>
  <c r="AT1512" i="5"/>
  <c r="AT1511" i="5"/>
  <c r="AT1510" i="5"/>
  <c r="AT1509" i="5"/>
  <c r="AT1508" i="5"/>
  <c r="AT1507" i="5"/>
  <c r="AT1506" i="5"/>
  <c r="AT1505" i="5"/>
  <c r="AT1504" i="5"/>
  <c r="AT1503" i="5"/>
  <c r="AT1502" i="5"/>
  <c r="AT1501" i="5"/>
  <c r="AT1500" i="5"/>
  <c r="AT1497" i="5"/>
  <c r="AT1496" i="5"/>
  <c r="AT1495" i="5"/>
  <c r="AT1494" i="5"/>
  <c r="AT1493" i="5"/>
  <c r="AT1492" i="5"/>
  <c r="AT1491" i="5"/>
  <c r="AT1490" i="5"/>
  <c r="AT1489" i="5"/>
  <c r="AT1488" i="5"/>
  <c r="AT1487" i="5"/>
  <c r="AT1486" i="5"/>
  <c r="AT1485" i="5"/>
  <c r="AT1484" i="5"/>
  <c r="AT1483" i="5"/>
  <c r="AT1482" i="5"/>
  <c r="AT1481" i="5"/>
  <c r="AT1480" i="5"/>
  <c r="AT1479" i="5"/>
  <c r="AT1478" i="5"/>
  <c r="AT1477" i="5"/>
  <c r="AT1476" i="5"/>
  <c r="AT1475" i="5"/>
  <c r="AT1474" i="5"/>
  <c r="AT1473" i="5"/>
  <c r="AT1472" i="5"/>
  <c r="AT1471" i="5"/>
  <c r="AT1470" i="5"/>
  <c r="AT1469" i="5"/>
  <c r="AT1468" i="5"/>
  <c r="AT1467" i="5"/>
  <c r="AT1466" i="5"/>
  <c r="AT1465" i="5"/>
  <c r="AT1464" i="5"/>
  <c r="AT1463" i="5"/>
  <c r="AT1462" i="5"/>
  <c r="AT1461" i="5"/>
  <c r="AT1460" i="5"/>
  <c r="AT1459" i="5"/>
  <c r="AT1458" i="5"/>
  <c r="AT1457" i="5"/>
  <c r="AT1456" i="5"/>
  <c r="AT1455" i="5"/>
  <c r="AT1454" i="5"/>
  <c r="AT1453" i="5"/>
  <c r="AT1452" i="5"/>
  <c r="AT1451" i="5"/>
  <c r="AT1450" i="5"/>
  <c r="AT1449" i="5"/>
  <c r="AT1448" i="5"/>
  <c r="AT1447" i="5"/>
  <c r="AT1446" i="5"/>
  <c r="AT1445" i="5"/>
  <c r="AT1444" i="5"/>
  <c r="AT1443" i="5"/>
  <c r="AT1442" i="5"/>
  <c r="AT1441" i="5"/>
  <c r="AT1440" i="5"/>
  <c r="AT1439" i="5"/>
  <c r="AT1438" i="5"/>
  <c r="AT1437" i="5"/>
  <c r="AT1436" i="5"/>
  <c r="AT1435" i="5"/>
  <c r="AT1434" i="5"/>
  <c r="AT1433" i="5"/>
  <c r="AT1432" i="5"/>
  <c r="AT1431" i="5"/>
  <c r="AT1430" i="5"/>
  <c r="AT1429" i="5"/>
  <c r="AT1428" i="5"/>
  <c r="AT1427" i="5"/>
  <c r="AT1426" i="5"/>
  <c r="AT1425" i="5"/>
  <c r="AT1424" i="5"/>
  <c r="AT1423" i="5"/>
  <c r="AT1422" i="5"/>
  <c r="AT1421" i="5"/>
  <c r="AT1420" i="5"/>
  <c r="AT1419" i="5"/>
  <c r="AT1418" i="5"/>
  <c r="AT1417" i="5"/>
  <c r="AT1416" i="5"/>
  <c r="AT1415" i="5"/>
  <c r="AT1414" i="5"/>
  <c r="AT1413" i="5"/>
  <c r="AT1412" i="5"/>
  <c r="AT1411" i="5"/>
  <c r="AT1410" i="5"/>
  <c r="AT1409" i="5"/>
  <c r="AT1408" i="5"/>
  <c r="AT1407" i="5"/>
  <c r="AT1406" i="5"/>
  <c r="AT1405" i="5"/>
  <c r="AT1404" i="5"/>
  <c r="AT1403" i="5"/>
  <c r="AT1402" i="5"/>
  <c r="AT1401" i="5"/>
  <c r="AT1400" i="5"/>
  <c r="AT1399" i="5"/>
  <c r="AT1398" i="5"/>
  <c r="AT1397" i="5"/>
  <c r="AT1396" i="5"/>
  <c r="AT1395" i="5"/>
  <c r="AT1394" i="5"/>
  <c r="AT1393" i="5"/>
  <c r="AT1392" i="5"/>
  <c r="AT1391" i="5"/>
  <c r="AT1390" i="5"/>
  <c r="AT1389" i="5"/>
  <c r="AT1388" i="5"/>
  <c r="AT1387" i="5"/>
  <c r="AT1386" i="5"/>
  <c r="AT1385" i="5"/>
  <c r="AT1384" i="5"/>
  <c r="AT1383" i="5"/>
  <c r="AT1382" i="5"/>
  <c r="AT1381" i="5"/>
  <c r="AT1380" i="5"/>
  <c r="AT1379" i="5"/>
  <c r="AT1378" i="5"/>
  <c r="AT1377" i="5"/>
  <c r="AT1376" i="5"/>
  <c r="AT1375" i="5"/>
  <c r="AT1374" i="5"/>
  <c r="AT1373" i="5"/>
  <c r="AT1372" i="5"/>
  <c r="AT1371" i="5"/>
  <c r="AT1370" i="5"/>
  <c r="AT1369" i="5"/>
  <c r="AT1368" i="5"/>
  <c r="AT1367" i="5"/>
  <c r="AT1366" i="5"/>
  <c r="AT1365" i="5"/>
  <c r="AT1364" i="5"/>
  <c r="AT1363" i="5"/>
  <c r="AT1362" i="5"/>
  <c r="AT1361" i="5"/>
  <c r="AT1360" i="5"/>
  <c r="AT1359" i="5"/>
  <c r="AT1358" i="5"/>
  <c r="AT1357" i="5"/>
  <c r="AT1356" i="5"/>
  <c r="AT1355" i="5"/>
  <c r="AT1354" i="5"/>
  <c r="AT1353" i="5"/>
  <c r="AT1352" i="5"/>
  <c r="AT1351" i="5"/>
  <c r="AT1350" i="5"/>
  <c r="AT1349" i="5"/>
  <c r="AT1348" i="5"/>
  <c r="AT1347" i="5"/>
  <c r="AT1346" i="5"/>
  <c r="AT1345" i="5"/>
  <c r="AT1344" i="5"/>
  <c r="AT1343" i="5"/>
  <c r="AT1342" i="5"/>
  <c r="AT1341" i="5"/>
  <c r="AT1340" i="5"/>
  <c r="AT1339" i="5"/>
  <c r="AT1338" i="5"/>
  <c r="AT1337" i="5"/>
  <c r="AT1336" i="5"/>
  <c r="AT1335" i="5"/>
  <c r="AT1334" i="5"/>
  <c r="AT1333" i="5"/>
  <c r="AT1332" i="5"/>
  <c r="AT1331" i="5"/>
  <c r="AT1330" i="5"/>
  <c r="AT1329" i="5"/>
  <c r="AT1328" i="5"/>
  <c r="AT1327" i="5"/>
  <c r="AT1326" i="5"/>
  <c r="AT1325" i="5"/>
  <c r="AT1324" i="5"/>
  <c r="AT1323" i="5"/>
  <c r="AT1322" i="5"/>
  <c r="AT1321" i="5"/>
  <c r="AT1320" i="5"/>
  <c r="AT1319" i="5"/>
  <c r="AT1318" i="5"/>
  <c r="AT1317" i="5"/>
  <c r="AT1316" i="5"/>
  <c r="AT1315" i="5"/>
  <c r="AT1314" i="5"/>
  <c r="AT1313" i="5"/>
  <c r="AT1312" i="5"/>
  <c r="AT1311" i="5"/>
  <c r="AT1310" i="5"/>
  <c r="AT1309" i="5"/>
  <c r="AT1308" i="5"/>
  <c r="AT1307" i="5"/>
  <c r="AT1306" i="5"/>
  <c r="AT1305" i="5"/>
  <c r="AT1304" i="5"/>
  <c r="AT1303" i="5"/>
  <c r="AT1302" i="5"/>
  <c r="AT1301" i="5"/>
  <c r="AT1300" i="5"/>
  <c r="AT1291" i="5"/>
  <c r="AT1290" i="5"/>
  <c r="AT1289" i="5"/>
  <c r="AT1288" i="5"/>
  <c r="AT1287" i="5"/>
  <c r="AT1286" i="5"/>
  <c r="AT1285" i="5"/>
  <c r="AT1284" i="5"/>
  <c r="AT1283" i="5"/>
  <c r="AT1282" i="5"/>
  <c r="AT1281" i="5"/>
  <c r="AT1280" i="5"/>
  <c r="AT1279" i="5"/>
  <c r="AT1278" i="5"/>
  <c r="AT1277" i="5"/>
  <c r="AT1276" i="5"/>
  <c r="AT1275" i="5"/>
  <c r="AT1274" i="5"/>
  <c r="AT1273" i="5"/>
  <c r="AT1272" i="5"/>
  <c r="AT1271" i="5"/>
  <c r="AT1270" i="5"/>
  <c r="AT1269" i="5"/>
  <c r="AT1268" i="5"/>
  <c r="AT1267" i="5"/>
  <c r="AT1266" i="5"/>
  <c r="AT1265" i="5"/>
  <c r="AT1264" i="5"/>
  <c r="AT1263" i="5"/>
  <c r="AT1262" i="5"/>
  <c r="AT1261" i="5"/>
  <c r="AT1260" i="5"/>
  <c r="AT1259" i="5"/>
  <c r="AT1258" i="5"/>
  <c r="AT1257" i="5"/>
  <c r="AT1256" i="5"/>
  <c r="AT1255" i="5"/>
  <c r="AT1254" i="5"/>
  <c r="AT1253" i="5"/>
  <c r="AT1252" i="5"/>
  <c r="AT1251" i="5"/>
  <c r="AT1250" i="5"/>
  <c r="AT1249" i="5"/>
  <c r="AT1248" i="5"/>
  <c r="AT1247" i="5"/>
  <c r="AT1246" i="5"/>
  <c r="AT1245" i="5"/>
  <c r="AT1244" i="5"/>
  <c r="AT1243" i="5"/>
  <c r="AT1242" i="5"/>
  <c r="AT1241" i="5"/>
  <c r="AT1240" i="5"/>
  <c r="AT1239" i="5"/>
  <c r="AT1238" i="5"/>
  <c r="AT1237" i="5"/>
  <c r="AT1236" i="5"/>
  <c r="AT1235" i="5"/>
  <c r="AT1234" i="5"/>
  <c r="AT1233" i="5"/>
  <c r="AT1232" i="5"/>
  <c r="AT1231" i="5"/>
  <c r="AT1230" i="5"/>
  <c r="AT1229" i="5"/>
  <c r="AT1228" i="5"/>
  <c r="AT1227" i="5"/>
  <c r="AT1226" i="5"/>
  <c r="AT1225" i="5"/>
  <c r="AT1224" i="5"/>
  <c r="AT1223" i="5"/>
  <c r="AT1222" i="5"/>
  <c r="AT1221" i="5"/>
  <c r="AT1220" i="5"/>
  <c r="AT1219" i="5"/>
  <c r="AT1218" i="5"/>
  <c r="AT1217" i="5"/>
  <c r="AT1216" i="5"/>
  <c r="AT1215" i="5"/>
  <c r="AT1214" i="5"/>
  <c r="AT1213" i="5"/>
  <c r="AT1212" i="5"/>
  <c r="AT1211" i="5"/>
  <c r="AT1210" i="5"/>
  <c r="AT1209" i="5"/>
  <c r="AT1208" i="5"/>
  <c r="AT1207" i="5"/>
  <c r="AT1206" i="5"/>
  <c r="AT1205" i="5"/>
  <c r="AT1204" i="5"/>
  <c r="AT1203" i="5"/>
  <c r="AT1202" i="5"/>
  <c r="AT1201" i="5"/>
  <c r="AT1200" i="5"/>
  <c r="AT1199" i="5"/>
  <c r="AT1198" i="5"/>
  <c r="AT1197" i="5"/>
  <c r="AT1196" i="5"/>
  <c r="AT1195" i="5"/>
  <c r="AT1194" i="5"/>
  <c r="AT1193" i="5"/>
  <c r="AT1192" i="5"/>
  <c r="AT1191" i="5"/>
  <c r="AT1190" i="5"/>
  <c r="AT1189" i="5"/>
  <c r="AT1188" i="5"/>
  <c r="AT1187" i="5"/>
  <c r="AT1186" i="5"/>
  <c r="AT1185" i="5"/>
  <c r="AT1184" i="5"/>
  <c r="AT1183" i="5"/>
  <c r="AT1182" i="5"/>
  <c r="AT1181" i="5"/>
  <c r="AT1180" i="5"/>
  <c r="AT1179" i="5"/>
  <c r="AT1178" i="5"/>
  <c r="AT1177" i="5"/>
  <c r="AT1176" i="5"/>
  <c r="AT1175" i="5"/>
  <c r="AT1174" i="5"/>
  <c r="AT1173" i="5"/>
  <c r="AT1172" i="5"/>
  <c r="AT1171" i="5"/>
  <c r="AT1170" i="5"/>
  <c r="AT1169" i="5"/>
  <c r="AT1168" i="5"/>
  <c r="AT1167" i="5"/>
  <c r="AT1166" i="5"/>
  <c r="AT1165" i="5"/>
  <c r="AT1164" i="5"/>
  <c r="AT1163" i="5"/>
  <c r="AT1162" i="5"/>
  <c r="AT1161" i="5"/>
  <c r="AT1160" i="5"/>
  <c r="AT1159" i="5"/>
  <c r="AT1158" i="5"/>
  <c r="AT1157" i="5"/>
  <c r="AT1156" i="5"/>
  <c r="AT1155" i="5"/>
  <c r="AT1154" i="5"/>
  <c r="AT1153" i="5"/>
  <c r="AT1152" i="5"/>
  <c r="AT1151" i="5"/>
  <c r="AT1150" i="5"/>
  <c r="AT1149" i="5"/>
  <c r="AT1148" i="5"/>
  <c r="AT1147" i="5"/>
  <c r="AT1146" i="5"/>
  <c r="AT1145" i="5"/>
  <c r="AT1144" i="5"/>
  <c r="AT1143" i="5"/>
  <c r="AT1142" i="5"/>
  <c r="AT1141" i="5"/>
  <c r="AT1140" i="5"/>
  <c r="AT1139" i="5"/>
  <c r="AT1138" i="5"/>
  <c r="AT1137" i="5"/>
  <c r="AT1136" i="5"/>
  <c r="AT1135" i="5"/>
  <c r="AT1134" i="5"/>
  <c r="AT1133" i="5"/>
  <c r="AT1132" i="5"/>
  <c r="AT1131" i="5"/>
  <c r="AT1130" i="5"/>
  <c r="AT1129" i="5"/>
  <c r="AT1128" i="5"/>
  <c r="AT1127" i="5"/>
  <c r="AT1126" i="5"/>
  <c r="AT1125" i="5"/>
  <c r="AT1124" i="5"/>
  <c r="AT1123" i="5"/>
  <c r="AT1122" i="5"/>
  <c r="AT1121" i="5"/>
  <c r="AT1120" i="5"/>
  <c r="AT1119" i="5"/>
  <c r="AT1118" i="5"/>
  <c r="AT1117" i="5"/>
  <c r="AT1116" i="5"/>
  <c r="AT1115" i="5"/>
  <c r="AT1114" i="5"/>
  <c r="AT1113" i="5"/>
  <c r="AT1112" i="5"/>
  <c r="AT1111" i="5"/>
  <c r="AT1110" i="5"/>
  <c r="AT1109" i="5"/>
  <c r="AT1108" i="5"/>
  <c r="AT1107" i="5"/>
  <c r="AT1106" i="5"/>
  <c r="AT1105" i="5"/>
  <c r="AT1104" i="5"/>
  <c r="AT1103" i="5"/>
  <c r="AT1102" i="5"/>
  <c r="AT1101" i="5"/>
  <c r="AT1099" i="5"/>
  <c r="AT1098" i="5"/>
  <c r="AT1097" i="5"/>
  <c r="AT1096" i="5"/>
  <c r="AT1095" i="5"/>
  <c r="AT1094" i="5"/>
  <c r="AT1093" i="5"/>
  <c r="AT1092" i="5"/>
  <c r="AT1091" i="5"/>
  <c r="AT1090" i="5"/>
  <c r="AT1089" i="5"/>
  <c r="AT1088" i="5"/>
  <c r="AT1087" i="5"/>
  <c r="AT1086" i="5"/>
  <c r="AT1085" i="5"/>
  <c r="AT1084" i="5"/>
  <c r="AT1083" i="5"/>
  <c r="AT1082" i="5"/>
  <c r="AT1081" i="5"/>
  <c r="AT1080" i="5"/>
  <c r="AT1079" i="5"/>
  <c r="AT1078" i="5"/>
  <c r="AT1077" i="5"/>
  <c r="AT1076" i="5"/>
  <c r="AT1075" i="5"/>
  <c r="AT1074" i="5"/>
  <c r="AT1073" i="5"/>
  <c r="AT1072" i="5"/>
  <c r="AT1071" i="5"/>
  <c r="AT1070" i="5"/>
  <c r="AT1069" i="5"/>
  <c r="AT1068" i="5"/>
  <c r="AT1067" i="5"/>
  <c r="AT1066" i="5"/>
  <c r="AT1065" i="5"/>
  <c r="AT1064" i="5"/>
  <c r="AT1063" i="5"/>
  <c r="AT1062" i="5"/>
  <c r="AT1061" i="5"/>
  <c r="AT1060" i="5"/>
  <c r="AT1059" i="5"/>
  <c r="AT1058" i="5"/>
  <c r="AT1057" i="5"/>
  <c r="AT1056" i="5"/>
  <c r="AT1055" i="5"/>
  <c r="AT1054" i="5"/>
  <c r="AT1053" i="5"/>
  <c r="AT1052" i="5"/>
  <c r="AT1051" i="5"/>
  <c r="AT1050" i="5"/>
  <c r="AT1049" i="5"/>
  <c r="AT1048" i="5"/>
  <c r="AT1047" i="5"/>
  <c r="AT1046" i="5"/>
  <c r="AT1045" i="5"/>
  <c r="AT1044" i="5"/>
  <c r="AT1043" i="5"/>
  <c r="AT1042" i="5"/>
  <c r="AT1041" i="5"/>
  <c r="AT1040" i="5"/>
  <c r="AT1039" i="5"/>
  <c r="AT1038" i="5"/>
  <c r="AT1037" i="5"/>
  <c r="AT1036" i="5"/>
  <c r="AT1035" i="5"/>
  <c r="AT1034" i="5"/>
  <c r="AT1033" i="5"/>
  <c r="AT1032" i="5"/>
  <c r="AT1031" i="5"/>
  <c r="AT1030" i="5"/>
  <c r="AT1029" i="5"/>
  <c r="AT1028" i="5"/>
  <c r="AT1027" i="5"/>
  <c r="AT1026" i="5"/>
  <c r="AT1025" i="5"/>
  <c r="AT1024" i="5"/>
  <c r="AT1023" i="5"/>
  <c r="AT1022" i="5"/>
  <c r="AT1021" i="5"/>
  <c r="AT1020" i="5"/>
  <c r="AT1019" i="5"/>
  <c r="AT1018" i="5"/>
  <c r="AT1017" i="5"/>
  <c r="AT1016" i="5"/>
  <c r="AT1015" i="5"/>
  <c r="AT1014" i="5"/>
  <c r="AT1013" i="5"/>
  <c r="AT1012" i="5"/>
  <c r="AT1011" i="5"/>
  <c r="AT1010" i="5"/>
  <c r="AT1009" i="5"/>
  <c r="AT1008" i="5"/>
  <c r="AT1007" i="5"/>
  <c r="AT1006" i="5"/>
  <c r="AT1005" i="5"/>
  <c r="AT1004" i="5"/>
  <c r="AT1003" i="5"/>
  <c r="AT1002" i="5"/>
  <c r="AT1001" i="5"/>
  <c r="AT1000" i="5"/>
  <c r="AT999" i="5"/>
  <c r="AT998" i="5"/>
  <c r="AT997" i="5"/>
  <c r="AT996" i="5"/>
  <c r="AT995" i="5"/>
  <c r="AT994" i="5"/>
  <c r="AT993" i="5"/>
  <c r="AT992" i="5"/>
  <c r="AT991" i="5"/>
  <c r="AT990" i="5"/>
  <c r="AT989" i="5"/>
  <c r="AT988" i="5"/>
  <c r="AT987" i="5"/>
  <c r="AT986" i="5"/>
  <c r="AT985" i="5"/>
  <c r="AT984" i="5"/>
  <c r="AT983" i="5"/>
  <c r="AT982" i="5"/>
  <c r="AT981" i="5"/>
  <c r="AT980" i="5"/>
  <c r="AT979" i="5"/>
  <c r="AT978" i="5"/>
  <c r="AT977" i="5"/>
  <c r="AT976" i="5"/>
  <c r="AT975" i="5"/>
  <c r="AT974" i="5"/>
  <c r="AT973" i="5"/>
  <c r="AT972" i="5"/>
  <c r="AT971" i="5"/>
  <c r="AT970" i="5"/>
  <c r="AT969" i="5"/>
  <c r="AT968" i="5"/>
  <c r="AT967" i="5"/>
  <c r="AT966" i="5"/>
  <c r="AT965" i="5"/>
  <c r="AT964" i="5"/>
  <c r="AT963" i="5"/>
  <c r="AT962" i="5"/>
  <c r="AT961" i="5"/>
  <c r="AT960" i="5"/>
  <c r="AT959" i="5"/>
  <c r="AT958" i="5"/>
  <c r="AT957" i="5"/>
  <c r="AT956" i="5"/>
  <c r="AT955" i="5"/>
  <c r="AT954" i="5"/>
  <c r="AT953" i="5"/>
  <c r="AT952" i="5"/>
  <c r="AT951" i="5"/>
  <c r="AT950" i="5"/>
  <c r="AT949" i="5"/>
  <c r="AT948" i="5"/>
  <c r="AT947" i="5"/>
  <c r="AT946" i="5"/>
  <c r="AT945" i="5"/>
  <c r="AT944" i="5"/>
  <c r="AT943" i="5"/>
  <c r="AT942" i="5"/>
  <c r="AT940" i="5"/>
  <c r="AT939" i="5"/>
  <c r="AT938" i="5"/>
  <c r="AT937" i="5"/>
  <c r="AT936" i="5"/>
  <c r="AT935" i="5"/>
  <c r="AT934" i="5"/>
  <c r="AT933" i="5"/>
  <c r="AT932" i="5"/>
  <c r="AT931" i="5"/>
  <c r="AT930" i="5"/>
  <c r="AT929" i="5"/>
  <c r="AT928" i="5"/>
  <c r="AT927" i="5"/>
  <c r="AT926" i="5"/>
  <c r="AT925" i="5"/>
  <c r="AT924" i="5"/>
  <c r="AT923" i="5"/>
  <c r="AT922" i="5"/>
  <c r="AT921" i="5"/>
  <c r="AT920" i="5"/>
  <c r="AT919" i="5"/>
  <c r="AT918" i="5"/>
  <c r="AT917" i="5"/>
  <c r="AT916" i="5"/>
  <c r="AT915" i="5"/>
  <c r="AT914" i="5"/>
  <c r="AT913" i="5"/>
  <c r="AT912" i="5"/>
  <c r="AT911" i="5"/>
  <c r="AT910" i="5"/>
  <c r="AT909" i="5"/>
  <c r="AT908" i="5"/>
  <c r="AT907" i="5"/>
  <c r="AT906" i="5"/>
  <c r="AT905" i="5"/>
  <c r="AT904" i="5"/>
  <c r="AT903" i="5"/>
  <c r="AT902" i="5"/>
  <c r="AT901" i="5"/>
  <c r="AT900" i="5"/>
  <c r="AT899" i="5"/>
  <c r="AT898" i="5"/>
  <c r="AT897" i="5"/>
  <c r="AT896" i="5"/>
  <c r="AT895" i="5"/>
  <c r="AT894" i="5"/>
  <c r="AT893" i="5"/>
  <c r="AT892" i="5"/>
  <c r="AT891" i="5"/>
  <c r="AT890" i="5"/>
  <c r="AT889" i="5"/>
  <c r="AT888" i="5"/>
  <c r="AT887" i="5"/>
  <c r="AT886" i="5"/>
  <c r="AT885" i="5"/>
  <c r="AT884" i="5"/>
  <c r="AT883" i="5"/>
  <c r="AT882" i="5"/>
  <c r="AT881" i="5"/>
  <c r="AT880" i="5"/>
  <c r="AT879" i="5"/>
  <c r="AT878" i="5"/>
  <c r="AT877" i="5"/>
  <c r="AT876" i="5"/>
  <c r="AT875" i="5"/>
  <c r="AT874" i="5"/>
  <c r="AT873" i="5"/>
  <c r="AT872" i="5"/>
  <c r="AT871" i="5"/>
  <c r="AT870" i="5"/>
  <c r="AT869" i="5"/>
  <c r="AT868" i="5"/>
  <c r="AT867" i="5"/>
  <c r="AT866" i="5"/>
  <c r="AT865" i="5"/>
  <c r="AT864" i="5"/>
  <c r="AT863" i="5"/>
  <c r="AT862" i="5"/>
  <c r="AT861" i="5"/>
  <c r="AT860" i="5"/>
  <c r="AT859" i="5"/>
  <c r="AT858" i="5"/>
  <c r="AT857" i="5"/>
  <c r="AT856" i="5"/>
  <c r="AT855" i="5"/>
  <c r="AT854" i="5"/>
  <c r="AT853" i="5"/>
  <c r="AT852" i="5"/>
  <c r="AT851" i="5"/>
  <c r="AT850" i="5"/>
  <c r="AT849" i="5"/>
  <c r="AT848" i="5"/>
  <c r="AT847" i="5"/>
  <c r="AT846" i="5"/>
  <c r="AT845" i="5"/>
  <c r="AT844" i="5"/>
  <c r="AT843" i="5"/>
  <c r="AT842" i="5"/>
  <c r="AT841" i="5"/>
  <c r="AT840" i="5"/>
  <c r="AT839" i="5"/>
  <c r="AT838" i="5"/>
  <c r="AT837" i="5"/>
  <c r="AT836" i="5"/>
  <c r="AT835" i="5"/>
  <c r="AT834" i="5"/>
  <c r="AT833" i="5"/>
  <c r="AT832" i="5"/>
  <c r="AT831" i="5"/>
  <c r="AT830" i="5"/>
  <c r="AT829" i="5"/>
  <c r="AT828" i="5"/>
  <c r="AT827" i="5"/>
  <c r="AT826" i="5"/>
  <c r="AT825" i="5"/>
  <c r="AT824" i="5"/>
  <c r="AT823" i="5"/>
  <c r="AT822" i="5"/>
  <c r="AT821" i="5"/>
  <c r="AT820" i="5"/>
  <c r="AT819" i="5"/>
  <c r="AT818" i="5"/>
  <c r="AT817" i="5"/>
  <c r="AT816" i="5"/>
  <c r="AT815" i="5"/>
  <c r="AT814" i="5"/>
  <c r="AT813" i="5"/>
  <c r="AT812" i="5"/>
  <c r="AT811" i="5"/>
  <c r="AT810" i="5"/>
  <c r="AT809" i="5"/>
  <c r="AT808" i="5"/>
  <c r="AT807" i="5"/>
  <c r="AT806" i="5"/>
  <c r="AT805" i="5"/>
  <c r="AT804" i="5"/>
  <c r="AT803" i="5"/>
  <c r="AT802" i="5"/>
  <c r="AT801" i="5"/>
  <c r="AT800" i="5"/>
  <c r="AT799" i="5"/>
  <c r="AT798" i="5"/>
  <c r="AT797" i="5"/>
  <c r="AT796" i="5"/>
  <c r="AT795" i="5"/>
  <c r="AT794" i="5"/>
  <c r="AT793" i="5"/>
  <c r="AT792" i="5"/>
  <c r="AT791" i="5"/>
  <c r="AT790" i="5"/>
  <c r="AT789" i="5"/>
  <c r="AT788" i="5"/>
  <c r="AT787" i="5"/>
  <c r="AT786" i="5"/>
  <c r="AT785" i="5"/>
  <c r="AT784" i="5"/>
  <c r="AT783" i="5"/>
  <c r="AT782" i="5"/>
  <c r="AT781" i="5"/>
  <c r="AT780" i="5"/>
  <c r="AT779" i="5"/>
  <c r="AT778" i="5"/>
  <c r="AT777" i="5"/>
  <c r="AT776" i="5"/>
  <c r="AT775" i="5"/>
  <c r="AT774" i="5"/>
  <c r="AT773" i="5"/>
  <c r="AT772" i="5"/>
  <c r="AT771" i="5"/>
  <c r="AT770" i="5"/>
  <c r="AT769" i="5"/>
  <c r="AT768" i="5"/>
  <c r="AT767" i="5"/>
  <c r="AT766" i="5"/>
  <c r="AT765" i="5"/>
  <c r="AT764" i="5"/>
  <c r="AT763" i="5"/>
  <c r="AT762" i="5"/>
  <c r="AT761" i="5"/>
  <c r="AT760" i="5"/>
  <c r="AT759" i="5"/>
  <c r="AT758" i="5"/>
  <c r="AT757" i="5"/>
  <c r="AT756" i="5"/>
  <c r="AT755" i="5"/>
  <c r="AT754" i="5"/>
  <c r="AT753" i="5"/>
  <c r="AT752" i="5"/>
  <c r="AT751" i="5"/>
  <c r="AT750" i="5"/>
  <c r="AT749" i="5"/>
  <c r="AT748" i="5"/>
  <c r="AT747" i="5"/>
  <c r="AT746" i="5"/>
  <c r="AT745" i="5"/>
  <c r="AT744" i="5"/>
  <c r="AT743" i="5"/>
  <c r="AT742" i="5"/>
  <c r="AT741" i="5"/>
  <c r="AT740" i="5"/>
  <c r="AT739" i="5"/>
  <c r="AT738" i="5"/>
  <c r="AT737" i="5"/>
  <c r="AT736" i="5"/>
  <c r="AT735" i="5"/>
  <c r="AT734" i="5"/>
  <c r="AT733" i="5"/>
  <c r="AT732" i="5"/>
  <c r="AT731" i="5"/>
  <c r="AT730" i="5"/>
  <c r="AT729" i="5"/>
  <c r="AT728" i="5"/>
  <c r="AT727" i="5"/>
  <c r="AT726" i="5"/>
  <c r="AT725" i="5"/>
  <c r="AT724" i="5"/>
  <c r="AT723" i="5"/>
  <c r="AT722" i="5"/>
  <c r="AT721" i="5"/>
  <c r="AT720" i="5"/>
  <c r="AT719" i="5"/>
  <c r="AT718" i="5"/>
  <c r="AT717" i="5"/>
  <c r="AT716" i="5"/>
  <c r="AT715" i="5"/>
  <c r="AT714" i="5"/>
  <c r="AT713" i="5"/>
  <c r="AT712" i="5"/>
  <c r="AT711" i="5"/>
  <c r="AT710" i="5"/>
  <c r="AT709" i="5"/>
  <c r="AT708" i="5"/>
  <c r="AT707" i="5"/>
  <c r="AT706" i="5"/>
  <c r="AT705" i="5"/>
  <c r="AT704" i="5"/>
  <c r="AT703" i="5"/>
  <c r="AT702" i="5"/>
  <c r="AT701" i="5"/>
  <c r="AT700" i="5"/>
  <c r="AT699" i="5"/>
  <c r="AT698" i="5"/>
  <c r="AT697" i="5"/>
  <c r="AT696" i="5"/>
  <c r="AT695" i="5"/>
  <c r="AT694" i="5"/>
  <c r="AT693" i="5"/>
  <c r="AT692" i="5"/>
  <c r="AT691" i="5"/>
  <c r="AT690" i="5"/>
  <c r="AT689" i="5"/>
  <c r="AT688" i="5"/>
  <c r="AT687" i="5"/>
  <c r="AT686" i="5"/>
  <c r="AT685" i="5"/>
  <c r="AT684" i="5"/>
  <c r="AT683" i="5"/>
  <c r="AT682" i="5"/>
  <c r="AT681" i="5"/>
  <c r="AT680" i="5"/>
  <c r="AT679" i="5"/>
  <c r="AT678" i="5"/>
  <c r="AT677" i="5"/>
  <c r="AT676" i="5"/>
  <c r="AT675" i="5"/>
  <c r="AT674" i="5"/>
  <c r="AT673" i="5"/>
  <c r="AT672" i="5"/>
  <c r="AT671" i="5"/>
  <c r="AT670" i="5"/>
  <c r="AT669" i="5"/>
  <c r="AT668" i="5"/>
  <c r="AT667" i="5"/>
  <c r="AT666" i="5"/>
  <c r="AT665" i="5"/>
  <c r="AT664" i="5"/>
  <c r="AT663" i="5"/>
  <c r="AT662" i="5"/>
  <c r="AT661" i="5"/>
  <c r="AT660" i="5"/>
  <c r="AT659" i="5"/>
  <c r="AT658" i="5"/>
  <c r="AT657" i="5"/>
  <c r="AT656" i="5"/>
  <c r="AT655" i="5"/>
  <c r="AT654" i="5"/>
  <c r="AT653" i="5"/>
  <c r="AT652" i="5"/>
  <c r="AT651" i="5"/>
  <c r="AT650" i="5"/>
  <c r="AT649" i="5"/>
  <c r="AT648" i="5"/>
  <c r="AT647" i="5"/>
  <c r="AT646" i="5"/>
  <c r="AT645" i="5"/>
  <c r="AT644" i="5"/>
  <c r="AT643" i="5"/>
  <c r="AT642" i="5"/>
  <c r="AT641" i="5"/>
  <c r="AT640" i="5"/>
  <c r="AT639" i="5"/>
  <c r="AT638" i="5"/>
  <c r="AT637" i="5"/>
  <c r="AT636" i="5"/>
  <c r="AT635" i="5"/>
  <c r="AT634" i="5"/>
  <c r="AT633" i="5"/>
  <c r="AT632" i="5"/>
  <c r="AT631" i="5"/>
  <c r="AT630" i="5"/>
  <c r="AT629" i="5"/>
  <c r="AT626" i="5"/>
  <c r="AT625" i="5"/>
  <c r="AT624" i="5"/>
  <c r="AT623" i="5"/>
  <c r="AT622" i="5"/>
  <c r="AT621" i="5"/>
  <c r="AT620" i="5"/>
  <c r="AT619" i="5"/>
  <c r="AT618" i="5"/>
  <c r="AT617" i="5"/>
  <c r="AT616" i="5"/>
  <c r="AT615" i="5"/>
  <c r="AT614" i="5"/>
  <c r="AT613" i="5"/>
  <c r="AT612" i="5"/>
  <c r="AT611" i="5"/>
  <c r="AT610" i="5"/>
  <c r="AT609" i="5"/>
  <c r="AT608" i="5"/>
  <c r="AT607" i="5"/>
  <c r="AT606" i="5"/>
  <c r="AT605" i="5"/>
  <c r="AT604" i="5"/>
  <c r="AT603" i="5"/>
  <c r="AT602" i="5"/>
  <c r="AT601" i="5"/>
  <c r="AT600" i="5"/>
  <c r="AT599" i="5"/>
  <c r="AT598" i="5"/>
  <c r="AT597" i="5"/>
  <c r="AT596" i="5"/>
  <c r="AT595" i="5"/>
  <c r="AT594" i="5"/>
  <c r="AT593" i="5"/>
  <c r="AT592" i="5"/>
  <c r="AT591" i="5"/>
  <c r="AT590" i="5"/>
  <c r="AT589" i="5"/>
  <c r="AT588" i="5"/>
  <c r="AT587" i="5"/>
  <c r="AT586" i="5"/>
  <c r="AT585" i="5"/>
  <c r="AT584" i="5"/>
  <c r="AT583" i="5"/>
  <c r="AT582" i="5"/>
  <c r="AT581" i="5"/>
  <c r="AT580" i="5"/>
  <c r="AT579" i="5"/>
  <c r="AT578" i="5"/>
  <c r="AT577" i="5"/>
  <c r="AT576" i="5"/>
  <c r="AT575" i="5"/>
  <c r="AT574" i="5"/>
  <c r="AT573" i="5"/>
  <c r="AT572" i="5"/>
  <c r="AT571" i="5"/>
  <c r="AT570" i="5"/>
  <c r="AT569" i="5"/>
  <c r="AT568" i="5"/>
  <c r="AT567" i="5"/>
  <c r="AT566" i="5"/>
  <c r="AT565" i="5"/>
  <c r="AT564" i="5"/>
  <c r="AT563" i="5"/>
  <c r="AT562" i="5"/>
  <c r="AT561" i="5"/>
  <c r="AT560" i="5"/>
  <c r="AT559" i="5"/>
  <c r="AT558" i="5"/>
  <c r="AT557" i="5"/>
  <c r="AT556" i="5"/>
  <c r="AT555" i="5"/>
  <c r="AT554" i="5"/>
  <c r="AT553" i="5"/>
  <c r="AT552" i="5"/>
  <c r="AT551" i="5"/>
  <c r="AT550" i="5"/>
  <c r="AT549" i="5"/>
  <c r="AT548" i="5"/>
  <c r="AT547" i="5"/>
  <c r="AT546" i="5"/>
  <c r="AT545" i="5"/>
  <c r="AT544" i="5"/>
  <c r="AT543" i="5"/>
  <c r="AT542" i="5"/>
  <c r="AT541" i="5"/>
  <c r="AT540" i="5"/>
  <c r="AT539" i="5"/>
  <c r="AT538" i="5"/>
  <c r="AT537" i="5"/>
  <c r="AT536" i="5"/>
  <c r="AT535" i="5"/>
  <c r="AT534" i="5"/>
  <c r="AT533" i="5"/>
  <c r="AT532" i="5"/>
  <c r="AT531" i="5"/>
  <c r="AT530" i="5"/>
  <c r="AT529" i="5"/>
  <c r="AT528" i="5"/>
  <c r="AT527" i="5"/>
  <c r="AT526" i="5"/>
  <c r="AT525" i="5"/>
  <c r="AT524" i="5"/>
  <c r="AT523" i="5"/>
  <c r="AT522" i="5"/>
  <c r="AT521" i="5"/>
  <c r="AT520" i="5"/>
  <c r="AT519" i="5"/>
  <c r="AT518" i="5"/>
  <c r="AT517" i="5"/>
  <c r="AT516" i="5"/>
  <c r="AT515" i="5"/>
  <c r="AT514" i="5"/>
  <c r="AT513" i="5"/>
  <c r="AT512" i="5"/>
  <c r="AT511" i="5"/>
  <c r="AT510" i="5"/>
  <c r="AT509" i="5"/>
  <c r="AT508" i="5"/>
  <c r="AT507" i="5"/>
  <c r="AT506" i="5"/>
  <c r="AT505" i="5"/>
  <c r="AT504" i="5"/>
  <c r="AT503" i="5"/>
  <c r="AT502" i="5"/>
  <c r="AT501" i="5"/>
  <c r="AT500" i="5"/>
  <c r="AT499" i="5"/>
  <c r="AT498" i="5"/>
  <c r="AT497" i="5"/>
  <c r="AT496" i="5"/>
  <c r="AT495" i="5"/>
  <c r="AT494" i="5"/>
  <c r="AT493" i="5"/>
  <c r="AT492" i="5"/>
  <c r="AT491" i="5"/>
  <c r="AT490" i="5"/>
  <c r="AT489" i="5"/>
  <c r="AT488" i="5"/>
  <c r="AT487" i="5"/>
  <c r="AT486" i="5"/>
  <c r="AT485" i="5"/>
  <c r="AT484" i="5"/>
  <c r="AT483" i="5"/>
  <c r="AT482" i="5"/>
  <c r="AT481" i="5"/>
  <c r="AT480" i="5"/>
  <c r="AT479" i="5"/>
  <c r="AT478" i="5"/>
  <c r="AT477" i="5"/>
  <c r="AT476" i="5"/>
  <c r="AT475" i="5"/>
  <c r="AT474" i="5"/>
  <c r="AT473" i="5"/>
  <c r="AT472" i="5"/>
  <c r="AT471" i="5"/>
  <c r="AT470" i="5"/>
  <c r="AT469" i="5"/>
  <c r="AT468" i="5"/>
  <c r="AT467" i="5"/>
  <c r="AT466" i="5"/>
  <c r="AT465" i="5"/>
  <c r="AT464" i="5"/>
  <c r="AT463" i="5"/>
  <c r="AT462" i="5"/>
  <c r="AT461" i="5"/>
  <c r="AT460" i="5"/>
  <c r="AT459" i="5"/>
  <c r="AT458" i="5"/>
  <c r="AT457" i="5"/>
  <c r="AT456" i="5"/>
  <c r="AT455" i="5"/>
  <c r="AT454" i="5"/>
  <c r="AT453" i="5"/>
  <c r="AT452" i="5"/>
  <c r="AT451" i="5"/>
  <c r="AT450" i="5"/>
  <c r="AT449" i="5"/>
  <c r="AT448" i="5"/>
  <c r="AT447" i="5"/>
  <c r="AT446" i="5"/>
  <c r="AT445" i="5"/>
  <c r="AT444" i="5"/>
  <c r="AT443" i="5"/>
  <c r="AT442" i="5"/>
  <c r="AT441" i="5"/>
  <c r="AT440" i="5"/>
  <c r="AT439" i="5"/>
  <c r="AT438" i="5"/>
  <c r="AT437" i="5"/>
  <c r="AT436" i="5"/>
  <c r="AT435" i="5"/>
  <c r="AT434" i="5"/>
  <c r="AT433" i="5"/>
  <c r="AT432" i="5"/>
  <c r="AT431" i="5"/>
  <c r="AT430" i="5"/>
  <c r="AT429" i="5"/>
  <c r="AT428" i="5"/>
  <c r="AT427" i="5"/>
  <c r="AT426" i="5"/>
  <c r="AT425" i="5"/>
  <c r="AT424" i="5"/>
  <c r="AT423" i="5"/>
  <c r="AT422" i="5"/>
  <c r="AT421" i="5"/>
  <c r="AT420" i="5"/>
  <c r="AT419" i="5"/>
  <c r="AT418" i="5"/>
  <c r="AT417" i="5"/>
  <c r="AT416" i="5"/>
  <c r="AT415" i="5"/>
  <c r="AT414" i="5"/>
  <c r="AT413" i="5"/>
  <c r="AT412" i="5"/>
  <c r="AT411" i="5"/>
  <c r="AT410" i="5"/>
  <c r="AT409" i="5"/>
  <c r="AT408" i="5"/>
  <c r="AT407" i="5"/>
  <c r="AT406" i="5"/>
  <c r="AT405" i="5"/>
  <c r="AT404" i="5"/>
  <c r="AT403" i="5"/>
  <c r="AT402" i="5"/>
  <c r="AT401" i="5"/>
  <c r="AT400" i="5"/>
  <c r="AT399" i="5"/>
  <c r="AT398" i="5"/>
  <c r="AT397" i="5"/>
  <c r="AT396" i="5"/>
  <c r="AT395" i="5"/>
  <c r="AT394" i="5"/>
  <c r="AT393" i="5"/>
  <c r="AT392" i="5"/>
  <c r="AT391" i="5"/>
  <c r="AT390" i="5"/>
  <c r="AT389" i="5"/>
  <c r="AT388" i="5"/>
  <c r="AT387" i="5"/>
  <c r="AT386" i="5"/>
  <c r="AT385" i="5"/>
  <c r="AT384" i="5"/>
  <c r="AT383" i="5"/>
  <c r="AT382" i="5"/>
  <c r="AT381" i="5"/>
  <c r="AT380" i="5"/>
  <c r="AT379" i="5"/>
  <c r="AT378" i="5"/>
  <c r="AT377" i="5"/>
  <c r="AT376" i="5"/>
  <c r="AT375" i="5"/>
  <c r="AT374" i="5"/>
  <c r="AT373" i="5"/>
  <c r="AT372" i="5"/>
  <c r="AT371" i="5"/>
  <c r="AT370" i="5"/>
  <c r="AT369" i="5"/>
  <c r="AT368" i="5"/>
  <c r="AT366" i="5"/>
  <c r="AT365" i="5"/>
  <c r="AT364" i="5"/>
  <c r="AT363" i="5"/>
  <c r="AT362" i="5"/>
  <c r="AT361" i="5"/>
  <c r="AT360" i="5"/>
  <c r="AT359" i="5"/>
  <c r="AT358" i="5"/>
  <c r="AT357" i="5"/>
  <c r="AT356" i="5"/>
  <c r="AT355" i="5"/>
  <c r="AT354" i="5"/>
  <c r="AT353" i="5"/>
  <c r="AT352" i="5"/>
  <c r="AT351" i="5"/>
  <c r="AT350" i="5"/>
  <c r="AT349" i="5"/>
  <c r="AT348" i="5"/>
  <c r="AT347" i="5"/>
  <c r="AT346" i="5"/>
  <c r="AT345" i="5"/>
  <c r="AT344" i="5"/>
  <c r="AT343" i="5"/>
  <c r="AT342" i="5"/>
  <c r="AT341" i="5"/>
  <c r="AT340" i="5"/>
  <c r="AT339" i="5"/>
  <c r="AT338" i="5"/>
  <c r="AT337" i="5"/>
  <c r="AT336" i="5"/>
  <c r="AT335" i="5"/>
  <c r="AT334" i="5"/>
  <c r="AT333" i="5"/>
  <c r="AT332" i="5"/>
  <c r="AT331" i="5"/>
  <c r="AT330" i="5"/>
  <c r="AT329" i="5"/>
  <c r="AT328" i="5"/>
  <c r="AT327" i="5"/>
  <c r="AT326" i="5"/>
  <c r="AT325" i="5"/>
  <c r="AT324" i="5"/>
  <c r="AT323" i="5"/>
  <c r="AT322" i="5"/>
  <c r="AT321" i="5"/>
  <c r="AT320" i="5"/>
  <c r="AT319" i="5"/>
  <c r="AT318" i="5"/>
  <c r="AT317" i="5"/>
  <c r="AT316" i="5"/>
  <c r="AT315" i="5"/>
  <c r="AT313" i="5"/>
  <c r="AT312" i="5"/>
  <c r="AT311" i="5"/>
  <c r="AT310" i="5"/>
  <c r="AT309" i="5"/>
  <c r="AT308" i="5"/>
  <c r="AT307" i="5"/>
  <c r="AT306" i="5"/>
  <c r="AT305" i="5"/>
  <c r="AT304" i="5"/>
  <c r="AT303" i="5"/>
  <c r="AT302" i="5"/>
  <c r="AT301" i="5"/>
  <c r="AT300" i="5"/>
  <c r="AT299" i="5"/>
  <c r="AT298" i="5"/>
  <c r="AT297" i="5"/>
  <c r="AT296" i="5"/>
  <c r="AT295" i="5"/>
  <c r="AT294" i="5"/>
  <c r="AT293" i="5"/>
  <c r="AT292" i="5"/>
  <c r="AT291" i="5"/>
  <c r="AT290" i="5"/>
  <c r="AT289" i="5"/>
  <c r="AT288" i="5"/>
  <c r="AT287" i="5"/>
  <c r="AT286" i="5"/>
  <c r="AT285" i="5"/>
  <c r="AT284" i="5"/>
  <c r="AT283" i="5"/>
  <c r="AT282" i="5"/>
  <c r="AT281" i="5"/>
  <c r="AT280" i="5"/>
  <c r="AT279" i="5"/>
  <c r="AT278" i="5"/>
  <c r="AT277" i="5"/>
  <c r="AT276" i="5"/>
  <c r="AT275" i="5"/>
  <c r="AT274" i="5"/>
  <c r="AT273" i="5"/>
  <c r="AT272" i="5"/>
  <c r="AT271" i="5"/>
  <c r="AT270" i="5"/>
  <c r="AT269" i="5"/>
  <c r="AT268" i="5"/>
  <c r="AT267" i="5"/>
  <c r="AT266" i="5"/>
  <c r="AT265" i="5"/>
  <c r="AT264" i="5"/>
  <c r="AT263" i="5"/>
  <c r="AT262" i="5"/>
  <c r="AT261" i="5"/>
  <c r="AT260" i="5"/>
  <c r="AT259" i="5"/>
  <c r="AT258" i="5"/>
  <c r="AT257" i="5"/>
  <c r="AT256" i="5"/>
  <c r="AT255" i="5"/>
  <c r="AT254" i="5"/>
  <c r="AT253" i="5"/>
  <c r="AT252" i="5"/>
  <c r="AT251" i="5"/>
  <c r="AT250" i="5"/>
  <c r="AT249" i="5"/>
  <c r="AT248" i="5"/>
  <c r="AT247" i="5"/>
  <c r="AT246" i="5"/>
  <c r="AT245" i="5"/>
  <c r="AT244" i="5"/>
  <c r="AT243" i="5"/>
  <c r="AT242" i="5"/>
  <c r="AT241" i="5"/>
  <c r="AT240" i="5"/>
  <c r="AT239" i="5"/>
  <c r="AT238" i="5"/>
  <c r="AT237" i="5"/>
  <c r="AT236" i="5"/>
  <c r="AT235" i="5"/>
  <c r="AT234" i="5"/>
  <c r="AT233" i="5"/>
  <c r="AT232" i="5"/>
  <c r="AT231" i="5"/>
  <c r="AT230" i="5"/>
  <c r="AT229" i="5"/>
  <c r="AT228" i="5"/>
  <c r="AT227" i="5"/>
  <c r="AT226" i="5"/>
  <c r="AT225" i="5"/>
  <c r="AT224" i="5"/>
  <c r="AT223" i="5"/>
  <c r="AT222" i="5"/>
  <c r="AT221" i="5"/>
  <c r="AT220" i="5"/>
  <c r="AT219" i="5"/>
  <c r="AT218" i="5"/>
  <c r="AT217" i="5"/>
  <c r="AT216" i="5"/>
  <c r="AT215" i="5"/>
  <c r="AT214" i="5"/>
  <c r="AT213" i="5"/>
  <c r="AT212" i="5"/>
  <c r="AT211" i="5"/>
  <c r="AT210" i="5"/>
  <c r="AT209" i="5"/>
  <c r="AT208" i="5"/>
  <c r="AT207" i="5"/>
  <c r="AT206" i="5"/>
  <c r="AT205" i="5"/>
  <c r="AT204" i="5"/>
  <c r="AT203" i="5"/>
  <c r="AT202" i="5"/>
  <c r="AT201" i="5"/>
  <c r="AT200" i="5"/>
  <c r="AT199" i="5"/>
  <c r="AT198" i="5"/>
  <c r="AT197" i="5"/>
  <c r="AT196" i="5"/>
  <c r="AT195" i="5"/>
  <c r="AT194" i="5"/>
  <c r="AT193" i="5"/>
  <c r="AT192" i="5"/>
  <c r="AT191" i="5"/>
  <c r="AT190" i="5"/>
  <c r="AT189" i="5"/>
  <c r="AT188" i="5"/>
  <c r="AT187" i="5"/>
  <c r="AT186" i="5"/>
  <c r="AT185" i="5"/>
  <c r="AT184" i="5"/>
  <c r="AT183" i="5"/>
  <c r="AT182" i="5"/>
  <c r="AT181" i="5"/>
  <c r="AT180" i="5"/>
  <c r="AT179" i="5"/>
  <c r="AT178" i="5"/>
  <c r="AT177" i="5"/>
  <c r="AT176" i="5"/>
  <c r="AT175" i="5"/>
  <c r="AT174" i="5"/>
  <c r="AT173" i="5"/>
  <c r="AT172" i="5"/>
  <c r="AT171" i="5"/>
  <c r="AT170" i="5"/>
  <c r="AT169" i="5"/>
  <c r="AT168" i="5"/>
  <c r="AT167" i="5"/>
  <c r="AT166" i="5"/>
  <c r="AT165" i="5"/>
  <c r="AT164" i="5"/>
  <c r="AT163" i="5"/>
  <c r="AT162" i="5"/>
  <c r="AT161" i="5"/>
  <c r="AT160" i="5"/>
  <c r="AT159" i="5"/>
  <c r="AT158" i="5"/>
  <c r="AT157" i="5"/>
  <c r="AT156" i="5"/>
  <c r="AT155" i="5"/>
  <c r="AT154" i="5"/>
  <c r="AT153" i="5"/>
  <c r="AT152" i="5"/>
  <c r="AT151" i="5"/>
  <c r="AT150" i="5"/>
  <c r="AT149" i="5"/>
  <c r="AT148" i="5"/>
  <c r="AT147" i="5"/>
  <c r="AT146" i="5"/>
  <c r="AT145" i="5"/>
  <c r="AT144" i="5"/>
  <c r="AT143" i="5"/>
  <c r="AT142" i="5"/>
  <c r="AT141" i="5"/>
  <c r="AT140" i="5"/>
  <c r="AT139" i="5"/>
  <c r="AT138" i="5"/>
  <c r="AT137" i="5"/>
  <c r="AT136" i="5"/>
  <c r="AT135" i="5"/>
  <c r="AT134" i="5"/>
  <c r="AT133" i="5"/>
  <c r="AT132" i="5"/>
  <c r="AT131" i="5"/>
  <c r="AT130" i="5"/>
  <c r="AT129" i="5"/>
  <c r="AT128" i="5"/>
  <c r="AT127" i="5"/>
  <c r="AT126" i="5"/>
  <c r="AT125" i="5"/>
  <c r="AT124" i="5"/>
  <c r="AT123" i="5"/>
  <c r="AT122" i="5"/>
  <c r="AT121" i="5"/>
  <c r="AT120" i="5"/>
  <c r="AT119" i="5"/>
  <c r="AT118" i="5"/>
  <c r="AT117" i="5"/>
  <c r="AT116" i="5"/>
  <c r="AT115" i="5"/>
  <c r="AT114" i="5"/>
  <c r="AT113" i="5"/>
  <c r="AT112" i="5"/>
  <c r="AT111" i="5"/>
  <c r="AT110" i="5"/>
  <c r="AT109" i="5"/>
  <c r="AT108" i="5"/>
  <c r="AT107" i="5"/>
  <c r="AT106" i="5"/>
  <c r="AT105" i="5"/>
  <c r="AT104" i="5"/>
  <c r="AT103" i="5"/>
  <c r="AT102" i="5"/>
  <c r="AT101" i="5"/>
  <c r="AT100" i="5"/>
  <c r="AT99" i="5"/>
  <c r="AT98" i="5"/>
  <c r="AT97" i="5"/>
  <c r="AT96" i="5"/>
  <c r="AT95" i="5"/>
  <c r="AT94" i="5"/>
  <c r="AT93" i="5"/>
  <c r="AT92" i="5"/>
  <c r="AT91" i="5"/>
  <c r="AT90" i="5"/>
  <c r="AT89" i="5"/>
  <c r="AT88" i="5"/>
  <c r="AT87" i="5"/>
  <c r="AT86" i="5"/>
  <c r="AT85" i="5"/>
  <c r="AT84" i="5"/>
  <c r="AT83" i="5"/>
  <c r="AT82" i="5"/>
  <c r="AT81" i="5"/>
  <c r="AT80" i="5"/>
  <c r="AT79" i="5"/>
  <c r="AT78" i="5"/>
  <c r="AT77" i="5"/>
  <c r="AT76" i="5"/>
  <c r="AT75" i="5"/>
  <c r="AT74" i="5"/>
  <c r="AT73" i="5"/>
  <c r="AT72" i="5"/>
  <c r="AT71" i="5"/>
  <c r="AT70" i="5"/>
  <c r="AT69" i="5"/>
  <c r="AT68" i="5"/>
  <c r="AT67" i="5"/>
  <c r="AT66" i="5"/>
  <c r="AT65" i="5"/>
  <c r="AT64" i="5"/>
  <c r="AT63" i="5"/>
  <c r="AT62" i="5"/>
  <c r="AT61" i="5"/>
  <c r="AT60" i="5"/>
  <c r="AT59" i="5"/>
  <c r="AT58" i="5"/>
  <c r="AT57" i="5"/>
  <c r="AT56" i="5"/>
  <c r="AT55" i="5"/>
  <c r="AT54" i="5"/>
  <c r="AT53" i="5"/>
  <c r="AT52" i="5"/>
  <c r="AT51" i="5"/>
  <c r="AT50" i="5"/>
  <c r="AT49" i="5"/>
  <c r="AT48" i="5"/>
  <c r="AT47" i="5"/>
  <c r="AT46" i="5"/>
  <c r="AT45" i="5"/>
  <c r="AT44" i="5"/>
  <c r="AT43" i="5"/>
  <c r="AT42" i="5"/>
  <c r="AT41" i="5"/>
  <c r="AT40" i="5"/>
  <c r="AT39" i="5"/>
  <c r="AT38" i="5"/>
  <c r="AT37" i="5"/>
  <c r="AT36" i="5"/>
  <c r="AT35" i="5"/>
  <c r="AT34" i="5"/>
  <c r="AT33" i="5"/>
  <c r="AT32" i="5"/>
  <c r="AT31" i="5"/>
  <c r="AT30" i="5"/>
  <c r="AT29" i="5"/>
  <c r="AT28" i="5"/>
  <c r="AT27" i="5"/>
  <c r="AT26" i="5"/>
  <c r="AT25" i="5"/>
  <c r="AT24" i="5"/>
  <c r="AT23" i="5"/>
  <c r="AT22" i="5"/>
  <c r="AT21" i="5"/>
  <c r="AT20" i="5"/>
  <c r="AT19" i="5"/>
  <c r="AT18" i="5"/>
  <c r="AT17" i="5"/>
  <c r="AT16" i="5"/>
  <c r="AT15" i="5"/>
  <c r="AT14" i="5"/>
  <c r="AT13" i="5"/>
  <c r="AT12" i="5"/>
  <c r="AT11" i="5"/>
  <c r="AT10" i="5"/>
  <c r="AT9" i="5"/>
  <c r="AT8" i="5"/>
  <c r="AT7" i="5"/>
  <c r="AT6" i="5"/>
  <c r="AT5" i="5"/>
  <c r="AT4" i="5"/>
  <c r="AT3" i="5"/>
  <c r="AT2" i="5"/>
  <c r="AT1" i="5"/>
  <c r="C914" i="3"/>
  <c r="C1324" i="3"/>
  <c r="C204" i="3"/>
  <c r="C1704" i="3"/>
  <c r="C1336" i="3"/>
  <c r="C151" i="3"/>
  <c r="C838" i="3"/>
  <c r="C1002" i="3"/>
  <c r="C1059" i="3"/>
  <c r="C1000" i="3"/>
  <c r="C795" i="3"/>
  <c r="C1854" i="3"/>
  <c r="C1536" i="3"/>
  <c r="C1832" i="3"/>
  <c r="C1839" i="3"/>
  <c r="C1467" i="3"/>
  <c r="C1391" i="3"/>
  <c r="C815" i="3"/>
  <c r="C1283" i="3"/>
  <c r="C1861" i="3"/>
  <c r="C135" i="3"/>
  <c r="C1836" i="3"/>
  <c r="C1456" i="3"/>
  <c r="C997" i="3"/>
  <c r="C852" i="3"/>
  <c r="C1074" i="3"/>
  <c r="C764" i="3"/>
  <c r="C2095" i="3"/>
  <c r="C306" i="3"/>
  <c r="C1497" i="3"/>
  <c r="C1612" i="3"/>
  <c r="C728" i="3"/>
  <c r="C960" i="3"/>
  <c r="C2112" i="3"/>
  <c r="C1279" i="3"/>
  <c r="C374" i="3"/>
  <c r="C734" i="3"/>
  <c r="C1472" i="3"/>
  <c r="C1808" i="3"/>
  <c r="C1326" i="3"/>
  <c r="C55" i="3"/>
  <c r="C1934" i="3"/>
  <c r="C1196" i="3"/>
  <c r="C901" i="3"/>
  <c r="C806" i="3"/>
  <c r="C585" i="3"/>
  <c r="C1385" i="3"/>
  <c r="C390" i="3"/>
  <c r="C1846" i="3"/>
  <c r="C712" i="3"/>
  <c r="C1835" i="3"/>
  <c r="C1772" i="3"/>
  <c r="C1913" i="3"/>
  <c r="C1058" i="3"/>
  <c r="C1754" i="3"/>
  <c r="C157" i="3"/>
  <c r="C945" i="3"/>
  <c r="C2084" i="3"/>
  <c r="C2143" i="3"/>
  <c r="C1097" i="3"/>
  <c r="C98" i="3"/>
  <c r="C88" i="3"/>
  <c r="C1578" i="3"/>
  <c r="C1221" i="3"/>
  <c r="C1052" i="3"/>
  <c r="C713" i="3"/>
  <c r="C415" i="3"/>
  <c r="C1993" i="3"/>
  <c r="C389" i="3"/>
  <c r="C2130" i="3"/>
  <c r="C1024" i="3"/>
  <c r="C1397" i="3"/>
  <c r="C2019" i="3"/>
  <c r="C1541" i="3"/>
  <c r="C446" i="3"/>
  <c r="C239" i="3"/>
  <c r="C2013" i="3"/>
  <c r="C1498" i="3"/>
  <c r="C284" i="3"/>
  <c r="C2123" i="3"/>
  <c r="C14" i="3"/>
  <c r="C2045" i="3"/>
  <c r="C2074" i="3"/>
  <c r="C445" i="3"/>
  <c r="C443" i="3"/>
  <c r="C453" i="3"/>
  <c r="C1136" i="3"/>
  <c r="C1845" i="3"/>
  <c r="C774" i="3"/>
  <c r="C1147" i="3"/>
  <c r="C1745" i="3"/>
  <c r="C529" i="3"/>
  <c r="C428" i="3"/>
  <c r="C2003" i="3"/>
  <c r="C1960" i="3"/>
  <c r="C594" i="3"/>
  <c r="C355" i="3"/>
  <c r="C370" i="3"/>
  <c r="C572" i="3"/>
  <c r="C1980" i="3"/>
  <c r="C719" i="3"/>
  <c r="C1659" i="3"/>
  <c r="C1448" i="3"/>
  <c r="C1859" i="3"/>
  <c r="C2062" i="3"/>
  <c r="C786" i="3"/>
  <c r="C63" i="3"/>
  <c r="C977" i="3"/>
  <c r="C1389" i="3"/>
  <c r="C265" i="3"/>
  <c r="C1937" i="3"/>
  <c r="C784" i="3"/>
  <c r="C203" i="3"/>
  <c r="C1880" i="3"/>
  <c r="C1151" i="3"/>
  <c r="C644" i="3"/>
  <c r="C2103" i="3"/>
  <c r="C1577" i="3"/>
  <c r="C716" i="3"/>
  <c r="C1421" i="3"/>
  <c r="C278" i="3"/>
  <c r="C975" i="3"/>
  <c r="C150" i="3"/>
  <c r="C1029" i="3"/>
  <c r="C1331" i="3"/>
  <c r="C1918" i="3"/>
  <c r="C346" i="3"/>
  <c r="C688" i="3"/>
  <c r="C986" i="3"/>
  <c r="C1507" i="3"/>
  <c r="C2010" i="3"/>
  <c r="C1128" i="3"/>
  <c r="C1600" i="3"/>
  <c r="C519" i="3"/>
  <c r="C183" i="3"/>
  <c r="C129" i="3"/>
  <c r="C524" i="3"/>
  <c r="C1169" i="3"/>
  <c r="C2083" i="3"/>
  <c r="C70" i="3"/>
  <c r="C1696" i="3"/>
  <c r="C339" i="3"/>
  <c r="C1998" i="3"/>
  <c r="C1623" i="3"/>
  <c r="C1926" i="3"/>
  <c r="C114" i="3"/>
  <c r="C1732" i="3"/>
  <c r="C2012" i="3"/>
  <c r="C2069" i="3"/>
  <c r="C1833" i="3"/>
  <c r="C402" i="3"/>
  <c r="C1509" i="3"/>
  <c r="C468" i="3"/>
  <c r="C1618" i="3"/>
  <c r="C31" i="3"/>
  <c r="C788" i="3"/>
  <c r="C1558" i="3"/>
  <c r="C1668" i="3"/>
  <c r="C2172" i="3"/>
  <c r="C66" i="3"/>
  <c r="C18" i="3"/>
  <c r="C1219" i="3"/>
  <c r="C1451" i="3"/>
  <c r="C1929" i="3"/>
  <c r="C1102" i="3"/>
  <c r="C551" i="3"/>
  <c r="C1837" i="3"/>
  <c r="C1415" i="3"/>
  <c r="C1789" i="3"/>
  <c r="C723" i="3"/>
  <c r="C1272" i="3"/>
  <c r="C489" i="3"/>
  <c r="C700" i="3"/>
  <c r="C834" i="3"/>
  <c r="C797" i="3"/>
  <c r="C768" i="3"/>
  <c r="C1688" i="3"/>
  <c r="C1748" i="3"/>
  <c r="C272" i="3"/>
  <c r="C404" i="3"/>
  <c r="C1932" i="3"/>
  <c r="C1725" i="3"/>
  <c r="C1511" i="3"/>
  <c r="C1925" i="3"/>
  <c r="C1587" i="3"/>
  <c r="C199" i="3"/>
  <c r="C420" i="3"/>
  <c r="C872" i="3"/>
  <c r="C1582" i="3"/>
  <c r="C1631" i="3"/>
  <c r="C86" i="3"/>
  <c r="C937" i="3"/>
  <c r="C1347" i="3"/>
  <c r="C1664" i="3"/>
  <c r="C1564" i="3"/>
  <c r="C1566" i="3"/>
  <c r="C2110" i="3"/>
  <c r="C623" i="3"/>
  <c r="C414" i="3"/>
  <c r="C170" i="3"/>
  <c r="C482" i="3"/>
  <c r="C307" i="3"/>
  <c r="C820" i="3"/>
  <c r="C739" i="3"/>
  <c r="C2017" i="3"/>
  <c r="C45" i="3"/>
  <c r="C843" i="3"/>
  <c r="C906" i="3"/>
  <c r="C146" i="3"/>
  <c r="C803" i="3"/>
  <c r="C1442" i="3"/>
  <c r="C251" i="3"/>
  <c r="C2037" i="3"/>
  <c r="C1290" i="3"/>
  <c r="C2147" i="3"/>
  <c r="C1248" i="3"/>
  <c r="C1992" i="3"/>
  <c r="C1843" i="3"/>
  <c r="C1194" i="3"/>
  <c r="C2151" i="3"/>
  <c r="C1431" i="3"/>
  <c r="C1579" i="3"/>
  <c r="C756" i="3"/>
  <c r="C274" i="3"/>
  <c r="C2086" i="3"/>
  <c r="C1173" i="3"/>
  <c r="C1363" i="3"/>
  <c r="C805" i="3"/>
  <c r="C505" i="3"/>
  <c r="C854" i="3"/>
  <c r="C2148" i="3"/>
  <c r="C1651" i="3"/>
  <c r="C703" i="3"/>
  <c r="C1751" i="3"/>
  <c r="C168" i="3"/>
  <c r="C1793" i="3"/>
  <c r="C1585" i="3"/>
  <c r="C500" i="3"/>
  <c r="C1765" i="3"/>
  <c r="C413" i="3"/>
  <c r="C939" i="3"/>
  <c r="C850" i="3"/>
  <c r="C1697" i="3"/>
  <c r="C2125" i="3"/>
  <c r="C201" i="3"/>
  <c r="C354" i="3"/>
  <c r="C593" i="3"/>
  <c r="C538" i="3"/>
  <c r="C643" i="3"/>
  <c r="C1644" i="3"/>
  <c r="C1702" i="3"/>
  <c r="C1864" i="3"/>
  <c r="C271" i="3"/>
  <c r="C743" i="3"/>
  <c r="C2031" i="3"/>
  <c r="C693" i="3"/>
  <c r="C1936" i="3"/>
  <c r="C376" i="3"/>
  <c r="C584" i="3"/>
  <c r="C1909" i="3"/>
  <c r="C2064" i="3"/>
  <c r="C860" i="3"/>
  <c r="C1724" i="3"/>
  <c r="C1342" i="3"/>
  <c r="C167" i="3"/>
  <c r="C1118" i="3"/>
  <c r="C1862" i="3"/>
  <c r="C552" i="3"/>
  <c r="C423" i="3"/>
  <c r="C1712" i="3"/>
  <c r="C1065" i="3"/>
  <c r="C255" i="3"/>
  <c r="C1481" i="3"/>
  <c r="C1785" i="3"/>
  <c r="C349" i="3"/>
  <c r="C1275" i="3"/>
  <c r="C1721" i="3"/>
  <c r="C511" i="3"/>
  <c r="C1984" i="3"/>
  <c r="C1417" i="3"/>
  <c r="C763" i="3"/>
  <c r="C599" i="3"/>
  <c r="C1250" i="3"/>
  <c r="C1567" i="3"/>
  <c r="C1226" i="3"/>
  <c r="C472" i="3"/>
  <c r="C878" i="3"/>
  <c r="C2115" i="3"/>
  <c r="C1041" i="3"/>
  <c r="C1305" i="3"/>
  <c r="C1923" i="3"/>
  <c r="C292" i="3"/>
  <c r="C1362" i="3"/>
  <c r="C136" i="3"/>
  <c r="C2175" i="3"/>
  <c r="C1361" i="3"/>
  <c r="C2137" i="3"/>
  <c r="C822" i="3"/>
  <c r="C141" i="3"/>
  <c r="C1256" i="3"/>
  <c r="C867" i="3"/>
  <c r="C222" i="3"/>
  <c r="C514" i="3"/>
  <c r="C69" i="3"/>
  <c r="C1404" i="3"/>
  <c r="C452" i="3"/>
  <c r="C1860" i="3"/>
  <c r="C847" i="3"/>
  <c r="C1484" i="3"/>
  <c r="C159" i="3"/>
  <c r="C438" i="3"/>
  <c r="C375" i="3"/>
  <c r="C1881" i="3"/>
  <c r="C185" i="3"/>
  <c r="C471" i="3"/>
  <c r="C300" i="3"/>
  <c r="C188" i="3"/>
  <c r="C1958" i="3"/>
  <c r="C1961" i="3"/>
  <c r="C919" i="3"/>
  <c r="C20" i="3"/>
  <c r="C2043" i="3"/>
  <c r="C754" i="3"/>
  <c r="C866" i="3"/>
  <c r="C1760" i="3"/>
  <c r="C179" i="3"/>
  <c r="C1145" i="3"/>
  <c r="C6" i="3"/>
  <c r="C1753" i="3"/>
  <c r="C1239" i="3"/>
  <c r="C1769" i="3"/>
  <c r="C1517" i="3"/>
  <c r="C574" i="3"/>
  <c r="C1514" i="3"/>
  <c r="C509" i="3"/>
  <c r="C367" i="3"/>
  <c r="C485" i="3"/>
  <c r="C949" i="3"/>
  <c r="C1114" i="3"/>
  <c r="C1935" i="3"/>
  <c r="C1141" i="3"/>
  <c r="C1715" i="3"/>
  <c r="C952" i="3"/>
  <c r="C2138" i="3"/>
  <c r="C1262" i="3"/>
  <c r="C1840" i="3"/>
  <c r="C1373" i="3"/>
  <c r="C206" i="3"/>
  <c r="C256" i="3"/>
  <c r="C1301" i="3"/>
  <c r="C923" i="3"/>
  <c r="C202" i="3"/>
  <c r="C1443" i="3"/>
  <c r="C1488" i="3"/>
  <c r="C732" i="3"/>
  <c r="C621" i="3"/>
  <c r="C1965" i="3"/>
  <c r="C1681" i="3"/>
  <c r="C33" i="3"/>
  <c r="C1825" i="3"/>
  <c r="C1008" i="3"/>
  <c r="C412" i="3"/>
  <c r="C725" i="3"/>
  <c r="C1680" i="3"/>
  <c r="C1523" i="3"/>
  <c r="C2190" i="3"/>
  <c r="C260" i="3"/>
  <c r="C318" i="3"/>
  <c r="C1161" i="3"/>
  <c r="C463" i="3"/>
  <c r="C1046" i="3"/>
  <c r="C1268" i="3"/>
  <c r="C1217" i="3"/>
  <c r="C1744" i="3"/>
  <c r="C34" i="3"/>
  <c r="C926" i="3"/>
  <c r="C1609" i="3"/>
  <c r="C1884" i="3"/>
  <c r="C295" i="3"/>
  <c r="C1757" i="3"/>
  <c r="C43" i="3"/>
  <c r="C1034" i="3"/>
  <c r="C1495" i="3"/>
  <c r="C613" i="3"/>
  <c r="C1197" i="3"/>
  <c r="C908" i="3"/>
  <c r="C1672" i="3"/>
  <c r="C1944" i="3"/>
  <c r="C1311" i="3"/>
  <c r="C696" i="3"/>
  <c r="C1156" i="3"/>
  <c r="C1267" i="3"/>
  <c r="C1380" i="3"/>
  <c r="C1983" i="3"/>
  <c r="C895" i="3"/>
  <c r="C1069" i="3"/>
  <c r="C1021" i="3"/>
  <c r="C702" i="3"/>
  <c r="C362" i="3"/>
  <c r="C841" i="3"/>
  <c r="C240" i="3"/>
  <c r="C431" i="3"/>
  <c r="C1465" i="3"/>
  <c r="C261" i="3"/>
  <c r="C618" i="3"/>
  <c r="C417" i="3"/>
  <c r="C2098" i="3"/>
  <c r="C947" i="3"/>
  <c r="C418" i="3"/>
  <c r="C671" i="3"/>
  <c r="C478" i="3"/>
  <c r="C600" i="3"/>
  <c r="C2114" i="3"/>
  <c r="C1728" i="3"/>
  <c r="C2076" i="3"/>
  <c r="C459" i="3"/>
  <c r="C2075" i="3"/>
  <c r="C973" i="3"/>
  <c r="C383" i="3"/>
  <c r="C1478" i="3"/>
  <c r="C1075" i="3"/>
  <c r="C1978" i="3"/>
  <c r="C510" i="3"/>
  <c r="C2001" i="3"/>
  <c r="C270" i="3"/>
  <c r="C741" i="3"/>
  <c r="C659" i="3"/>
  <c r="C1952" i="3"/>
  <c r="C557" i="3"/>
  <c r="C596" i="3"/>
  <c r="C1037" i="3"/>
  <c r="C280" i="3"/>
  <c r="C904" i="3"/>
  <c r="C555" i="3"/>
  <c r="C333" i="3"/>
  <c r="C1142" i="3"/>
  <c r="C234" i="3"/>
  <c r="C391" i="3"/>
  <c r="C2120" i="3"/>
  <c r="C1614" i="3"/>
  <c r="C2042" i="3"/>
  <c r="C1439" i="3"/>
  <c r="C2168" i="3"/>
  <c r="C1469" i="3"/>
  <c r="C436" i="3"/>
  <c r="C752" i="3"/>
  <c r="C309" i="3"/>
  <c r="C1033" i="3"/>
  <c r="C1112" i="3"/>
  <c r="C1253" i="3"/>
  <c r="C1314" i="3"/>
  <c r="C44" i="3"/>
  <c r="C1187" i="3"/>
  <c r="C1042" i="3"/>
  <c r="C214" i="3"/>
  <c r="C1607" i="3"/>
  <c r="C963" i="3"/>
  <c r="C1826" i="3"/>
  <c r="C989" i="3"/>
  <c r="C1307" i="3"/>
  <c r="C302" i="3"/>
  <c r="C1856" i="3"/>
  <c r="C396" i="3"/>
  <c r="C1270" i="3"/>
  <c r="C793" i="3"/>
  <c r="C2116" i="3"/>
  <c r="C1144" i="3"/>
  <c r="C504" i="3"/>
  <c r="C1654" i="3"/>
  <c r="C192" i="3"/>
  <c r="C1669" i="3"/>
  <c r="C172" i="3"/>
  <c r="C1353" i="3"/>
  <c r="C1875" i="3"/>
  <c r="C1589" i="3"/>
  <c r="C317" i="3"/>
  <c r="C799" i="3"/>
  <c r="C147" i="3"/>
  <c r="C761" i="3"/>
  <c r="C520" i="3"/>
  <c r="C1413" i="3"/>
  <c r="C1073" i="3"/>
  <c r="C769" i="3"/>
  <c r="C562" i="3"/>
  <c r="C692" i="3"/>
  <c r="C804" i="3"/>
  <c r="C859" i="3"/>
  <c r="C862" i="3"/>
  <c r="C123" i="3"/>
  <c r="C464" i="3"/>
  <c r="C1782" i="3"/>
  <c r="C946" i="3"/>
  <c r="C2174" i="3"/>
  <c r="C492" i="3"/>
  <c r="C1020" i="3"/>
  <c r="C909" i="3"/>
  <c r="C2079" i="3"/>
  <c r="C1333" i="3"/>
  <c r="C176" i="3"/>
  <c r="C689" i="3"/>
  <c r="C2099" i="3"/>
  <c r="C1261" i="3"/>
  <c r="C715" i="3"/>
  <c r="C915" i="3"/>
  <c r="C606" i="3"/>
  <c r="C36" i="3"/>
  <c r="C343" i="3"/>
  <c r="C1210" i="3"/>
  <c r="C1985" i="3"/>
  <c r="C1556" i="3"/>
  <c r="C968" i="3"/>
  <c r="C991" i="3"/>
  <c r="C97" i="3"/>
  <c r="C96" i="3"/>
  <c r="C162" i="3"/>
  <c r="C549" i="3"/>
  <c r="C1419" i="3"/>
  <c r="C2068" i="3"/>
  <c r="C1430" i="3"/>
  <c r="C1685" i="3"/>
  <c r="C1912" i="3"/>
  <c r="C563" i="3"/>
  <c r="C1352" i="3"/>
  <c r="C993" i="3"/>
  <c r="C1850" i="3"/>
  <c r="C1866" i="3"/>
  <c r="C1636" i="3"/>
  <c r="C474" i="3"/>
  <c r="C2053" i="3"/>
  <c r="C1211" i="3"/>
  <c r="C935" i="3"/>
  <c r="C1459" i="3"/>
  <c r="C1135" i="3"/>
  <c r="C875" i="3"/>
  <c r="C198" i="3"/>
  <c r="C9" i="3"/>
  <c r="C2081" i="3"/>
  <c r="C1100" i="3"/>
  <c r="C267" i="3"/>
  <c r="C2080" i="3"/>
  <c r="C778" i="3"/>
  <c r="C1598" i="3"/>
  <c r="C2034" i="3"/>
  <c r="C95" i="3"/>
  <c r="C531" i="3"/>
  <c r="C2141" i="3"/>
  <c r="C1966" i="3"/>
  <c r="C1886" i="3"/>
  <c r="C1720" i="3"/>
  <c r="C1513" i="3"/>
  <c r="C399" i="3"/>
  <c r="C106" i="3"/>
  <c r="C1706" i="3"/>
  <c r="C2071" i="3"/>
  <c r="C1457" i="3"/>
  <c r="C145" i="3"/>
  <c r="C1653" i="3"/>
  <c r="C1893" i="3"/>
  <c r="C869" i="3"/>
  <c r="C990" i="3"/>
  <c r="C921" i="3"/>
  <c r="C640" i="3"/>
  <c r="C1891" i="3"/>
  <c r="C2096" i="3"/>
  <c r="C2167" i="3"/>
  <c r="C53" i="3"/>
  <c r="C1264" i="3"/>
  <c r="C1322" i="3"/>
  <c r="C350" i="3"/>
  <c r="C2087" i="3"/>
  <c r="C999" i="3"/>
  <c r="C2161" i="3"/>
  <c r="C661" i="3"/>
  <c r="C1811" i="3"/>
  <c r="C28" i="3"/>
  <c r="C2093" i="3"/>
  <c r="C591" i="3"/>
  <c r="C1917" i="3"/>
  <c r="C139" i="3"/>
  <c r="C1867" i="3"/>
  <c r="C1200" i="3"/>
  <c r="C1830" i="3"/>
  <c r="C1756" i="3"/>
  <c r="C641" i="3"/>
  <c r="C2022" i="3"/>
  <c r="C941" i="3"/>
  <c r="C2008" i="3"/>
  <c r="C1691" i="3"/>
  <c r="C626" i="3"/>
  <c r="C938" i="3"/>
  <c r="C1354" i="3"/>
  <c r="C592" i="3"/>
  <c r="C896" i="3"/>
  <c r="C92" i="3"/>
  <c r="C1179" i="3"/>
  <c r="C42" i="3"/>
  <c r="C1189" i="3"/>
  <c r="C254" i="3"/>
  <c r="C1972" i="3"/>
  <c r="C684" i="3"/>
  <c r="C1224" i="3"/>
  <c r="C1987" i="3"/>
  <c r="C610" i="3"/>
  <c r="C1086" i="3"/>
  <c r="C80" i="3"/>
  <c r="C1057" i="3"/>
  <c r="C1067" i="3"/>
  <c r="C1690" i="3"/>
  <c r="C288" i="3"/>
  <c r="C59" i="3"/>
  <c r="C1957" i="3"/>
  <c r="C576" i="3"/>
  <c r="C1707" i="3"/>
  <c r="C936" i="3"/>
  <c r="C1406" i="3"/>
  <c r="C1191" i="3"/>
  <c r="C435" i="3"/>
  <c r="C1986" i="3"/>
  <c r="C609" i="3"/>
  <c r="C1450" i="3"/>
  <c r="C737" i="3"/>
  <c r="C218" i="3"/>
  <c r="C2044" i="3"/>
  <c r="C566" i="3"/>
  <c r="C1673" i="3"/>
  <c r="C922" i="3"/>
  <c r="C109" i="3"/>
  <c r="C581" i="3"/>
  <c r="C512" i="3"/>
  <c r="C71" i="3"/>
  <c r="C1428" i="3"/>
  <c r="C1212" i="3"/>
  <c r="C910" i="3"/>
  <c r="C567" i="3"/>
  <c r="C518" i="3"/>
  <c r="C1053" i="3"/>
  <c r="C1719" i="3"/>
  <c r="C1095" i="3"/>
  <c r="C1348" i="3"/>
  <c r="C361" i="3"/>
  <c r="C1746" i="3"/>
  <c r="C2040" i="3"/>
  <c r="C1054" i="3"/>
  <c r="C382" i="3"/>
  <c r="C1695" i="3"/>
  <c r="C1050" i="3"/>
  <c r="C539" i="3"/>
  <c r="C1181" i="3"/>
  <c r="C1550" i="3"/>
  <c r="C839" i="3"/>
  <c r="C638" i="3"/>
  <c r="C1134" i="3"/>
  <c r="C1537" i="3"/>
  <c r="C248" i="3"/>
  <c r="C2159" i="3"/>
  <c r="C1237" i="3"/>
  <c r="C569" i="3"/>
  <c r="C1079" i="3"/>
  <c r="C2124" i="3"/>
  <c r="C1158" i="3"/>
  <c r="C1741" i="3"/>
  <c r="C1742" i="3"/>
  <c r="C1806" i="3"/>
  <c r="C1834" i="3"/>
  <c r="C2020" i="3"/>
  <c r="C230" i="3"/>
  <c r="C1898" i="3"/>
  <c r="C380" i="3"/>
  <c r="C337" i="3"/>
  <c r="C1736" i="3"/>
  <c r="C1235" i="3"/>
  <c r="C1304" i="3"/>
  <c r="C458" i="3"/>
  <c r="C184" i="3"/>
  <c r="C1617" i="3"/>
  <c r="C1928" i="3"/>
  <c r="C2102" i="3"/>
  <c r="C1574" i="3"/>
  <c r="C1750" i="3"/>
  <c r="C900" i="3"/>
  <c r="C2024" i="3"/>
  <c r="C335" i="3"/>
  <c r="C38" i="3"/>
  <c r="C13" i="3"/>
  <c r="C1649" i="3"/>
  <c r="C927" i="3"/>
  <c r="C913" i="3"/>
  <c r="C1339" i="3"/>
  <c r="C920" i="3"/>
  <c r="C1573" i="3"/>
  <c r="C1056" i="3"/>
  <c r="C762" i="3"/>
  <c r="C1244" i="3"/>
  <c r="C348" i="3"/>
  <c r="C1129" i="3"/>
  <c r="C876" i="3"/>
  <c r="C1527" i="3"/>
  <c r="C812" i="3"/>
  <c r="C279" i="3"/>
  <c r="C1887" i="3"/>
  <c r="C1620" i="3"/>
  <c r="C749" i="3"/>
  <c r="C1401" i="3"/>
  <c r="C983" i="3"/>
  <c r="C1473" i="3"/>
  <c r="C338" i="3"/>
  <c r="C1412" i="3"/>
  <c r="C755" i="3"/>
  <c r="C121" i="3"/>
  <c r="C1394" i="3"/>
  <c r="C697" i="3"/>
  <c r="C680" i="3"/>
  <c r="C258" i="3"/>
  <c r="C662" i="3"/>
  <c r="C1234" i="3"/>
  <c r="C1792" i="3"/>
  <c r="C1204" i="3"/>
  <c r="C1164" i="3"/>
  <c r="C171" i="3"/>
  <c r="C1093" i="3"/>
  <c r="C363" i="3"/>
  <c r="C981" i="3"/>
  <c r="C887" i="3"/>
  <c r="C625" i="3"/>
  <c r="C134" i="3"/>
  <c r="C1818" i="3"/>
  <c r="C1409" i="3"/>
  <c r="C1759" i="3"/>
  <c r="C2088" i="3"/>
  <c r="C1974" i="3"/>
  <c r="C252" i="3"/>
  <c r="C164" i="3"/>
  <c r="C2023" i="3"/>
  <c r="C293" i="3"/>
  <c r="C1258" i="3"/>
  <c r="C742" i="3"/>
  <c r="C124" i="3"/>
  <c r="C706" i="3"/>
  <c r="C1973" i="3"/>
  <c r="C1382" i="3"/>
  <c r="C228" i="3"/>
  <c r="C861" i="3"/>
  <c r="C322" i="3"/>
  <c r="C1012" i="3"/>
  <c r="C953" i="3"/>
  <c r="C259" i="3"/>
  <c r="C479" i="3"/>
  <c r="C448" i="3"/>
  <c r="C507" i="3"/>
  <c r="C1950" i="3"/>
  <c r="C2097" i="3"/>
  <c r="C635" i="3"/>
  <c r="C473" i="3"/>
  <c r="C2106" i="3"/>
  <c r="C798" i="3"/>
  <c r="C1855" i="3"/>
  <c r="C884" i="3"/>
  <c r="C1381" i="3"/>
  <c r="C767" i="3"/>
  <c r="C1599" i="3"/>
  <c r="C826" i="3"/>
  <c r="C2177" i="3"/>
  <c r="C1711" i="3"/>
  <c r="C796" i="3"/>
  <c r="C155" i="3"/>
  <c r="C127" i="3"/>
  <c r="C1425" i="3"/>
  <c r="C748" i="3"/>
  <c r="C340" i="3"/>
  <c r="C776" i="3"/>
  <c r="C191" i="3"/>
  <c r="C1071" i="3"/>
  <c r="C735" i="3"/>
  <c r="C1924" i="3"/>
  <c r="C916" i="3"/>
  <c r="C1518" i="3"/>
  <c r="C1346" i="3"/>
  <c r="C627" i="3"/>
  <c r="C1889" i="3"/>
  <c r="C1890" i="3"/>
  <c r="C142" i="3"/>
  <c r="C1043" i="3"/>
  <c r="C577" i="3"/>
  <c r="C917" i="3"/>
  <c r="C2026" i="3"/>
  <c r="C1842" i="3"/>
  <c r="C447" i="3"/>
  <c r="C76" i="3"/>
  <c r="C873" i="3"/>
  <c r="C158" i="3"/>
  <c r="C481" i="3"/>
  <c r="C930" i="3"/>
  <c r="C950" i="3"/>
  <c r="C498" i="3"/>
  <c r="C1679" i="3"/>
  <c r="C54" i="3"/>
  <c r="C257" i="3"/>
  <c r="C882" i="3"/>
  <c r="C570" i="3"/>
  <c r="C216" i="3"/>
  <c r="C655" i="3"/>
  <c r="C2187" i="3"/>
  <c r="C1160" i="3"/>
  <c r="C827" i="3"/>
  <c r="C100" i="3"/>
  <c r="C956" i="3"/>
  <c r="C1489" i="3"/>
  <c r="C2025" i="3"/>
  <c r="C1967" i="3"/>
  <c r="C1921" i="3"/>
  <c r="C765" i="3"/>
  <c r="C1123" i="3"/>
  <c r="C1776" i="3"/>
  <c r="C1143" i="3"/>
  <c r="C666" i="3"/>
  <c r="C182" i="3"/>
  <c r="C235" i="3"/>
  <c r="C1597" i="3"/>
  <c r="C249" i="3"/>
  <c r="C1367" i="3"/>
  <c r="C1633" i="3"/>
  <c r="C1109" i="3"/>
  <c r="C1828" i="3"/>
  <c r="C978" i="3"/>
  <c r="C406" i="3"/>
  <c r="C1446" i="3"/>
  <c r="C745" i="3"/>
  <c r="C1994" i="3"/>
  <c r="C1807" i="3"/>
  <c r="C91" i="3"/>
  <c r="C1569" i="3"/>
  <c r="C1812" i="3"/>
  <c r="C1561" i="3"/>
  <c r="C1214" i="3"/>
  <c r="C2154" i="3"/>
  <c r="C1104" i="3"/>
  <c r="C25" i="3"/>
  <c r="C1916" i="3"/>
  <c r="C1066" i="3"/>
  <c r="C1899" i="3"/>
  <c r="C1475" i="3"/>
  <c r="C74" i="3"/>
  <c r="C1565" i="3"/>
  <c r="C1176" i="3"/>
  <c r="C905" i="3"/>
  <c r="C943" i="3"/>
  <c r="C1727" i="3"/>
  <c r="C1788" i="3"/>
  <c r="C1997" i="3"/>
  <c r="C326" i="3"/>
  <c r="C286" i="3"/>
  <c r="C1036" i="3"/>
  <c r="C113" i="3"/>
  <c r="C565" i="3"/>
  <c r="C152" i="3"/>
  <c r="C1959" i="3"/>
  <c r="C439" i="3"/>
  <c r="C918" i="3"/>
  <c r="C1040" i="3"/>
  <c r="C1483" i="3"/>
  <c r="C1512" i="3"/>
  <c r="C2155" i="3"/>
  <c r="C2119" i="3"/>
  <c r="C1603" i="3"/>
  <c r="C647" i="3"/>
  <c r="C1325" i="3"/>
  <c r="C2166" i="3"/>
  <c r="C1630" i="3"/>
  <c r="C327" i="3"/>
  <c r="C1175" i="3"/>
  <c r="C2149" i="3"/>
  <c r="C855" i="3"/>
  <c r="C1087" i="3"/>
  <c r="C1774" i="3"/>
  <c r="C1920" i="3"/>
  <c r="C1312" i="3"/>
  <c r="C1658" i="3"/>
  <c r="C15" i="3"/>
  <c r="C411" i="3"/>
  <c r="C2014" i="3"/>
  <c r="C1159" i="3"/>
  <c r="C1165" i="3"/>
  <c r="C540" i="3"/>
  <c r="C678" i="3"/>
  <c r="C1207" i="3"/>
  <c r="C2139" i="3"/>
  <c r="C825" i="3"/>
  <c r="C617" i="3"/>
  <c r="C231" i="3"/>
  <c r="C2060" i="3"/>
  <c r="C2058" i="3"/>
  <c r="C1323" i="3"/>
  <c r="C421" i="3"/>
  <c r="C1063" i="3"/>
  <c r="C530" i="3"/>
  <c r="C1149" i="3"/>
  <c r="C1683" i="3"/>
  <c r="C424" i="3"/>
  <c r="C1555" i="3"/>
  <c r="C1542" i="3"/>
  <c r="C1796" i="3"/>
  <c r="C1501" i="3"/>
  <c r="C985" i="3"/>
  <c r="C616" i="3"/>
  <c r="C1781" i="3"/>
  <c r="C1783" i="3"/>
  <c r="C544" i="3"/>
  <c r="C971" i="3"/>
  <c r="C775" i="3"/>
  <c r="C545" i="3"/>
  <c r="C1590" i="3"/>
  <c r="C1360" i="3"/>
  <c r="C407" i="3"/>
  <c r="C359" i="3"/>
  <c r="C1892" i="3"/>
  <c r="C1432" i="3"/>
  <c r="C1733" i="3"/>
  <c r="C849" i="3"/>
  <c r="C1017" i="3"/>
  <c r="C1752" i="3"/>
  <c r="C477" i="3"/>
  <c r="C451" i="3"/>
  <c r="C1602" i="3"/>
  <c r="C614" i="3"/>
  <c r="C1458" i="3"/>
  <c r="C90" i="3"/>
  <c r="C1947" i="3"/>
  <c r="C811" i="3"/>
  <c r="C1905" i="3"/>
  <c r="C813" i="3"/>
  <c r="C929" i="3"/>
  <c r="C632" i="3"/>
  <c r="C352" i="3"/>
  <c r="C1639" i="3"/>
  <c r="C1193" i="3"/>
  <c r="C2152" i="3"/>
  <c r="C1910" i="3"/>
  <c r="C1400" i="3"/>
  <c r="C1464" i="3"/>
  <c r="C683" i="3"/>
  <c r="C1328" i="3"/>
  <c r="C1378" i="3"/>
  <c r="C682" i="3"/>
  <c r="C366" i="3"/>
  <c r="C1407" i="3"/>
  <c r="C620" i="3"/>
  <c r="C456" i="3"/>
  <c r="C1897" i="3"/>
  <c r="C282" i="3"/>
  <c r="C704" i="3"/>
  <c r="C39" i="3"/>
  <c r="C2132" i="3"/>
  <c r="C1395" i="3"/>
  <c r="C902" i="3"/>
  <c r="C47" i="3"/>
  <c r="C1019" i="3"/>
  <c r="C1152" i="3"/>
  <c r="C2191" i="3"/>
  <c r="C676" i="3"/>
  <c r="C330" i="3"/>
  <c r="C1817" i="3"/>
  <c r="C324" i="3"/>
  <c r="C1674" i="3"/>
  <c r="C1345" i="3"/>
  <c r="C2134" i="3"/>
  <c r="C1798" i="3"/>
  <c r="C636" i="3"/>
  <c r="C721" i="3"/>
  <c r="C1795" i="3"/>
  <c r="C1260" i="3"/>
  <c r="C72" i="3"/>
  <c r="C1133" i="3"/>
  <c r="C903" i="3"/>
  <c r="C1933" i="3"/>
  <c r="C1358" i="3"/>
  <c r="C2005" i="3"/>
  <c r="C483" i="3"/>
  <c r="C1963" i="3"/>
  <c r="C777" i="3"/>
  <c r="C1341" i="3"/>
  <c r="C381" i="3"/>
  <c r="C213" i="3"/>
  <c r="C1281" i="3"/>
  <c r="C2089" i="3"/>
  <c r="C1989" i="3"/>
  <c r="C1766" i="3"/>
  <c r="C224" i="3"/>
  <c r="C189" i="3"/>
  <c r="C1768" i="3"/>
  <c r="C710" i="3"/>
  <c r="C117" i="3"/>
  <c r="C1626" i="3"/>
  <c r="C169" i="3"/>
  <c r="C1254" i="3"/>
  <c r="C1829" i="3"/>
  <c r="C1049" i="3"/>
  <c r="C890" i="3"/>
  <c r="C1025" i="3"/>
  <c r="C1655" i="3"/>
  <c r="C143" i="3"/>
  <c r="C1777" i="3"/>
  <c r="C1127" i="3"/>
  <c r="C325" i="3"/>
  <c r="C814" i="3"/>
  <c r="C281" i="3"/>
  <c r="C1026" i="3"/>
  <c r="C726" i="3"/>
  <c r="C1132" i="3"/>
  <c r="C40" i="3"/>
  <c r="C1447" i="3"/>
  <c r="C1068" i="3"/>
  <c r="C1460" i="3"/>
  <c r="C868" i="3"/>
  <c r="C50" i="3"/>
  <c r="C1482" i="3"/>
  <c r="C1526" i="3"/>
  <c r="C1414" i="3"/>
  <c r="C652" i="3"/>
  <c r="C195" i="3"/>
  <c r="C2105" i="3"/>
  <c r="C603" i="3"/>
  <c r="C1416" i="3"/>
  <c r="C233" i="3"/>
  <c r="C23" i="3"/>
  <c r="C992" i="3"/>
  <c r="C1956" i="3"/>
  <c r="C1962" i="3"/>
  <c r="C790" i="3"/>
  <c r="C817" i="3"/>
  <c r="C1386" i="3"/>
  <c r="C517" i="3"/>
  <c r="C958" i="3"/>
  <c r="C1791" i="3"/>
  <c r="C1468" i="3"/>
  <c r="C304" i="3"/>
  <c r="C864" i="3"/>
  <c r="C116" i="3"/>
  <c r="C2171" i="3"/>
  <c r="C534" i="3"/>
  <c r="C2128" i="3"/>
  <c r="C1635" i="3"/>
  <c r="C1376" i="3"/>
  <c r="C65" i="3"/>
  <c r="C1371" i="3"/>
  <c r="C1764" i="3"/>
  <c r="C400" i="3"/>
  <c r="C1399" i="3"/>
  <c r="C312" i="3"/>
  <c r="C2094" i="3"/>
  <c r="C808" i="3"/>
  <c r="C1119" i="3"/>
  <c r="C646" i="3"/>
  <c r="C460" i="3"/>
  <c r="C1199" i="3"/>
  <c r="C1747" i="3"/>
  <c r="C1398" i="3"/>
  <c r="C1699" i="3"/>
  <c r="C1318" i="3"/>
  <c r="C1560" i="3"/>
  <c r="C1092" i="3"/>
  <c r="C1185" i="3"/>
  <c r="C630" i="3"/>
  <c r="C1686" i="3"/>
  <c r="C2126" i="3"/>
  <c r="C480" i="3"/>
  <c r="C1338" i="3"/>
  <c r="C2146" i="3"/>
  <c r="C1554" i="3"/>
  <c r="C1319" i="3"/>
  <c r="C1755" i="3"/>
  <c r="C1529" i="3"/>
  <c r="C1422" i="3"/>
  <c r="C845" i="3"/>
  <c r="C1167" i="3"/>
  <c r="C928" i="3"/>
  <c r="C711" i="3"/>
  <c r="C792" i="3"/>
  <c r="C809" i="3"/>
  <c r="C310" i="3"/>
  <c r="C1505" i="3"/>
  <c r="C753" i="3"/>
  <c r="C690" i="3"/>
  <c r="C1269" i="3"/>
  <c r="C1731" i="3"/>
  <c r="C1370" i="3"/>
  <c r="C1584" i="3"/>
  <c r="C670" i="3"/>
  <c r="C238" i="3"/>
  <c r="C2133" i="3"/>
  <c r="C1709" i="3"/>
  <c r="C1689" i="3"/>
  <c r="C2111" i="3"/>
  <c r="C1282" i="3"/>
  <c r="C1684" i="3"/>
  <c r="C1970" i="3"/>
  <c r="C1675" i="3"/>
  <c r="C244" i="3"/>
  <c r="C791" i="3"/>
  <c r="C283" i="3"/>
  <c r="C429" i="3"/>
  <c r="C264" i="3"/>
  <c r="C1190" i="3"/>
  <c r="C2091" i="3"/>
  <c r="C30" i="3"/>
  <c r="C67" i="3"/>
  <c r="C103" i="3"/>
  <c r="C759" i="3"/>
  <c r="C2173" i="3"/>
  <c r="C891" i="3"/>
  <c r="C190" i="3"/>
  <c r="C751" i="3"/>
  <c r="C801" i="3"/>
  <c r="C1107" i="3"/>
  <c r="C2046" i="3"/>
  <c r="C379" i="3"/>
  <c r="C22" i="3"/>
  <c r="C1316" i="3"/>
  <c r="C77" i="3"/>
  <c r="C78" i="3"/>
  <c r="C385" i="3"/>
  <c r="C177" i="3"/>
  <c r="C328" i="3"/>
  <c r="C1388" i="3"/>
  <c r="C1800" i="3"/>
  <c r="C2157" i="3"/>
  <c r="C1895" i="3"/>
  <c r="C1218" i="3"/>
  <c r="C1471" i="3"/>
  <c r="C2170" i="3"/>
  <c r="C897" i="3"/>
  <c r="C1359" i="3"/>
  <c r="C219" i="3"/>
  <c r="C1670" i="3"/>
  <c r="C883" i="3"/>
  <c r="C871" i="3"/>
  <c r="C1327" i="3"/>
  <c r="C1786" i="3"/>
  <c r="C2127" i="3"/>
  <c r="C1251" i="3"/>
  <c r="C987" i="3"/>
  <c r="C2144" i="3"/>
  <c r="C2142" i="3"/>
  <c r="C266" i="3"/>
  <c r="C393" i="3"/>
  <c r="C1968" i="3"/>
  <c r="C1463" i="3"/>
  <c r="C1619" i="3"/>
  <c r="C1081" i="3"/>
  <c r="C178" i="3"/>
  <c r="C925" i="3"/>
  <c r="C615" i="3"/>
  <c r="C955" i="3"/>
  <c r="C1652" i="3"/>
  <c r="C2140" i="3"/>
  <c r="C863" i="3"/>
  <c r="C75" i="3"/>
  <c r="C931" i="3"/>
  <c r="C1242" i="3"/>
  <c r="C1306" i="3"/>
  <c r="C1411" i="3"/>
  <c r="C1039" i="3"/>
  <c r="C1805" i="3"/>
  <c r="C1729" i="3"/>
  <c r="C1124" i="3"/>
  <c r="C426" i="3"/>
  <c r="C2188" i="3"/>
  <c r="C1302" i="3"/>
  <c r="C528" i="3"/>
  <c r="C851" i="3"/>
  <c r="C1001" i="3"/>
  <c r="C1291" i="3"/>
  <c r="C180" i="3"/>
  <c r="C1334" i="3"/>
  <c r="C1508" i="3"/>
  <c r="C691" i="3"/>
  <c r="C582" i="3"/>
  <c r="C1656" i="3"/>
  <c r="C1479" i="3"/>
  <c r="C1013" i="3"/>
  <c r="C1030" i="3"/>
  <c r="C2180" i="3"/>
  <c r="C823" i="3"/>
  <c r="C1551" i="3"/>
  <c r="C276" i="3"/>
  <c r="C2000" i="3"/>
  <c r="C2107" i="3"/>
  <c r="C1154" i="3"/>
  <c r="C1276" i="3"/>
  <c r="C2050" i="3"/>
  <c r="C598" i="3"/>
  <c r="C1546" i="3"/>
  <c r="C1055" i="3"/>
  <c r="C1955" i="3"/>
  <c r="C1186" i="3"/>
  <c r="C1313" i="3"/>
  <c r="C1280" i="3"/>
  <c r="C353" i="3"/>
  <c r="C1445" i="3"/>
  <c r="C2165" i="3"/>
  <c r="C336" i="3"/>
  <c r="C247" i="3"/>
  <c r="C2136" i="3"/>
  <c r="C101" i="3"/>
  <c r="C1184" i="3"/>
  <c r="C1610" i="3"/>
  <c r="C1106" i="3"/>
  <c r="C695" i="3"/>
  <c r="C1534" i="3"/>
  <c r="C496" i="3"/>
  <c r="C837" i="3"/>
  <c r="C2104" i="3"/>
  <c r="C962" i="3"/>
  <c r="C951" i="3"/>
  <c r="C1903" i="3"/>
  <c r="C787" i="3"/>
  <c r="C1951" i="3"/>
  <c r="C1549" i="3"/>
  <c r="C68" i="3"/>
  <c r="C1137" i="3"/>
  <c r="C290" i="3"/>
  <c r="C196" i="3"/>
  <c r="C2006" i="3"/>
  <c r="C1010" i="3"/>
  <c r="C1048" i="3"/>
  <c r="C112" i="3"/>
  <c r="C1163" i="3"/>
  <c r="C1775" i="3"/>
  <c r="C1420" i="3"/>
  <c r="C1710" i="3"/>
  <c r="C341" i="3"/>
  <c r="C1734" i="3"/>
  <c r="C724" i="3"/>
  <c r="C1225" i="3"/>
  <c r="C263" i="3"/>
  <c r="C879" i="3"/>
  <c r="C1076" i="3"/>
  <c r="C1977" i="3"/>
  <c r="C1182" i="3"/>
  <c r="C2052" i="3"/>
  <c r="C1349" i="3"/>
  <c r="C2160" i="3"/>
  <c r="C197" i="3"/>
  <c r="C221" i="3"/>
  <c r="C2193" i="3"/>
  <c r="C342" i="3"/>
  <c r="C2063" i="3"/>
  <c r="C1103" i="3"/>
  <c r="C1613" i="3"/>
  <c r="C60" i="3"/>
  <c r="C1802" i="3"/>
  <c r="C2150" i="3"/>
  <c r="C1553" i="3"/>
  <c r="C1444" i="3"/>
  <c r="C669" i="3"/>
  <c r="C1205" i="3"/>
  <c r="C2192" i="3"/>
  <c r="C298" i="3"/>
  <c r="C1763" i="3"/>
  <c r="C974" i="3"/>
  <c r="C637" i="3"/>
  <c r="C1991" i="3"/>
  <c r="C1170" i="3"/>
  <c r="C535" i="3"/>
  <c r="C944" i="3"/>
  <c r="C1869" i="3"/>
  <c r="C1531" i="3"/>
  <c r="C122" i="3"/>
  <c r="C1031" i="3"/>
  <c r="C1022" i="3"/>
  <c r="C2054" i="3"/>
  <c r="C587" i="3"/>
  <c r="C1594" i="3"/>
  <c r="C1738" i="3"/>
  <c r="C1629" i="3"/>
  <c r="C586" i="3"/>
  <c r="C1337" i="3"/>
  <c r="C1027" i="3"/>
  <c r="C556" i="3"/>
  <c r="C779" i="3"/>
  <c r="C856" i="3"/>
  <c r="C665" i="3"/>
  <c r="C673" i="3"/>
  <c r="C1538" i="3"/>
  <c r="C1525" i="3"/>
  <c r="C1223" i="3"/>
  <c r="C175" i="3"/>
  <c r="C386" i="3"/>
  <c r="C579" i="3"/>
  <c r="C403" i="3"/>
  <c r="C207" i="3"/>
  <c r="C1440" i="3"/>
  <c r="C110" i="3"/>
  <c r="C186" i="3"/>
  <c r="C1648" i="3"/>
  <c r="C502" i="3"/>
  <c r="C450" i="3"/>
  <c r="C301" i="3"/>
  <c r="C1661" i="3"/>
  <c r="C1900" i="3"/>
  <c r="C285" i="3"/>
  <c r="C664" i="3"/>
  <c r="C377" i="3"/>
  <c r="C1213" i="3"/>
  <c r="C187" i="3"/>
  <c r="C455" i="3"/>
  <c r="C1809" i="3"/>
  <c r="C5" i="3"/>
  <c r="C677" i="3"/>
  <c r="C1914" i="3"/>
  <c r="C1780" i="3"/>
  <c r="C639" i="3"/>
  <c r="C1208" i="3"/>
  <c r="C650" i="3"/>
  <c r="C148" i="3"/>
  <c r="C685" i="3"/>
  <c r="C1901" i="3"/>
  <c r="C1148" i="3"/>
  <c r="C2183" i="3"/>
  <c r="C289" i="3"/>
  <c r="C29" i="3"/>
  <c r="C701" i="3"/>
  <c r="C303" i="3"/>
  <c r="C1162" i="3"/>
  <c r="C1718" i="3"/>
  <c r="C1545" i="3"/>
  <c r="C1954" i="3"/>
  <c r="C1188" i="3"/>
  <c r="C2085" i="3"/>
  <c r="C2117" i="3"/>
  <c r="C957" i="3"/>
  <c r="C1930" i="3"/>
  <c r="C4" i="3"/>
  <c r="C181" i="3"/>
  <c r="C880" i="3"/>
  <c r="C2" i="3"/>
  <c r="C1714" i="3"/>
  <c r="C746" i="3"/>
  <c r="C2101" i="3"/>
  <c r="C1814" i="3"/>
  <c r="C441" i="3"/>
  <c r="C607" i="3"/>
  <c r="C410" i="3"/>
  <c r="C149" i="3"/>
  <c r="C81" i="3"/>
  <c r="C1438" i="3"/>
  <c r="C558" i="3"/>
  <c r="C156" i="3"/>
  <c r="C232" i="3"/>
  <c r="C1557" i="3"/>
  <c r="C833" i="3"/>
  <c r="C1174" i="3"/>
  <c r="C714" i="3"/>
  <c r="C1717" i="3"/>
  <c r="C226" i="3"/>
  <c r="C1868" i="3"/>
  <c r="C1996" i="3"/>
  <c r="C717" i="3"/>
  <c r="C442" i="3"/>
  <c r="C583" i="3"/>
  <c r="C205" i="3"/>
  <c r="C212" i="3"/>
  <c r="C1289" i="3"/>
  <c r="C829" i="3"/>
  <c r="C1528" i="3"/>
  <c r="C648" i="3"/>
  <c r="C1171" i="3"/>
  <c r="C462" i="3"/>
  <c r="C2082" i="3"/>
  <c r="C394" i="3"/>
  <c r="C835" i="3"/>
  <c r="C1787" i="3"/>
  <c r="C1015" i="3"/>
  <c r="C1273" i="3"/>
  <c r="C52" i="3"/>
  <c r="C1995" i="3"/>
  <c r="C1939" i="3"/>
  <c r="C1172" i="3"/>
  <c r="C437" i="3"/>
  <c r="C37" i="3"/>
  <c r="C1638" i="3"/>
  <c r="C1474" i="3"/>
  <c r="C1740" i="3"/>
  <c r="C2178" i="3"/>
  <c r="C1949" i="3"/>
  <c r="C660" i="3"/>
  <c r="C816" i="3"/>
  <c r="C547" i="3"/>
  <c r="C1396" i="3"/>
  <c r="C1946" i="3"/>
  <c r="C497" i="3"/>
  <c r="C675" i="3"/>
  <c r="C311" i="3"/>
  <c r="C1111" i="3"/>
  <c r="C1441" i="3"/>
  <c r="C1018" i="3"/>
  <c r="C130" i="3"/>
  <c r="C444" i="3"/>
  <c r="C522" i="3"/>
  <c r="C269" i="3"/>
  <c r="C2065" i="3"/>
  <c r="C245" i="3"/>
  <c r="C645" i="3"/>
  <c r="C61" i="3"/>
  <c r="C998" i="3"/>
  <c r="C111" i="3"/>
  <c r="C1365" i="3"/>
  <c r="C515" i="3"/>
  <c r="C320" i="3"/>
  <c r="C1608" i="3"/>
  <c r="C461" i="3"/>
  <c r="C1625" i="3"/>
  <c r="C783" i="3"/>
  <c r="C526" i="3"/>
  <c r="C120" i="3"/>
  <c r="C64" i="3"/>
  <c r="C2109" i="3"/>
  <c r="C48" i="3"/>
  <c r="C546" i="3"/>
  <c r="C634" i="3"/>
  <c r="C954" i="3"/>
  <c r="C118" i="3"/>
  <c r="C2067" i="3"/>
  <c r="C1233" i="3"/>
  <c r="C1524" i="3"/>
  <c r="C1094" i="3"/>
  <c r="C1317" i="3"/>
  <c r="C1083" i="3"/>
  <c r="C575" i="3"/>
  <c r="C1660" i="3"/>
  <c r="C966" i="3"/>
  <c r="C1146" i="3"/>
  <c r="C559" i="3"/>
  <c r="C425" i="3"/>
  <c r="C2194" i="3"/>
  <c r="C273" i="3"/>
  <c r="C1703" i="3"/>
  <c r="C1228" i="3"/>
  <c r="C2162" i="3"/>
  <c r="C1632" i="3"/>
  <c r="C2051" i="3"/>
  <c r="C1206" i="3"/>
  <c r="C2016" i="3"/>
  <c r="C1552" i="3"/>
  <c r="C1982" i="3"/>
  <c r="C1739" i="3"/>
  <c r="C718" i="3"/>
  <c r="C200" i="3"/>
  <c r="C1117" i="3"/>
  <c r="C2073" i="3"/>
  <c r="C8" i="3"/>
  <c r="C781" i="3"/>
  <c r="C1530" i="3"/>
  <c r="C83" i="3"/>
  <c r="C1384" i="3"/>
  <c r="C215" i="3"/>
  <c r="C819" i="3"/>
  <c r="C85" i="3"/>
  <c r="C1858" i="3"/>
  <c r="C1640" i="3"/>
  <c r="C548" i="3"/>
  <c r="C1379" i="3"/>
  <c r="C132" i="3"/>
  <c r="C1583" i="3"/>
  <c r="C2108" i="3"/>
  <c r="C2028" i="3"/>
  <c r="C209" i="3"/>
  <c r="C1060" i="3"/>
  <c r="C1596" i="3"/>
  <c r="C1624" i="3"/>
  <c r="C1645" i="3"/>
  <c r="C476" i="3"/>
  <c r="C503" i="3"/>
  <c r="C19" i="3"/>
  <c r="C1701" i="3"/>
  <c r="C308" i="3"/>
  <c r="C1355" i="3"/>
  <c r="C1321" i="3"/>
  <c r="C1641" i="3"/>
  <c r="C1911" i="3"/>
  <c r="C554" i="3"/>
  <c r="C542" i="3"/>
  <c r="C807" i="3"/>
  <c r="C1981" i="3"/>
  <c r="C982" i="3"/>
  <c r="C1794" i="3"/>
  <c r="C454" i="3"/>
  <c r="C848" i="3"/>
  <c r="C1390" i="3"/>
  <c r="C1615" i="3"/>
  <c r="C1126" i="3"/>
  <c r="C1004" i="3"/>
  <c r="C1676" i="3"/>
  <c r="C828" i="3"/>
  <c r="C961" i="3"/>
  <c r="C345" i="3"/>
  <c r="C2021" i="3"/>
  <c r="C1671" i="3"/>
  <c r="C409" i="3"/>
  <c r="C1592" i="3"/>
  <c r="C2122" i="3"/>
  <c r="C888" i="3"/>
  <c r="C1662" i="3"/>
  <c r="C1876" i="3"/>
  <c r="C2118" i="3"/>
  <c r="C2009" i="3"/>
  <c r="C654" i="3"/>
  <c r="C537" i="3"/>
  <c r="C2011" i="3"/>
  <c r="C1392" i="3"/>
  <c r="C1387" i="3"/>
  <c r="C174" i="3"/>
  <c r="C140" i="3"/>
  <c r="C1813" i="3"/>
  <c r="C980" i="3"/>
  <c r="C1931" i="3"/>
  <c r="C1540" i="3"/>
  <c r="C1099" i="3"/>
  <c r="C521" i="3"/>
  <c r="C1130" i="3"/>
  <c r="C984" i="3"/>
  <c r="C1848" i="3"/>
  <c r="C16" i="3"/>
  <c r="C153" i="3"/>
  <c r="C1665" i="3"/>
  <c r="C1166" i="3"/>
  <c r="C770" i="3"/>
  <c r="C1477" i="3"/>
  <c r="C1749" i="3"/>
  <c r="C465" i="3"/>
  <c r="C2182" i="3"/>
  <c r="C1090" i="3"/>
  <c r="C1849" i="3"/>
  <c r="C2145" i="3"/>
  <c r="C2169" i="3"/>
  <c r="C1426" i="3"/>
  <c r="C2032" i="3"/>
  <c r="C1449" i="3"/>
  <c r="C1433" i="3"/>
  <c r="C924" i="3"/>
  <c r="C1646" i="3"/>
  <c r="C1708" i="3"/>
  <c r="C1737" i="3"/>
  <c r="C208" i="3"/>
  <c r="C1480" i="3"/>
  <c r="C694" i="3"/>
  <c r="C494" i="3"/>
  <c r="C1894" i="3"/>
  <c r="C1177" i="3"/>
  <c r="C1216" i="3"/>
  <c r="C720" i="3"/>
  <c r="C1762" i="3"/>
  <c r="C1009" i="3"/>
  <c r="C331" i="3"/>
  <c r="C1824" i="3"/>
  <c r="C236" i="3"/>
  <c r="C2033" i="3"/>
  <c r="C1988" i="3"/>
  <c r="C1098" i="3"/>
  <c r="C1547" i="3"/>
  <c r="C12" i="3"/>
  <c r="C1241" i="3"/>
  <c r="C1408" i="3"/>
  <c r="C933" i="3"/>
  <c r="C686" i="3"/>
  <c r="C699" i="3"/>
  <c r="C1767" i="3"/>
  <c r="C1014" i="3"/>
  <c r="C1611" i="3"/>
  <c r="C1168" i="3"/>
  <c r="C1971" i="3"/>
  <c r="C1005" i="3"/>
  <c r="C27" i="3"/>
  <c r="C253" i="3"/>
  <c r="C687" i="3"/>
  <c r="C580" i="3"/>
  <c r="C824" i="3"/>
  <c r="C250" i="3"/>
  <c r="C898" i="3"/>
  <c r="C1821" i="3"/>
  <c r="C237" i="3"/>
  <c r="C11" i="3"/>
  <c r="C722" i="3"/>
  <c r="C506" i="3"/>
  <c r="C392" i="3"/>
  <c r="C1496" i="3"/>
  <c r="C3" i="3"/>
  <c r="C932" i="3"/>
  <c r="C1332" i="3"/>
  <c r="C1822" i="3"/>
  <c r="C1155" i="3"/>
  <c r="C2077" i="3"/>
  <c r="C1801" i="3"/>
  <c r="C1423" i="3"/>
  <c r="C1150" i="3"/>
  <c r="C1255" i="3"/>
  <c r="C294" i="3"/>
  <c r="C750" i="3"/>
  <c r="C2189" i="3"/>
  <c r="C93" i="3"/>
  <c r="C633" i="3"/>
  <c r="C1284" i="3"/>
  <c r="C1831" i="3"/>
  <c r="C1096" i="3"/>
  <c r="C1011" i="3"/>
  <c r="C846" i="3"/>
  <c r="C1249" i="3"/>
  <c r="C1773" i="3"/>
  <c r="C138" i="3"/>
  <c r="C842" i="3"/>
  <c r="C1533" i="3"/>
  <c r="C1356" i="3"/>
  <c r="C1593" i="3"/>
  <c r="C1303" i="3"/>
  <c r="C275" i="3"/>
  <c r="C395" i="3"/>
  <c r="C730" i="3"/>
  <c r="C241" i="3"/>
  <c r="C1366" i="3"/>
  <c r="C1999" i="3"/>
  <c r="C1581" i="3"/>
  <c r="C564" i="3"/>
  <c r="C597" i="3"/>
  <c r="C1953" i="3"/>
  <c r="C1245" i="3"/>
  <c r="C736" i="3"/>
  <c r="C1902" i="3"/>
  <c r="C107" i="3"/>
  <c r="C2129" i="3"/>
  <c r="C161" i="3"/>
  <c r="C369" i="3"/>
  <c r="C1236" i="3"/>
  <c r="C2048" i="3"/>
  <c r="C1694" i="3"/>
  <c r="C217" i="3"/>
  <c r="C536" i="3"/>
  <c r="C1797" i="3"/>
  <c r="C674" i="3"/>
  <c r="C1259" i="3"/>
  <c r="C1437" i="3"/>
  <c r="C1369" i="3"/>
  <c r="C870" i="3"/>
  <c r="C313" i="3"/>
  <c r="C1595" i="3"/>
  <c r="C1539" i="3"/>
  <c r="C321" i="3"/>
  <c r="C747" i="3"/>
  <c r="C268" i="3"/>
  <c r="C422" i="3"/>
  <c r="C1493" i="3"/>
  <c r="C1494" i="3"/>
  <c r="C7" i="3"/>
  <c r="C865" i="3"/>
  <c r="C1823" i="3"/>
  <c r="C1061" i="3"/>
  <c r="C1942" i="3"/>
  <c r="C223" i="3"/>
  <c r="C1879" i="3"/>
  <c r="C1335" i="3"/>
  <c r="C1815" i="3"/>
  <c r="C907" i="3"/>
  <c r="C893" i="3"/>
  <c r="C972" i="3"/>
  <c r="C1663" i="3"/>
  <c r="C160" i="3"/>
  <c r="C1637" i="3"/>
  <c r="C1870" i="3"/>
  <c r="C1023" i="3"/>
  <c r="C658" i="3"/>
  <c r="C810" i="3"/>
  <c r="C466" i="3"/>
  <c r="C853" i="3"/>
  <c r="C1490" i="3"/>
  <c r="C137" i="3"/>
  <c r="C2041" i="3"/>
  <c r="C874" i="3"/>
  <c r="C398" i="3"/>
  <c r="C1274" i="3"/>
  <c r="C858" i="3"/>
  <c r="C1520" i="3"/>
  <c r="C1778" i="3"/>
  <c r="C601" i="3"/>
  <c r="C794" i="3"/>
  <c r="C1657" i="3"/>
  <c r="C836" i="3"/>
  <c r="C246" i="3"/>
  <c r="C484" i="3"/>
  <c r="C2100" i="3"/>
  <c r="C1286" i="3"/>
  <c r="C1232" i="3"/>
  <c r="C457" i="3"/>
  <c r="C499" i="3"/>
  <c r="C2049" i="3"/>
  <c r="C1084" i="3"/>
  <c r="C1666" i="3"/>
  <c r="C1051" i="3"/>
  <c r="C1943" i="3"/>
  <c r="C1502" i="3"/>
  <c r="C568" i="3"/>
  <c r="C154" i="3"/>
  <c r="C1810" i="3"/>
  <c r="C760" i="3"/>
  <c r="C844" i="3"/>
  <c r="C1180" i="3"/>
  <c r="C166" i="3"/>
  <c r="C1804" i="3"/>
  <c r="C832" i="3"/>
  <c r="C589" i="3"/>
  <c r="C1374" i="3"/>
  <c r="C727" i="3"/>
  <c r="C911" i="3"/>
  <c r="C672" i="3"/>
  <c r="C1082" i="3"/>
  <c r="C967" i="3"/>
  <c r="C2153" i="3"/>
  <c r="C1705" i="3"/>
  <c r="C314" i="3"/>
  <c r="C785" i="3"/>
  <c r="C347" i="3"/>
  <c r="C1969" i="3"/>
  <c r="C656" i="3"/>
  <c r="C1435" i="3"/>
  <c r="C1454" i="3"/>
  <c r="C757" i="3"/>
  <c r="C1278" i="3"/>
  <c r="C1976" i="3"/>
  <c r="C877" i="3"/>
  <c r="C62" i="3"/>
  <c r="C378" i="3"/>
  <c r="C1257" i="3"/>
  <c r="C1678" i="3"/>
  <c r="C1885" i="3"/>
  <c r="C1877" i="3"/>
  <c r="C487" i="3"/>
  <c r="C611" i="3"/>
  <c r="C1091" i="3"/>
  <c r="C1601" i="3"/>
  <c r="C970" i="3"/>
  <c r="C1643" i="3"/>
  <c r="C291" i="3"/>
  <c r="C17" i="3"/>
  <c r="C624" i="3"/>
  <c r="C1927" i="3"/>
  <c r="C2055" i="3"/>
  <c r="C2113" i="3"/>
  <c r="C1506" i="3"/>
  <c r="C1088" i="3"/>
  <c r="C1906" i="3"/>
  <c r="C2036" i="3"/>
  <c r="C1723" i="3"/>
  <c r="C225" i="3"/>
  <c r="C1377" i="3"/>
  <c r="C163" i="3"/>
  <c r="C358" i="3"/>
  <c r="C1922" i="3"/>
  <c r="C2090" i="3"/>
  <c r="C948" i="3"/>
  <c r="C1940" i="3"/>
  <c r="C657" i="3"/>
  <c r="C501" i="3"/>
  <c r="C1038" i="3"/>
  <c r="C1650" i="3"/>
  <c r="C1904" i="3"/>
  <c r="C1945" i="3"/>
  <c r="C1485" i="3"/>
  <c r="C894" i="3"/>
  <c r="C1350" i="3"/>
  <c r="C1288" i="3"/>
  <c r="C1077" i="3"/>
  <c r="C194" i="3"/>
  <c r="C2039" i="3"/>
  <c r="C1240" i="3"/>
  <c r="C2038" i="3"/>
  <c r="C1851" i="3"/>
  <c r="C2007" i="3"/>
  <c r="C1120" i="3"/>
  <c r="C1227" i="3"/>
  <c r="C82" i="3"/>
  <c r="C1515" i="3"/>
  <c r="C2164" i="3"/>
  <c r="C1816" i="3"/>
  <c r="C2070" i="3"/>
  <c r="C1503" i="3"/>
  <c r="C432" i="3"/>
  <c r="C1642" i="3"/>
  <c r="C1758" i="3"/>
  <c r="C1761" i="3"/>
  <c r="C1243" i="3"/>
  <c r="C1231" i="3"/>
  <c r="C99" i="3"/>
  <c r="C543" i="3"/>
  <c r="C766" i="3"/>
  <c r="C467" i="3"/>
  <c r="C1852" i="3"/>
  <c r="C262" i="3"/>
  <c r="C1252" i="3"/>
  <c r="C642" i="3"/>
  <c r="C2027" i="3"/>
  <c r="C430" i="3"/>
  <c r="C612" i="3"/>
  <c r="C1770" i="3"/>
  <c r="C1990" i="3"/>
  <c r="C1616" i="3"/>
  <c r="C1108" i="3"/>
  <c r="C490" i="3"/>
  <c r="C1510" i="3"/>
  <c r="C1247" i="3"/>
  <c r="C297" i="3"/>
  <c r="C1470" i="3"/>
  <c r="C912" i="3"/>
  <c r="C316" i="3"/>
  <c r="C486" i="3"/>
  <c r="C2061" i="3"/>
  <c r="C2121" i="3"/>
  <c r="C516" i="3"/>
  <c r="C1462" i="3"/>
  <c r="C553" i="3"/>
  <c r="C708" i="3"/>
  <c r="C1429" i="3"/>
  <c r="C416" i="3"/>
  <c r="C79" i="3"/>
  <c r="C1486" i="3"/>
  <c r="C738" i="3"/>
  <c r="C475" i="3"/>
  <c r="C1504" i="3"/>
  <c r="C1863" i="3"/>
  <c r="C705" i="3"/>
  <c r="C1563" i="3"/>
  <c r="C287" i="3"/>
  <c r="C1878" i="3"/>
  <c r="C1263" i="3"/>
  <c r="C1466" i="3"/>
  <c r="C709" i="3"/>
  <c r="C26" i="3"/>
  <c r="C2179" i="3"/>
  <c r="C729" i="3"/>
  <c r="C115" i="3"/>
  <c r="C1667" i="3"/>
  <c r="C1882" i="3"/>
  <c r="C1045" i="3"/>
  <c r="C802" i="3"/>
  <c r="C1841" i="3"/>
  <c r="C1121" i="3"/>
  <c r="C1351" i="3"/>
  <c r="C1568" i="3"/>
  <c r="C1003" i="3"/>
  <c r="C408" i="3"/>
  <c r="C782" i="3"/>
  <c r="C1820" i="3"/>
  <c r="C513" i="3"/>
  <c r="C1028" i="3"/>
  <c r="C1203" i="3"/>
  <c r="C1178" i="3"/>
  <c r="C995" i="3"/>
  <c r="C1819" i="3"/>
  <c r="C46" i="3"/>
  <c r="C125" i="3"/>
  <c r="C1883" i="3"/>
  <c r="C229" i="3"/>
  <c r="C364" i="3"/>
  <c r="C243" i="3"/>
  <c r="C1562" i="3"/>
  <c r="C1064" i="3"/>
  <c r="C1138" i="3"/>
  <c r="C1735" i="3"/>
  <c r="C360" i="3"/>
  <c r="C2057" i="3"/>
  <c r="C371" i="3"/>
  <c r="C651" i="3"/>
  <c r="C976" i="3"/>
  <c r="C996" i="3"/>
  <c r="C573" i="3"/>
  <c r="C1627" i="3"/>
  <c r="C1455" i="3"/>
  <c r="C73" i="3"/>
  <c r="C220" i="3"/>
  <c r="C1682" i="3"/>
  <c r="C1544" i="3"/>
  <c r="C405" i="3"/>
  <c r="C1844" i="3"/>
  <c r="C1975" i="3"/>
  <c r="C1919" i="3"/>
  <c r="C1032" i="3"/>
  <c r="C1588" i="3"/>
  <c r="C1140" i="3"/>
  <c r="C881" i="3"/>
  <c r="C1519" i="3"/>
  <c r="C1907" i="3"/>
  <c r="C1344" i="3"/>
  <c r="C131" i="3"/>
  <c r="C2185" i="3"/>
  <c r="C818" i="3"/>
  <c r="C41" i="3"/>
  <c r="C2059" i="3"/>
  <c r="C277" i="3"/>
  <c r="C1308" i="3"/>
  <c r="C1803" i="3"/>
  <c r="C24" i="3"/>
  <c r="C102" i="3"/>
  <c r="C780" i="3"/>
  <c r="C365" i="3"/>
  <c r="C419" i="3"/>
  <c r="C1329" i="3"/>
  <c r="C2056" i="3"/>
  <c r="C1722" i="3"/>
  <c r="C2156" i="3"/>
  <c r="C744" i="3"/>
  <c r="C1230" i="3"/>
  <c r="C1687" i="3"/>
  <c r="C1522" i="3"/>
  <c r="C49" i="3"/>
  <c r="C800" i="3"/>
  <c r="C1006" i="3"/>
  <c r="C470" i="3"/>
  <c r="C758" i="3"/>
  <c r="C595" i="3"/>
  <c r="C892" i="3"/>
  <c r="C449" i="3"/>
  <c r="C2072" i="3"/>
  <c r="C578" i="3"/>
  <c r="C508" i="3"/>
  <c r="C1964" i="3"/>
  <c r="C1548" i="3"/>
  <c r="C1393" i="3"/>
  <c r="C495" i="3"/>
  <c r="C2186" i="3"/>
  <c r="C2066" i="3"/>
  <c r="C344" i="3"/>
  <c r="C561" i="3"/>
  <c r="C1085" i="3"/>
  <c r="C2078" i="3"/>
  <c r="C1403" i="3"/>
  <c r="C1357" i="3"/>
  <c r="C857" i="3"/>
  <c r="C1330" i="3"/>
  <c r="C1072" i="3"/>
  <c r="C1157" i="3"/>
  <c r="C242" i="3"/>
  <c r="C2135" i="3"/>
  <c r="C1277" i="3"/>
  <c r="C388" i="3"/>
  <c r="C1047" i="3"/>
  <c r="C2163" i="3"/>
  <c r="C1198" i="3"/>
  <c r="C2176" i="3"/>
  <c r="C532" i="3"/>
  <c r="C1605" i="3"/>
  <c r="C821" i="3"/>
  <c r="C1080" i="3"/>
  <c r="C1621" i="3"/>
  <c r="C1007" i="3"/>
  <c r="C2018" i="3"/>
  <c r="C51" i="3"/>
  <c r="C1427" i="3"/>
  <c r="C401" i="3"/>
  <c r="C1246" i="3"/>
  <c r="C1310" i="3"/>
  <c r="C649" i="3"/>
  <c r="C1938" i="3"/>
  <c r="C305" i="3"/>
  <c r="C885" i="3"/>
  <c r="C1222" i="3"/>
  <c r="C2002" i="3"/>
  <c r="C731" i="3"/>
  <c r="C10" i="3"/>
  <c r="C1799" i="3"/>
  <c r="C227" i="3"/>
  <c r="C940" i="3"/>
  <c r="C1941" i="3"/>
  <c r="C965" i="3"/>
  <c r="C1771" i="3"/>
  <c r="C1716" i="3"/>
  <c r="C681" i="3"/>
  <c r="C1016" i="3"/>
  <c r="C173" i="3"/>
  <c r="C1266" i="3"/>
  <c r="C631" i="3"/>
  <c r="C1535" i="3"/>
  <c r="C296" i="3"/>
  <c r="C1215" i="3"/>
  <c r="C1521" i="3"/>
  <c r="C1543" i="3"/>
  <c r="C434" i="3"/>
  <c r="C1424" i="3"/>
  <c r="C840" i="3"/>
  <c r="C1309" i="3"/>
  <c r="C1183" i="3"/>
  <c r="C1320" i="3"/>
  <c r="C133" i="3"/>
  <c r="C469" i="3"/>
  <c r="C108" i="3"/>
  <c r="C1847" i="3"/>
  <c r="C1122" i="3"/>
  <c r="C1238" i="3"/>
  <c r="C94" i="3"/>
  <c r="C550" i="3"/>
  <c r="C1195" i="3"/>
  <c r="C32" i="3"/>
  <c r="C1110" i="3"/>
  <c r="C1062" i="3"/>
  <c r="C1035" i="3"/>
  <c r="C323" i="3"/>
  <c r="C1115" i="3"/>
  <c r="C387" i="3"/>
  <c r="C210" i="3"/>
  <c r="C1606" i="3"/>
  <c r="C1726" i="3"/>
  <c r="C372" i="3"/>
  <c r="C1044" i="3"/>
  <c r="C1865" i="3"/>
  <c r="C988" i="3"/>
  <c r="C491" i="3"/>
  <c r="C1364" i="3"/>
  <c r="C1948" i="3"/>
  <c r="C488" i="3"/>
  <c r="C608" i="3"/>
  <c r="C1888" i="3"/>
  <c r="C1410" i="3"/>
  <c r="C1979" i="3"/>
  <c r="C2131" i="3"/>
  <c r="C193" i="3"/>
  <c r="C707" i="3"/>
  <c r="C934" i="3"/>
  <c r="C831" i="3"/>
  <c r="C1220" i="3"/>
  <c r="C1113" i="3"/>
  <c r="C299" i="3"/>
  <c r="C1857" i="3"/>
  <c r="C332" i="3"/>
  <c r="C1634" i="3"/>
  <c r="C1915" i="3"/>
  <c r="C1896" i="3"/>
  <c r="C590" i="3"/>
  <c r="C830" i="3"/>
  <c r="C2158" i="3"/>
  <c r="C319" i="3"/>
  <c r="C571" i="3"/>
  <c r="C119" i="3"/>
  <c r="C886" i="3"/>
  <c r="C1153" i="3"/>
  <c r="C1105" i="3"/>
  <c r="C1229" i="3"/>
  <c r="C1476" i="3"/>
  <c r="C1375" i="3"/>
  <c r="C964" i="3"/>
  <c r="C440" i="3"/>
  <c r="C1622" i="3"/>
  <c r="C604" i="3"/>
  <c r="C1743" i="3"/>
  <c r="C899" i="3"/>
  <c r="C772" i="3"/>
  <c r="C602" i="3"/>
  <c r="C104" i="3"/>
  <c r="C493" i="3"/>
  <c r="C1576" i="3"/>
  <c r="C1698" i="3"/>
  <c r="C1418" i="3"/>
  <c r="C1784" i="3"/>
  <c r="C1340" i="3"/>
  <c r="C1434" i="3"/>
  <c r="C128" i="3"/>
  <c r="C1405" i="3"/>
  <c r="C1131" i="3"/>
  <c r="C994" i="3"/>
  <c r="C2184" i="3"/>
  <c r="C397" i="3"/>
  <c r="C329" i="3"/>
  <c r="C433" i="3"/>
  <c r="C1292" i="3"/>
  <c r="C1315" i="3"/>
  <c r="C89" i="3"/>
  <c r="C1070" i="3"/>
  <c r="C969" i="3"/>
  <c r="C789" i="3"/>
  <c r="C1125" i="3"/>
  <c r="C605" i="3"/>
  <c r="C58" i="3"/>
  <c r="C1853" i="3"/>
  <c r="C1372" i="3"/>
  <c r="C663" i="3"/>
  <c r="C698" i="3"/>
  <c r="C2181" i="3"/>
  <c r="C351" i="3"/>
  <c r="C979" i="3"/>
  <c r="C2035" i="3"/>
  <c r="C384" i="3"/>
  <c r="C1532" i="3"/>
  <c r="C1383" i="3"/>
  <c r="C2029" i="3"/>
  <c r="C1192" i="3"/>
  <c r="C1271" i="3"/>
  <c r="C667" i="3"/>
  <c r="C2030" i="3"/>
  <c r="C373" i="3"/>
  <c r="C1713" i="3"/>
  <c r="C525" i="3"/>
  <c r="C1491" i="3"/>
  <c r="C523" i="3"/>
  <c r="C668" i="3"/>
  <c r="C1116" i="3"/>
  <c r="C533" i="3"/>
  <c r="C1693" i="3"/>
  <c r="C1700" i="3"/>
  <c r="C588" i="3"/>
  <c r="C1628" i="3"/>
  <c r="C1872" i="3"/>
  <c r="C87" i="3"/>
  <c r="C56" i="3"/>
  <c r="C653" i="3"/>
  <c r="C959" i="3"/>
  <c r="C889" i="3"/>
  <c r="C105" i="3"/>
  <c r="C84" i="3"/>
  <c r="C1692" i="3"/>
  <c r="C165" i="3"/>
  <c r="C57" i="3"/>
  <c r="C1287" i="3"/>
  <c r="C1874" i="3"/>
  <c r="C211" i="3"/>
  <c r="C1559" i="3"/>
  <c r="C1453" i="3"/>
  <c r="C1838" i="3"/>
  <c r="C622" i="3"/>
  <c r="C1265" i="3"/>
  <c r="C1591" i="3"/>
  <c r="C35" i="3"/>
  <c r="C560" i="3"/>
  <c r="C773" i="3"/>
  <c r="C2047" i="3"/>
  <c r="C1368" i="3"/>
  <c r="C2015" i="3"/>
  <c r="C1908" i="3"/>
  <c r="C771" i="3"/>
  <c r="C144" i="3"/>
  <c r="C2092" i="3"/>
  <c r="C1343" i="3"/>
  <c r="C1492" i="3"/>
  <c r="C1402" i="3"/>
  <c r="C356" i="3"/>
  <c r="C619" i="3"/>
  <c r="C733" i="3"/>
  <c r="C1285" i="3"/>
  <c r="C1078" i="3"/>
  <c r="C527" i="3"/>
  <c r="C1139" i="3"/>
  <c r="C1730" i="3"/>
  <c r="C1436" i="3"/>
  <c r="C1586" i="3"/>
  <c r="C1089" i="3"/>
  <c r="C740" i="3"/>
  <c r="C1790" i="3"/>
  <c r="C334" i="3"/>
  <c r="C427" i="3"/>
  <c r="C1827" i="3"/>
  <c r="C1677" i="3"/>
  <c r="C1201" i="3"/>
  <c r="C1647" i="3"/>
  <c r="C1779" i="3"/>
  <c r="C1871" i="3"/>
  <c r="C1452" i="3"/>
  <c r="C1487" i="3"/>
  <c r="C1580" i="3"/>
  <c r="C1202" i="3"/>
  <c r="C1604" i="3"/>
  <c r="C357" i="3"/>
  <c r="C1209" i="3"/>
  <c r="C2004" i="3"/>
  <c r="C1873" i="3"/>
  <c r="C679" i="3"/>
  <c r="C21" i="3"/>
  <c r="C126" i="3"/>
  <c r="C1516" i="3"/>
  <c r="C541" i="3"/>
  <c r="C1461" i="3"/>
  <c r="C1575" i="3"/>
  <c r="BA3" i="5"/>
  <c r="BA7" i="5"/>
  <c r="I4" i="5"/>
  <c r="BA4" i="5"/>
  <c r="BA8" i="5"/>
  <c r="BE2" i="5" a="1"/>
  <c r="BE4" i="5"/>
  <c r="B5" i="5"/>
  <c r="B10" i="6"/>
  <c r="I9" i="5"/>
  <c r="B8" i="5"/>
  <c r="C43" i="5"/>
  <c r="BE2" i="5"/>
  <c r="BF2" i="5"/>
  <c r="BG2" i="5"/>
  <c r="BH2" i="5"/>
  <c r="BI2" i="5"/>
  <c r="BJ2" i="5"/>
  <c r="BK2" i="5"/>
  <c r="BL2" i="5"/>
  <c r="BM2" i="5"/>
  <c r="BN2" i="5"/>
  <c r="BO2" i="5"/>
  <c r="BP2" i="5"/>
  <c r="BQ2" i="5"/>
  <c r="BR2" i="5"/>
  <c r="BS2" i="5"/>
  <c r="BT2" i="5"/>
  <c r="BU2" i="5"/>
  <c r="BK1" i="5"/>
  <c r="BE13" i="5"/>
  <c r="BE9" i="5"/>
  <c r="C2235" i="5"/>
  <c r="C2234" i="5"/>
  <c r="C2233" i="5"/>
  <c r="C2232" i="5"/>
  <c r="C2231" i="5"/>
  <c r="C2230" i="5"/>
  <c r="C2229" i="5"/>
  <c r="C2228" i="5"/>
  <c r="C2227" i="5"/>
  <c r="C2226" i="5"/>
  <c r="C2225" i="5"/>
  <c r="C2224" i="5"/>
  <c r="C2223" i="5"/>
  <c r="C2222" i="5"/>
  <c r="C2221" i="5"/>
  <c r="C2220" i="5"/>
  <c r="C2219" i="5"/>
  <c r="C2218" i="5"/>
  <c r="C2217" i="5"/>
  <c r="C2216" i="5"/>
  <c r="C2215" i="5"/>
  <c r="C2214" i="5"/>
  <c r="C2213" i="5"/>
  <c r="C2212" i="5"/>
  <c r="C2211" i="5"/>
  <c r="C2210" i="5"/>
  <c r="C2209" i="5"/>
  <c r="C2208" i="5"/>
  <c r="C2207" i="5"/>
  <c r="C2206" i="5"/>
  <c r="C2205" i="5"/>
  <c r="C2204" i="5"/>
  <c r="C2203" i="5"/>
  <c r="C2202" i="5"/>
  <c r="C2201" i="5"/>
  <c r="C2200" i="5"/>
  <c r="C2199" i="5"/>
  <c r="C2198" i="5"/>
  <c r="C2197" i="5"/>
  <c r="C2196" i="5"/>
  <c r="C2195" i="5"/>
  <c r="C2194" i="5"/>
  <c r="C2193" i="5"/>
  <c r="C2192" i="5"/>
  <c r="C2191" i="5"/>
  <c r="C2190" i="5"/>
  <c r="C2189" i="5"/>
  <c r="C2188" i="5"/>
  <c r="C2187" i="5"/>
  <c r="C2186" i="5"/>
  <c r="C2185" i="5"/>
  <c r="C2184" i="5"/>
  <c r="C2183" i="5"/>
  <c r="C2182" i="5"/>
  <c r="C2181" i="5"/>
  <c r="C2180" i="5"/>
  <c r="C2179" i="5"/>
  <c r="C2178" i="5"/>
  <c r="C2177" i="5"/>
  <c r="C2176" i="5"/>
  <c r="C2175" i="5"/>
  <c r="C2174" i="5"/>
  <c r="C2173" i="5"/>
  <c r="C2172" i="5"/>
  <c r="C2171" i="5"/>
  <c r="C2170" i="5"/>
  <c r="C2169" i="5"/>
  <c r="C2168" i="5"/>
  <c r="C2167" i="5"/>
  <c r="C2166" i="5"/>
  <c r="C2165" i="5"/>
  <c r="C2164" i="5"/>
  <c r="C2163" i="5"/>
  <c r="C2162" i="5"/>
  <c r="C2161" i="5"/>
  <c r="C2160" i="5"/>
  <c r="C2159" i="5"/>
  <c r="C2158" i="5"/>
  <c r="C2157" i="5"/>
  <c r="C2156" i="5"/>
  <c r="C2155" i="5"/>
  <c r="C2154" i="5"/>
  <c r="C2153" i="5"/>
  <c r="C2152" i="5"/>
  <c r="C2151" i="5"/>
  <c r="C2150" i="5"/>
  <c r="C2149" i="5"/>
  <c r="C2148" i="5"/>
  <c r="C2147" i="5"/>
  <c r="C2146" i="5"/>
  <c r="C2145" i="5"/>
  <c r="C2144" i="5"/>
  <c r="C2143" i="5"/>
  <c r="C2142" i="5"/>
  <c r="C2141" i="5"/>
  <c r="C2140" i="5"/>
  <c r="C2139" i="5"/>
  <c r="C2138" i="5"/>
  <c r="C2137" i="5"/>
  <c r="C2136" i="5"/>
  <c r="C2135" i="5"/>
  <c r="C2134" i="5"/>
  <c r="C2133" i="5"/>
  <c r="C2132" i="5"/>
  <c r="C2131" i="5"/>
  <c r="C2130" i="5"/>
  <c r="C2129" i="5"/>
  <c r="C2128" i="5"/>
  <c r="C2127" i="5"/>
  <c r="C2126" i="5"/>
  <c r="C2125" i="5"/>
  <c r="C2124" i="5"/>
  <c r="C2123" i="5"/>
  <c r="C2122" i="5"/>
  <c r="C2121" i="5"/>
  <c r="C2120" i="5"/>
  <c r="C2119" i="5"/>
  <c r="C2118" i="5"/>
  <c r="C2117" i="5"/>
  <c r="C2116" i="5"/>
  <c r="C2115" i="5"/>
  <c r="C2114" i="5"/>
  <c r="C2113" i="5"/>
  <c r="C2112" i="5"/>
  <c r="C2111" i="5"/>
  <c r="C2110" i="5"/>
  <c r="C2109" i="5"/>
  <c r="C2108" i="5"/>
  <c r="C2107" i="5"/>
  <c r="C2106" i="5"/>
  <c r="C2105" i="5"/>
  <c r="C2104" i="5"/>
  <c r="C2103" i="5"/>
  <c r="C2102" i="5"/>
  <c r="C2101" i="5"/>
  <c r="C2100" i="5"/>
  <c r="C2099" i="5"/>
  <c r="C2098" i="5"/>
  <c r="C2097" i="5"/>
  <c r="C2096" i="5"/>
  <c r="C2095" i="5"/>
  <c r="C2094" i="5"/>
  <c r="C2093" i="5"/>
  <c r="C2092" i="5"/>
  <c r="C2091" i="5"/>
  <c r="C2090" i="5"/>
  <c r="C2089" i="5"/>
  <c r="C2088" i="5"/>
  <c r="C2087" i="5"/>
  <c r="C2086" i="5"/>
  <c r="C2085" i="5"/>
  <c r="C2084" i="5"/>
  <c r="C2083" i="5"/>
  <c r="C2082" i="5"/>
  <c r="C2081" i="5"/>
  <c r="C2080" i="5"/>
  <c r="C2079" i="5"/>
  <c r="C2078" i="5"/>
  <c r="C2077" i="5"/>
  <c r="C2076" i="5"/>
  <c r="C2075" i="5"/>
  <c r="C2074" i="5"/>
  <c r="C2073" i="5"/>
  <c r="C2072" i="5"/>
  <c r="C2071" i="5"/>
  <c r="C2070" i="5"/>
  <c r="C2069" i="5"/>
  <c r="C2068" i="5"/>
  <c r="C2067" i="5"/>
  <c r="C2066" i="5"/>
  <c r="C2065" i="5"/>
  <c r="C2064" i="5"/>
  <c r="C2063" i="5"/>
  <c r="C2062" i="5"/>
  <c r="C2061" i="5"/>
  <c r="C2060" i="5"/>
  <c r="C2059" i="5"/>
  <c r="C2058" i="5"/>
  <c r="C2057" i="5"/>
  <c r="C2056" i="5"/>
  <c r="C2055" i="5"/>
  <c r="C2054" i="5"/>
  <c r="C2053" i="5"/>
  <c r="C2052" i="5"/>
  <c r="C2051" i="5"/>
  <c r="C2050" i="5"/>
  <c r="C2049" i="5"/>
  <c r="C2048" i="5"/>
  <c r="C2047" i="5"/>
  <c r="C2046" i="5"/>
  <c r="C2045" i="5"/>
  <c r="C2044" i="5"/>
  <c r="C2043" i="5"/>
  <c r="C2042" i="5"/>
  <c r="C2041" i="5"/>
  <c r="C2040" i="5"/>
  <c r="C2039" i="5"/>
  <c r="C2038" i="5"/>
  <c r="C2037" i="5"/>
  <c r="C2036" i="5"/>
  <c r="C2035" i="5"/>
  <c r="C2034" i="5"/>
  <c r="C2033" i="5"/>
  <c r="C2032" i="5"/>
  <c r="C2031" i="5"/>
  <c r="C2030" i="5"/>
  <c r="C2029" i="5"/>
  <c r="C2028" i="5"/>
  <c r="C2027" i="5"/>
  <c r="C2026" i="5"/>
  <c r="C2025" i="5"/>
  <c r="C2024" i="5"/>
  <c r="C2023" i="5"/>
  <c r="C2022" i="5"/>
  <c r="C2021" i="5"/>
  <c r="C2020" i="5"/>
  <c r="C2019" i="5"/>
  <c r="C2018" i="5"/>
  <c r="C2017" i="5"/>
  <c r="C2016" i="5"/>
  <c r="C2015" i="5"/>
  <c r="C2014" i="5"/>
  <c r="C2013" i="5"/>
  <c r="C2012" i="5"/>
  <c r="C2011" i="5"/>
  <c r="C2010" i="5"/>
  <c r="C2009" i="5"/>
  <c r="C2008" i="5"/>
  <c r="C2007" i="5"/>
  <c r="C2006" i="5"/>
  <c r="C2005" i="5"/>
  <c r="C2004" i="5"/>
  <c r="C2003" i="5"/>
  <c r="C2002" i="5"/>
  <c r="C2001" i="5"/>
  <c r="C2000" i="5"/>
  <c r="C1999" i="5"/>
  <c r="C1998" i="5"/>
  <c r="C1997" i="5"/>
  <c r="C1996" i="5"/>
  <c r="C1995" i="5"/>
  <c r="C1994" i="5"/>
  <c r="C1993" i="5"/>
  <c r="C1992" i="5"/>
  <c r="C1991" i="5"/>
  <c r="C1990" i="5"/>
  <c r="C1989" i="5"/>
  <c r="C1988" i="5"/>
  <c r="C1987" i="5"/>
  <c r="C1986" i="5"/>
  <c r="C1985" i="5"/>
  <c r="C1984" i="5"/>
  <c r="C1983" i="5"/>
  <c r="C1982" i="5"/>
  <c r="C1981" i="5"/>
  <c r="C1980" i="5"/>
  <c r="C1979" i="5"/>
  <c r="C1978" i="5"/>
  <c r="C1977" i="5"/>
  <c r="C1976" i="5"/>
  <c r="C1975" i="5"/>
  <c r="C1974" i="5"/>
  <c r="C1973" i="5"/>
  <c r="C1972" i="5"/>
  <c r="C1971" i="5"/>
  <c r="C1970" i="5"/>
  <c r="C1969" i="5"/>
  <c r="C1968" i="5"/>
  <c r="C1967" i="5"/>
  <c r="C1966" i="5"/>
  <c r="C1965" i="5"/>
  <c r="C1964" i="5"/>
  <c r="C1963" i="5"/>
  <c r="C1962" i="5"/>
  <c r="C1961" i="5"/>
  <c r="C1960" i="5"/>
  <c r="C1959" i="5"/>
  <c r="C1958" i="5"/>
  <c r="C1957" i="5"/>
  <c r="C1956" i="5"/>
  <c r="C1955" i="5"/>
  <c r="C1954" i="5"/>
  <c r="C1953" i="5"/>
  <c r="C1952" i="5"/>
  <c r="C1951" i="5"/>
  <c r="C1950" i="5"/>
  <c r="C1949" i="5"/>
  <c r="C1948" i="5"/>
  <c r="C1947" i="5"/>
  <c r="C1946" i="5"/>
  <c r="C1945" i="5"/>
  <c r="C1944" i="5"/>
  <c r="C1943" i="5"/>
  <c r="C1942" i="5"/>
  <c r="C1941" i="5"/>
  <c r="C1940" i="5"/>
  <c r="C1939" i="5"/>
  <c r="C1938" i="5"/>
  <c r="C1937" i="5"/>
  <c r="C1936" i="5"/>
  <c r="C1935" i="5"/>
  <c r="C1934" i="5"/>
  <c r="C1933" i="5"/>
  <c r="C1932" i="5"/>
  <c r="C1931" i="5"/>
  <c r="C1930" i="5"/>
  <c r="C1929" i="5"/>
  <c r="C1928" i="5"/>
  <c r="C1927" i="5"/>
  <c r="C1926" i="5"/>
  <c r="C1925" i="5"/>
  <c r="C1924" i="5"/>
  <c r="C1923" i="5"/>
  <c r="C1922" i="5"/>
  <c r="C1921" i="5"/>
  <c r="C1920" i="5"/>
  <c r="C1919" i="5"/>
  <c r="C1918" i="5"/>
  <c r="C1917" i="5"/>
  <c r="C1916" i="5"/>
  <c r="C1915" i="5"/>
  <c r="C1914" i="5"/>
  <c r="C1913" i="5"/>
  <c r="C1912" i="5"/>
  <c r="C1911" i="5"/>
  <c r="C1910" i="5"/>
  <c r="C1909" i="5"/>
  <c r="C1908" i="5"/>
  <c r="C1907" i="5"/>
  <c r="C1906" i="5"/>
  <c r="C1905" i="5"/>
  <c r="C1904" i="5"/>
  <c r="C1903" i="5"/>
  <c r="C1902" i="5"/>
  <c r="C1901" i="5"/>
  <c r="C1900" i="5"/>
  <c r="C1899" i="5"/>
  <c r="C1898" i="5"/>
  <c r="C1897" i="5"/>
  <c r="C1896" i="5"/>
  <c r="C1895" i="5"/>
  <c r="C1894" i="5"/>
  <c r="C1893" i="5"/>
  <c r="C1892" i="5"/>
  <c r="C1891" i="5"/>
  <c r="C1890" i="5"/>
  <c r="C1889" i="5"/>
  <c r="C1888" i="5"/>
  <c r="C1887" i="5"/>
  <c r="C1886" i="5"/>
  <c r="C1885" i="5"/>
  <c r="C1884" i="5"/>
  <c r="C1883" i="5"/>
  <c r="C1882" i="5"/>
  <c r="C1881" i="5"/>
  <c r="C1880" i="5"/>
  <c r="C1879" i="5"/>
  <c r="C1878" i="5"/>
  <c r="C1877" i="5"/>
  <c r="C1876" i="5"/>
  <c r="C1875" i="5"/>
  <c r="C1874" i="5"/>
  <c r="C1873" i="5"/>
  <c r="C1872" i="5"/>
  <c r="C1871" i="5"/>
  <c r="C1870" i="5"/>
  <c r="C1869" i="5"/>
  <c r="C1868" i="5"/>
  <c r="C1867" i="5"/>
  <c r="C1866" i="5"/>
  <c r="C1865" i="5"/>
  <c r="C1864" i="5"/>
  <c r="C1863" i="5"/>
  <c r="C1862" i="5"/>
  <c r="C1861" i="5"/>
  <c r="C1860" i="5"/>
  <c r="C1859" i="5"/>
  <c r="C1858" i="5"/>
  <c r="C1857" i="5"/>
  <c r="C1856" i="5"/>
  <c r="C1855" i="5"/>
  <c r="C1854" i="5"/>
  <c r="C1853" i="5"/>
  <c r="C1852" i="5"/>
  <c r="C1851" i="5"/>
  <c r="C1850" i="5"/>
  <c r="C1849" i="5"/>
  <c r="C1848" i="5"/>
  <c r="C1847" i="5"/>
  <c r="C1846" i="5"/>
  <c r="C1845" i="5"/>
  <c r="C1844" i="5"/>
  <c r="C1843" i="5"/>
  <c r="C1842" i="5"/>
  <c r="C1841" i="5"/>
  <c r="C1840" i="5"/>
  <c r="C1839" i="5"/>
  <c r="C1838" i="5"/>
  <c r="C1837" i="5"/>
  <c r="C1836" i="5"/>
  <c r="C1835" i="5"/>
  <c r="C1834" i="5"/>
  <c r="C1833" i="5"/>
  <c r="C1832" i="5"/>
  <c r="C1831" i="5"/>
  <c r="C1830" i="5"/>
  <c r="C1829" i="5"/>
  <c r="C1828" i="5"/>
  <c r="C1827" i="5"/>
  <c r="C1826" i="5"/>
  <c r="C1825" i="5"/>
  <c r="C1824" i="5"/>
  <c r="C1823" i="5"/>
  <c r="C1822" i="5"/>
  <c r="C1821" i="5"/>
  <c r="C1820" i="5"/>
  <c r="C1819" i="5"/>
  <c r="C1818" i="5"/>
  <c r="C1817" i="5"/>
  <c r="C1816" i="5"/>
  <c r="C1815" i="5"/>
  <c r="C1814" i="5"/>
  <c r="C1813" i="5"/>
  <c r="C1812" i="5"/>
  <c r="C1811" i="5"/>
  <c r="C1810" i="5"/>
  <c r="C1809" i="5"/>
  <c r="C1808" i="5"/>
  <c r="C1807" i="5"/>
  <c r="C1806" i="5"/>
  <c r="C1805" i="5"/>
  <c r="C1804" i="5"/>
  <c r="C1803" i="5"/>
  <c r="C1802" i="5"/>
  <c r="C1801" i="5"/>
  <c r="C1800" i="5"/>
  <c r="C1799" i="5"/>
  <c r="C1798" i="5"/>
  <c r="C1797" i="5"/>
  <c r="C1796" i="5"/>
  <c r="C1795" i="5"/>
  <c r="C1794" i="5"/>
  <c r="C1793" i="5"/>
  <c r="C1792" i="5"/>
  <c r="C1791" i="5"/>
  <c r="C1790" i="5"/>
  <c r="C1789" i="5"/>
  <c r="C1788" i="5"/>
  <c r="C1787" i="5"/>
  <c r="C1786" i="5"/>
  <c r="C1785" i="5"/>
  <c r="C1784" i="5"/>
  <c r="C1783" i="5"/>
  <c r="C1782" i="5"/>
  <c r="C1781" i="5"/>
  <c r="C1780" i="5"/>
  <c r="C1779" i="5"/>
  <c r="C1778" i="5"/>
  <c r="C1777" i="5"/>
  <c r="C1776" i="5"/>
  <c r="C1775" i="5"/>
  <c r="C1774" i="5"/>
  <c r="C1773" i="5"/>
  <c r="C1772" i="5"/>
  <c r="C1771" i="5"/>
  <c r="C1770" i="5"/>
  <c r="C1769" i="5"/>
  <c r="C1768" i="5"/>
  <c r="C1767" i="5"/>
  <c r="C1766" i="5"/>
  <c r="C1765" i="5"/>
  <c r="C1764" i="5"/>
  <c r="C1763" i="5"/>
  <c r="C1762" i="5"/>
  <c r="C1761" i="5"/>
  <c r="C1760" i="5"/>
  <c r="C1759" i="5"/>
  <c r="C1758" i="5"/>
  <c r="C1757" i="5"/>
  <c r="C1756" i="5"/>
  <c r="C1755" i="5"/>
  <c r="C1754" i="5"/>
  <c r="C1753" i="5"/>
  <c r="C1752" i="5"/>
  <c r="C1751" i="5"/>
  <c r="C1750" i="5"/>
  <c r="C1749" i="5"/>
  <c r="C1748" i="5"/>
  <c r="C1747" i="5"/>
  <c r="C1746" i="5"/>
  <c r="C1745" i="5"/>
  <c r="C1744" i="5"/>
  <c r="C1743" i="5"/>
  <c r="C1742" i="5"/>
  <c r="C1741" i="5"/>
  <c r="C1740" i="5"/>
  <c r="C1739" i="5"/>
  <c r="C1738" i="5"/>
  <c r="C1737" i="5"/>
  <c r="C1736" i="5"/>
  <c r="C1735" i="5"/>
  <c r="C1734" i="5"/>
  <c r="C1733" i="5"/>
  <c r="C1732" i="5"/>
  <c r="C1731" i="5"/>
  <c r="C1730" i="5"/>
  <c r="C1729" i="5"/>
  <c r="C1728" i="5"/>
  <c r="C1727" i="5"/>
  <c r="C1726" i="5"/>
  <c r="C1725" i="5"/>
  <c r="C1724" i="5"/>
  <c r="C1723" i="5"/>
  <c r="C1722" i="5"/>
  <c r="C1721" i="5"/>
  <c r="C1720" i="5"/>
  <c r="C1719" i="5"/>
  <c r="C1718" i="5"/>
  <c r="C1717" i="5"/>
  <c r="C1716" i="5"/>
  <c r="C1715" i="5"/>
  <c r="C1714" i="5"/>
  <c r="C1713" i="5"/>
  <c r="C1712" i="5"/>
  <c r="C1711" i="5"/>
  <c r="C1710" i="5"/>
  <c r="C1709" i="5"/>
  <c r="C1708" i="5"/>
  <c r="C1707" i="5"/>
  <c r="C1706" i="5"/>
  <c r="C1705" i="5"/>
  <c r="C1704" i="5"/>
  <c r="C1703" i="5"/>
  <c r="C1702" i="5"/>
  <c r="C1701" i="5"/>
  <c r="C1700" i="5"/>
  <c r="C1699" i="5"/>
  <c r="C1698" i="5"/>
  <c r="C1697" i="5"/>
  <c r="C1696" i="5"/>
  <c r="C1695" i="5"/>
  <c r="C1694" i="5"/>
  <c r="C1693" i="5"/>
  <c r="C1692" i="5"/>
  <c r="C1691" i="5"/>
  <c r="C1690" i="5"/>
  <c r="C1689" i="5"/>
  <c r="C1688" i="5"/>
  <c r="C1687" i="5"/>
  <c r="C1686" i="5"/>
  <c r="C1685" i="5"/>
  <c r="C1684" i="5"/>
  <c r="C1683" i="5"/>
  <c r="C1682" i="5"/>
  <c r="C1681" i="5"/>
  <c r="C1680" i="5"/>
  <c r="C1679" i="5"/>
  <c r="C1678" i="5"/>
  <c r="C1677" i="5"/>
  <c r="C1676" i="5"/>
  <c r="C1675" i="5"/>
  <c r="C1674" i="5"/>
  <c r="C1673" i="5"/>
  <c r="C1672" i="5"/>
  <c r="C1671" i="5"/>
  <c r="C1670" i="5"/>
  <c r="C1669" i="5"/>
  <c r="C1668" i="5"/>
  <c r="C1667" i="5"/>
  <c r="C1666" i="5"/>
  <c r="C1665" i="5"/>
  <c r="C1664" i="5"/>
  <c r="C1663" i="5"/>
  <c r="C1662" i="5"/>
  <c r="C1661" i="5"/>
  <c r="C1660" i="5"/>
  <c r="C1659" i="5"/>
  <c r="C1658" i="5"/>
  <c r="C1657" i="5"/>
  <c r="C1656" i="5"/>
  <c r="C1655" i="5"/>
  <c r="C1654" i="5"/>
  <c r="C1653" i="5"/>
  <c r="C1652" i="5"/>
  <c r="C1651" i="5"/>
  <c r="C1650" i="5"/>
  <c r="C1649" i="5"/>
  <c r="C1648" i="5"/>
  <c r="C1647" i="5"/>
  <c r="C1646" i="5"/>
  <c r="C1645" i="5"/>
  <c r="C1644" i="5"/>
  <c r="C1643" i="5"/>
  <c r="C1642" i="5"/>
  <c r="C1641" i="5"/>
  <c r="C1640" i="5"/>
  <c r="C1639" i="5"/>
  <c r="C1638" i="5"/>
  <c r="C1637" i="5"/>
  <c r="C1636" i="5"/>
  <c r="C1635" i="5"/>
  <c r="C1634" i="5"/>
  <c r="C1633" i="5"/>
  <c r="C1632" i="5"/>
  <c r="C1631" i="5"/>
  <c r="C1630" i="5"/>
  <c r="C1629" i="5"/>
  <c r="C1628" i="5"/>
  <c r="C1627" i="5"/>
  <c r="C1626" i="5"/>
  <c r="C1625" i="5"/>
  <c r="C1624" i="5"/>
  <c r="C1623" i="5"/>
  <c r="C1622" i="5"/>
  <c r="C1621" i="5"/>
  <c r="C1620" i="5"/>
  <c r="C1619" i="5"/>
  <c r="C1618" i="5"/>
  <c r="C1617" i="5"/>
  <c r="C1616" i="5"/>
  <c r="C1615" i="5"/>
  <c r="C1614" i="5"/>
  <c r="C1613" i="5"/>
  <c r="C1612" i="5"/>
  <c r="C1611" i="5"/>
  <c r="C1610" i="5"/>
  <c r="C1609" i="5"/>
  <c r="C1608" i="5"/>
  <c r="C1607" i="5"/>
  <c r="C1606" i="5"/>
  <c r="C1605" i="5"/>
  <c r="C1604" i="5"/>
  <c r="C1603" i="5"/>
  <c r="C1602" i="5"/>
  <c r="C1601" i="5"/>
  <c r="C1600" i="5"/>
  <c r="C1599" i="5"/>
  <c r="C1598" i="5"/>
  <c r="C1597" i="5"/>
  <c r="C1596" i="5"/>
  <c r="C1595" i="5"/>
  <c r="C1594" i="5"/>
  <c r="C1593" i="5"/>
  <c r="C1592" i="5"/>
  <c r="C1591" i="5"/>
  <c r="C1590" i="5"/>
  <c r="C1589" i="5"/>
  <c r="C1588" i="5"/>
  <c r="C1587" i="5"/>
  <c r="C1586" i="5"/>
  <c r="C1585" i="5"/>
  <c r="C1584" i="5"/>
  <c r="C1583" i="5"/>
  <c r="C1582" i="5"/>
  <c r="C1581" i="5"/>
  <c r="C1580" i="5"/>
  <c r="C1579" i="5"/>
  <c r="C1578" i="5"/>
  <c r="C1577" i="5"/>
  <c r="C1576" i="5"/>
  <c r="C1575" i="5"/>
  <c r="C1574" i="5"/>
  <c r="C1573" i="5"/>
  <c r="C1572" i="5"/>
  <c r="C1571" i="5"/>
  <c r="C1570" i="5"/>
  <c r="C1569" i="5"/>
  <c r="C1568" i="5"/>
  <c r="C1567" i="5"/>
  <c r="C1566" i="5"/>
  <c r="C1565" i="5"/>
  <c r="C1564" i="5"/>
  <c r="C1563" i="5"/>
  <c r="C1562" i="5"/>
  <c r="C1561" i="5"/>
  <c r="C1560" i="5"/>
  <c r="C1559" i="5"/>
  <c r="C1558" i="5"/>
  <c r="C1557" i="5"/>
  <c r="C1556" i="5"/>
  <c r="C1555" i="5"/>
  <c r="C1554" i="5"/>
  <c r="C1553" i="5"/>
  <c r="C1552" i="5"/>
  <c r="C1551" i="5"/>
  <c r="C1550" i="5"/>
  <c r="C1549" i="5"/>
  <c r="C1548" i="5"/>
  <c r="C1547" i="5"/>
  <c r="C1546" i="5"/>
  <c r="C1545" i="5"/>
  <c r="C1544" i="5"/>
  <c r="C1543" i="5"/>
  <c r="C1542" i="5"/>
  <c r="C1541" i="5"/>
  <c r="C1540" i="5"/>
  <c r="C1539" i="5"/>
  <c r="C1538" i="5"/>
  <c r="C1537" i="5"/>
  <c r="C1536" i="5"/>
  <c r="C1535" i="5"/>
  <c r="C1534" i="5"/>
  <c r="C1533" i="5"/>
  <c r="C1532" i="5"/>
  <c r="C1531" i="5"/>
  <c r="C1530" i="5"/>
  <c r="C1529" i="5"/>
  <c r="C1528" i="5"/>
  <c r="C1527" i="5"/>
  <c r="C1526" i="5"/>
  <c r="C1525" i="5"/>
  <c r="C1524" i="5"/>
  <c r="C1523" i="5"/>
  <c r="C1522" i="5"/>
  <c r="C1521" i="5"/>
  <c r="C1520" i="5"/>
  <c r="C1519" i="5"/>
  <c r="C1518" i="5"/>
  <c r="C1517" i="5"/>
  <c r="C1516" i="5"/>
  <c r="C1515" i="5"/>
  <c r="C1514" i="5"/>
  <c r="C1513" i="5"/>
  <c r="C1512" i="5"/>
  <c r="C1511" i="5"/>
  <c r="C1510" i="5"/>
  <c r="C1509" i="5"/>
  <c r="C1508" i="5"/>
  <c r="C1507" i="5"/>
  <c r="C1506" i="5"/>
  <c r="C1505" i="5"/>
  <c r="C1504" i="5"/>
  <c r="C1503" i="5"/>
  <c r="C1502" i="5"/>
  <c r="C1501" i="5"/>
  <c r="C1500" i="5"/>
  <c r="C1499" i="5"/>
  <c r="C1498" i="5"/>
  <c r="C1497" i="5"/>
  <c r="C1496" i="5"/>
  <c r="C1495" i="5"/>
  <c r="C1494" i="5"/>
  <c r="C1493" i="5"/>
  <c r="C1492" i="5"/>
  <c r="C1491" i="5"/>
  <c r="C1490" i="5"/>
  <c r="C1489" i="5"/>
  <c r="C1488" i="5"/>
  <c r="C1487" i="5"/>
  <c r="C1486" i="5"/>
  <c r="C1485" i="5"/>
  <c r="C1484" i="5"/>
  <c r="C1483" i="5"/>
  <c r="C1482" i="5"/>
  <c r="C1481" i="5"/>
  <c r="C1480" i="5"/>
  <c r="C1479" i="5"/>
  <c r="C1478" i="5"/>
  <c r="C1477" i="5"/>
  <c r="C1476" i="5"/>
  <c r="C1475" i="5"/>
  <c r="C1474" i="5"/>
  <c r="C1473" i="5"/>
  <c r="C1472" i="5"/>
  <c r="C1471" i="5"/>
  <c r="C1470" i="5"/>
  <c r="C1469" i="5"/>
  <c r="C1468" i="5"/>
  <c r="C1467" i="5"/>
  <c r="C1466" i="5"/>
  <c r="C1465" i="5"/>
  <c r="C1464" i="5"/>
  <c r="C1463" i="5"/>
  <c r="C1462" i="5"/>
  <c r="C1461" i="5"/>
  <c r="C1460" i="5"/>
  <c r="C1459" i="5"/>
  <c r="C1458" i="5"/>
  <c r="C1457" i="5"/>
  <c r="C1456" i="5"/>
  <c r="C1455" i="5"/>
  <c r="C1454" i="5"/>
  <c r="C1453" i="5"/>
  <c r="C1452" i="5"/>
  <c r="C1451" i="5"/>
  <c r="C1450" i="5"/>
  <c r="C1449" i="5"/>
  <c r="C1448" i="5"/>
  <c r="C1447" i="5"/>
  <c r="C1446" i="5"/>
  <c r="C1445" i="5"/>
  <c r="C1444" i="5"/>
  <c r="C1443" i="5"/>
  <c r="C1442" i="5"/>
  <c r="C1441" i="5"/>
  <c r="C1440" i="5"/>
  <c r="C1439" i="5"/>
  <c r="C1438" i="5"/>
  <c r="C1437" i="5"/>
  <c r="C1436" i="5"/>
  <c r="C1435" i="5"/>
  <c r="C1434" i="5"/>
  <c r="C1433" i="5"/>
  <c r="C1432" i="5"/>
  <c r="C1431" i="5"/>
  <c r="C1430" i="5"/>
  <c r="C1429" i="5"/>
  <c r="C1428" i="5"/>
  <c r="C1427" i="5"/>
  <c r="C1426" i="5"/>
  <c r="C1425" i="5"/>
  <c r="C1424" i="5"/>
  <c r="C1423" i="5"/>
  <c r="C1422" i="5"/>
  <c r="C1421" i="5"/>
  <c r="C1420" i="5"/>
  <c r="C1419" i="5"/>
  <c r="C1418" i="5"/>
  <c r="C1417" i="5"/>
  <c r="C1416" i="5"/>
  <c r="C1415" i="5"/>
  <c r="C1414" i="5"/>
  <c r="C1413" i="5"/>
  <c r="C1412" i="5"/>
  <c r="C1411" i="5"/>
  <c r="C1410" i="5"/>
  <c r="C1409" i="5"/>
  <c r="C1408" i="5"/>
  <c r="C1407" i="5"/>
  <c r="C1406" i="5"/>
  <c r="C1405" i="5"/>
  <c r="C1404" i="5"/>
  <c r="C1403" i="5"/>
  <c r="C1402" i="5"/>
  <c r="C1401" i="5"/>
  <c r="C1400" i="5"/>
  <c r="C1399" i="5"/>
  <c r="C1398" i="5"/>
  <c r="C1397" i="5"/>
  <c r="C1396" i="5"/>
  <c r="C1395" i="5"/>
  <c r="C1394" i="5"/>
  <c r="C1393" i="5"/>
  <c r="C1392" i="5"/>
  <c r="C1391" i="5"/>
  <c r="C1390" i="5"/>
  <c r="C1389" i="5"/>
  <c r="C1388" i="5"/>
  <c r="C1387" i="5"/>
  <c r="C1386" i="5"/>
  <c r="C1385" i="5"/>
  <c r="C1384" i="5"/>
  <c r="C1383" i="5"/>
  <c r="C1382" i="5"/>
  <c r="C1381" i="5"/>
  <c r="C1380" i="5"/>
  <c r="C1379" i="5"/>
  <c r="C1378" i="5"/>
  <c r="C1377" i="5"/>
  <c r="C1376" i="5"/>
  <c r="C1375" i="5"/>
  <c r="C1374" i="5"/>
  <c r="C1373" i="5"/>
  <c r="C1372" i="5"/>
  <c r="C1371" i="5"/>
  <c r="C1370" i="5"/>
  <c r="C1369" i="5"/>
  <c r="C1368" i="5"/>
  <c r="C1367" i="5"/>
  <c r="C1366" i="5"/>
  <c r="C1365" i="5"/>
  <c r="C1364" i="5"/>
  <c r="C1363" i="5"/>
  <c r="C1362" i="5"/>
  <c r="C1361" i="5"/>
  <c r="C1360" i="5"/>
  <c r="C1359" i="5"/>
  <c r="C1358" i="5"/>
  <c r="C1357" i="5"/>
  <c r="C1356" i="5"/>
  <c r="C1355" i="5"/>
  <c r="C1354" i="5"/>
  <c r="C1353" i="5"/>
  <c r="C1352" i="5"/>
  <c r="C1351" i="5"/>
  <c r="C1350" i="5"/>
  <c r="C1349" i="5"/>
  <c r="C1348" i="5"/>
  <c r="C1347" i="5"/>
  <c r="C1346" i="5"/>
  <c r="C1345" i="5"/>
  <c r="C1344" i="5"/>
  <c r="C1343" i="5"/>
  <c r="C1342" i="5"/>
  <c r="C1341" i="5"/>
  <c r="C1340" i="5"/>
  <c r="C1339" i="5"/>
  <c r="C1338" i="5"/>
  <c r="C1337" i="5"/>
  <c r="C1336" i="5"/>
  <c r="C1335" i="5"/>
  <c r="C1334" i="5"/>
  <c r="C1333" i="5"/>
  <c r="C1332" i="5"/>
  <c r="C1331" i="5"/>
  <c r="C1330" i="5"/>
  <c r="C1329" i="5"/>
  <c r="C1328" i="5"/>
  <c r="C1327" i="5"/>
  <c r="C1326" i="5"/>
  <c r="C1325" i="5"/>
  <c r="C1324" i="5"/>
  <c r="C1323" i="5"/>
  <c r="C1322" i="5"/>
  <c r="C1321" i="5"/>
  <c r="C1320" i="5"/>
  <c r="C1319" i="5"/>
  <c r="C1318" i="5"/>
  <c r="C1317" i="5"/>
  <c r="C1316" i="5"/>
  <c r="C1315" i="5"/>
  <c r="C1314" i="5"/>
  <c r="C1313" i="5"/>
  <c r="C1312" i="5"/>
  <c r="C1311" i="5"/>
  <c r="C1310" i="5"/>
  <c r="C1309" i="5"/>
  <c r="C1308" i="5"/>
  <c r="C1307" i="5"/>
  <c r="C1306" i="5"/>
  <c r="C1305" i="5"/>
  <c r="C1304" i="5"/>
  <c r="C1303" i="5"/>
  <c r="C1302" i="5"/>
  <c r="C1301" i="5"/>
  <c r="C1300" i="5"/>
  <c r="C1299" i="5"/>
  <c r="C1298" i="5"/>
  <c r="C1297" i="5"/>
  <c r="C1296" i="5"/>
  <c r="C1295" i="5"/>
  <c r="C1294" i="5"/>
  <c r="C1293" i="5"/>
  <c r="C1292" i="5"/>
  <c r="C1291" i="5"/>
  <c r="C1290" i="5"/>
  <c r="C1289" i="5"/>
  <c r="C1288" i="5"/>
  <c r="C1287" i="5"/>
  <c r="C1286" i="5"/>
  <c r="C1285" i="5"/>
  <c r="C1284" i="5"/>
  <c r="C1283" i="5"/>
  <c r="C1282" i="5"/>
  <c r="C1281" i="5"/>
  <c r="C1280" i="5"/>
  <c r="C1279" i="5"/>
  <c r="C1278" i="5"/>
  <c r="C1277" i="5"/>
  <c r="C1276" i="5"/>
  <c r="C1275" i="5"/>
  <c r="C1274" i="5"/>
  <c r="C1273" i="5"/>
  <c r="C1272" i="5"/>
  <c r="C1271" i="5"/>
  <c r="C1270" i="5"/>
  <c r="C1269" i="5"/>
  <c r="C1268" i="5"/>
  <c r="C1267" i="5"/>
  <c r="C1266" i="5"/>
  <c r="C1265" i="5"/>
  <c r="C1264" i="5"/>
  <c r="C1263" i="5"/>
  <c r="C1262" i="5"/>
  <c r="C1261" i="5"/>
  <c r="C1260" i="5"/>
  <c r="C1259" i="5"/>
  <c r="C1258" i="5"/>
  <c r="C1257" i="5"/>
  <c r="C1256" i="5"/>
  <c r="C1255" i="5"/>
  <c r="C1254" i="5"/>
  <c r="C1253" i="5"/>
  <c r="C1252" i="5"/>
  <c r="C1251" i="5"/>
  <c r="C1250" i="5"/>
  <c r="C1249" i="5"/>
  <c r="C1248" i="5"/>
  <c r="C1247" i="5"/>
  <c r="C1246" i="5"/>
  <c r="C1245" i="5"/>
  <c r="C1244" i="5"/>
  <c r="C1243" i="5"/>
  <c r="C1242" i="5"/>
  <c r="C1241" i="5"/>
  <c r="C1240" i="5"/>
  <c r="C1239" i="5"/>
  <c r="C1238" i="5"/>
  <c r="C1237" i="5"/>
  <c r="C1236" i="5"/>
  <c r="C1235" i="5"/>
  <c r="C1234" i="5"/>
  <c r="C1233" i="5"/>
  <c r="C1232" i="5"/>
  <c r="C1231" i="5"/>
  <c r="C1230" i="5"/>
  <c r="C1229" i="5"/>
  <c r="C1228" i="5"/>
  <c r="C1227" i="5"/>
  <c r="C1226" i="5"/>
  <c r="C1225" i="5"/>
  <c r="C1224" i="5"/>
  <c r="C1223" i="5"/>
  <c r="C1222" i="5"/>
  <c r="C1221" i="5"/>
  <c r="C1220" i="5"/>
  <c r="C1219" i="5"/>
  <c r="C1218" i="5"/>
  <c r="C1217" i="5"/>
  <c r="C1216" i="5"/>
  <c r="C1215" i="5"/>
  <c r="C1214" i="5"/>
  <c r="C1213" i="5"/>
  <c r="C1212" i="5"/>
  <c r="C1211" i="5"/>
  <c r="C1210" i="5"/>
  <c r="C1209" i="5"/>
  <c r="C1208" i="5"/>
  <c r="C1207" i="5"/>
  <c r="C1206" i="5"/>
  <c r="C1205" i="5"/>
  <c r="C1204" i="5"/>
  <c r="C1203" i="5"/>
  <c r="C1202" i="5"/>
  <c r="C1201" i="5"/>
  <c r="C1200" i="5"/>
  <c r="C1199" i="5"/>
  <c r="C1198" i="5"/>
  <c r="C1197" i="5"/>
  <c r="C1196" i="5"/>
  <c r="C1195" i="5"/>
  <c r="C1194" i="5"/>
  <c r="C1193" i="5"/>
  <c r="C1192" i="5"/>
  <c r="C1191" i="5"/>
  <c r="C1190" i="5"/>
  <c r="C1189" i="5"/>
  <c r="C1188" i="5"/>
  <c r="C1187" i="5"/>
  <c r="C1186" i="5"/>
  <c r="C1185" i="5"/>
  <c r="C1184" i="5"/>
  <c r="C1183" i="5"/>
  <c r="C1182" i="5"/>
  <c r="C1181" i="5"/>
  <c r="C1180" i="5"/>
  <c r="C1179" i="5"/>
  <c r="C1178" i="5"/>
  <c r="C1177" i="5"/>
  <c r="C1176" i="5"/>
  <c r="C1175" i="5"/>
  <c r="C1174" i="5"/>
  <c r="C1173" i="5"/>
  <c r="C1172" i="5"/>
  <c r="C1171" i="5"/>
  <c r="C1170" i="5"/>
  <c r="C1169" i="5"/>
  <c r="C1168" i="5"/>
  <c r="C1167" i="5"/>
  <c r="C1166" i="5"/>
  <c r="C1165" i="5"/>
  <c r="C1164" i="5"/>
  <c r="C1163" i="5"/>
  <c r="C1162" i="5"/>
  <c r="C1161" i="5"/>
  <c r="C1160" i="5"/>
  <c r="C1159" i="5"/>
  <c r="C1158" i="5"/>
  <c r="C1157" i="5"/>
  <c r="C1156" i="5"/>
  <c r="C1155" i="5"/>
  <c r="C1154" i="5"/>
  <c r="C1153" i="5"/>
  <c r="C1152" i="5"/>
  <c r="C1151" i="5"/>
  <c r="C1150" i="5"/>
  <c r="C1149" i="5"/>
  <c r="C1148" i="5"/>
  <c r="C1147" i="5"/>
  <c r="C1146" i="5"/>
  <c r="C1145" i="5"/>
  <c r="C1144" i="5"/>
  <c r="C1143" i="5"/>
  <c r="C1142" i="5"/>
  <c r="C1141" i="5"/>
  <c r="C1140" i="5"/>
  <c r="C1139" i="5"/>
  <c r="C1138" i="5"/>
  <c r="C1137" i="5"/>
  <c r="C1136" i="5"/>
  <c r="C1135" i="5"/>
  <c r="C1134" i="5"/>
  <c r="C1133" i="5"/>
  <c r="C1132" i="5"/>
  <c r="C1131" i="5"/>
  <c r="C1130" i="5"/>
  <c r="C1129" i="5"/>
  <c r="C1128" i="5"/>
  <c r="C1127" i="5"/>
  <c r="C1126" i="5"/>
  <c r="C1125" i="5"/>
  <c r="C1124" i="5"/>
  <c r="C1123" i="5"/>
  <c r="C1122" i="5"/>
  <c r="C1121" i="5"/>
  <c r="C1120" i="5"/>
  <c r="C1119" i="5"/>
  <c r="C1118" i="5"/>
  <c r="C1117" i="5"/>
  <c r="C1116" i="5"/>
  <c r="C1115" i="5"/>
  <c r="C1114" i="5"/>
  <c r="C1113" i="5"/>
  <c r="C1112" i="5"/>
  <c r="C1111" i="5"/>
  <c r="C1110" i="5"/>
  <c r="C1109" i="5"/>
  <c r="C1108" i="5"/>
  <c r="C1107" i="5"/>
  <c r="C1106" i="5"/>
  <c r="C1105" i="5"/>
  <c r="C1104" i="5"/>
  <c r="C1103" i="5"/>
  <c r="C1102" i="5"/>
  <c r="C1101" i="5"/>
  <c r="C1100" i="5"/>
  <c r="C1099" i="5"/>
  <c r="C1098" i="5"/>
  <c r="C1097" i="5"/>
  <c r="C1096" i="5"/>
  <c r="C1095" i="5"/>
  <c r="C1094" i="5"/>
  <c r="C1093" i="5"/>
  <c r="C1092" i="5"/>
  <c r="C1091" i="5"/>
  <c r="C1090" i="5"/>
  <c r="C1089" i="5"/>
  <c r="C1088" i="5"/>
  <c r="C1087" i="5"/>
  <c r="C1086" i="5"/>
  <c r="C1085" i="5"/>
  <c r="C1084" i="5"/>
  <c r="C1083" i="5"/>
  <c r="C1082" i="5"/>
  <c r="C1081" i="5"/>
  <c r="C1080" i="5"/>
  <c r="C1079" i="5"/>
  <c r="C1078" i="5"/>
  <c r="C1077" i="5"/>
  <c r="C1076" i="5"/>
  <c r="C1075" i="5"/>
  <c r="C1074" i="5"/>
  <c r="C1073" i="5"/>
  <c r="C1072" i="5"/>
  <c r="C1071" i="5"/>
  <c r="C1070" i="5"/>
  <c r="C1069" i="5"/>
  <c r="C1068" i="5"/>
  <c r="C1067" i="5"/>
  <c r="C1066" i="5"/>
  <c r="C1065" i="5"/>
  <c r="C1064" i="5"/>
  <c r="C1063" i="5"/>
  <c r="C1062" i="5"/>
  <c r="C1061" i="5"/>
  <c r="C1060" i="5"/>
  <c r="C1059" i="5"/>
  <c r="C1058" i="5"/>
  <c r="C1057" i="5"/>
  <c r="C1056" i="5"/>
  <c r="C1055" i="5"/>
  <c r="C1054" i="5"/>
  <c r="C1053" i="5"/>
  <c r="C1052" i="5"/>
  <c r="C1051" i="5"/>
  <c r="C1050" i="5"/>
  <c r="C1049" i="5"/>
  <c r="C1048" i="5"/>
  <c r="C1047" i="5"/>
  <c r="C1046" i="5"/>
  <c r="C1045" i="5"/>
  <c r="C1044" i="5"/>
  <c r="C1043" i="5"/>
  <c r="C1042" i="5"/>
  <c r="C1041" i="5"/>
  <c r="C1040" i="5"/>
  <c r="C1039" i="5"/>
  <c r="C1038" i="5"/>
  <c r="C1037" i="5"/>
  <c r="C1036" i="5"/>
  <c r="C1035" i="5"/>
  <c r="C1034" i="5"/>
  <c r="C1033" i="5"/>
  <c r="C1032" i="5"/>
  <c r="C1031" i="5"/>
  <c r="C1030" i="5"/>
  <c r="C1029" i="5"/>
  <c r="C1028" i="5"/>
  <c r="C1027" i="5"/>
  <c r="C1026" i="5"/>
  <c r="C1025" i="5"/>
  <c r="C1024" i="5"/>
  <c r="C1023" i="5"/>
  <c r="C1022" i="5"/>
  <c r="C1021" i="5"/>
  <c r="C1020" i="5"/>
  <c r="C1019" i="5"/>
  <c r="C1018" i="5"/>
  <c r="C1017" i="5"/>
  <c r="C1016" i="5"/>
  <c r="C1015" i="5"/>
  <c r="C1014" i="5"/>
  <c r="C1013" i="5"/>
  <c r="C1012" i="5"/>
  <c r="C1011" i="5"/>
  <c r="C1010" i="5"/>
  <c r="C1009" i="5"/>
  <c r="C1008" i="5"/>
  <c r="C1007" i="5"/>
  <c r="C1006" i="5"/>
  <c r="C1005" i="5"/>
  <c r="C1004" i="5"/>
  <c r="C1003" i="5"/>
  <c r="C1002" i="5"/>
  <c r="C1001" i="5"/>
  <c r="C1000" i="5"/>
  <c r="C999" i="5"/>
  <c r="C998" i="5"/>
  <c r="C997" i="5"/>
  <c r="C996" i="5"/>
  <c r="C995" i="5"/>
  <c r="C994" i="5"/>
  <c r="C993" i="5"/>
  <c r="C992" i="5"/>
  <c r="C991" i="5"/>
  <c r="C990" i="5"/>
  <c r="C989" i="5"/>
  <c r="C988" i="5"/>
  <c r="C987" i="5"/>
  <c r="C986" i="5"/>
  <c r="C985" i="5"/>
  <c r="C984" i="5"/>
  <c r="C983" i="5"/>
  <c r="C982" i="5"/>
  <c r="C981" i="5"/>
  <c r="C980" i="5"/>
  <c r="C979" i="5"/>
  <c r="C978" i="5"/>
  <c r="C977" i="5"/>
  <c r="C976" i="5"/>
  <c r="C975" i="5"/>
  <c r="C974" i="5"/>
  <c r="C973" i="5"/>
  <c r="C972" i="5"/>
  <c r="C971" i="5"/>
  <c r="C970" i="5"/>
  <c r="C969" i="5"/>
  <c r="C968" i="5"/>
  <c r="C967" i="5"/>
  <c r="C966" i="5"/>
  <c r="C965" i="5"/>
  <c r="C964" i="5"/>
  <c r="C963" i="5"/>
  <c r="C962" i="5"/>
  <c r="C961" i="5"/>
  <c r="C960" i="5"/>
  <c r="C959" i="5"/>
  <c r="C958" i="5"/>
  <c r="C957" i="5"/>
  <c r="C956" i="5"/>
  <c r="C955" i="5"/>
  <c r="C954" i="5"/>
  <c r="C953" i="5"/>
  <c r="C952" i="5"/>
  <c r="C951" i="5"/>
  <c r="C950" i="5"/>
  <c r="C949" i="5"/>
  <c r="C948" i="5"/>
  <c r="C947" i="5"/>
  <c r="C946" i="5"/>
  <c r="C945" i="5"/>
  <c r="C944" i="5"/>
  <c r="C943" i="5"/>
  <c r="C942" i="5"/>
  <c r="C941" i="5"/>
  <c r="C940" i="5"/>
  <c r="C939" i="5"/>
  <c r="C938" i="5"/>
  <c r="C937" i="5"/>
  <c r="C936" i="5"/>
  <c r="C935" i="5"/>
  <c r="C934" i="5"/>
  <c r="C933" i="5"/>
  <c r="C932" i="5"/>
  <c r="C931" i="5"/>
  <c r="C930" i="5"/>
  <c r="C929" i="5"/>
  <c r="C928" i="5"/>
  <c r="C927" i="5"/>
  <c r="C926" i="5"/>
  <c r="C925" i="5"/>
  <c r="C924" i="5"/>
  <c r="C923" i="5"/>
  <c r="C922" i="5"/>
  <c r="C921" i="5"/>
  <c r="C920" i="5"/>
  <c r="C919" i="5"/>
  <c r="C918" i="5"/>
  <c r="C917" i="5"/>
  <c r="C916" i="5"/>
  <c r="C915" i="5"/>
  <c r="C914" i="5"/>
  <c r="C913" i="5"/>
  <c r="C912" i="5"/>
  <c r="C911" i="5"/>
  <c r="C910" i="5"/>
  <c r="C909" i="5"/>
  <c r="C908" i="5"/>
  <c r="C907" i="5"/>
  <c r="C906" i="5"/>
  <c r="C905" i="5"/>
  <c r="C904" i="5"/>
  <c r="C903" i="5"/>
  <c r="C902" i="5"/>
  <c r="C901" i="5"/>
  <c r="C900" i="5"/>
  <c r="C899" i="5"/>
  <c r="C898" i="5"/>
  <c r="C897" i="5"/>
  <c r="C896" i="5"/>
  <c r="C895" i="5"/>
  <c r="C894" i="5"/>
  <c r="C893" i="5"/>
  <c r="C892" i="5"/>
  <c r="C891" i="5"/>
  <c r="C890" i="5"/>
  <c r="C889" i="5"/>
  <c r="C888" i="5"/>
  <c r="C887" i="5"/>
  <c r="C886" i="5"/>
  <c r="C885" i="5"/>
  <c r="C884" i="5"/>
  <c r="C883" i="5"/>
  <c r="C882" i="5"/>
  <c r="C881" i="5"/>
  <c r="C880" i="5"/>
  <c r="C879" i="5"/>
  <c r="C878" i="5"/>
  <c r="C877" i="5"/>
  <c r="C876" i="5"/>
  <c r="C875" i="5"/>
  <c r="C874" i="5"/>
  <c r="C873" i="5"/>
  <c r="C872" i="5"/>
  <c r="C871" i="5"/>
  <c r="C870" i="5"/>
  <c r="C869" i="5"/>
  <c r="C868" i="5"/>
  <c r="C867" i="5"/>
  <c r="C866" i="5"/>
  <c r="C865" i="5"/>
  <c r="C864" i="5"/>
  <c r="C863" i="5"/>
  <c r="C862" i="5"/>
  <c r="C861" i="5"/>
  <c r="C860" i="5"/>
  <c r="C859" i="5"/>
  <c r="C858" i="5"/>
  <c r="C857" i="5"/>
  <c r="C856" i="5"/>
  <c r="C855" i="5"/>
  <c r="C854" i="5"/>
  <c r="C853" i="5"/>
  <c r="C852" i="5"/>
  <c r="C851" i="5"/>
  <c r="C850" i="5"/>
  <c r="C849" i="5"/>
  <c r="C848" i="5"/>
  <c r="C847" i="5"/>
  <c r="C846" i="5"/>
  <c r="C845" i="5"/>
  <c r="C844" i="5"/>
  <c r="C843" i="5"/>
  <c r="C842" i="5"/>
  <c r="C841" i="5"/>
  <c r="C840" i="5"/>
  <c r="C839" i="5"/>
  <c r="C838" i="5"/>
  <c r="C837" i="5"/>
  <c r="C836" i="5"/>
  <c r="C835" i="5"/>
  <c r="C834" i="5"/>
  <c r="C833" i="5"/>
  <c r="C832" i="5"/>
  <c r="C831" i="5"/>
  <c r="C830" i="5"/>
  <c r="C829" i="5"/>
  <c r="C828" i="5"/>
  <c r="C827" i="5"/>
  <c r="C826" i="5"/>
  <c r="C825" i="5"/>
  <c r="C824" i="5"/>
  <c r="C823" i="5"/>
  <c r="C822" i="5"/>
  <c r="C821" i="5"/>
  <c r="C820" i="5"/>
  <c r="C819" i="5"/>
  <c r="C818" i="5"/>
  <c r="C817" i="5"/>
  <c r="C816" i="5"/>
  <c r="C815" i="5"/>
  <c r="C814" i="5"/>
  <c r="C813" i="5"/>
  <c r="C812" i="5"/>
  <c r="C811" i="5"/>
  <c r="C810" i="5"/>
  <c r="C809" i="5"/>
  <c r="C808" i="5"/>
  <c r="C807" i="5"/>
  <c r="C806" i="5"/>
  <c r="C805" i="5"/>
  <c r="C804" i="5"/>
  <c r="C803" i="5"/>
  <c r="C802" i="5"/>
  <c r="C801" i="5"/>
  <c r="C800" i="5"/>
  <c r="C799" i="5"/>
  <c r="C798" i="5"/>
  <c r="C797" i="5"/>
  <c r="C796" i="5"/>
  <c r="C795" i="5"/>
  <c r="C794" i="5"/>
  <c r="C793" i="5"/>
  <c r="C792" i="5"/>
  <c r="C791" i="5"/>
  <c r="C790" i="5"/>
  <c r="C789" i="5"/>
  <c r="C788" i="5"/>
  <c r="C787" i="5"/>
  <c r="C786" i="5"/>
  <c r="C785" i="5"/>
  <c r="C784" i="5"/>
  <c r="C783" i="5"/>
  <c r="C782" i="5"/>
  <c r="C781" i="5"/>
  <c r="C780" i="5"/>
  <c r="C779" i="5"/>
  <c r="C778" i="5"/>
  <c r="C777" i="5"/>
  <c r="C776" i="5"/>
  <c r="C775" i="5"/>
  <c r="C774" i="5"/>
  <c r="C773" i="5"/>
  <c r="C772" i="5"/>
  <c r="C771" i="5"/>
  <c r="C770" i="5"/>
  <c r="C769" i="5"/>
  <c r="C768" i="5"/>
  <c r="C767" i="5"/>
  <c r="C766" i="5"/>
  <c r="C765" i="5"/>
  <c r="C764" i="5"/>
  <c r="C763" i="5"/>
  <c r="C762" i="5"/>
  <c r="C761" i="5"/>
  <c r="C760" i="5"/>
  <c r="C759" i="5"/>
  <c r="C758" i="5"/>
  <c r="C757" i="5"/>
  <c r="C756" i="5"/>
  <c r="C755" i="5"/>
  <c r="C754" i="5"/>
  <c r="C753" i="5"/>
  <c r="C752" i="5"/>
  <c r="C751" i="5"/>
  <c r="C750" i="5"/>
  <c r="C749" i="5"/>
  <c r="C748" i="5"/>
  <c r="C747" i="5"/>
  <c r="C746" i="5"/>
  <c r="C745" i="5"/>
  <c r="C744" i="5"/>
  <c r="C743" i="5"/>
  <c r="C742" i="5"/>
  <c r="C741" i="5"/>
  <c r="C740" i="5"/>
  <c r="C739" i="5"/>
  <c r="C738" i="5"/>
  <c r="C737" i="5"/>
  <c r="C736" i="5"/>
  <c r="C735" i="5"/>
  <c r="C734" i="5"/>
  <c r="C733" i="5"/>
  <c r="C732" i="5"/>
  <c r="C731" i="5"/>
  <c r="C730" i="5"/>
  <c r="C729" i="5"/>
  <c r="C728" i="5"/>
  <c r="C727" i="5"/>
  <c r="C726" i="5"/>
  <c r="C725" i="5"/>
  <c r="C724" i="5"/>
  <c r="C723" i="5"/>
  <c r="C722" i="5"/>
  <c r="C721" i="5"/>
  <c r="C720" i="5"/>
  <c r="C719" i="5"/>
  <c r="C718" i="5"/>
  <c r="C717" i="5"/>
  <c r="C716" i="5"/>
  <c r="C715" i="5"/>
  <c r="C714" i="5"/>
  <c r="C713" i="5"/>
  <c r="C712" i="5"/>
  <c r="C711" i="5"/>
  <c r="C710" i="5"/>
  <c r="C709" i="5"/>
  <c r="C708" i="5"/>
  <c r="C707" i="5"/>
  <c r="C706" i="5"/>
  <c r="C705" i="5"/>
  <c r="C704" i="5"/>
  <c r="C703" i="5"/>
  <c r="C702" i="5"/>
  <c r="C701" i="5"/>
  <c r="C700" i="5"/>
  <c r="C699" i="5"/>
  <c r="C698" i="5"/>
  <c r="C697" i="5"/>
  <c r="C696" i="5"/>
  <c r="C695" i="5"/>
  <c r="C694" i="5"/>
  <c r="C693" i="5"/>
  <c r="C692" i="5"/>
  <c r="C691" i="5"/>
  <c r="C690" i="5"/>
  <c r="C689" i="5"/>
  <c r="C688" i="5"/>
  <c r="C687" i="5"/>
  <c r="C686" i="5"/>
  <c r="C685" i="5"/>
  <c r="C684" i="5"/>
  <c r="C683" i="5"/>
  <c r="C682" i="5"/>
  <c r="C681" i="5"/>
  <c r="C680" i="5"/>
  <c r="C679" i="5"/>
  <c r="C678" i="5"/>
  <c r="C677" i="5"/>
  <c r="C676" i="5"/>
  <c r="C675" i="5"/>
  <c r="C674" i="5"/>
  <c r="C673" i="5"/>
  <c r="C672" i="5"/>
  <c r="C671" i="5"/>
  <c r="C670" i="5"/>
  <c r="C669" i="5"/>
  <c r="C668" i="5"/>
  <c r="C667" i="5"/>
  <c r="C666" i="5"/>
  <c r="C665" i="5"/>
  <c r="C664" i="5"/>
  <c r="C663" i="5"/>
  <c r="C662" i="5"/>
  <c r="C661" i="5"/>
  <c r="C660" i="5"/>
  <c r="C659" i="5"/>
  <c r="C658" i="5"/>
  <c r="C657" i="5"/>
  <c r="C656" i="5"/>
  <c r="C655" i="5"/>
  <c r="C654" i="5"/>
  <c r="C653" i="5"/>
  <c r="C652" i="5"/>
  <c r="C651" i="5"/>
  <c r="C650" i="5"/>
  <c r="C649" i="5"/>
  <c r="C648" i="5"/>
  <c r="C647" i="5"/>
  <c r="C646" i="5"/>
  <c r="C645" i="5"/>
  <c r="C644" i="5"/>
  <c r="C643" i="5"/>
  <c r="C642" i="5"/>
  <c r="C641" i="5"/>
  <c r="C640" i="5"/>
  <c r="C639" i="5"/>
  <c r="C638" i="5"/>
  <c r="C637" i="5"/>
  <c r="C636" i="5"/>
  <c r="C635" i="5"/>
  <c r="C634" i="5"/>
  <c r="C633" i="5"/>
  <c r="C632" i="5"/>
  <c r="C631" i="5"/>
  <c r="C630" i="5"/>
  <c r="C629" i="5"/>
  <c r="C628" i="5"/>
  <c r="C627" i="5"/>
  <c r="C626" i="5"/>
  <c r="C625" i="5"/>
  <c r="C624" i="5"/>
  <c r="C623" i="5"/>
  <c r="C622" i="5"/>
  <c r="C621" i="5"/>
  <c r="C620" i="5"/>
  <c r="C619" i="5"/>
  <c r="C618" i="5"/>
  <c r="C617" i="5"/>
  <c r="C616" i="5"/>
  <c r="C615" i="5"/>
  <c r="C614" i="5"/>
  <c r="C613" i="5"/>
  <c r="C612" i="5"/>
  <c r="C611" i="5"/>
  <c r="C610" i="5"/>
  <c r="C609" i="5"/>
  <c r="C608" i="5"/>
  <c r="C607" i="5"/>
  <c r="C606" i="5"/>
  <c r="C605" i="5"/>
  <c r="C604" i="5"/>
  <c r="C603" i="5"/>
  <c r="C602" i="5"/>
  <c r="C601" i="5"/>
  <c r="C600" i="5"/>
  <c r="C599" i="5"/>
  <c r="C598" i="5"/>
  <c r="C597" i="5"/>
  <c r="C596" i="5"/>
  <c r="C595" i="5"/>
  <c r="C594" i="5"/>
  <c r="C593" i="5"/>
  <c r="C592" i="5"/>
  <c r="C591" i="5"/>
  <c r="C590" i="5"/>
  <c r="C589" i="5"/>
  <c r="C588" i="5"/>
  <c r="C587" i="5"/>
  <c r="C586" i="5"/>
  <c r="C585" i="5"/>
  <c r="C584" i="5"/>
  <c r="C583" i="5"/>
  <c r="C582" i="5"/>
  <c r="C581" i="5"/>
  <c r="C580" i="5"/>
  <c r="C579" i="5"/>
  <c r="C578" i="5"/>
  <c r="C577" i="5"/>
  <c r="C576" i="5"/>
  <c r="C575" i="5"/>
  <c r="C574" i="5"/>
  <c r="C573" i="5"/>
  <c r="C572" i="5"/>
  <c r="C571" i="5"/>
  <c r="C570" i="5"/>
  <c r="C569" i="5"/>
  <c r="C568" i="5"/>
  <c r="C567" i="5"/>
  <c r="C566" i="5"/>
  <c r="C565" i="5"/>
  <c r="C564" i="5"/>
  <c r="C563" i="5"/>
  <c r="C562" i="5"/>
  <c r="C561" i="5"/>
  <c r="C560" i="5"/>
  <c r="C559" i="5"/>
  <c r="C558" i="5"/>
  <c r="C557" i="5"/>
  <c r="C556" i="5"/>
  <c r="C555" i="5"/>
  <c r="C554" i="5"/>
  <c r="C553" i="5"/>
  <c r="C552" i="5"/>
  <c r="C551" i="5"/>
  <c r="C550" i="5"/>
  <c r="C549" i="5"/>
  <c r="C548" i="5"/>
  <c r="C547" i="5"/>
  <c r="C546" i="5"/>
  <c r="C545" i="5"/>
  <c r="C544" i="5"/>
  <c r="C543" i="5"/>
  <c r="C542" i="5"/>
  <c r="C541" i="5"/>
  <c r="C540" i="5"/>
  <c r="C539" i="5"/>
  <c r="C538" i="5"/>
  <c r="C537" i="5"/>
  <c r="C536" i="5"/>
  <c r="C535" i="5"/>
  <c r="C534" i="5"/>
  <c r="C533" i="5"/>
  <c r="C532" i="5"/>
  <c r="C531" i="5"/>
  <c r="C530" i="5"/>
  <c r="C529" i="5"/>
  <c r="C528" i="5"/>
  <c r="C527" i="5"/>
  <c r="C526" i="5"/>
  <c r="C525" i="5"/>
  <c r="C524" i="5"/>
  <c r="C523" i="5"/>
  <c r="C522" i="5"/>
  <c r="C521" i="5"/>
  <c r="C520" i="5"/>
  <c r="C519" i="5"/>
  <c r="C518" i="5"/>
  <c r="C517" i="5"/>
  <c r="C516" i="5"/>
  <c r="C515" i="5"/>
  <c r="C514" i="5"/>
  <c r="C513" i="5"/>
  <c r="C512" i="5"/>
  <c r="C511" i="5"/>
  <c r="C510" i="5"/>
  <c r="C509" i="5"/>
  <c r="C508" i="5"/>
  <c r="C507" i="5"/>
  <c r="C506" i="5"/>
  <c r="C505" i="5"/>
  <c r="C504" i="5"/>
  <c r="C503" i="5"/>
  <c r="C502" i="5"/>
  <c r="C501" i="5"/>
  <c r="C500" i="5"/>
  <c r="C499" i="5"/>
  <c r="C498" i="5"/>
  <c r="C497" i="5"/>
  <c r="C496" i="5"/>
  <c r="C495" i="5"/>
  <c r="C494" i="5"/>
  <c r="C493" i="5"/>
  <c r="C492" i="5"/>
  <c r="C491" i="5"/>
  <c r="C490" i="5"/>
  <c r="C489" i="5"/>
  <c r="C488" i="5"/>
  <c r="C487" i="5"/>
  <c r="C486" i="5"/>
  <c r="C485" i="5"/>
  <c r="C484" i="5"/>
  <c r="C483" i="5"/>
  <c r="C482" i="5"/>
  <c r="C481" i="5"/>
  <c r="C480" i="5"/>
  <c r="C479" i="5"/>
  <c r="C478" i="5"/>
  <c r="C477" i="5"/>
  <c r="C476" i="5"/>
  <c r="C475" i="5"/>
  <c r="C474" i="5"/>
  <c r="C473" i="5"/>
  <c r="C472" i="5"/>
  <c r="C471" i="5"/>
  <c r="C470" i="5"/>
  <c r="C469" i="5"/>
  <c r="C468" i="5"/>
  <c r="C467" i="5"/>
  <c r="C466" i="5"/>
  <c r="C465" i="5"/>
  <c r="C464" i="5"/>
  <c r="C463" i="5"/>
  <c r="C462" i="5"/>
  <c r="C461" i="5"/>
  <c r="C460" i="5"/>
  <c r="C459" i="5"/>
  <c r="C458" i="5"/>
  <c r="C457" i="5"/>
  <c r="C456" i="5"/>
  <c r="C455" i="5"/>
  <c r="C454" i="5"/>
  <c r="C453" i="5"/>
  <c r="C452" i="5"/>
  <c r="C451" i="5"/>
  <c r="C450" i="5"/>
  <c r="C449" i="5"/>
  <c r="C448" i="5"/>
  <c r="C447" i="5"/>
  <c r="C446" i="5"/>
  <c r="C445" i="5"/>
  <c r="C444" i="5"/>
  <c r="C443" i="5"/>
  <c r="C442" i="5"/>
  <c r="C441" i="5"/>
  <c r="C440" i="5"/>
  <c r="C439" i="5"/>
  <c r="C438" i="5"/>
  <c r="C437" i="5"/>
  <c r="C436" i="5"/>
  <c r="C435" i="5"/>
  <c r="C434" i="5"/>
  <c r="C433" i="5"/>
  <c r="C432" i="5"/>
  <c r="C431" i="5"/>
  <c r="C430" i="5"/>
  <c r="C429" i="5"/>
  <c r="C428" i="5"/>
  <c r="C427" i="5"/>
  <c r="C426" i="5"/>
  <c r="C425" i="5"/>
  <c r="C424" i="5"/>
  <c r="C423" i="5"/>
  <c r="C422" i="5"/>
  <c r="C421" i="5"/>
  <c r="C420" i="5"/>
  <c r="C419" i="5"/>
  <c r="C418" i="5"/>
  <c r="C417" i="5"/>
  <c r="C416" i="5"/>
  <c r="C415" i="5"/>
  <c r="C414" i="5"/>
  <c r="C413" i="5"/>
  <c r="C412" i="5"/>
  <c r="C411" i="5"/>
  <c r="C410" i="5"/>
  <c r="C409" i="5"/>
  <c r="C408" i="5"/>
  <c r="C407" i="5"/>
  <c r="C406" i="5"/>
  <c r="C405" i="5"/>
  <c r="C404" i="5"/>
  <c r="C403" i="5"/>
  <c r="C402" i="5"/>
  <c r="C401" i="5"/>
  <c r="C400" i="5"/>
  <c r="C399" i="5"/>
  <c r="C398" i="5"/>
  <c r="C397" i="5"/>
  <c r="C396" i="5"/>
  <c r="C395" i="5"/>
  <c r="C394" i="5"/>
  <c r="C393" i="5"/>
  <c r="C392" i="5"/>
  <c r="C391" i="5"/>
  <c r="C390" i="5"/>
  <c r="C389" i="5"/>
  <c r="C388" i="5"/>
  <c r="C387" i="5"/>
  <c r="C386" i="5"/>
  <c r="C385" i="5"/>
  <c r="C384" i="5"/>
  <c r="C383" i="5"/>
  <c r="C382" i="5"/>
  <c r="C381" i="5"/>
  <c r="C380" i="5"/>
  <c r="C379" i="5"/>
  <c r="C378" i="5"/>
  <c r="C377" i="5"/>
  <c r="C376" i="5"/>
  <c r="C375" i="5"/>
  <c r="C374" i="5"/>
  <c r="C373" i="5"/>
  <c r="C372" i="5"/>
  <c r="C371" i="5"/>
  <c r="C370" i="5"/>
  <c r="C369" i="5"/>
  <c r="C368" i="5"/>
  <c r="C367" i="5"/>
  <c r="C366" i="5"/>
  <c r="C365" i="5"/>
  <c r="C364" i="5"/>
  <c r="C363" i="5"/>
  <c r="C362" i="5"/>
  <c r="C361" i="5"/>
  <c r="C360" i="5"/>
  <c r="C359" i="5"/>
  <c r="C358" i="5"/>
  <c r="C357" i="5"/>
  <c r="C356" i="5"/>
  <c r="C355" i="5"/>
  <c r="C354" i="5"/>
  <c r="C353" i="5"/>
  <c r="C352" i="5"/>
  <c r="C351" i="5"/>
  <c r="C350" i="5"/>
  <c r="C349" i="5"/>
  <c r="C348" i="5"/>
  <c r="C347" i="5"/>
  <c r="C346" i="5"/>
  <c r="C345" i="5"/>
  <c r="C344" i="5"/>
  <c r="C343" i="5"/>
  <c r="C342" i="5"/>
  <c r="C341" i="5"/>
  <c r="C340" i="5"/>
  <c r="C339" i="5"/>
  <c r="C338" i="5"/>
  <c r="C337" i="5"/>
  <c r="C336" i="5"/>
  <c r="C335" i="5"/>
  <c r="C334" i="5"/>
  <c r="C333" i="5"/>
  <c r="C332" i="5"/>
  <c r="C331" i="5"/>
  <c r="C330" i="5"/>
  <c r="C329" i="5"/>
  <c r="C328" i="5"/>
  <c r="C327" i="5"/>
  <c r="C326" i="5"/>
  <c r="C325" i="5"/>
  <c r="C324" i="5"/>
  <c r="C323" i="5"/>
  <c r="C322" i="5"/>
  <c r="C321" i="5"/>
  <c r="C320" i="5"/>
  <c r="C319" i="5"/>
  <c r="C318" i="5"/>
  <c r="C317" i="5"/>
  <c r="C316" i="5"/>
  <c r="C315" i="5"/>
  <c r="C314" i="5"/>
  <c r="C313" i="5"/>
  <c r="C312" i="5"/>
  <c r="C311" i="5"/>
  <c r="C310" i="5"/>
  <c r="C309" i="5"/>
  <c r="C308" i="5"/>
  <c r="C307" i="5"/>
  <c r="C306" i="5"/>
  <c r="C305" i="5"/>
  <c r="C304" i="5"/>
  <c r="C303" i="5"/>
  <c r="C302" i="5"/>
  <c r="C301" i="5"/>
  <c r="C300" i="5"/>
  <c r="C299" i="5"/>
  <c r="C298" i="5"/>
  <c r="C297" i="5"/>
  <c r="C296" i="5"/>
  <c r="C295" i="5"/>
  <c r="C294" i="5"/>
  <c r="C293" i="5"/>
  <c r="C292" i="5"/>
  <c r="C291" i="5"/>
  <c r="C290" i="5"/>
  <c r="C289" i="5"/>
  <c r="C288" i="5"/>
  <c r="C287" i="5"/>
  <c r="C286" i="5"/>
  <c r="C285" i="5"/>
  <c r="C284" i="5"/>
  <c r="C283" i="5"/>
  <c r="C282" i="5"/>
  <c r="C281" i="5"/>
  <c r="C280" i="5"/>
  <c r="C279" i="5"/>
  <c r="C278" i="5"/>
  <c r="C277" i="5"/>
  <c r="C276" i="5"/>
  <c r="C275" i="5"/>
  <c r="C274" i="5"/>
  <c r="C273" i="5"/>
  <c r="C272" i="5"/>
  <c r="C271" i="5"/>
  <c r="C270" i="5"/>
  <c r="C269" i="5"/>
  <c r="C268" i="5"/>
  <c r="C267" i="5"/>
  <c r="C266" i="5"/>
  <c r="C265" i="5"/>
  <c r="C264" i="5"/>
  <c r="C263" i="5"/>
  <c r="C262" i="5"/>
  <c r="C261" i="5"/>
  <c r="C260" i="5"/>
  <c r="C259" i="5"/>
  <c r="C258" i="5"/>
  <c r="C257" i="5"/>
  <c r="C256" i="5"/>
  <c r="C255" i="5"/>
  <c r="C254" i="5"/>
  <c r="C253" i="5"/>
  <c r="C252" i="5"/>
  <c r="C251" i="5"/>
  <c r="C250" i="5"/>
  <c r="C249" i="5"/>
  <c r="C248" i="5"/>
  <c r="C247" i="5"/>
  <c r="C246" i="5"/>
  <c r="C245" i="5"/>
  <c r="C244" i="5"/>
  <c r="C243" i="5"/>
  <c r="C242" i="5"/>
  <c r="C241" i="5"/>
  <c r="C240" i="5"/>
  <c r="C239" i="5"/>
  <c r="C238" i="5"/>
  <c r="C237" i="5"/>
  <c r="C236" i="5"/>
  <c r="C235" i="5"/>
  <c r="C234" i="5"/>
  <c r="C233" i="5"/>
  <c r="C232" i="5"/>
  <c r="C231" i="5"/>
  <c r="C230" i="5"/>
  <c r="C229" i="5"/>
  <c r="C228" i="5"/>
  <c r="C227" i="5"/>
  <c r="C226" i="5"/>
  <c r="C225" i="5"/>
  <c r="C224" i="5"/>
  <c r="C223" i="5"/>
  <c r="C222" i="5"/>
  <c r="C221" i="5"/>
  <c r="C220" i="5"/>
  <c r="C219" i="5"/>
  <c r="C218" i="5"/>
  <c r="C217" i="5"/>
  <c r="C216" i="5"/>
  <c r="C215" i="5"/>
  <c r="C214" i="5"/>
  <c r="C213" i="5"/>
  <c r="C212" i="5"/>
  <c r="C211" i="5"/>
  <c r="C210" i="5"/>
  <c r="C209" i="5"/>
  <c r="C208" i="5"/>
  <c r="C207" i="5"/>
  <c r="C206" i="5"/>
  <c r="C205" i="5"/>
  <c r="C204" i="5"/>
  <c r="C203" i="5"/>
  <c r="C202" i="5"/>
  <c r="C201" i="5"/>
  <c r="C200" i="5"/>
  <c r="C199" i="5"/>
  <c r="C198" i="5"/>
  <c r="C197" i="5"/>
  <c r="C196" i="5"/>
  <c r="C195" i="5"/>
  <c r="C194" i="5"/>
  <c r="C193" i="5"/>
  <c r="C192" i="5"/>
  <c r="C191" i="5"/>
  <c r="C190" i="5"/>
  <c r="C189" i="5"/>
  <c r="C188" i="5"/>
  <c r="C187" i="5"/>
  <c r="C186" i="5"/>
  <c r="C185" i="5"/>
  <c r="C184" i="5"/>
  <c r="C183" i="5"/>
  <c r="C182" i="5"/>
  <c r="C181" i="5"/>
  <c r="C180" i="5"/>
  <c r="C179" i="5"/>
  <c r="C178" i="5"/>
  <c r="C177" i="5"/>
  <c r="C176" i="5"/>
  <c r="C175" i="5"/>
  <c r="C174" i="5"/>
  <c r="C173" i="5"/>
  <c r="C172" i="5"/>
  <c r="C171" i="5"/>
  <c r="C170" i="5"/>
  <c r="C169" i="5"/>
  <c r="C168" i="5"/>
  <c r="C167" i="5"/>
  <c r="C166" i="5"/>
  <c r="C165" i="5"/>
  <c r="C164" i="5"/>
  <c r="C163" i="5"/>
  <c r="C162" i="5"/>
  <c r="C161" i="5"/>
  <c r="C160" i="5"/>
  <c r="C159" i="5"/>
  <c r="C158" i="5"/>
  <c r="C157" i="5"/>
  <c r="C156" i="5"/>
  <c r="C155" i="5"/>
  <c r="C154" i="5"/>
  <c r="C153" i="5"/>
  <c r="C152" i="5"/>
  <c r="C151" i="5"/>
  <c r="C150" i="5"/>
  <c r="C149" i="5"/>
  <c r="C148" i="5"/>
  <c r="C147" i="5"/>
  <c r="C146" i="5"/>
  <c r="C145" i="5"/>
  <c r="C144" i="5"/>
  <c r="C143" i="5"/>
  <c r="C142" i="5"/>
  <c r="C141" i="5"/>
  <c r="C140" i="5"/>
  <c r="C139" i="5"/>
  <c r="C138" i="5"/>
  <c r="C137" i="5"/>
  <c r="C136" i="5"/>
  <c r="C135" i="5"/>
  <c r="C134" i="5"/>
  <c r="C133" i="5"/>
  <c r="C132" i="5"/>
  <c r="C131" i="5"/>
  <c r="C130" i="5"/>
  <c r="C129" i="5"/>
  <c r="C128" i="5"/>
  <c r="C127" i="5"/>
  <c r="C126" i="5"/>
  <c r="C125" i="5"/>
  <c r="C124" i="5"/>
  <c r="C123" i="5"/>
  <c r="C122" i="5"/>
  <c r="C121" i="5"/>
  <c r="C120" i="5"/>
  <c r="C119" i="5"/>
  <c r="C118" i="5"/>
  <c r="C117" i="5"/>
  <c r="C116" i="5"/>
  <c r="C115" i="5"/>
  <c r="C114" i="5"/>
  <c r="C113" i="5"/>
  <c r="C112" i="5"/>
  <c r="C111" i="5"/>
  <c r="C110" i="5"/>
  <c r="C109" i="5"/>
  <c r="C108" i="5"/>
  <c r="C107" i="5"/>
  <c r="C106" i="5"/>
  <c r="C105" i="5"/>
  <c r="C104" i="5"/>
  <c r="C103" i="5"/>
  <c r="C102" i="5"/>
  <c r="C101" i="5"/>
  <c r="C100" i="5"/>
  <c r="C99" i="5"/>
  <c r="C98" i="5"/>
  <c r="C97" i="5"/>
  <c r="C96" i="5"/>
  <c r="C95" i="5"/>
  <c r="C94" i="5"/>
  <c r="C93" i="5"/>
  <c r="C92" i="5"/>
  <c r="C91" i="5"/>
  <c r="C90" i="5"/>
  <c r="C89" i="5"/>
  <c r="C88" i="5"/>
  <c r="C87" i="5"/>
  <c r="C86" i="5"/>
  <c r="C85" i="5"/>
  <c r="C84" i="5"/>
  <c r="C83" i="5"/>
  <c r="C82" i="5"/>
  <c r="C81" i="5"/>
  <c r="C80" i="5"/>
  <c r="C79" i="5"/>
  <c r="C78" i="5"/>
  <c r="C77" i="5"/>
  <c r="C76" i="5"/>
  <c r="C75" i="5"/>
  <c r="C74" i="5"/>
  <c r="C73" i="5"/>
  <c r="C72" i="5"/>
  <c r="C71" i="5"/>
  <c r="C70" i="5"/>
  <c r="C69" i="5"/>
  <c r="C68" i="5"/>
  <c r="C67" i="5"/>
  <c r="C66" i="5"/>
  <c r="C65" i="5"/>
  <c r="C64" i="5"/>
  <c r="C63" i="5"/>
  <c r="C62" i="5"/>
  <c r="C61" i="5"/>
  <c r="C60" i="5"/>
  <c r="C59" i="5"/>
  <c r="C58" i="5"/>
  <c r="C57" i="5"/>
  <c r="P56" i="5"/>
  <c r="C56" i="5"/>
  <c r="C55" i="5"/>
  <c r="C54" i="5"/>
  <c r="C53" i="5"/>
  <c r="C52" i="5"/>
  <c r="C51" i="5"/>
  <c r="C50" i="5"/>
  <c r="C49" i="5"/>
  <c r="C48" i="5"/>
  <c r="C47" i="5"/>
  <c r="C46" i="5"/>
  <c r="AA34" i="5"/>
  <c r="AB34" i="5"/>
  <c r="AI34" i="5"/>
  <c r="AA45" i="5"/>
  <c r="C45" i="5"/>
  <c r="AA44" i="5"/>
  <c r="K44" i="5"/>
  <c r="I44" i="5"/>
  <c r="J44" i="5"/>
  <c r="C44" i="5"/>
  <c r="AA43" i="5"/>
  <c r="K43" i="5"/>
  <c r="I43" i="5"/>
  <c r="J43" i="5"/>
  <c r="AA42" i="5"/>
  <c r="BA6" i="5"/>
  <c r="BC12" i="5"/>
  <c r="E42" i="5"/>
  <c r="G42" i="5"/>
  <c r="M42" i="5"/>
  <c r="L42" i="5"/>
  <c r="D42" i="5"/>
  <c r="C42" i="5"/>
  <c r="BA5" i="5"/>
  <c r="BG12" i="5"/>
  <c r="A19" i="5"/>
  <c r="B42" i="5"/>
  <c r="AA41" i="5"/>
  <c r="A17" i="5"/>
  <c r="BF12" i="5"/>
  <c r="A18" i="5"/>
  <c r="A20" i="5"/>
  <c r="A21" i="5"/>
  <c r="A22" i="5"/>
  <c r="A23" i="5"/>
  <c r="A24" i="5"/>
  <c r="A25" i="5"/>
  <c r="A26" i="5"/>
  <c r="A27" i="5"/>
  <c r="A28" i="5"/>
  <c r="A29" i="5"/>
  <c r="A30" i="5"/>
  <c r="A31" i="5"/>
  <c r="A32" i="5"/>
  <c r="A33" i="5"/>
  <c r="A34" i="5"/>
  <c r="I12" i="5"/>
  <c r="I13" i="5"/>
  <c r="I14" i="5"/>
  <c r="D41" i="5"/>
  <c r="C41" i="5"/>
  <c r="AI36" i="5"/>
  <c r="AB40" i="5"/>
  <c r="AA40" i="5"/>
  <c r="O38" i="5"/>
  <c r="AA35" i="5"/>
  <c r="AB35" i="5"/>
  <c r="AD35" i="5"/>
  <c r="AI37" i="5"/>
  <c r="B17" i="5"/>
  <c r="K17" i="5"/>
  <c r="BF13" i="5"/>
  <c r="B18" i="5"/>
  <c r="K18" i="5"/>
  <c r="BG13" i="5"/>
  <c r="B19" i="5"/>
  <c r="K19" i="5"/>
  <c r="K20" i="5"/>
  <c r="K21" i="5"/>
  <c r="K22" i="5"/>
  <c r="K23" i="5"/>
  <c r="K24" i="5"/>
  <c r="K25" i="5"/>
  <c r="K26" i="5"/>
  <c r="K27" i="5"/>
  <c r="K28" i="5"/>
  <c r="K29" i="5"/>
  <c r="K30" i="5"/>
  <c r="K31" i="5"/>
  <c r="K32" i="5"/>
  <c r="K33" i="5"/>
  <c r="K34" i="5"/>
  <c r="B36" i="5"/>
  <c r="AI35" i="5"/>
  <c r="AC35" i="5"/>
  <c r="AE35" i="5"/>
  <c r="AJ35" i="5"/>
  <c r="AJ34" i="5"/>
  <c r="B34" i="5"/>
  <c r="C34" i="5"/>
  <c r="D34" i="5"/>
  <c r="E34" i="5"/>
  <c r="B33" i="5"/>
  <c r="C33" i="5"/>
  <c r="D33" i="5"/>
  <c r="E33" i="5"/>
  <c r="B32" i="5"/>
  <c r="C32" i="5"/>
  <c r="D32" i="5"/>
  <c r="E32" i="5"/>
  <c r="B31" i="5"/>
  <c r="C31" i="5"/>
  <c r="D31" i="5"/>
  <c r="E31" i="5"/>
  <c r="B30" i="5"/>
  <c r="C30" i="5"/>
  <c r="D30" i="5"/>
  <c r="E30" i="5"/>
  <c r="B29" i="5"/>
  <c r="C29" i="5"/>
  <c r="D29" i="5"/>
  <c r="E29" i="5"/>
  <c r="B28" i="5"/>
  <c r="C28" i="5"/>
  <c r="D28" i="5"/>
  <c r="E28" i="5"/>
  <c r="B27" i="5"/>
  <c r="C27" i="5"/>
  <c r="D27" i="5"/>
  <c r="E27" i="5"/>
  <c r="B26" i="5"/>
  <c r="C26" i="5"/>
  <c r="D26" i="5"/>
  <c r="E26" i="5"/>
  <c r="B25" i="5"/>
  <c r="C25" i="5"/>
  <c r="D25" i="5"/>
  <c r="E25" i="5"/>
  <c r="B24" i="5"/>
  <c r="C24" i="5"/>
  <c r="D24" i="5"/>
  <c r="E24" i="5"/>
  <c r="B23" i="5"/>
  <c r="C23" i="5"/>
  <c r="D23" i="5"/>
  <c r="E23" i="5"/>
  <c r="B22" i="5"/>
  <c r="C22" i="5"/>
  <c r="D22" i="5"/>
  <c r="E22" i="5"/>
  <c r="B21" i="5"/>
  <c r="C21" i="5"/>
  <c r="D21" i="5"/>
  <c r="E21" i="5"/>
  <c r="B20" i="5"/>
  <c r="C20" i="5"/>
  <c r="D20" i="5"/>
  <c r="E20" i="5"/>
  <c r="BE3" i="5"/>
  <c r="BG14" i="5"/>
  <c r="C19" i="5"/>
  <c r="D19" i="5"/>
  <c r="E19" i="5"/>
  <c r="BF3" i="5"/>
  <c r="BF14" i="5"/>
  <c r="C18" i="5"/>
  <c r="D18" i="5"/>
  <c r="E18" i="5"/>
  <c r="BG3" i="5"/>
  <c r="BE14" i="5"/>
  <c r="C17" i="5"/>
  <c r="D17" i="5"/>
  <c r="E17" i="5"/>
  <c r="BV14" i="5"/>
  <c r="BU14" i="5"/>
  <c r="BT14" i="5"/>
  <c r="BS14" i="5"/>
  <c r="BR14" i="5"/>
  <c r="BQ14" i="5"/>
  <c r="BP14" i="5"/>
  <c r="BO14" i="5"/>
  <c r="BN14" i="5"/>
  <c r="BM14" i="5"/>
  <c r="BL14" i="5"/>
  <c r="BK14" i="5"/>
  <c r="BJ14" i="5"/>
  <c r="BI14" i="5"/>
  <c r="BH14" i="5"/>
  <c r="BE6" i="5"/>
  <c r="C12" i="5"/>
  <c r="BF6" i="5"/>
  <c r="C13" i="5"/>
  <c r="C14" i="5"/>
  <c r="B14" i="5"/>
  <c r="BV13" i="5"/>
  <c r="BU13" i="5"/>
  <c r="BT13" i="5"/>
  <c r="BS13" i="5"/>
  <c r="BR13" i="5"/>
  <c r="BQ13" i="5"/>
  <c r="BP13" i="5"/>
  <c r="BO13" i="5"/>
  <c r="BN13" i="5"/>
  <c r="BM13" i="5"/>
  <c r="BL13" i="5"/>
  <c r="BK13" i="5"/>
  <c r="BJ13" i="5"/>
  <c r="BI13" i="5"/>
  <c r="BH13" i="5"/>
  <c r="BF5" i="5"/>
  <c r="B13" i="5"/>
  <c r="D13" i="5"/>
  <c r="BV12" i="5"/>
  <c r="BU12" i="5"/>
  <c r="BT12" i="5"/>
  <c r="BS12" i="5"/>
  <c r="BR12" i="5"/>
  <c r="BQ12" i="5"/>
  <c r="BP12" i="5"/>
  <c r="BO12" i="5"/>
  <c r="BN12" i="5"/>
  <c r="BM12" i="5"/>
  <c r="BL12" i="5"/>
  <c r="BK12" i="5"/>
  <c r="BJ12" i="5"/>
  <c r="BI12" i="5"/>
  <c r="BH12" i="5"/>
  <c r="BE5" i="5"/>
  <c r="E12" i="5"/>
  <c r="B12" i="5"/>
  <c r="F12" i="5"/>
  <c r="D12" i="5"/>
  <c r="L9" i="5"/>
  <c r="I10" i="5"/>
  <c r="J10" i="5"/>
  <c r="BF4" i="5"/>
  <c r="B7" i="5"/>
  <c r="B6" i="5"/>
  <c r="B4" i="5"/>
  <c r="BU6" i="5"/>
  <c r="BT6" i="5"/>
  <c r="BS6" i="5"/>
  <c r="BR6" i="5"/>
  <c r="BQ6" i="5"/>
  <c r="BP6" i="5"/>
  <c r="BO6" i="5"/>
  <c r="BN6" i="5"/>
  <c r="BM6" i="5"/>
  <c r="BL6" i="5"/>
  <c r="BK6" i="5"/>
  <c r="BJ6" i="5"/>
  <c r="BI6" i="5"/>
  <c r="BH6" i="5"/>
  <c r="BG6" i="5"/>
  <c r="BU5" i="5"/>
  <c r="BT5" i="5"/>
  <c r="BS5" i="5"/>
  <c r="BR5" i="5"/>
  <c r="BQ5" i="5"/>
  <c r="BP5" i="5"/>
  <c r="BO5" i="5"/>
  <c r="BN5" i="5"/>
  <c r="BM5" i="5"/>
  <c r="BL5" i="5"/>
  <c r="BK5" i="5"/>
  <c r="BJ5" i="5"/>
  <c r="BI5" i="5"/>
  <c r="BH5" i="5"/>
  <c r="BG5" i="5"/>
  <c r="BU4" i="5"/>
  <c r="BT4" i="5"/>
  <c r="BS4" i="5"/>
  <c r="BR4" i="5"/>
  <c r="BQ4" i="5"/>
  <c r="BP4" i="5"/>
  <c r="BO4" i="5"/>
  <c r="BN4" i="5"/>
  <c r="BM4" i="5"/>
  <c r="BL4" i="5"/>
  <c r="BK4" i="5"/>
  <c r="BJ4" i="5"/>
  <c r="BI4" i="5"/>
  <c r="BH4" i="5"/>
  <c r="BG4" i="5"/>
  <c r="BU3" i="5"/>
  <c r="BT3" i="5"/>
  <c r="BS3" i="5"/>
  <c r="BR3" i="5"/>
  <c r="BQ3" i="5"/>
  <c r="BP3" i="5"/>
  <c r="BO3" i="5"/>
  <c r="BN3" i="5"/>
  <c r="BM3" i="5"/>
  <c r="BL3" i="5"/>
  <c r="BK3" i="5"/>
  <c r="BJ3" i="5"/>
  <c r="BI3" i="5"/>
  <c r="BH3" i="5"/>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433" i="3"/>
  <c r="A434" i="3"/>
  <c r="A435" i="3"/>
  <c r="A436" i="3"/>
  <c r="A437" i="3"/>
  <c r="A438" i="3"/>
  <c r="A439" i="3"/>
  <c r="A440" i="3"/>
  <c r="A441" i="3"/>
  <c r="A442" i="3"/>
  <c r="A443" i="3"/>
  <c r="A444" i="3"/>
  <c r="A445" i="3"/>
  <c r="A446" i="3"/>
  <c r="A447" i="3"/>
  <c r="A448" i="3"/>
  <c r="A449" i="3"/>
  <c r="A450" i="3"/>
  <c r="A451" i="3"/>
  <c r="A452" i="3"/>
  <c r="A453" i="3"/>
  <c r="A454" i="3"/>
  <c r="A455" i="3"/>
  <c r="A456" i="3"/>
  <c r="A457" i="3"/>
  <c r="A458" i="3"/>
  <c r="A459" i="3"/>
  <c r="A460" i="3"/>
  <c r="A461" i="3"/>
  <c r="A462" i="3"/>
  <c r="A463" i="3"/>
  <c r="A464" i="3"/>
  <c r="A465" i="3"/>
  <c r="A466" i="3"/>
  <c r="A467" i="3"/>
  <c r="A468" i="3"/>
  <c r="A469" i="3"/>
  <c r="A470" i="3"/>
  <c r="A471" i="3"/>
  <c r="A472" i="3"/>
  <c r="A473" i="3"/>
  <c r="A474" i="3"/>
  <c r="A475" i="3"/>
  <c r="A476" i="3"/>
  <c r="A477" i="3"/>
  <c r="A478" i="3"/>
  <c r="A479" i="3"/>
  <c r="A480" i="3"/>
  <c r="A481" i="3"/>
  <c r="A482" i="3"/>
  <c r="A483" i="3"/>
  <c r="A484" i="3"/>
  <c r="A485" i="3"/>
  <c r="A486" i="3"/>
  <c r="A487" i="3"/>
  <c r="A488" i="3"/>
  <c r="A489" i="3"/>
  <c r="A490" i="3"/>
  <c r="A491" i="3"/>
  <c r="A492" i="3"/>
  <c r="A493" i="3"/>
  <c r="A494" i="3"/>
  <c r="A495" i="3"/>
  <c r="A496" i="3"/>
  <c r="A497" i="3"/>
  <c r="A498" i="3"/>
  <c r="A499" i="3"/>
  <c r="A500" i="3"/>
  <c r="A501" i="3"/>
  <c r="A502" i="3"/>
  <c r="A503" i="3"/>
  <c r="A504" i="3"/>
  <c r="A505" i="3"/>
  <c r="A506" i="3"/>
  <c r="A507" i="3"/>
  <c r="A508" i="3"/>
  <c r="A509" i="3"/>
  <c r="A510" i="3"/>
  <c r="A511" i="3"/>
  <c r="A512" i="3"/>
  <c r="A513" i="3"/>
  <c r="A514" i="3"/>
  <c r="A515" i="3"/>
  <c r="A516" i="3"/>
  <c r="A517" i="3"/>
  <c r="A518" i="3"/>
  <c r="A519" i="3"/>
  <c r="A520" i="3"/>
  <c r="A521" i="3"/>
  <c r="A522" i="3"/>
  <c r="A523" i="3"/>
  <c r="A524" i="3"/>
  <c r="A525" i="3"/>
  <c r="A526" i="3"/>
  <c r="A527" i="3"/>
  <c r="A528" i="3"/>
  <c r="A529" i="3"/>
  <c r="A530" i="3"/>
  <c r="A531" i="3"/>
  <c r="A532" i="3"/>
  <c r="A533" i="3"/>
  <c r="A534" i="3"/>
  <c r="A535" i="3"/>
  <c r="A536" i="3"/>
  <c r="A537" i="3"/>
  <c r="A538" i="3"/>
  <c r="A539" i="3"/>
  <c r="A540" i="3"/>
  <c r="A541" i="3"/>
  <c r="A542" i="3"/>
  <c r="A543" i="3"/>
  <c r="A544" i="3"/>
  <c r="A545" i="3"/>
  <c r="A546" i="3"/>
  <c r="A547" i="3"/>
  <c r="A548" i="3"/>
  <c r="A549" i="3"/>
  <c r="A550" i="3"/>
  <c r="A551" i="3"/>
  <c r="A552" i="3"/>
  <c r="A553" i="3"/>
  <c r="A554" i="3"/>
  <c r="A555" i="3"/>
  <c r="A556" i="3"/>
  <c r="A557" i="3"/>
  <c r="A558" i="3"/>
  <c r="A559" i="3"/>
  <c r="A560" i="3"/>
  <c r="A561" i="3"/>
  <c r="A562" i="3"/>
  <c r="A563" i="3"/>
  <c r="A564" i="3"/>
  <c r="A565" i="3"/>
  <c r="A566" i="3"/>
  <c r="A567" i="3"/>
  <c r="A568" i="3"/>
  <c r="A569" i="3"/>
  <c r="A570" i="3"/>
  <c r="A571" i="3"/>
  <c r="A572" i="3"/>
  <c r="A573" i="3"/>
  <c r="A574" i="3"/>
  <c r="A575" i="3"/>
  <c r="A576" i="3"/>
  <c r="A577" i="3"/>
  <c r="A578" i="3"/>
  <c r="A579" i="3"/>
  <c r="A580" i="3"/>
  <c r="A581" i="3"/>
  <c r="A582" i="3"/>
  <c r="A583" i="3"/>
  <c r="A584" i="3"/>
  <c r="A585" i="3"/>
  <c r="A586" i="3"/>
  <c r="A587" i="3"/>
  <c r="A588" i="3"/>
  <c r="A589" i="3"/>
  <c r="A590" i="3"/>
  <c r="A591" i="3"/>
  <c r="A592" i="3"/>
  <c r="A593" i="3"/>
  <c r="A594" i="3"/>
  <c r="A595" i="3"/>
  <c r="A596" i="3"/>
  <c r="A597" i="3"/>
  <c r="A598" i="3"/>
  <c r="A599" i="3"/>
  <c r="A600" i="3"/>
  <c r="A601" i="3"/>
  <c r="A602" i="3"/>
  <c r="A603" i="3"/>
  <c r="A604" i="3"/>
  <c r="A605" i="3"/>
  <c r="A606" i="3"/>
  <c r="A607" i="3"/>
  <c r="A608" i="3"/>
  <c r="A609" i="3"/>
  <c r="A610" i="3"/>
  <c r="A611" i="3"/>
  <c r="A612" i="3"/>
  <c r="A613" i="3"/>
  <c r="A614" i="3"/>
  <c r="A615" i="3"/>
  <c r="A616" i="3"/>
  <c r="A617" i="3"/>
  <c r="A618" i="3"/>
  <c r="A619" i="3"/>
  <c r="A620" i="3"/>
  <c r="A621" i="3"/>
  <c r="A622" i="3"/>
  <c r="A623" i="3"/>
  <c r="A624" i="3"/>
  <c r="A625" i="3"/>
  <c r="A626" i="3"/>
  <c r="A627" i="3"/>
  <c r="A628" i="3"/>
  <c r="A629" i="3"/>
  <c r="A630" i="3"/>
  <c r="A631" i="3"/>
  <c r="A632" i="3"/>
  <c r="A633" i="3"/>
  <c r="A634" i="3"/>
  <c r="A635" i="3"/>
  <c r="A636" i="3"/>
  <c r="A637" i="3"/>
  <c r="A638" i="3"/>
  <c r="A639" i="3"/>
  <c r="A640" i="3"/>
  <c r="A641" i="3"/>
  <c r="A642" i="3"/>
  <c r="A643" i="3"/>
  <c r="A644" i="3"/>
  <c r="A645" i="3"/>
  <c r="A646" i="3"/>
  <c r="A647" i="3"/>
  <c r="A648" i="3"/>
  <c r="A649" i="3"/>
  <c r="A650" i="3"/>
  <c r="A651" i="3"/>
  <c r="A652" i="3"/>
  <c r="A653" i="3"/>
  <c r="A654" i="3"/>
  <c r="A655" i="3"/>
  <c r="A656" i="3"/>
  <c r="A657" i="3"/>
  <c r="A658" i="3"/>
  <c r="A659" i="3"/>
  <c r="A660" i="3"/>
  <c r="A661" i="3"/>
  <c r="A662" i="3"/>
  <c r="A663" i="3"/>
  <c r="A664" i="3"/>
  <c r="A665" i="3"/>
  <c r="A666" i="3"/>
  <c r="A667" i="3"/>
  <c r="A668" i="3"/>
  <c r="A669" i="3"/>
  <c r="A670" i="3"/>
  <c r="A671" i="3"/>
  <c r="A672" i="3"/>
  <c r="A673" i="3"/>
  <c r="A674" i="3"/>
  <c r="A675" i="3"/>
  <c r="A676" i="3"/>
  <c r="A677" i="3"/>
  <c r="A678" i="3"/>
  <c r="A679" i="3"/>
  <c r="A680" i="3"/>
  <c r="A681" i="3"/>
  <c r="A682" i="3"/>
  <c r="A683" i="3"/>
  <c r="A684" i="3"/>
  <c r="A685" i="3"/>
  <c r="A686" i="3"/>
  <c r="A687" i="3"/>
  <c r="A688" i="3"/>
  <c r="A689" i="3"/>
  <c r="A690" i="3"/>
  <c r="A691" i="3"/>
  <c r="A692" i="3"/>
  <c r="A693" i="3"/>
  <c r="A694" i="3"/>
  <c r="A695" i="3"/>
  <c r="A696" i="3"/>
  <c r="A697" i="3"/>
  <c r="A698" i="3"/>
  <c r="A699" i="3"/>
  <c r="A700" i="3"/>
  <c r="A701" i="3"/>
  <c r="A702" i="3"/>
  <c r="A703" i="3"/>
  <c r="A704" i="3"/>
  <c r="A705" i="3"/>
  <c r="A706" i="3"/>
  <c r="A707" i="3"/>
  <c r="A708" i="3"/>
  <c r="A709" i="3"/>
  <c r="A710" i="3"/>
  <c r="A711" i="3"/>
  <c r="A712" i="3"/>
  <c r="A713" i="3"/>
  <c r="A714" i="3"/>
  <c r="A715" i="3"/>
  <c r="A716" i="3"/>
  <c r="A717" i="3"/>
  <c r="A718" i="3"/>
  <c r="A719" i="3"/>
  <c r="A720" i="3"/>
  <c r="A721" i="3"/>
  <c r="A722" i="3"/>
  <c r="A723" i="3"/>
  <c r="A724" i="3"/>
  <c r="A725" i="3"/>
  <c r="A726" i="3"/>
  <c r="A727" i="3"/>
  <c r="A728" i="3"/>
  <c r="A729" i="3"/>
  <c r="A730" i="3"/>
  <c r="A731" i="3"/>
  <c r="A732" i="3"/>
  <c r="A733" i="3"/>
  <c r="A734" i="3"/>
  <c r="A735" i="3"/>
  <c r="A736" i="3"/>
  <c r="A737" i="3"/>
  <c r="A738" i="3"/>
  <c r="A739" i="3"/>
  <c r="A740" i="3"/>
  <c r="A741" i="3"/>
  <c r="A742" i="3"/>
  <c r="A743" i="3"/>
  <c r="A744" i="3"/>
  <c r="A745" i="3"/>
  <c r="A746" i="3"/>
  <c r="A747" i="3"/>
  <c r="A748" i="3"/>
  <c r="A749" i="3"/>
  <c r="A750" i="3"/>
  <c r="A751" i="3"/>
  <c r="A752" i="3"/>
  <c r="A753" i="3"/>
  <c r="A754" i="3"/>
  <c r="A755" i="3"/>
  <c r="A756" i="3"/>
  <c r="A757" i="3"/>
  <c r="A758" i="3"/>
  <c r="A759" i="3"/>
  <c r="A760" i="3"/>
  <c r="A761" i="3"/>
  <c r="A762" i="3"/>
  <c r="A763" i="3"/>
  <c r="A764" i="3"/>
  <c r="A765" i="3"/>
  <c r="A766" i="3"/>
  <c r="A767" i="3"/>
  <c r="A768" i="3"/>
  <c r="A769" i="3"/>
  <c r="A770" i="3"/>
  <c r="A771" i="3"/>
  <c r="A772" i="3"/>
  <c r="A773" i="3"/>
  <c r="A774" i="3"/>
  <c r="A775" i="3"/>
  <c r="A776" i="3"/>
  <c r="A777" i="3"/>
  <c r="A778" i="3"/>
  <c r="A779" i="3"/>
  <c r="A780" i="3"/>
  <c r="A781" i="3"/>
  <c r="A782" i="3"/>
  <c r="A783" i="3"/>
  <c r="A784" i="3"/>
  <c r="A785" i="3"/>
  <c r="A786" i="3"/>
  <c r="A787" i="3"/>
  <c r="A788" i="3"/>
  <c r="A789" i="3"/>
  <c r="A790" i="3"/>
  <c r="A791" i="3"/>
  <c r="A792" i="3"/>
  <c r="A793" i="3"/>
  <c r="A794" i="3"/>
  <c r="A795" i="3"/>
  <c r="A796" i="3"/>
  <c r="A797" i="3"/>
  <c r="A798" i="3"/>
  <c r="A799" i="3"/>
  <c r="A800" i="3"/>
  <c r="A801" i="3"/>
  <c r="A802" i="3"/>
  <c r="A803" i="3"/>
  <c r="A804" i="3"/>
  <c r="A805" i="3"/>
  <c r="A806" i="3"/>
  <c r="A807" i="3"/>
  <c r="A808" i="3"/>
  <c r="A809" i="3"/>
  <c r="A810" i="3"/>
  <c r="A811" i="3"/>
  <c r="A812" i="3"/>
  <c r="A813" i="3"/>
  <c r="A814" i="3"/>
  <c r="A815" i="3"/>
  <c r="A816" i="3"/>
  <c r="A817" i="3"/>
  <c r="A818" i="3"/>
  <c r="A819" i="3"/>
  <c r="A820" i="3"/>
  <c r="A821" i="3"/>
  <c r="A822" i="3"/>
  <c r="A823" i="3"/>
  <c r="A824" i="3"/>
  <c r="A825" i="3"/>
  <c r="A826" i="3"/>
  <c r="A827" i="3"/>
  <c r="A828" i="3"/>
  <c r="A829" i="3"/>
  <c r="A830" i="3"/>
  <c r="A831" i="3"/>
  <c r="A832" i="3"/>
  <c r="A833" i="3"/>
  <c r="A834" i="3"/>
  <c r="A835" i="3"/>
  <c r="A836" i="3"/>
  <c r="A837" i="3"/>
  <c r="A838" i="3"/>
  <c r="A839" i="3"/>
  <c r="A840" i="3"/>
  <c r="A841" i="3"/>
  <c r="A842" i="3"/>
  <c r="A843" i="3"/>
  <c r="A844" i="3"/>
  <c r="A845" i="3"/>
  <c r="A846" i="3"/>
  <c r="A847" i="3"/>
  <c r="A848" i="3"/>
  <c r="A849" i="3"/>
  <c r="A850" i="3"/>
  <c r="A851" i="3"/>
  <c r="A852" i="3"/>
  <c r="A853" i="3"/>
  <c r="A854" i="3"/>
  <c r="A855" i="3"/>
  <c r="A856" i="3"/>
  <c r="A857" i="3"/>
  <c r="A858" i="3"/>
  <c r="A859" i="3"/>
  <c r="A860" i="3"/>
  <c r="A861" i="3"/>
  <c r="A862" i="3"/>
  <c r="A863" i="3"/>
  <c r="A864" i="3"/>
  <c r="A865" i="3"/>
  <c r="A866" i="3"/>
  <c r="A867" i="3"/>
  <c r="A868" i="3"/>
  <c r="A869" i="3"/>
  <c r="A870" i="3"/>
  <c r="A871" i="3"/>
  <c r="A872" i="3"/>
  <c r="A873" i="3"/>
  <c r="A874" i="3"/>
  <c r="A875" i="3"/>
  <c r="A876" i="3"/>
  <c r="A877" i="3"/>
  <c r="A878" i="3"/>
  <c r="A879" i="3"/>
  <c r="A880" i="3"/>
  <c r="A881" i="3"/>
  <c r="A882" i="3"/>
  <c r="A883" i="3"/>
  <c r="A884" i="3"/>
  <c r="A885" i="3"/>
  <c r="A886" i="3"/>
  <c r="A887" i="3"/>
  <c r="A888" i="3"/>
  <c r="A889" i="3"/>
  <c r="A890" i="3"/>
  <c r="A891" i="3"/>
  <c r="A892" i="3"/>
  <c r="A893" i="3"/>
  <c r="A894" i="3"/>
  <c r="A895" i="3"/>
  <c r="A896" i="3"/>
  <c r="A897" i="3"/>
  <c r="A898" i="3"/>
  <c r="A899" i="3"/>
  <c r="A900" i="3"/>
  <c r="A901" i="3"/>
  <c r="A902" i="3"/>
  <c r="A903" i="3"/>
  <c r="A904" i="3"/>
  <c r="A905" i="3"/>
  <c r="A906" i="3"/>
  <c r="A907" i="3"/>
  <c r="A908" i="3"/>
  <c r="A909" i="3"/>
  <c r="A910" i="3"/>
  <c r="A911" i="3"/>
  <c r="A912" i="3"/>
  <c r="A913" i="3"/>
  <c r="A914" i="3"/>
  <c r="A915" i="3"/>
  <c r="A916" i="3"/>
  <c r="A917" i="3"/>
  <c r="A918" i="3"/>
  <c r="A919" i="3"/>
  <c r="A920" i="3"/>
  <c r="A921" i="3"/>
  <c r="A922" i="3"/>
  <c r="A923" i="3"/>
  <c r="A924" i="3"/>
  <c r="A925" i="3"/>
  <c r="A926" i="3"/>
  <c r="A927" i="3"/>
  <c r="A928" i="3"/>
  <c r="A929" i="3"/>
  <c r="A930" i="3"/>
  <c r="A931" i="3"/>
  <c r="A932" i="3"/>
  <c r="A933" i="3"/>
  <c r="A934" i="3"/>
  <c r="A935" i="3"/>
  <c r="A936" i="3"/>
  <c r="A937" i="3"/>
  <c r="A938" i="3"/>
  <c r="A939" i="3"/>
  <c r="A940" i="3"/>
  <c r="A941" i="3"/>
  <c r="A942" i="3"/>
  <c r="A943" i="3"/>
  <c r="A944" i="3"/>
  <c r="A945" i="3"/>
  <c r="A946" i="3"/>
  <c r="A947" i="3"/>
  <c r="A948" i="3"/>
  <c r="A949" i="3"/>
  <c r="A950" i="3"/>
  <c r="A951" i="3"/>
  <c r="A952" i="3"/>
  <c r="A953" i="3"/>
  <c r="A954" i="3"/>
  <c r="A955" i="3"/>
  <c r="A956" i="3"/>
  <c r="A957" i="3"/>
  <c r="A958" i="3"/>
  <c r="A959" i="3"/>
  <c r="A960" i="3"/>
  <c r="A961" i="3"/>
  <c r="A962" i="3"/>
  <c r="A963" i="3"/>
  <c r="A964" i="3"/>
  <c r="A965" i="3"/>
  <c r="A966" i="3"/>
  <c r="A967" i="3"/>
  <c r="A968" i="3"/>
  <c r="A969" i="3"/>
  <c r="A970" i="3"/>
  <c r="A971" i="3"/>
  <c r="A972" i="3"/>
  <c r="A973" i="3"/>
  <c r="A974" i="3"/>
  <c r="A975" i="3"/>
  <c r="A976" i="3"/>
  <c r="A977" i="3"/>
  <c r="A978" i="3"/>
  <c r="A979" i="3"/>
  <c r="A980" i="3"/>
  <c r="A981" i="3"/>
  <c r="A982" i="3"/>
  <c r="A983" i="3"/>
  <c r="A984" i="3"/>
  <c r="A985" i="3"/>
  <c r="A986" i="3"/>
  <c r="A987" i="3"/>
  <c r="A988" i="3"/>
  <c r="A989" i="3"/>
  <c r="A990" i="3"/>
  <c r="A991" i="3"/>
  <c r="A992" i="3"/>
  <c r="A993" i="3"/>
  <c r="A994" i="3"/>
  <c r="A995" i="3"/>
  <c r="A996" i="3"/>
  <c r="A997" i="3"/>
  <c r="A998" i="3"/>
  <c r="A999" i="3"/>
  <c r="A1000" i="3"/>
  <c r="A1001" i="3"/>
  <c r="A1002" i="3"/>
  <c r="A1003" i="3"/>
  <c r="A1004" i="3"/>
  <c r="A1005" i="3"/>
  <c r="A1006" i="3"/>
  <c r="A1007" i="3"/>
  <c r="A1008" i="3"/>
  <c r="A1009" i="3"/>
  <c r="A1010" i="3"/>
  <c r="A1011" i="3"/>
  <c r="A1012" i="3"/>
  <c r="A1013" i="3"/>
  <c r="A1014" i="3"/>
  <c r="A1015" i="3"/>
  <c r="A1016" i="3"/>
  <c r="A1017" i="3"/>
  <c r="A1018" i="3"/>
  <c r="A1019" i="3"/>
  <c r="A1020" i="3"/>
  <c r="A1021" i="3"/>
  <c r="A1022" i="3"/>
  <c r="A1023" i="3"/>
  <c r="A1024" i="3"/>
  <c r="A1025" i="3"/>
  <c r="A1026" i="3"/>
  <c r="A1027" i="3"/>
  <c r="A1028" i="3"/>
  <c r="A1029" i="3"/>
  <c r="A1030" i="3"/>
  <c r="A1031" i="3"/>
  <c r="A1032" i="3"/>
  <c r="A1033" i="3"/>
  <c r="A1034" i="3"/>
  <c r="A1035" i="3"/>
  <c r="A1036" i="3"/>
  <c r="A1037" i="3"/>
  <c r="A1038" i="3"/>
  <c r="A1039" i="3"/>
  <c r="A1040" i="3"/>
  <c r="A1041" i="3"/>
  <c r="A1042" i="3"/>
  <c r="A1043" i="3"/>
  <c r="A1044" i="3"/>
  <c r="A1045" i="3"/>
  <c r="A1046" i="3"/>
  <c r="A1047" i="3"/>
  <c r="A1048" i="3"/>
  <c r="A1049" i="3"/>
  <c r="A1050" i="3"/>
  <c r="A1051" i="3"/>
  <c r="A1052" i="3"/>
  <c r="A1053" i="3"/>
  <c r="A1054" i="3"/>
  <c r="A1055" i="3"/>
  <c r="A1056" i="3"/>
  <c r="A1057" i="3"/>
  <c r="A1058" i="3"/>
  <c r="A1059" i="3"/>
  <c r="A1060" i="3"/>
  <c r="A1061" i="3"/>
  <c r="A1062" i="3"/>
  <c r="A1063" i="3"/>
  <c r="A1064" i="3"/>
  <c r="A1065" i="3"/>
  <c r="A1066" i="3"/>
  <c r="A1067" i="3"/>
  <c r="A1068" i="3"/>
  <c r="A1069" i="3"/>
  <c r="A1070" i="3"/>
  <c r="A1071" i="3"/>
  <c r="A1072" i="3"/>
  <c r="A1073" i="3"/>
  <c r="A1074" i="3"/>
  <c r="A1075" i="3"/>
  <c r="A1076" i="3"/>
  <c r="A1077" i="3"/>
  <c r="A1078" i="3"/>
  <c r="A1079" i="3"/>
  <c r="A1080" i="3"/>
  <c r="A1081" i="3"/>
  <c r="A1082" i="3"/>
  <c r="A1083" i="3"/>
  <c r="A1084" i="3"/>
  <c r="A1085" i="3"/>
  <c r="A1086" i="3"/>
  <c r="A1087" i="3"/>
  <c r="A1088" i="3"/>
  <c r="A1089" i="3"/>
  <c r="A1090" i="3"/>
  <c r="A1091" i="3"/>
  <c r="A1092" i="3"/>
  <c r="A1093" i="3"/>
  <c r="A1094" i="3"/>
  <c r="A1095" i="3"/>
  <c r="A1096" i="3"/>
  <c r="A1097" i="3"/>
  <c r="A1098" i="3"/>
  <c r="A1099" i="3"/>
  <c r="A1100" i="3"/>
  <c r="A1101" i="3"/>
  <c r="A1102" i="3"/>
  <c r="A1103" i="3"/>
  <c r="A1104" i="3"/>
  <c r="A1105" i="3"/>
  <c r="A1106" i="3"/>
  <c r="A1107" i="3"/>
  <c r="A1108" i="3"/>
  <c r="A1109" i="3"/>
  <c r="A1110" i="3"/>
  <c r="A1111" i="3"/>
  <c r="A1112" i="3"/>
  <c r="A1113" i="3"/>
  <c r="A1114" i="3"/>
  <c r="A1115" i="3"/>
  <c r="A1116" i="3"/>
  <c r="A1117" i="3"/>
  <c r="A1118" i="3"/>
  <c r="A1119" i="3"/>
  <c r="A1120" i="3"/>
  <c r="A1121" i="3"/>
  <c r="A1122" i="3"/>
  <c r="A1123" i="3"/>
  <c r="A1124" i="3"/>
  <c r="A1125" i="3"/>
  <c r="A1126" i="3"/>
  <c r="A1127" i="3"/>
  <c r="A1128" i="3"/>
  <c r="A1129" i="3"/>
  <c r="A1130" i="3"/>
  <c r="A1131" i="3"/>
  <c r="A1132" i="3"/>
  <c r="A1133" i="3"/>
  <c r="A1134" i="3"/>
  <c r="A1135" i="3"/>
  <c r="A1136" i="3"/>
  <c r="A1137" i="3"/>
  <c r="A1138" i="3"/>
  <c r="A1139" i="3"/>
  <c r="A1140" i="3"/>
  <c r="A1141" i="3"/>
  <c r="A1142" i="3"/>
  <c r="A1143" i="3"/>
  <c r="A1144" i="3"/>
  <c r="A1145" i="3"/>
  <c r="A1146" i="3"/>
  <c r="A1147" i="3"/>
  <c r="A1148" i="3"/>
  <c r="A1149" i="3"/>
  <c r="A1150" i="3"/>
  <c r="A1151" i="3"/>
  <c r="A1152" i="3"/>
  <c r="A1153" i="3"/>
  <c r="A1154" i="3"/>
  <c r="A1155" i="3"/>
  <c r="A1156" i="3"/>
  <c r="A1157" i="3"/>
  <c r="A1158" i="3"/>
  <c r="A1159" i="3"/>
  <c r="A1160" i="3"/>
  <c r="A1161" i="3"/>
  <c r="A1162" i="3"/>
  <c r="A1163" i="3"/>
  <c r="A1164" i="3"/>
  <c r="A1165" i="3"/>
  <c r="A1166" i="3"/>
  <c r="A1167" i="3"/>
  <c r="A1168" i="3"/>
  <c r="A1169" i="3"/>
  <c r="A1170" i="3"/>
  <c r="A1171" i="3"/>
  <c r="A1172" i="3"/>
  <c r="A1173" i="3"/>
  <c r="A1174" i="3"/>
  <c r="A1175" i="3"/>
  <c r="A1176" i="3"/>
  <c r="A1177" i="3"/>
  <c r="A1178" i="3"/>
  <c r="A1179" i="3"/>
  <c r="A1180" i="3"/>
  <c r="A1181" i="3"/>
  <c r="A1182" i="3"/>
  <c r="A1183" i="3"/>
  <c r="A1184" i="3"/>
  <c r="A1185" i="3"/>
  <c r="A1186" i="3"/>
  <c r="A1187" i="3"/>
  <c r="A1188" i="3"/>
  <c r="A1189" i="3"/>
  <c r="A1190" i="3"/>
  <c r="A1191" i="3"/>
  <c r="A1192" i="3"/>
  <c r="A1193" i="3"/>
  <c r="A1194" i="3"/>
  <c r="A1195" i="3"/>
  <c r="A1196" i="3"/>
  <c r="A1197" i="3"/>
  <c r="A1198" i="3"/>
  <c r="A1199" i="3"/>
  <c r="A1200" i="3"/>
  <c r="A1201" i="3"/>
  <c r="A1202" i="3"/>
  <c r="A1203" i="3"/>
  <c r="A1204" i="3"/>
  <c r="A1205" i="3"/>
  <c r="A1206" i="3"/>
  <c r="A1207" i="3"/>
  <c r="A1208" i="3"/>
  <c r="A1209" i="3"/>
  <c r="A1210" i="3"/>
  <c r="A1211" i="3"/>
  <c r="A1212" i="3"/>
  <c r="A1213" i="3"/>
  <c r="A1214" i="3"/>
  <c r="A1215" i="3"/>
  <c r="A1216" i="3"/>
  <c r="A1217" i="3"/>
  <c r="A1218" i="3"/>
  <c r="A1219" i="3"/>
  <c r="A1220" i="3"/>
  <c r="A1221" i="3"/>
  <c r="A1222" i="3"/>
  <c r="A1223" i="3"/>
  <c r="A1224" i="3"/>
  <c r="A1225" i="3"/>
  <c r="A1226" i="3"/>
  <c r="A1227" i="3"/>
  <c r="A1228" i="3"/>
  <c r="A1229" i="3"/>
  <c r="A1230" i="3"/>
  <c r="A1231" i="3"/>
  <c r="A1232" i="3"/>
  <c r="A1233" i="3"/>
  <c r="A1234" i="3"/>
  <c r="A1235" i="3"/>
  <c r="A1236" i="3"/>
  <c r="A1237" i="3"/>
  <c r="A1238" i="3"/>
  <c r="A1239" i="3"/>
  <c r="A1240" i="3"/>
  <c r="A1241" i="3"/>
  <c r="A1242" i="3"/>
  <c r="A1243" i="3"/>
  <c r="A1244" i="3"/>
  <c r="A1245" i="3"/>
  <c r="A1246" i="3"/>
  <c r="A1247" i="3"/>
  <c r="A1248" i="3"/>
  <c r="A1249" i="3"/>
  <c r="A1250" i="3"/>
  <c r="A1251" i="3"/>
  <c r="A1252" i="3"/>
  <c r="A1253" i="3"/>
  <c r="A1254" i="3"/>
  <c r="A1255" i="3"/>
  <c r="A1256" i="3"/>
  <c r="A1257" i="3"/>
  <c r="A1258" i="3"/>
  <c r="A1259" i="3"/>
  <c r="A1260" i="3"/>
  <c r="A1261" i="3"/>
  <c r="A1262" i="3"/>
  <c r="A1263" i="3"/>
  <c r="A1264" i="3"/>
  <c r="A1265" i="3"/>
  <c r="A1266" i="3"/>
  <c r="A1267" i="3"/>
  <c r="A1268" i="3"/>
  <c r="A1269" i="3"/>
  <c r="A1270" i="3"/>
  <c r="A1271" i="3"/>
  <c r="A1272" i="3"/>
  <c r="A1273" i="3"/>
  <c r="A1274" i="3"/>
  <c r="A1275" i="3"/>
  <c r="A1276" i="3"/>
  <c r="A1277" i="3"/>
  <c r="A1278" i="3"/>
  <c r="A1279" i="3"/>
  <c r="A1280" i="3"/>
  <c r="A1281" i="3"/>
  <c r="A1282" i="3"/>
  <c r="A1283" i="3"/>
  <c r="A1284" i="3"/>
  <c r="A1285" i="3"/>
  <c r="A1286" i="3"/>
  <c r="A1287" i="3"/>
  <c r="A1288" i="3"/>
  <c r="A1289" i="3"/>
  <c r="A1290" i="3"/>
  <c r="A1291" i="3"/>
  <c r="A1292" i="3"/>
  <c r="A1293" i="3"/>
  <c r="A1294" i="3"/>
  <c r="A1295" i="3"/>
  <c r="A1296" i="3"/>
  <c r="A1297" i="3"/>
  <c r="A1298" i="3"/>
  <c r="A1299" i="3"/>
  <c r="A1300" i="3"/>
  <c r="A1301" i="3"/>
  <c r="A1302" i="3"/>
  <c r="A1303" i="3"/>
  <c r="A1304" i="3"/>
  <c r="A1305" i="3"/>
  <c r="A1306" i="3"/>
  <c r="A1307" i="3"/>
  <c r="A1308" i="3"/>
  <c r="A1309" i="3"/>
  <c r="A1310" i="3"/>
  <c r="A1311" i="3"/>
  <c r="A1312" i="3"/>
  <c r="A1313" i="3"/>
  <c r="A1314" i="3"/>
  <c r="A1315" i="3"/>
  <c r="A1316" i="3"/>
  <c r="A1317" i="3"/>
  <c r="A1318" i="3"/>
  <c r="A1319" i="3"/>
  <c r="A1320" i="3"/>
  <c r="A1321" i="3"/>
  <c r="A1322" i="3"/>
  <c r="A1323" i="3"/>
  <c r="A1324" i="3"/>
  <c r="A1325" i="3"/>
  <c r="A1326" i="3"/>
  <c r="A1327" i="3"/>
  <c r="A1328" i="3"/>
  <c r="A1329" i="3"/>
  <c r="A1330" i="3"/>
  <c r="A1331" i="3"/>
  <c r="A1332" i="3"/>
  <c r="A1333" i="3"/>
  <c r="A1334" i="3"/>
  <c r="A1335" i="3"/>
  <c r="A1336" i="3"/>
  <c r="A1337" i="3"/>
  <c r="A1338" i="3"/>
  <c r="A1339" i="3"/>
  <c r="A1340" i="3"/>
  <c r="A1341" i="3"/>
  <c r="A1342" i="3"/>
  <c r="A1343" i="3"/>
  <c r="A1344" i="3"/>
  <c r="A1345" i="3"/>
  <c r="A1346" i="3"/>
  <c r="A1347" i="3"/>
  <c r="A1348" i="3"/>
  <c r="A1349" i="3"/>
  <c r="A1350" i="3"/>
  <c r="A1351" i="3"/>
  <c r="A1352" i="3"/>
  <c r="A1353" i="3"/>
  <c r="A1354" i="3"/>
  <c r="A1355" i="3"/>
  <c r="A1356" i="3"/>
  <c r="A1357" i="3"/>
  <c r="A1358" i="3"/>
  <c r="A1359" i="3"/>
  <c r="A1360" i="3"/>
  <c r="A1361" i="3"/>
  <c r="A1362" i="3"/>
  <c r="A1363" i="3"/>
  <c r="A1364" i="3"/>
  <c r="A1365" i="3"/>
  <c r="A1366" i="3"/>
  <c r="A1367" i="3"/>
  <c r="A1368" i="3"/>
  <c r="A1369" i="3"/>
  <c r="A1370" i="3"/>
  <c r="A1371" i="3"/>
  <c r="A1372" i="3"/>
  <c r="A1373" i="3"/>
  <c r="A1374" i="3"/>
  <c r="A1375" i="3"/>
  <c r="A1376" i="3"/>
  <c r="A1377" i="3"/>
  <c r="A1378" i="3"/>
  <c r="A1379" i="3"/>
  <c r="A1380" i="3"/>
  <c r="A1381" i="3"/>
  <c r="A1382" i="3"/>
  <c r="A1383" i="3"/>
  <c r="A1384" i="3"/>
  <c r="A1385" i="3"/>
  <c r="A1386" i="3"/>
  <c r="A1387" i="3"/>
  <c r="A1388" i="3"/>
  <c r="A1389" i="3"/>
  <c r="A1390" i="3"/>
  <c r="A1391" i="3"/>
  <c r="A1392" i="3"/>
  <c r="A1393" i="3"/>
  <c r="A1394" i="3"/>
  <c r="A1395" i="3"/>
  <c r="A1396" i="3"/>
  <c r="A1397" i="3"/>
  <c r="A1398" i="3"/>
  <c r="A1399" i="3"/>
  <c r="A1400" i="3"/>
  <c r="A1401" i="3"/>
  <c r="A1402" i="3"/>
  <c r="A1403" i="3"/>
  <c r="A1404" i="3"/>
  <c r="A1405" i="3"/>
  <c r="A1406" i="3"/>
  <c r="A1407" i="3"/>
  <c r="A1408" i="3"/>
  <c r="A1409" i="3"/>
  <c r="A1410" i="3"/>
  <c r="A1411" i="3"/>
  <c r="A1412" i="3"/>
  <c r="A1413" i="3"/>
  <c r="A1414" i="3"/>
  <c r="A1415" i="3"/>
  <c r="A1416" i="3"/>
  <c r="A1417" i="3"/>
  <c r="A1418" i="3"/>
  <c r="A1419" i="3"/>
  <c r="A1420" i="3"/>
  <c r="A1421" i="3"/>
  <c r="A1422" i="3"/>
  <c r="A1423" i="3"/>
  <c r="A1424" i="3"/>
  <c r="A1425" i="3"/>
  <c r="A1426" i="3"/>
  <c r="A1427" i="3"/>
  <c r="A1428" i="3"/>
  <c r="A1429" i="3"/>
  <c r="A1430" i="3"/>
  <c r="A1431" i="3"/>
  <c r="A1432" i="3"/>
  <c r="A1433" i="3"/>
  <c r="A1434" i="3"/>
  <c r="A1435" i="3"/>
  <c r="A1436" i="3"/>
  <c r="A1437" i="3"/>
  <c r="A1438" i="3"/>
  <c r="A1439" i="3"/>
  <c r="A1440" i="3"/>
  <c r="A1441" i="3"/>
  <c r="A1442" i="3"/>
  <c r="A1443" i="3"/>
  <c r="A1444" i="3"/>
  <c r="A1445" i="3"/>
  <c r="A1446" i="3"/>
  <c r="A1447" i="3"/>
  <c r="A1448" i="3"/>
  <c r="A1449" i="3"/>
  <c r="A1450" i="3"/>
  <c r="A1451" i="3"/>
  <c r="A1452" i="3"/>
  <c r="A1453" i="3"/>
  <c r="A1454" i="3"/>
  <c r="A1455" i="3"/>
  <c r="A1456" i="3"/>
  <c r="A1457" i="3"/>
  <c r="A1458" i="3"/>
  <c r="A1459" i="3"/>
  <c r="A1460" i="3"/>
  <c r="A1461" i="3"/>
  <c r="A1462" i="3"/>
  <c r="A1463" i="3"/>
  <c r="A1464" i="3"/>
  <c r="A1465" i="3"/>
  <c r="A1466" i="3"/>
  <c r="A1467" i="3"/>
  <c r="A1468" i="3"/>
  <c r="A1469" i="3"/>
  <c r="A1470" i="3"/>
  <c r="A1471" i="3"/>
  <c r="A1472" i="3"/>
  <c r="A1473" i="3"/>
  <c r="A1474" i="3"/>
  <c r="A1475" i="3"/>
  <c r="A1476" i="3"/>
  <c r="A1477" i="3"/>
  <c r="A1478" i="3"/>
  <c r="A1479" i="3"/>
  <c r="A1480" i="3"/>
  <c r="A1481" i="3"/>
  <c r="A1482" i="3"/>
  <c r="A1483" i="3"/>
  <c r="A1484" i="3"/>
  <c r="A1485" i="3"/>
  <c r="A1486" i="3"/>
  <c r="A1487" i="3"/>
  <c r="A1488" i="3"/>
  <c r="A1489" i="3"/>
  <c r="A1490" i="3"/>
  <c r="A1491" i="3"/>
  <c r="A1492" i="3"/>
  <c r="A1493" i="3"/>
  <c r="A1494" i="3"/>
  <c r="A1495" i="3"/>
  <c r="A1496" i="3"/>
  <c r="A1497" i="3"/>
  <c r="A1498" i="3"/>
  <c r="A1499" i="3"/>
  <c r="A1500" i="3"/>
  <c r="A1501" i="3"/>
  <c r="A1502" i="3"/>
  <c r="A1503" i="3"/>
  <c r="A1504" i="3"/>
  <c r="A1505" i="3"/>
  <c r="A1506" i="3"/>
  <c r="A1507" i="3"/>
  <c r="A1508" i="3"/>
  <c r="A1509" i="3"/>
  <c r="A1510" i="3"/>
  <c r="A1511" i="3"/>
  <c r="A1512" i="3"/>
  <c r="A1513" i="3"/>
  <c r="A1514" i="3"/>
  <c r="A1515" i="3"/>
  <c r="A1516" i="3"/>
  <c r="A1517" i="3"/>
  <c r="A1518" i="3"/>
  <c r="A1519" i="3"/>
  <c r="A1520" i="3"/>
  <c r="A1521" i="3"/>
  <c r="A1522" i="3"/>
  <c r="A1523" i="3"/>
  <c r="A1524" i="3"/>
  <c r="A1525" i="3"/>
  <c r="A1526" i="3"/>
  <c r="A1527" i="3"/>
  <c r="A1528" i="3"/>
  <c r="A1529" i="3"/>
  <c r="A1530" i="3"/>
  <c r="A1531" i="3"/>
  <c r="A1532" i="3"/>
  <c r="A1533" i="3"/>
  <c r="A1534" i="3"/>
  <c r="A1535" i="3"/>
  <c r="A1536" i="3"/>
  <c r="A1537" i="3"/>
  <c r="A1538" i="3"/>
  <c r="A1539" i="3"/>
  <c r="A1540" i="3"/>
  <c r="A1541" i="3"/>
  <c r="A1542" i="3"/>
  <c r="A1543" i="3"/>
  <c r="A1544" i="3"/>
  <c r="A1545" i="3"/>
  <c r="A1546" i="3"/>
  <c r="A1547" i="3"/>
  <c r="A1548" i="3"/>
  <c r="A1549" i="3"/>
  <c r="A1550" i="3"/>
  <c r="A1551" i="3"/>
  <c r="A1552" i="3"/>
  <c r="A1553" i="3"/>
  <c r="A1554" i="3"/>
  <c r="A1555" i="3"/>
  <c r="A1556" i="3"/>
  <c r="A1557" i="3"/>
  <c r="A1558" i="3"/>
  <c r="A1559" i="3"/>
  <c r="A1560" i="3"/>
  <c r="A1561" i="3"/>
  <c r="A1562" i="3"/>
  <c r="A1563" i="3"/>
  <c r="A1564" i="3"/>
  <c r="A1565" i="3"/>
  <c r="A1566" i="3"/>
  <c r="A1567" i="3"/>
  <c r="A1568" i="3"/>
  <c r="A1569" i="3"/>
  <c r="A1570" i="3"/>
  <c r="A1571" i="3"/>
  <c r="A1572" i="3"/>
  <c r="A1573" i="3"/>
  <c r="A1574" i="3"/>
  <c r="A1575" i="3"/>
  <c r="A1576" i="3"/>
  <c r="A1577" i="3"/>
  <c r="A1578" i="3"/>
  <c r="A1579" i="3"/>
  <c r="A1580" i="3"/>
  <c r="A1581" i="3"/>
  <c r="A1582" i="3"/>
  <c r="A1583" i="3"/>
  <c r="A1584" i="3"/>
  <c r="A1585" i="3"/>
  <c r="A1586" i="3"/>
  <c r="A1587" i="3"/>
  <c r="A1588" i="3"/>
  <c r="A1589" i="3"/>
  <c r="A1590" i="3"/>
  <c r="A1591" i="3"/>
  <c r="A1592" i="3"/>
  <c r="A1593" i="3"/>
  <c r="A1594" i="3"/>
  <c r="A1595" i="3"/>
  <c r="A1596" i="3"/>
  <c r="A1597" i="3"/>
  <c r="A1598" i="3"/>
  <c r="A1599" i="3"/>
  <c r="A1600" i="3"/>
  <c r="A1601" i="3"/>
  <c r="A1602" i="3"/>
  <c r="A1603" i="3"/>
  <c r="A1604" i="3"/>
  <c r="A1605" i="3"/>
  <c r="A1606" i="3"/>
  <c r="A1607" i="3"/>
  <c r="A1608" i="3"/>
  <c r="A1609" i="3"/>
  <c r="A1610" i="3"/>
  <c r="A1611" i="3"/>
  <c r="A1612" i="3"/>
  <c r="A1613" i="3"/>
  <c r="A1614" i="3"/>
  <c r="A1615" i="3"/>
  <c r="A1616" i="3"/>
  <c r="A1617" i="3"/>
  <c r="A1618" i="3"/>
  <c r="A1619" i="3"/>
  <c r="A1620" i="3"/>
  <c r="A1621" i="3"/>
  <c r="A1622" i="3"/>
  <c r="A1623" i="3"/>
  <c r="A1624" i="3"/>
  <c r="A1625" i="3"/>
  <c r="A1626" i="3"/>
  <c r="A1627" i="3"/>
  <c r="A1628" i="3"/>
  <c r="A1629" i="3"/>
  <c r="A1630" i="3"/>
  <c r="A1631" i="3"/>
  <c r="A1632" i="3"/>
  <c r="A1633" i="3"/>
  <c r="A1634" i="3"/>
  <c r="A1635" i="3"/>
  <c r="A1636" i="3"/>
  <c r="A1637" i="3"/>
  <c r="A1638" i="3"/>
  <c r="A1639" i="3"/>
  <c r="A1640" i="3"/>
  <c r="A1641" i="3"/>
  <c r="A1642" i="3"/>
  <c r="A1643" i="3"/>
  <c r="A1644" i="3"/>
  <c r="A1645" i="3"/>
  <c r="A1646" i="3"/>
  <c r="A1647" i="3"/>
  <c r="A1648" i="3"/>
  <c r="A1649" i="3"/>
  <c r="A1650" i="3"/>
  <c r="A1651" i="3"/>
  <c r="A1652" i="3"/>
  <c r="A1653" i="3"/>
  <c r="A1654" i="3"/>
  <c r="A1655" i="3"/>
  <c r="A1656" i="3"/>
  <c r="A1657" i="3"/>
  <c r="A1658" i="3"/>
  <c r="A1659" i="3"/>
  <c r="A1660" i="3"/>
  <c r="A1661" i="3"/>
  <c r="A1662" i="3"/>
  <c r="A1663" i="3"/>
  <c r="A1664" i="3"/>
  <c r="A1665" i="3"/>
  <c r="A1666" i="3"/>
  <c r="A1667" i="3"/>
  <c r="A1668" i="3"/>
  <c r="A1669" i="3"/>
  <c r="A1670" i="3"/>
  <c r="A1671" i="3"/>
  <c r="A1672" i="3"/>
  <c r="A1673" i="3"/>
  <c r="A1674" i="3"/>
  <c r="A1675" i="3"/>
  <c r="A1676" i="3"/>
  <c r="A1677" i="3"/>
  <c r="A1678" i="3"/>
  <c r="A1679" i="3"/>
  <c r="A1680" i="3"/>
  <c r="A1681" i="3"/>
  <c r="A1682" i="3"/>
  <c r="A1683" i="3"/>
  <c r="A1684" i="3"/>
  <c r="A1685" i="3"/>
  <c r="A1686" i="3"/>
  <c r="A1687" i="3"/>
  <c r="A1688" i="3"/>
  <c r="A1689" i="3"/>
  <c r="A1690" i="3"/>
  <c r="A1691" i="3"/>
  <c r="A1692" i="3"/>
  <c r="A1693" i="3"/>
  <c r="A1694" i="3"/>
  <c r="A1695" i="3"/>
  <c r="A1696" i="3"/>
  <c r="A1697" i="3"/>
  <c r="A1698" i="3"/>
  <c r="A1699" i="3"/>
  <c r="A1700" i="3"/>
  <c r="A1701" i="3"/>
  <c r="A1702" i="3"/>
  <c r="A1703" i="3"/>
  <c r="A1704" i="3"/>
  <c r="A1705" i="3"/>
  <c r="A1706" i="3"/>
  <c r="A1707" i="3"/>
  <c r="A1708" i="3"/>
  <c r="A1709" i="3"/>
  <c r="A1710" i="3"/>
  <c r="A1711" i="3"/>
  <c r="A1712" i="3"/>
  <c r="A1713" i="3"/>
  <c r="A1714" i="3"/>
  <c r="A1715" i="3"/>
  <c r="A1716" i="3"/>
  <c r="A1717" i="3"/>
  <c r="A1718" i="3"/>
  <c r="A1719" i="3"/>
  <c r="A1720" i="3"/>
  <c r="A1721" i="3"/>
  <c r="A1722" i="3"/>
  <c r="A1723" i="3"/>
  <c r="A1724" i="3"/>
  <c r="A1725" i="3"/>
  <c r="A1726" i="3"/>
  <c r="A1727" i="3"/>
  <c r="A1728" i="3"/>
  <c r="A1729" i="3"/>
  <c r="A1730" i="3"/>
  <c r="A1731" i="3"/>
  <c r="A1732" i="3"/>
  <c r="A1733" i="3"/>
  <c r="A1734" i="3"/>
  <c r="A1735" i="3"/>
  <c r="A1736" i="3"/>
  <c r="A1737" i="3"/>
  <c r="A1738" i="3"/>
  <c r="A1739" i="3"/>
  <c r="A1740" i="3"/>
  <c r="A1741" i="3"/>
  <c r="A1742" i="3"/>
  <c r="A1743" i="3"/>
  <c r="A1744" i="3"/>
  <c r="A1745" i="3"/>
  <c r="A1746" i="3"/>
  <c r="A1747" i="3"/>
  <c r="A1748" i="3"/>
  <c r="A1749" i="3"/>
  <c r="A1750" i="3"/>
  <c r="A1751" i="3"/>
  <c r="A1752" i="3"/>
  <c r="A1753" i="3"/>
  <c r="A1754" i="3"/>
  <c r="A1755" i="3"/>
  <c r="A1756" i="3"/>
  <c r="A1757" i="3"/>
  <c r="A1758" i="3"/>
  <c r="A1759" i="3"/>
  <c r="A1760" i="3"/>
  <c r="A1761" i="3"/>
  <c r="A1762" i="3"/>
  <c r="A1763" i="3"/>
  <c r="A1764" i="3"/>
  <c r="A1765" i="3"/>
  <c r="A1766" i="3"/>
  <c r="A1767" i="3"/>
  <c r="A1768" i="3"/>
  <c r="A1769" i="3"/>
  <c r="A1770" i="3"/>
  <c r="A1771" i="3"/>
  <c r="A1772" i="3"/>
  <c r="A1773" i="3"/>
  <c r="A1774" i="3"/>
  <c r="A1775" i="3"/>
  <c r="A1776" i="3"/>
  <c r="A1777" i="3"/>
  <c r="A1778" i="3"/>
  <c r="A1779" i="3"/>
  <c r="A1780" i="3"/>
  <c r="A1781" i="3"/>
  <c r="A1782" i="3"/>
  <c r="A1783" i="3"/>
  <c r="A1784" i="3"/>
  <c r="A1785" i="3"/>
  <c r="A1786" i="3"/>
  <c r="A1787" i="3"/>
  <c r="A1788" i="3"/>
  <c r="A1789" i="3"/>
  <c r="A1790" i="3"/>
  <c r="A1791" i="3"/>
  <c r="A1792" i="3"/>
  <c r="A1793" i="3"/>
  <c r="A1794" i="3"/>
  <c r="A1795" i="3"/>
  <c r="A1796" i="3"/>
  <c r="A1797" i="3"/>
  <c r="A1798" i="3"/>
  <c r="A1799" i="3"/>
  <c r="A1800" i="3"/>
  <c r="A1801" i="3"/>
  <c r="A1802" i="3"/>
  <c r="A1803" i="3"/>
  <c r="A1804" i="3"/>
  <c r="A1805" i="3"/>
  <c r="A1806" i="3"/>
  <c r="A1807" i="3"/>
  <c r="A1808" i="3"/>
  <c r="A1809" i="3"/>
  <c r="A1810" i="3"/>
  <c r="A1811" i="3"/>
  <c r="A1812" i="3"/>
  <c r="A1813" i="3"/>
  <c r="A1814" i="3"/>
  <c r="A1815" i="3"/>
  <c r="A1816" i="3"/>
  <c r="A1817" i="3"/>
  <c r="A1818" i="3"/>
  <c r="A1819" i="3"/>
  <c r="A1820" i="3"/>
  <c r="A1821" i="3"/>
  <c r="A1822" i="3"/>
  <c r="A1823" i="3"/>
  <c r="A1824" i="3"/>
  <c r="A1825" i="3"/>
  <c r="A1826" i="3"/>
  <c r="A1827" i="3"/>
  <c r="A1828" i="3"/>
  <c r="A1829" i="3"/>
  <c r="A1830" i="3"/>
  <c r="A1831" i="3"/>
  <c r="A1832" i="3"/>
  <c r="A1833" i="3"/>
  <c r="A1834" i="3"/>
  <c r="A1835" i="3"/>
  <c r="A1836" i="3"/>
  <c r="A1837" i="3"/>
  <c r="A1838" i="3"/>
  <c r="A1839" i="3"/>
  <c r="A1840" i="3"/>
  <c r="A1841" i="3"/>
  <c r="A1842" i="3"/>
  <c r="A1843" i="3"/>
  <c r="A1844" i="3"/>
  <c r="A1845" i="3"/>
  <c r="A1846" i="3"/>
  <c r="A1847" i="3"/>
  <c r="A1848" i="3"/>
  <c r="A1849" i="3"/>
  <c r="A1850" i="3"/>
  <c r="A1851" i="3"/>
  <c r="A1852" i="3"/>
  <c r="A1853" i="3"/>
  <c r="A1854" i="3"/>
  <c r="A1855" i="3"/>
  <c r="A1856" i="3"/>
  <c r="A1857" i="3"/>
  <c r="A1858" i="3"/>
  <c r="A1859" i="3"/>
  <c r="A1860" i="3"/>
  <c r="A1861" i="3"/>
  <c r="A1862" i="3"/>
  <c r="A1863" i="3"/>
  <c r="A1864" i="3"/>
  <c r="A1865" i="3"/>
  <c r="A1866" i="3"/>
  <c r="A1867" i="3"/>
  <c r="A1868" i="3"/>
  <c r="A1869" i="3"/>
  <c r="A1870" i="3"/>
  <c r="A1871" i="3"/>
  <c r="A1872" i="3"/>
  <c r="A1873" i="3"/>
  <c r="A1874" i="3"/>
  <c r="A1875" i="3"/>
  <c r="A1876" i="3"/>
  <c r="A1877" i="3"/>
  <c r="A1878" i="3"/>
  <c r="A1879" i="3"/>
  <c r="A1880" i="3"/>
  <c r="A1881" i="3"/>
  <c r="A1882" i="3"/>
  <c r="A1883" i="3"/>
  <c r="A1884" i="3"/>
  <c r="A1885" i="3"/>
  <c r="A1886" i="3"/>
  <c r="A1887" i="3"/>
  <c r="A1888" i="3"/>
  <c r="A1889" i="3"/>
  <c r="A1890" i="3"/>
  <c r="A1891" i="3"/>
  <c r="A1892" i="3"/>
  <c r="A1893" i="3"/>
  <c r="A1894" i="3"/>
  <c r="A1895" i="3"/>
  <c r="A1896" i="3"/>
  <c r="A1897" i="3"/>
  <c r="A1898" i="3"/>
  <c r="A1899" i="3"/>
  <c r="A1900" i="3"/>
  <c r="A1901" i="3"/>
  <c r="A1902" i="3"/>
  <c r="A1903" i="3"/>
  <c r="A1904" i="3"/>
  <c r="A1905" i="3"/>
  <c r="A1906" i="3"/>
  <c r="A1907" i="3"/>
  <c r="A1908" i="3"/>
  <c r="A1909" i="3"/>
  <c r="A1910" i="3"/>
  <c r="A1911" i="3"/>
  <c r="A1912" i="3"/>
  <c r="A1913" i="3"/>
  <c r="A1914" i="3"/>
  <c r="A1915" i="3"/>
  <c r="A1916" i="3"/>
  <c r="A1917" i="3"/>
  <c r="A1918" i="3"/>
  <c r="A1919" i="3"/>
  <c r="A1920" i="3"/>
  <c r="A1921" i="3"/>
  <c r="A1922" i="3"/>
  <c r="A1923" i="3"/>
  <c r="A1924" i="3"/>
  <c r="A1925" i="3"/>
  <c r="A1926" i="3"/>
  <c r="A1927" i="3"/>
  <c r="A1928" i="3"/>
  <c r="A1929" i="3"/>
  <c r="A1930" i="3"/>
  <c r="A1931" i="3"/>
  <c r="A1932" i="3"/>
  <c r="A1933" i="3"/>
  <c r="A1934" i="3"/>
  <c r="A1935" i="3"/>
  <c r="A1936" i="3"/>
  <c r="A1937" i="3"/>
  <c r="A1938" i="3"/>
  <c r="A1939" i="3"/>
  <c r="A1940" i="3"/>
  <c r="A1941" i="3"/>
  <c r="A1942" i="3"/>
  <c r="A1943" i="3"/>
  <c r="A1944" i="3"/>
  <c r="A1945" i="3"/>
  <c r="A1946" i="3"/>
  <c r="A1947" i="3"/>
  <c r="A1948" i="3"/>
  <c r="A1949" i="3"/>
  <c r="A1950" i="3"/>
  <c r="A1951" i="3"/>
  <c r="A1952" i="3"/>
  <c r="A1953" i="3"/>
  <c r="A1954" i="3"/>
  <c r="A1955" i="3"/>
  <c r="A1956" i="3"/>
  <c r="A1957" i="3"/>
  <c r="A1958" i="3"/>
  <c r="A1959" i="3"/>
  <c r="A1960" i="3"/>
  <c r="A1961" i="3"/>
  <c r="A1962" i="3"/>
  <c r="A1963" i="3"/>
  <c r="A1964" i="3"/>
  <c r="A1965" i="3"/>
  <c r="A1966" i="3"/>
  <c r="A1967" i="3"/>
  <c r="A1968" i="3"/>
  <c r="A1969" i="3"/>
  <c r="A1970" i="3"/>
  <c r="A1971" i="3"/>
  <c r="A1972" i="3"/>
  <c r="A1973" i="3"/>
  <c r="A1974" i="3"/>
  <c r="A1975" i="3"/>
  <c r="A1976" i="3"/>
  <c r="A1977" i="3"/>
  <c r="A1978" i="3"/>
  <c r="A1979" i="3"/>
  <c r="A1980" i="3"/>
  <c r="A1981" i="3"/>
  <c r="A1982" i="3"/>
  <c r="A1983" i="3"/>
  <c r="A1984" i="3"/>
  <c r="A1985" i="3"/>
  <c r="A1986" i="3"/>
  <c r="A1987" i="3"/>
  <c r="A1988" i="3"/>
  <c r="A1989" i="3"/>
  <c r="A1990" i="3"/>
  <c r="A1991" i="3"/>
  <c r="A1992" i="3"/>
  <c r="A1993" i="3"/>
  <c r="A1994" i="3"/>
  <c r="A1995" i="3"/>
  <c r="A1996" i="3"/>
  <c r="A1997" i="3"/>
  <c r="A1998" i="3"/>
  <c r="A1999" i="3"/>
  <c r="A2000" i="3"/>
  <c r="A2001" i="3"/>
  <c r="A2002" i="3"/>
  <c r="A2003" i="3"/>
  <c r="A2004" i="3"/>
  <c r="A2005" i="3"/>
  <c r="A2006" i="3"/>
  <c r="A2007" i="3"/>
  <c r="A2008" i="3"/>
  <c r="A2009" i="3"/>
  <c r="A2010" i="3"/>
  <c r="A2011" i="3"/>
  <c r="A2012" i="3"/>
  <c r="A2013" i="3"/>
  <c r="A2014" i="3"/>
  <c r="A2015" i="3"/>
  <c r="A2016" i="3"/>
  <c r="A2017" i="3"/>
  <c r="A2018" i="3"/>
  <c r="A2019" i="3"/>
  <c r="A2020" i="3"/>
  <c r="A2021" i="3"/>
  <c r="A2022" i="3"/>
  <c r="A2023" i="3"/>
  <c r="A2024" i="3"/>
  <c r="A2025" i="3"/>
  <c r="A2026" i="3"/>
  <c r="A2027" i="3"/>
  <c r="A2028" i="3"/>
  <c r="A2029" i="3"/>
  <c r="A2030" i="3"/>
  <c r="A2031" i="3"/>
  <c r="A2032" i="3"/>
  <c r="A2033" i="3"/>
  <c r="A2034" i="3"/>
  <c r="A2035" i="3"/>
  <c r="A2036" i="3"/>
  <c r="A2037" i="3"/>
  <c r="A2038" i="3"/>
  <c r="A2039" i="3"/>
  <c r="A2040" i="3"/>
  <c r="A2041" i="3"/>
  <c r="A2042" i="3"/>
  <c r="A2043" i="3"/>
  <c r="A2044" i="3"/>
  <c r="A2045" i="3"/>
  <c r="A2046" i="3"/>
  <c r="A2047" i="3"/>
  <c r="A2048" i="3"/>
  <c r="A2049" i="3"/>
  <c r="A2050" i="3"/>
  <c r="A2051" i="3"/>
  <c r="A2052" i="3"/>
  <c r="A2053" i="3"/>
  <c r="A2054" i="3"/>
  <c r="A2055" i="3"/>
  <c r="A2056" i="3"/>
  <c r="A2057" i="3"/>
  <c r="A2058" i="3"/>
  <c r="A2059" i="3"/>
  <c r="A2060" i="3"/>
  <c r="A2061" i="3"/>
  <c r="A2062" i="3"/>
  <c r="A2063" i="3"/>
  <c r="A2064" i="3"/>
  <c r="A2065" i="3"/>
  <c r="A2066" i="3"/>
  <c r="A2067" i="3"/>
  <c r="A2068" i="3"/>
  <c r="A2069" i="3"/>
  <c r="A2070" i="3"/>
  <c r="A2071" i="3"/>
  <c r="A2072" i="3"/>
  <c r="A2073" i="3"/>
  <c r="A2074" i="3"/>
  <c r="A2075" i="3"/>
  <c r="A2076" i="3"/>
  <c r="A2077" i="3"/>
  <c r="A2078" i="3"/>
  <c r="A2079" i="3"/>
  <c r="A2080" i="3"/>
  <c r="A2081" i="3"/>
  <c r="A2082" i="3"/>
  <c r="A2083" i="3"/>
  <c r="A2084" i="3"/>
  <c r="A2085" i="3"/>
  <c r="A2086" i="3"/>
  <c r="A2087" i="3"/>
  <c r="A2088" i="3"/>
  <c r="A2089" i="3"/>
  <c r="A2090" i="3"/>
  <c r="A2091" i="3"/>
  <c r="A2092" i="3"/>
  <c r="A2093" i="3"/>
  <c r="A2094" i="3"/>
  <c r="A2095" i="3"/>
  <c r="A2096" i="3"/>
  <c r="A2097" i="3"/>
  <c r="A2098" i="3"/>
  <c r="A2099" i="3"/>
  <c r="A2100" i="3"/>
  <c r="A2101" i="3"/>
  <c r="A2102" i="3"/>
  <c r="A2103" i="3"/>
  <c r="A2104" i="3"/>
  <c r="A2105" i="3"/>
  <c r="A2106" i="3"/>
  <c r="A2107" i="3"/>
  <c r="A2108" i="3"/>
  <c r="A2109" i="3"/>
  <c r="A2110" i="3"/>
  <c r="A2111" i="3"/>
  <c r="A2112" i="3"/>
  <c r="A2113" i="3"/>
  <c r="A2114" i="3"/>
  <c r="A2115" i="3"/>
  <c r="A2116" i="3"/>
  <c r="A2117" i="3"/>
  <c r="A2118" i="3"/>
  <c r="A2119" i="3"/>
  <c r="A2120" i="3"/>
  <c r="A2121" i="3"/>
  <c r="A2122" i="3"/>
  <c r="A2123" i="3"/>
  <c r="A2124" i="3"/>
  <c r="A2125" i="3"/>
  <c r="A2126" i="3"/>
  <c r="A2127" i="3"/>
  <c r="A2128" i="3"/>
  <c r="A2129" i="3"/>
  <c r="A2130" i="3"/>
  <c r="A2131" i="3"/>
  <c r="A2132" i="3"/>
  <c r="A2133" i="3"/>
  <c r="A2134" i="3"/>
  <c r="A2135" i="3"/>
  <c r="A2136" i="3"/>
  <c r="A2137" i="3"/>
  <c r="A2138" i="3"/>
  <c r="A2139" i="3"/>
  <c r="A2140" i="3"/>
  <c r="A2141" i="3"/>
  <c r="A2142" i="3"/>
  <c r="A2143" i="3"/>
  <c r="A2144" i="3"/>
  <c r="A2145" i="3"/>
  <c r="A2146" i="3"/>
  <c r="A2147" i="3"/>
  <c r="A2148" i="3"/>
  <c r="A2149" i="3"/>
  <c r="A2150" i="3"/>
  <c r="A2151" i="3"/>
  <c r="A2152" i="3"/>
  <c r="A2153" i="3"/>
  <c r="A2154" i="3"/>
  <c r="A2155" i="3"/>
  <c r="A2156" i="3"/>
  <c r="A2157" i="3"/>
  <c r="A2158" i="3"/>
  <c r="A2159" i="3"/>
  <c r="A2160" i="3"/>
  <c r="A2161" i="3"/>
  <c r="A2162" i="3"/>
  <c r="A2163" i="3"/>
  <c r="A2164" i="3"/>
  <c r="A2165" i="3"/>
  <c r="A2166" i="3"/>
  <c r="A2167" i="3"/>
  <c r="A2168" i="3"/>
  <c r="A2169" i="3"/>
  <c r="A2170" i="3"/>
  <c r="A2171" i="3"/>
  <c r="A2172" i="3"/>
  <c r="A2173" i="3"/>
  <c r="A2174" i="3"/>
  <c r="A2175" i="3"/>
  <c r="A2176" i="3"/>
  <c r="A2177" i="3"/>
  <c r="A2178" i="3"/>
  <c r="A2179" i="3"/>
  <c r="A2180" i="3"/>
  <c r="A2181" i="3"/>
  <c r="A2182" i="3"/>
  <c r="A2183" i="3"/>
  <c r="A2184" i="3"/>
  <c r="A2185" i="3"/>
  <c r="A2186" i="3"/>
  <c r="A2187" i="3"/>
  <c r="A2188" i="3"/>
  <c r="A2189" i="3"/>
  <c r="A2190" i="3"/>
  <c r="A2191" i="3"/>
  <c r="A2192" i="3"/>
  <c r="A2193" i="3"/>
  <c r="A2194" i="3"/>
  <c r="A2" i="3"/>
  <c r="CA3" i="2"/>
  <c r="CA4" i="2"/>
  <c r="CA5" i="2"/>
  <c r="CA6" i="2"/>
  <c r="CA7" i="2"/>
  <c r="CA8" i="2"/>
  <c r="CA9" i="2"/>
  <c r="CA10" i="2"/>
  <c r="CA11" i="2"/>
  <c r="CA12" i="2"/>
  <c r="CA13" i="2"/>
  <c r="CA14" i="2"/>
  <c r="CA15" i="2"/>
  <c r="CA16" i="2"/>
  <c r="CA17" i="2"/>
  <c r="CA18" i="2"/>
  <c r="CA19" i="2"/>
  <c r="CA20" i="2"/>
  <c r="CA21" i="2"/>
  <c r="CA22" i="2"/>
  <c r="CA23" i="2"/>
  <c r="CA24" i="2"/>
  <c r="CA25" i="2"/>
  <c r="CA26" i="2"/>
  <c r="CA27" i="2"/>
  <c r="CA28" i="2"/>
  <c r="CA29" i="2"/>
  <c r="CA30" i="2"/>
  <c r="CA31" i="2"/>
  <c r="CA32" i="2"/>
  <c r="CA33" i="2"/>
  <c r="CA34" i="2"/>
  <c r="CA35" i="2"/>
  <c r="CA36" i="2"/>
  <c r="CA37" i="2"/>
  <c r="CA38" i="2"/>
  <c r="CA39" i="2"/>
  <c r="CA40" i="2"/>
  <c r="CA41" i="2"/>
  <c r="CA42" i="2"/>
  <c r="CA43" i="2"/>
  <c r="CA44" i="2"/>
  <c r="CA45" i="2"/>
  <c r="CA46" i="2"/>
  <c r="CA47" i="2"/>
  <c r="CA48" i="2"/>
  <c r="CA49" i="2"/>
  <c r="CA50" i="2"/>
  <c r="CA51" i="2"/>
  <c r="CA52" i="2"/>
  <c r="CA53" i="2"/>
  <c r="CA54" i="2"/>
  <c r="CB5" i="2"/>
  <c r="CB4" i="2"/>
  <c r="CB3" i="2"/>
  <c r="BW4" i="2"/>
  <c r="BW5" i="2"/>
  <c r="BW6" i="2"/>
  <c r="BW7" i="2"/>
  <c r="BW8" i="2"/>
  <c r="BW9" i="2"/>
  <c r="BW10" i="2"/>
  <c r="BW11" i="2"/>
  <c r="BW12" i="2"/>
  <c r="BW13" i="2"/>
  <c r="BW14" i="2"/>
  <c r="BW15" i="2"/>
  <c r="BW16" i="2"/>
  <c r="BW17" i="2"/>
  <c r="BW18" i="2"/>
  <c r="BW19" i="2"/>
  <c r="BW20" i="2"/>
  <c r="BW21" i="2"/>
  <c r="BW22" i="2"/>
  <c r="BW23" i="2"/>
  <c r="BW24" i="2"/>
  <c r="BW25" i="2"/>
  <c r="BW26" i="2"/>
  <c r="BW27" i="2"/>
  <c r="BW28" i="2"/>
  <c r="BW29" i="2"/>
  <c r="BW30" i="2"/>
  <c r="BW31" i="2"/>
  <c r="BW32" i="2"/>
  <c r="BW33" i="2"/>
  <c r="BW34" i="2"/>
  <c r="BW35" i="2"/>
  <c r="BW36" i="2"/>
  <c r="BW37" i="2"/>
  <c r="BW38" i="2"/>
  <c r="BW39" i="2"/>
  <c r="BW40" i="2"/>
  <c r="BW41" i="2"/>
  <c r="BW42" i="2"/>
  <c r="BW43" i="2"/>
  <c r="BW44" i="2"/>
  <c r="BW45" i="2"/>
  <c r="BW46" i="2"/>
  <c r="BW47" i="2"/>
  <c r="BW48" i="2"/>
  <c r="BW49" i="2"/>
  <c r="BW50" i="2"/>
  <c r="BW51" i="2"/>
  <c r="BW52" i="2"/>
  <c r="BW53" i="2"/>
  <c r="BW54" i="2"/>
  <c r="BX5" i="2"/>
  <c r="BX4" i="2"/>
  <c r="BX3" i="2"/>
  <c r="BS3" i="2"/>
  <c r="BS4" i="2"/>
  <c r="BS5" i="2"/>
  <c r="BS6" i="2"/>
  <c r="BS7" i="2"/>
  <c r="BS8" i="2"/>
  <c r="BS9" i="2"/>
  <c r="BS10" i="2"/>
  <c r="BS11" i="2"/>
  <c r="BS12" i="2"/>
  <c r="BS13" i="2"/>
  <c r="BS14" i="2"/>
  <c r="BS15" i="2"/>
  <c r="BS16" i="2"/>
  <c r="BS17" i="2"/>
  <c r="BS18" i="2"/>
  <c r="BS19" i="2"/>
  <c r="BS20" i="2"/>
  <c r="BS21" i="2"/>
  <c r="BS22" i="2"/>
  <c r="BS23" i="2"/>
  <c r="BS24" i="2"/>
  <c r="BS25" i="2"/>
  <c r="BS26" i="2"/>
  <c r="BS27" i="2"/>
  <c r="BS28" i="2"/>
  <c r="BS29" i="2"/>
  <c r="BS30" i="2"/>
  <c r="BS31" i="2"/>
  <c r="BS32" i="2"/>
  <c r="BS33" i="2"/>
  <c r="BS34" i="2"/>
  <c r="BS35" i="2"/>
  <c r="BS36" i="2"/>
  <c r="BS37" i="2"/>
  <c r="BS38" i="2"/>
  <c r="BS39" i="2"/>
  <c r="BS40" i="2"/>
  <c r="BS41" i="2"/>
  <c r="BS42" i="2"/>
  <c r="BS43" i="2"/>
  <c r="BS44" i="2"/>
  <c r="BS45" i="2"/>
  <c r="BS46" i="2"/>
  <c r="BS47" i="2"/>
  <c r="BS48" i="2"/>
  <c r="BS49" i="2"/>
  <c r="BS50" i="2"/>
  <c r="BS51" i="2"/>
  <c r="BS52" i="2"/>
  <c r="BS53" i="2"/>
  <c r="BS54" i="2"/>
  <c r="BS55" i="2"/>
  <c r="BT5" i="2"/>
  <c r="BT4" i="2"/>
  <c r="BT3" i="2"/>
  <c r="BO3" i="2"/>
  <c r="BO4" i="2"/>
  <c r="BO5" i="2"/>
  <c r="BO6" i="2"/>
  <c r="BO7" i="2"/>
  <c r="BO8" i="2"/>
  <c r="BO9" i="2"/>
  <c r="BO10" i="2"/>
  <c r="BO11" i="2"/>
  <c r="BO12" i="2"/>
  <c r="BO13" i="2"/>
  <c r="BO14" i="2"/>
  <c r="BO15" i="2"/>
  <c r="BO16" i="2"/>
  <c r="BO17" i="2"/>
  <c r="BO18" i="2"/>
  <c r="BO19" i="2"/>
  <c r="BO20" i="2"/>
  <c r="BO21" i="2"/>
  <c r="BO22" i="2"/>
  <c r="BO23" i="2"/>
  <c r="BO24" i="2"/>
  <c r="BO25" i="2"/>
  <c r="BO26" i="2"/>
  <c r="BO27" i="2"/>
  <c r="BO28" i="2"/>
  <c r="BO29" i="2"/>
  <c r="BO30" i="2"/>
  <c r="BO31" i="2"/>
  <c r="BO32" i="2"/>
  <c r="BO33" i="2"/>
  <c r="BO34" i="2"/>
  <c r="BO35" i="2"/>
  <c r="BO36" i="2"/>
  <c r="BO37" i="2"/>
  <c r="BO38" i="2"/>
  <c r="BO39" i="2"/>
  <c r="BO40" i="2"/>
  <c r="BO41" i="2"/>
  <c r="BO42" i="2"/>
  <c r="BO43" i="2"/>
  <c r="BO44" i="2"/>
  <c r="BO45" i="2"/>
  <c r="BO46" i="2"/>
  <c r="BO47" i="2"/>
  <c r="BO48" i="2"/>
  <c r="BO49" i="2"/>
  <c r="BO50" i="2"/>
  <c r="BO51" i="2"/>
  <c r="BO52" i="2"/>
  <c r="BO53" i="2"/>
  <c r="BO54" i="2"/>
  <c r="BP5" i="2"/>
  <c r="BP4" i="2"/>
  <c r="BP3" i="2"/>
  <c r="BK3" i="2"/>
  <c r="BK4" i="2"/>
  <c r="BK5" i="2"/>
  <c r="BK6" i="2"/>
  <c r="BK7" i="2"/>
  <c r="BK8" i="2"/>
  <c r="BK9" i="2"/>
  <c r="BK10" i="2"/>
  <c r="BK11" i="2"/>
  <c r="BK12" i="2"/>
  <c r="BK13" i="2"/>
  <c r="BK14" i="2"/>
  <c r="BK15" i="2"/>
  <c r="BK16" i="2"/>
  <c r="BK17" i="2"/>
  <c r="BK18" i="2"/>
  <c r="BK19" i="2"/>
  <c r="BK20" i="2"/>
  <c r="BK21" i="2"/>
  <c r="BK22" i="2"/>
  <c r="BK23" i="2"/>
  <c r="BK24" i="2"/>
  <c r="BK25" i="2"/>
  <c r="BK26" i="2"/>
  <c r="BK27" i="2"/>
  <c r="BK28" i="2"/>
  <c r="BK29" i="2"/>
  <c r="BK30" i="2"/>
  <c r="BK31" i="2"/>
  <c r="BK32" i="2"/>
  <c r="BK33" i="2"/>
  <c r="BK34" i="2"/>
  <c r="BK35" i="2"/>
  <c r="BK36" i="2"/>
  <c r="BK37" i="2"/>
  <c r="BK38" i="2"/>
  <c r="BK39" i="2"/>
  <c r="BK40" i="2"/>
  <c r="BK41" i="2"/>
  <c r="BK42" i="2"/>
  <c r="BK43" i="2"/>
  <c r="BK44" i="2"/>
  <c r="BK45" i="2"/>
  <c r="BK46" i="2"/>
  <c r="BK47" i="2"/>
  <c r="BK48" i="2"/>
  <c r="BK49" i="2"/>
  <c r="BK50" i="2"/>
  <c r="BK51" i="2"/>
  <c r="BK52" i="2"/>
  <c r="BK53" i="2"/>
  <c r="BK54" i="2"/>
  <c r="BL5" i="2"/>
  <c r="BL4" i="2"/>
  <c r="BL3" i="2"/>
  <c r="BG3" i="2"/>
  <c r="BG4" i="2"/>
  <c r="BG5" i="2"/>
  <c r="BG6" i="2"/>
  <c r="BG7" i="2"/>
  <c r="BG8" i="2"/>
  <c r="BG9" i="2"/>
  <c r="BG10" i="2"/>
  <c r="BG11" i="2"/>
  <c r="BG12" i="2"/>
  <c r="BG13" i="2"/>
  <c r="BG14" i="2"/>
  <c r="BG15" i="2"/>
  <c r="BG16" i="2"/>
  <c r="BG17" i="2"/>
  <c r="BG18" i="2"/>
  <c r="BG19" i="2"/>
  <c r="BG20" i="2"/>
  <c r="BG21" i="2"/>
  <c r="BG22" i="2"/>
  <c r="BG23" i="2"/>
  <c r="BG24" i="2"/>
  <c r="BG25" i="2"/>
  <c r="BG26" i="2"/>
  <c r="BG27" i="2"/>
  <c r="BG28" i="2"/>
  <c r="BG29" i="2"/>
  <c r="BG30" i="2"/>
  <c r="BG31" i="2"/>
  <c r="BG32" i="2"/>
  <c r="BG33" i="2"/>
  <c r="BG34" i="2"/>
  <c r="BG35" i="2"/>
  <c r="BG36" i="2"/>
  <c r="BG37" i="2"/>
  <c r="BG38" i="2"/>
  <c r="BG39" i="2"/>
  <c r="BG40" i="2"/>
  <c r="BG41" i="2"/>
  <c r="BG42" i="2"/>
  <c r="BG43" i="2"/>
  <c r="BG44" i="2"/>
  <c r="BG45" i="2"/>
  <c r="BG46" i="2"/>
  <c r="BG47" i="2"/>
  <c r="BG48" i="2"/>
  <c r="BG49" i="2"/>
  <c r="BG50" i="2"/>
  <c r="BG51" i="2"/>
  <c r="BG52" i="2"/>
  <c r="BG53" i="2"/>
  <c r="BG54" i="2"/>
  <c r="BH5" i="2"/>
  <c r="BH4" i="2"/>
  <c r="BH3" i="2"/>
  <c r="BC3" i="2"/>
  <c r="BC4" i="2"/>
  <c r="BC5" i="2"/>
  <c r="BC6" i="2"/>
  <c r="BC7" i="2"/>
  <c r="BC8" i="2"/>
  <c r="BC9" i="2"/>
  <c r="BC10" i="2"/>
  <c r="BC11" i="2"/>
  <c r="BC12" i="2"/>
  <c r="BC13" i="2"/>
  <c r="BC14" i="2"/>
  <c r="BC15" i="2"/>
  <c r="BC16" i="2"/>
  <c r="BC17" i="2"/>
  <c r="BC18" i="2"/>
  <c r="BC19" i="2"/>
  <c r="BC20" i="2"/>
  <c r="BC21" i="2"/>
  <c r="BC22" i="2"/>
  <c r="BC23" i="2"/>
  <c r="BC24" i="2"/>
  <c r="BC25" i="2"/>
  <c r="BC26" i="2"/>
  <c r="BC27" i="2"/>
  <c r="BC28" i="2"/>
  <c r="BC29" i="2"/>
  <c r="BC30" i="2"/>
  <c r="BC31" i="2"/>
  <c r="BC32" i="2"/>
  <c r="BC33" i="2"/>
  <c r="BC34" i="2"/>
  <c r="BC35" i="2"/>
  <c r="BC36" i="2"/>
  <c r="BC37" i="2"/>
  <c r="BC38" i="2"/>
  <c r="BC39" i="2"/>
  <c r="BC40" i="2"/>
  <c r="BC41" i="2"/>
  <c r="BC42" i="2"/>
  <c r="BC43" i="2"/>
  <c r="BC44" i="2"/>
  <c r="BC45" i="2"/>
  <c r="BC46" i="2"/>
  <c r="BC47" i="2"/>
  <c r="BC48" i="2"/>
  <c r="BC49" i="2"/>
  <c r="BC50" i="2"/>
  <c r="BC51" i="2"/>
  <c r="BC52" i="2"/>
  <c r="BC53" i="2"/>
  <c r="BC54" i="2"/>
  <c r="BD5" i="2"/>
  <c r="BD4" i="2"/>
  <c r="BD3" i="2"/>
  <c r="AY5" i="2"/>
  <c r="AY6" i="2"/>
  <c r="AY7" i="2"/>
  <c r="AY8" i="2"/>
  <c r="AY9" i="2"/>
  <c r="AY10" i="2"/>
  <c r="AY11" i="2"/>
  <c r="AY12" i="2"/>
  <c r="AY13" i="2"/>
  <c r="AY14" i="2"/>
  <c r="AY15" i="2"/>
  <c r="AY16" i="2"/>
  <c r="AY17" i="2"/>
  <c r="AY18" i="2"/>
  <c r="AY19" i="2"/>
  <c r="AY20" i="2"/>
  <c r="AY21" i="2"/>
  <c r="AY22" i="2"/>
  <c r="AY23" i="2"/>
  <c r="AY24" i="2"/>
  <c r="AY25" i="2"/>
  <c r="AY26" i="2"/>
  <c r="AY27" i="2"/>
  <c r="AY28" i="2"/>
  <c r="AY29" i="2"/>
  <c r="AY30" i="2"/>
  <c r="AY31" i="2"/>
  <c r="AY32" i="2"/>
  <c r="AY33" i="2"/>
  <c r="AY34" i="2"/>
  <c r="AY35" i="2"/>
  <c r="AY36" i="2"/>
  <c r="AY37" i="2"/>
  <c r="AY38" i="2"/>
  <c r="AY39" i="2"/>
  <c r="AY40" i="2"/>
  <c r="AY41" i="2"/>
  <c r="AY42" i="2"/>
  <c r="AY43" i="2"/>
  <c r="AY44" i="2"/>
  <c r="AY45" i="2"/>
  <c r="AY46" i="2"/>
  <c r="AY47" i="2"/>
  <c r="AY48" i="2"/>
  <c r="AY49" i="2"/>
  <c r="AY50" i="2"/>
  <c r="AY51" i="2"/>
  <c r="AY52" i="2"/>
  <c r="AY53" i="2"/>
  <c r="AY54" i="2"/>
  <c r="AY55" i="2"/>
  <c r="AZ5" i="2"/>
  <c r="AZ4" i="2"/>
  <c r="AZ3" i="2"/>
  <c r="AU3" i="2"/>
  <c r="AU4" i="2"/>
  <c r="AU5" i="2"/>
  <c r="AU6" i="2"/>
  <c r="AU7" i="2"/>
  <c r="AU8" i="2"/>
  <c r="AU9" i="2"/>
  <c r="AU10" i="2"/>
  <c r="AU11" i="2"/>
  <c r="AU12" i="2"/>
  <c r="AU13" i="2"/>
  <c r="AU14" i="2"/>
  <c r="AU15" i="2"/>
  <c r="AU16" i="2"/>
  <c r="AU17" i="2"/>
  <c r="AU18" i="2"/>
  <c r="AU19" i="2"/>
  <c r="AU20" i="2"/>
  <c r="AU21" i="2"/>
  <c r="AU22" i="2"/>
  <c r="AU23" i="2"/>
  <c r="AU24" i="2"/>
  <c r="AU25" i="2"/>
  <c r="AU26" i="2"/>
  <c r="AU27" i="2"/>
  <c r="AU28" i="2"/>
  <c r="AU29" i="2"/>
  <c r="AU30" i="2"/>
  <c r="AU31" i="2"/>
  <c r="AU32" i="2"/>
  <c r="AU33" i="2"/>
  <c r="AU34" i="2"/>
  <c r="AU35" i="2"/>
  <c r="AU36" i="2"/>
  <c r="AU37" i="2"/>
  <c r="AU38" i="2"/>
  <c r="AU39" i="2"/>
  <c r="AU40" i="2"/>
  <c r="AU41" i="2"/>
  <c r="AU42" i="2"/>
  <c r="AU43" i="2"/>
  <c r="AU44" i="2"/>
  <c r="AU45" i="2"/>
  <c r="AU46" i="2"/>
  <c r="AU47" i="2"/>
  <c r="AU48" i="2"/>
  <c r="AU49" i="2"/>
  <c r="AU50" i="2"/>
  <c r="AU51" i="2"/>
  <c r="AU52" i="2"/>
  <c r="AU53" i="2"/>
  <c r="AU54" i="2"/>
  <c r="AV5" i="2"/>
  <c r="AV4" i="2"/>
  <c r="AV3" i="2"/>
  <c r="AM3" i="2"/>
  <c r="AM4" i="2"/>
  <c r="AM5" i="2"/>
  <c r="AM6" i="2"/>
  <c r="AM7" i="2"/>
  <c r="AM8" i="2"/>
  <c r="AM9" i="2"/>
  <c r="AM10" i="2"/>
  <c r="AM11" i="2"/>
  <c r="AM12" i="2"/>
  <c r="AM13" i="2"/>
  <c r="AM14" i="2"/>
  <c r="AM15" i="2"/>
  <c r="AM16" i="2"/>
  <c r="AM17" i="2"/>
  <c r="AM18" i="2"/>
  <c r="AM19" i="2"/>
  <c r="AM20" i="2"/>
  <c r="AM21" i="2"/>
  <c r="AM22" i="2"/>
  <c r="AM23" i="2"/>
  <c r="AM24" i="2"/>
  <c r="AM25" i="2"/>
  <c r="AM26" i="2"/>
  <c r="AM27" i="2"/>
  <c r="AM28" i="2"/>
  <c r="AM29" i="2"/>
  <c r="AM30" i="2"/>
  <c r="AM31" i="2"/>
  <c r="AM32" i="2"/>
  <c r="AM33" i="2"/>
  <c r="AM34" i="2"/>
  <c r="AM35" i="2"/>
  <c r="AM36" i="2"/>
  <c r="AM37" i="2"/>
  <c r="AM38" i="2"/>
  <c r="AM39" i="2"/>
  <c r="AM40" i="2"/>
  <c r="AM41" i="2"/>
  <c r="AM42" i="2"/>
  <c r="AM43" i="2"/>
  <c r="AM44" i="2"/>
  <c r="AM45" i="2"/>
  <c r="AM46" i="2"/>
  <c r="AM47" i="2"/>
  <c r="AM48" i="2"/>
  <c r="AM49" i="2"/>
  <c r="AM50" i="2"/>
  <c r="AM51" i="2"/>
  <c r="AM52" i="2"/>
  <c r="AM53" i="2"/>
  <c r="AM54" i="2"/>
  <c r="AN5" i="2"/>
  <c r="AN4" i="2"/>
  <c r="AN3" i="2"/>
  <c r="AQ3" i="2"/>
  <c r="AQ4" i="2"/>
  <c r="AQ5" i="2"/>
  <c r="AQ6" i="2"/>
  <c r="AQ7" i="2"/>
  <c r="AQ8" i="2"/>
  <c r="AQ9" i="2"/>
  <c r="AQ10" i="2"/>
  <c r="AQ11" i="2"/>
  <c r="AQ12" i="2"/>
  <c r="AQ13" i="2"/>
  <c r="AQ14" i="2"/>
  <c r="AQ15" i="2"/>
  <c r="AQ16" i="2"/>
  <c r="AQ17" i="2"/>
  <c r="AQ18" i="2"/>
  <c r="AQ19" i="2"/>
  <c r="AQ20" i="2"/>
  <c r="AQ21" i="2"/>
  <c r="AQ22" i="2"/>
  <c r="AQ23" i="2"/>
  <c r="AQ24" i="2"/>
  <c r="AQ25" i="2"/>
  <c r="AQ26" i="2"/>
  <c r="AQ27" i="2"/>
  <c r="AQ28" i="2"/>
  <c r="AQ29" i="2"/>
  <c r="AQ30" i="2"/>
  <c r="AQ31" i="2"/>
  <c r="AQ32" i="2"/>
  <c r="AQ33" i="2"/>
  <c r="AQ34" i="2"/>
  <c r="AQ35" i="2"/>
  <c r="AQ36" i="2"/>
  <c r="AQ37" i="2"/>
  <c r="AQ38" i="2"/>
  <c r="AQ39" i="2"/>
  <c r="AQ40" i="2"/>
  <c r="AQ41" i="2"/>
  <c r="AQ42" i="2"/>
  <c r="AQ43" i="2"/>
  <c r="AQ44" i="2"/>
  <c r="AQ45" i="2"/>
  <c r="AQ46" i="2"/>
  <c r="AQ47" i="2"/>
  <c r="AQ48" i="2"/>
  <c r="AQ49" i="2"/>
  <c r="AQ50" i="2"/>
  <c r="AQ51" i="2"/>
  <c r="AQ52" i="2"/>
  <c r="AQ53" i="2"/>
  <c r="AQ54" i="2"/>
  <c r="AR5" i="2"/>
  <c r="AR4" i="2"/>
  <c r="AR3" i="2"/>
  <c r="AI3" i="2"/>
  <c r="AI4" i="2"/>
  <c r="AI5" i="2"/>
  <c r="AI6" i="2"/>
  <c r="AI7" i="2"/>
  <c r="AI8" i="2"/>
  <c r="AI9" i="2"/>
  <c r="AI10" i="2"/>
  <c r="AI11" i="2"/>
  <c r="AI12" i="2"/>
  <c r="AI13" i="2"/>
  <c r="AI14" i="2"/>
  <c r="AI15" i="2"/>
  <c r="AI16" i="2"/>
  <c r="AI17" i="2"/>
  <c r="AI18" i="2"/>
  <c r="AI19" i="2"/>
  <c r="AI20" i="2"/>
  <c r="AI21" i="2"/>
  <c r="AI22" i="2"/>
  <c r="AI23" i="2"/>
  <c r="AI24" i="2"/>
  <c r="AI25" i="2"/>
  <c r="AI26" i="2"/>
  <c r="AI27" i="2"/>
  <c r="AI28" i="2"/>
  <c r="AI29" i="2"/>
  <c r="AI30" i="2"/>
  <c r="AI31" i="2"/>
  <c r="AI32" i="2"/>
  <c r="AI33" i="2"/>
  <c r="AI34" i="2"/>
  <c r="AI35" i="2"/>
  <c r="AI36" i="2"/>
  <c r="AI37" i="2"/>
  <c r="AI38" i="2"/>
  <c r="AI39" i="2"/>
  <c r="AI40" i="2"/>
  <c r="AI41" i="2"/>
  <c r="AI42" i="2"/>
  <c r="AI43" i="2"/>
  <c r="AI44" i="2"/>
  <c r="AI45" i="2"/>
  <c r="AI46" i="2"/>
  <c r="AI47" i="2"/>
  <c r="AI48" i="2"/>
  <c r="AI49" i="2"/>
  <c r="AI50" i="2"/>
  <c r="AI51" i="2"/>
  <c r="AI52" i="2"/>
  <c r="AI53" i="2"/>
  <c r="AI54" i="2"/>
  <c r="AJ5" i="2"/>
  <c r="AJ4" i="2"/>
  <c r="AJ3" i="2"/>
  <c r="AE4" i="2"/>
  <c r="AE5" i="2"/>
  <c r="AE6" i="2"/>
  <c r="AE7" i="2"/>
  <c r="AE8" i="2"/>
  <c r="AE9" i="2"/>
  <c r="AE10" i="2"/>
  <c r="AE11" i="2"/>
  <c r="AE12" i="2"/>
  <c r="AE13" i="2"/>
  <c r="AE14" i="2"/>
  <c r="AE15" i="2"/>
  <c r="AE16" i="2"/>
  <c r="AE17" i="2"/>
  <c r="AE18" i="2"/>
  <c r="AE19" i="2"/>
  <c r="AE20" i="2"/>
  <c r="AE21" i="2"/>
  <c r="AE22" i="2"/>
  <c r="AE23" i="2"/>
  <c r="AE24" i="2"/>
  <c r="AE25" i="2"/>
  <c r="AE26" i="2"/>
  <c r="AE27" i="2"/>
  <c r="AE28" i="2"/>
  <c r="AE29" i="2"/>
  <c r="AE30" i="2"/>
  <c r="AE31" i="2"/>
  <c r="AE32" i="2"/>
  <c r="AE33" i="2"/>
  <c r="AE34" i="2"/>
  <c r="AE35" i="2"/>
  <c r="AE36" i="2"/>
  <c r="AE37" i="2"/>
  <c r="AE38" i="2"/>
  <c r="AE39" i="2"/>
  <c r="AE40" i="2"/>
  <c r="AE41" i="2"/>
  <c r="AE42" i="2"/>
  <c r="AE43" i="2"/>
  <c r="AE44" i="2"/>
  <c r="AE45" i="2"/>
  <c r="AE46" i="2"/>
  <c r="AE47" i="2"/>
  <c r="AE48" i="2"/>
  <c r="AE49" i="2"/>
  <c r="AE50" i="2"/>
  <c r="AE51" i="2"/>
  <c r="AE52" i="2"/>
  <c r="AE53" i="2"/>
  <c r="AE54" i="2"/>
  <c r="AF5" i="2"/>
  <c r="AF4" i="2"/>
  <c r="AF3" i="2"/>
  <c r="AA4" i="2"/>
  <c r="AA5" i="2"/>
  <c r="AA6" i="2"/>
  <c r="AA7" i="2"/>
  <c r="AA8" i="2"/>
  <c r="AA9" i="2"/>
  <c r="AA10" i="2"/>
  <c r="AA11" i="2"/>
  <c r="AA12" i="2"/>
  <c r="AA13" i="2"/>
  <c r="AA14" i="2"/>
  <c r="AA15" i="2"/>
  <c r="AA16" i="2"/>
  <c r="AA17" i="2"/>
  <c r="AA18" i="2"/>
  <c r="AA19" i="2"/>
  <c r="AA20" i="2"/>
  <c r="AA21" i="2"/>
  <c r="AA22" i="2"/>
  <c r="AA23" i="2"/>
  <c r="AA24" i="2"/>
  <c r="AA25" i="2"/>
  <c r="AA26" i="2"/>
  <c r="AA27" i="2"/>
  <c r="AA28" i="2"/>
  <c r="AA29" i="2"/>
  <c r="AA30" i="2"/>
  <c r="AA31" i="2"/>
  <c r="AA32" i="2"/>
  <c r="AA33" i="2"/>
  <c r="AA34" i="2"/>
  <c r="AA35" i="2"/>
  <c r="AA36" i="2"/>
  <c r="AA37" i="2"/>
  <c r="AA38" i="2"/>
  <c r="AA39" i="2"/>
  <c r="AA40" i="2"/>
  <c r="AA41" i="2"/>
  <c r="AA42" i="2"/>
  <c r="AA43" i="2"/>
  <c r="AA44" i="2"/>
  <c r="AA45" i="2"/>
  <c r="AA46" i="2"/>
  <c r="AA47" i="2"/>
  <c r="AA48" i="2"/>
  <c r="AA49" i="2"/>
  <c r="AA50" i="2"/>
  <c r="AA51" i="2"/>
  <c r="AA52" i="2"/>
  <c r="AA53" i="2"/>
  <c r="AA54" i="2"/>
  <c r="AA55" i="2"/>
  <c r="AB5" i="2"/>
  <c r="AB4" i="2"/>
  <c r="AB3" i="2"/>
  <c r="W3" i="2"/>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33" i="2"/>
  <c r="W34" i="2"/>
  <c r="W35" i="2"/>
  <c r="W36" i="2"/>
  <c r="W37" i="2"/>
  <c r="W38" i="2"/>
  <c r="W39" i="2"/>
  <c r="W40" i="2"/>
  <c r="W41" i="2"/>
  <c r="W42" i="2"/>
  <c r="W43" i="2"/>
  <c r="W44" i="2"/>
  <c r="W45" i="2"/>
  <c r="W46" i="2"/>
  <c r="W47" i="2"/>
  <c r="W48" i="2"/>
  <c r="W49" i="2"/>
  <c r="W50" i="2"/>
  <c r="W51" i="2"/>
  <c r="W52" i="2"/>
  <c r="W53" i="2"/>
  <c r="W54" i="2"/>
  <c r="X5" i="2"/>
  <c r="X4" i="2"/>
  <c r="X3" i="2"/>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T5" i="2"/>
  <c r="T4" i="2"/>
  <c r="T3"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P5" i="2"/>
  <c r="P4" i="2"/>
  <c r="P3" i="2"/>
  <c r="CE3" i="2"/>
  <c r="CE4" i="2"/>
  <c r="CE5" i="2"/>
  <c r="CE6" i="2"/>
  <c r="CE7" i="2"/>
  <c r="CE8" i="2"/>
  <c r="CE9" i="2"/>
  <c r="CE10" i="2"/>
  <c r="CE11" i="2"/>
  <c r="CE12" i="2"/>
  <c r="CE13" i="2"/>
  <c r="CE14" i="2"/>
  <c r="CE15" i="2"/>
  <c r="CE16" i="2"/>
  <c r="CE17" i="2"/>
  <c r="CE18" i="2"/>
  <c r="CE19" i="2"/>
  <c r="CE20" i="2"/>
  <c r="CE21" i="2"/>
  <c r="CE22" i="2"/>
  <c r="CE23" i="2"/>
  <c r="CE24" i="2"/>
  <c r="CE25" i="2"/>
  <c r="CE26" i="2"/>
  <c r="CE27" i="2"/>
  <c r="CE28" i="2"/>
  <c r="CE29" i="2"/>
  <c r="CE30" i="2"/>
  <c r="CE31" i="2"/>
  <c r="CE32" i="2"/>
  <c r="CE33" i="2"/>
  <c r="CE34" i="2"/>
  <c r="CE35" i="2"/>
  <c r="CE36" i="2"/>
  <c r="CE37" i="2"/>
  <c r="CE38" i="2"/>
  <c r="CE39" i="2"/>
  <c r="CE40" i="2"/>
  <c r="CE41" i="2"/>
  <c r="CE42" i="2"/>
  <c r="CE43" i="2"/>
  <c r="CE44" i="2"/>
  <c r="CE45" i="2"/>
  <c r="CE46" i="2"/>
  <c r="CE47" i="2"/>
  <c r="CE48" i="2"/>
  <c r="CE49" i="2"/>
  <c r="CE50" i="2"/>
  <c r="CE51" i="2"/>
  <c r="CE52" i="2"/>
  <c r="CE53" i="2"/>
  <c r="CE54" i="2"/>
  <c r="CF5" i="2"/>
  <c r="CF4" i="2"/>
  <c r="CF3"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L5" i="2"/>
  <c r="L4" i="2"/>
  <c r="L3"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H5" i="2"/>
  <c r="H4" i="2"/>
  <c r="H3"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D5" i="2"/>
  <c r="D4" i="2"/>
  <c r="D3" i="2"/>
  <c r="B67" i="1"/>
  <c r="B68" i="1"/>
  <c r="B69"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D69" i="1"/>
  <c r="D68" i="1"/>
  <c r="D67" i="1"/>
  <c r="CE3" i="1"/>
  <c r="CE4" i="1"/>
  <c r="CE5" i="1"/>
  <c r="CE6" i="1"/>
  <c r="CE7" i="1"/>
  <c r="CE8" i="1"/>
  <c r="CE9" i="1"/>
  <c r="CE10" i="1"/>
  <c r="CE11" i="1"/>
  <c r="CE12" i="1"/>
  <c r="CE13" i="1"/>
  <c r="CE14" i="1"/>
  <c r="CE15" i="1"/>
  <c r="CE16" i="1"/>
  <c r="CE17" i="1"/>
  <c r="CE18" i="1"/>
  <c r="CE19" i="1"/>
  <c r="CE20" i="1"/>
  <c r="CE21" i="1"/>
  <c r="CE22" i="1"/>
  <c r="CE23" i="1"/>
  <c r="CE24" i="1"/>
  <c r="CE25" i="1"/>
  <c r="CE26" i="1"/>
  <c r="CE27" i="1"/>
  <c r="CE28" i="1"/>
  <c r="CE29" i="1"/>
  <c r="CE30" i="1"/>
  <c r="CE31" i="1"/>
  <c r="CE32" i="1"/>
  <c r="CE33" i="1"/>
  <c r="CE34" i="1"/>
  <c r="CE35" i="1"/>
  <c r="CE36" i="1"/>
  <c r="CE37" i="1"/>
  <c r="CE38" i="1"/>
  <c r="CE39" i="1"/>
  <c r="CE40" i="1"/>
  <c r="CE41" i="1"/>
  <c r="CE42" i="1"/>
  <c r="CE43" i="1"/>
  <c r="CE44" i="1"/>
  <c r="CE45" i="1"/>
  <c r="CE46" i="1"/>
  <c r="CE47" i="1"/>
  <c r="CE48" i="1"/>
  <c r="CE49" i="1"/>
  <c r="CE50" i="1"/>
  <c r="CE51" i="1"/>
  <c r="CE52" i="1"/>
  <c r="CE53" i="1"/>
  <c r="CE54" i="1"/>
  <c r="CF5" i="1"/>
  <c r="CF4" i="1"/>
  <c r="CF3" i="1"/>
  <c r="CA3" i="1"/>
  <c r="CA4" i="1"/>
  <c r="CA5" i="1"/>
  <c r="CA6" i="1"/>
  <c r="CA7" i="1"/>
  <c r="CA8" i="1"/>
  <c r="CA9" i="1"/>
  <c r="CA10" i="1"/>
  <c r="CA11" i="1"/>
  <c r="CA12" i="1"/>
  <c r="CA13" i="1"/>
  <c r="CA14" i="1"/>
  <c r="CA15" i="1"/>
  <c r="CA16" i="1"/>
  <c r="CA17" i="1"/>
  <c r="CA18" i="1"/>
  <c r="CA19" i="1"/>
  <c r="CA20" i="1"/>
  <c r="CA21" i="1"/>
  <c r="CA22" i="1"/>
  <c r="CA23" i="1"/>
  <c r="CA24" i="1"/>
  <c r="CA25" i="1"/>
  <c r="CA26" i="1"/>
  <c r="CA27" i="1"/>
  <c r="CA28" i="1"/>
  <c r="CA29" i="1"/>
  <c r="CA30" i="1"/>
  <c r="CA31" i="1"/>
  <c r="CA32" i="1"/>
  <c r="CA33" i="1"/>
  <c r="CA34" i="1"/>
  <c r="CA35" i="1"/>
  <c r="CA36" i="1"/>
  <c r="CA37" i="1"/>
  <c r="CA38" i="1"/>
  <c r="CA39" i="1"/>
  <c r="CA40" i="1"/>
  <c r="CA41" i="1"/>
  <c r="CA42" i="1"/>
  <c r="CA43" i="1"/>
  <c r="CA44" i="1"/>
  <c r="CA45" i="1"/>
  <c r="CA46" i="1"/>
  <c r="CA47" i="1"/>
  <c r="CA48" i="1"/>
  <c r="CA49" i="1"/>
  <c r="CA50" i="1"/>
  <c r="CA51" i="1"/>
  <c r="CA52" i="1"/>
  <c r="CA53" i="1"/>
  <c r="CA54" i="1"/>
  <c r="CA55" i="1"/>
  <c r="CB5" i="1"/>
  <c r="CB4" i="1"/>
  <c r="CB3" i="1"/>
  <c r="BW3" i="1"/>
  <c r="BW4" i="1"/>
  <c r="BW5" i="1"/>
  <c r="BW6" i="1"/>
  <c r="BW7" i="1"/>
  <c r="BW8" i="1"/>
  <c r="BW9" i="1"/>
  <c r="BW10" i="1"/>
  <c r="BW11" i="1"/>
  <c r="BW12" i="1"/>
  <c r="BW13" i="1"/>
  <c r="BW14" i="1"/>
  <c r="BW15" i="1"/>
  <c r="BW16" i="1"/>
  <c r="BW17" i="1"/>
  <c r="BW18" i="1"/>
  <c r="BW19" i="1"/>
  <c r="BW20" i="1"/>
  <c r="BW21" i="1"/>
  <c r="BW22" i="1"/>
  <c r="BW23" i="1"/>
  <c r="BW24" i="1"/>
  <c r="BW25" i="1"/>
  <c r="BW26" i="1"/>
  <c r="BW27" i="1"/>
  <c r="BW28" i="1"/>
  <c r="BW29" i="1"/>
  <c r="BW30" i="1"/>
  <c r="BW31" i="1"/>
  <c r="BW32" i="1"/>
  <c r="BW33" i="1"/>
  <c r="BW34" i="1"/>
  <c r="BW35" i="1"/>
  <c r="BW36" i="1"/>
  <c r="BW37" i="1"/>
  <c r="BW38" i="1"/>
  <c r="BW39" i="1"/>
  <c r="BW40" i="1"/>
  <c r="BW41" i="1"/>
  <c r="BW42" i="1"/>
  <c r="BW43" i="1"/>
  <c r="BW44" i="1"/>
  <c r="BW45" i="1"/>
  <c r="BW46" i="1"/>
  <c r="BW47" i="1"/>
  <c r="BW48" i="1"/>
  <c r="BW49" i="1"/>
  <c r="BW50" i="1"/>
  <c r="BW51" i="1"/>
  <c r="BW52" i="1"/>
  <c r="BW53" i="1"/>
  <c r="BW54" i="1"/>
  <c r="BX5" i="1"/>
  <c r="BX4" i="1"/>
  <c r="BX3" i="1"/>
  <c r="BS3" i="1"/>
  <c r="BS4" i="1"/>
  <c r="BS5" i="1"/>
  <c r="BS6" i="1"/>
  <c r="BS7" i="1"/>
  <c r="BS8" i="1"/>
  <c r="BS9" i="1"/>
  <c r="BS10" i="1"/>
  <c r="BS11" i="1"/>
  <c r="BS12" i="1"/>
  <c r="BS13" i="1"/>
  <c r="BS14" i="1"/>
  <c r="BS15" i="1"/>
  <c r="BS16" i="1"/>
  <c r="BS17" i="1"/>
  <c r="BS18" i="1"/>
  <c r="BS19" i="1"/>
  <c r="BS20" i="1"/>
  <c r="BS21" i="1"/>
  <c r="BS22" i="1"/>
  <c r="BS23" i="1"/>
  <c r="BS24" i="1"/>
  <c r="BS25" i="1"/>
  <c r="BS26" i="1"/>
  <c r="BS27" i="1"/>
  <c r="BS28" i="1"/>
  <c r="BS29" i="1"/>
  <c r="BS30" i="1"/>
  <c r="BS31" i="1"/>
  <c r="BS32" i="1"/>
  <c r="BS33" i="1"/>
  <c r="BS34" i="1"/>
  <c r="BS35" i="1"/>
  <c r="BS36" i="1"/>
  <c r="BS37" i="1"/>
  <c r="BS38" i="1"/>
  <c r="BS39" i="1"/>
  <c r="BS40" i="1"/>
  <c r="BS41" i="1"/>
  <c r="BS42" i="1"/>
  <c r="BS43" i="1"/>
  <c r="BS44" i="1"/>
  <c r="BS45" i="1"/>
  <c r="BS46" i="1"/>
  <c r="BS47" i="1"/>
  <c r="BS48" i="1"/>
  <c r="BS49" i="1"/>
  <c r="BS50" i="1"/>
  <c r="BS51" i="1"/>
  <c r="BS52" i="1"/>
  <c r="BS53" i="1"/>
  <c r="BS54" i="1"/>
  <c r="BT5" i="1"/>
  <c r="BT4" i="1"/>
  <c r="BT3" i="1"/>
  <c r="BO3" i="1"/>
  <c r="BO4" i="1"/>
  <c r="BO5" i="1"/>
  <c r="BO6" i="1"/>
  <c r="BO7" i="1"/>
  <c r="BO8" i="1"/>
  <c r="BO9" i="1"/>
  <c r="BO10" i="1"/>
  <c r="BO11" i="1"/>
  <c r="BO12" i="1"/>
  <c r="BO13" i="1"/>
  <c r="BO14" i="1"/>
  <c r="BO15" i="1"/>
  <c r="BO16" i="1"/>
  <c r="BO17" i="1"/>
  <c r="BO18" i="1"/>
  <c r="BO19" i="1"/>
  <c r="BO20" i="1"/>
  <c r="BO21" i="1"/>
  <c r="BO22" i="1"/>
  <c r="BO23" i="1"/>
  <c r="BO24" i="1"/>
  <c r="BO25" i="1"/>
  <c r="BO26" i="1"/>
  <c r="BO27" i="1"/>
  <c r="BO28" i="1"/>
  <c r="BO29" i="1"/>
  <c r="BO30" i="1"/>
  <c r="BO31" i="1"/>
  <c r="BO32" i="1"/>
  <c r="BO33" i="1"/>
  <c r="BO34" i="1"/>
  <c r="BO35" i="1"/>
  <c r="BO36" i="1"/>
  <c r="BO37" i="1"/>
  <c r="BO38" i="1"/>
  <c r="BO39" i="1"/>
  <c r="BO40" i="1"/>
  <c r="BO41" i="1"/>
  <c r="BO42" i="1"/>
  <c r="BO43" i="1"/>
  <c r="BO44" i="1"/>
  <c r="BO45" i="1"/>
  <c r="BO46" i="1"/>
  <c r="BO47" i="1"/>
  <c r="BO48" i="1"/>
  <c r="BO49" i="1"/>
  <c r="BO50" i="1"/>
  <c r="BO51" i="1"/>
  <c r="BO52" i="1"/>
  <c r="BO53" i="1"/>
  <c r="BO54" i="1"/>
  <c r="BP5" i="1"/>
  <c r="BP4" i="1"/>
  <c r="BP3" i="1"/>
  <c r="BK3" i="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L5" i="1"/>
  <c r="BL4" i="1"/>
  <c r="BL3" i="1"/>
  <c r="BG3" i="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H5" i="1"/>
  <c r="BH4" i="1"/>
  <c r="BH3" i="1"/>
  <c r="BC3" i="1"/>
  <c r="BC4" i="1"/>
  <c r="BC5" i="1"/>
  <c r="BC6" i="1"/>
  <c r="BC7" i="1"/>
  <c r="BC8" i="1"/>
  <c r="BC9" i="1"/>
  <c r="BC10" i="1"/>
  <c r="BC11" i="1"/>
  <c r="BC12" i="1"/>
  <c r="BC13" i="1"/>
  <c r="BC14" i="1"/>
  <c r="BC15" i="1"/>
  <c r="BC16" i="1"/>
  <c r="BC17" i="1"/>
  <c r="BC18" i="1"/>
  <c r="BC19" i="1"/>
  <c r="BC20" i="1"/>
  <c r="BC21" i="1"/>
  <c r="BC22" i="1"/>
  <c r="BC23" i="1"/>
  <c r="BC24" i="1"/>
  <c r="BC25" i="1"/>
  <c r="BC26" i="1"/>
  <c r="BC27" i="1"/>
  <c r="BC28" i="1"/>
  <c r="BC29" i="1"/>
  <c r="BC30" i="1"/>
  <c r="BC31" i="1"/>
  <c r="BC32" i="1"/>
  <c r="BC33" i="1"/>
  <c r="BC34" i="1"/>
  <c r="BC35" i="1"/>
  <c r="BC36" i="1"/>
  <c r="BC37" i="1"/>
  <c r="BC38" i="1"/>
  <c r="BC39" i="1"/>
  <c r="BC40" i="1"/>
  <c r="BC41" i="1"/>
  <c r="BC42" i="1"/>
  <c r="BC43" i="1"/>
  <c r="BC44" i="1"/>
  <c r="BC45" i="1"/>
  <c r="BC46" i="1"/>
  <c r="BC47" i="1"/>
  <c r="BC48" i="1"/>
  <c r="BC49" i="1"/>
  <c r="BC50" i="1"/>
  <c r="BC51" i="1"/>
  <c r="BC52" i="1"/>
  <c r="BC53" i="1"/>
  <c r="BC54" i="1"/>
  <c r="BC55" i="1"/>
  <c r="BD5" i="1"/>
  <c r="BD4" i="1"/>
  <c r="BD3" i="1"/>
  <c r="AY3" i="1"/>
  <c r="AY4" i="1"/>
  <c r="AY5" i="1"/>
  <c r="AY6" i="1"/>
  <c r="AY7" i="1"/>
  <c r="AY8" i="1"/>
  <c r="AY9" i="1"/>
  <c r="AY10" i="1"/>
  <c r="AY11" i="1"/>
  <c r="AY12" i="1"/>
  <c r="AY13" i="1"/>
  <c r="AY14" i="1"/>
  <c r="AY15" i="1"/>
  <c r="AY16" i="1"/>
  <c r="AY17" i="1"/>
  <c r="AY18" i="1"/>
  <c r="AY19" i="1"/>
  <c r="AY20" i="1"/>
  <c r="AY21" i="1"/>
  <c r="AY22" i="1"/>
  <c r="AY23" i="1"/>
  <c r="AY24" i="1"/>
  <c r="AY25" i="1"/>
  <c r="AY26" i="1"/>
  <c r="AY27" i="1"/>
  <c r="AY28" i="1"/>
  <c r="AY29" i="1"/>
  <c r="AY30" i="1"/>
  <c r="AY31" i="1"/>
  <c r="AY32" i="1"/>
  <c r="AY33" i="1"/>
  <c r="AY34" i="1"/>
  <c r="AY35" i="1"/>
  <c r="AY36" i="1"/>
  <c r="AY37" i="1"/>
  <c r="AY38" i="1"/>
  <c r="AY39" i="1"/>
  <c r="AY40" i="1"/>
  <c r="AY41" i="1"/>
  <c r="AY42" i="1"/>
  <c r="AY43" i="1"/>
  <c r="AY44" i="1"/>
  <c r="AY45" i="1"/>
  <c r="AY46" i="1"/>
  <c r="AY47" i="1"/>
  <c r="AY48" i="1"/>
  <c r="AY49" i="1"/>
  <c r="AY50" i="1"/>
  <c r="AY51" i="1"/>
  <c r="AY52" i="1"/>
  <c r="AY53" i="1"/>
  <c r="AY54" i="1"/>
  <c r="AZ5" i="1"/>
  <c r="AZ4" i="1"/>
  <c r="AZ3" i="1"/>
  <c r="AU3" i="1"/>
  <c r="AU4" i="1"/>
  <c r="AU5" i="1"/>
  <c r="AU6" i="1"/>
  <c r="AU7" i="1"/>
  <c r="AU8" i="1"/>
  <c r="AU9" i="1"/>
  <c r="AU10" i="1"/>
  <c r="AU11" i="1"/>
  <c r="AU12" i="1"/>
  <c r="AU13" i="1"/>
  <c r="AU14" i="1"/>
  <c r="AU15" i="1"/>
  <c r="AU16" i="1"/>
  <c r="AU17" i="1"/>
  <c r="AU18" i="1"/>
  <c r="AU19" i="1"/>
  <c r="AU20" i="1"/>
  <c r="AU21" i="1"/>
  <c r="AU22" i="1"/>
  <c r="AU23" i="1"/>
  <c r="AU24" i="1"/>
  <c r="AU25" i="1"/>
  <c r="AU26" i="1"/>
  <c r="AU27" i="1"/>
  <c r="AU28" i="1"/>
  <c r="AU29" i="1"/>
  <c r="AU30" i="1"/>
  <c r="AU31" i="1"/>
  <c r="AU32" i="1"/>
  <c r="AU33" i="1"/>
  <c r="AU34" i="1"/>
  <c r="AU35" i="1"/>
  <c r="AU36" i="1"/>
  <c r="AU37" i="1"/>
  <c r="AU38" i="1"/>
  <c r="AU39" i="1"/>
  <c r="AU40" i="1"/>
  <c r="AU41" i="1"/>
  <c r="AU42" i="1"/>
  <c r="AU43" i="1"/>
  <c r="AU44" i="1"/>
  <c r="AU45" i="1"/>
  <c r="AU46" i="1"/>
  <c r="AU47" i="1"/>
  <c r="AU48" i="1"/>
  <c r="AU49" i="1"/>
  <c r="AU50" i="1"/>
  <c r="AU51" i="1"/>
  <c r="AU52" i="1"/>
  <c r="AU53" i="1"/>
  <c r="AU54" i="1"/>
  <c r="AV5" i="1"/>
  <c r="AV4" i="1"/>
  <c r="AV3" i="1"/>
  <c r="AQ3" i="1"/>
  <c r="AQ4" i="1"/>
  <c r="AQ5" i="1"/>
  <c r="AQ6" i="1"/>
  <c r="AQ7" i="1"/>
  <c r="AQ8" i="1"/>
  <c r="AQ9" i="1"/>
  <c r="AQ10" i="1"/>
  <c r="AQ11" i="1"/>
  <c r="AQ12" i="1"/>
  <c r="AQ13" i="1"/>
  <c r="AQ14" i="1"/>
  <c r="AQ15" i="1"/>
  <c r="AQ16" i="1"/>
  <c r="AQ17" i="1"/>
  <c r="AQ18" i="1"/>
  <c r="AQ19" i="1"/>
  <c r="AQ20" i="1"/>
  <c r="AQ21" i="1"/>
  <c r="AQ22" i="1"/>
  <c r="AQ23" i="1"/>
  <c r="AQ24" i="1"/>
  <c r="AQ25" i="1"/>
  <c r="AQ26" i="1"/>
  <c r="AQ27" i="1"/>
  <c r="AQ28" i="1"/>
  <c r="AQ29" i="1"/>
  <c r="AQ30" i="1"/>
  <c r="AQ31" i="1"/>
  <c r="AQ32" i="1"/>
  <c r="AQ33" i="1"/>
  <c r="AQ34" i="1"/>
  <c r="AQ35" i="1"/>
  <c r="AQ36" i="1"/>
  <c r="AQ37" i="1"/>
  <c r="AQ38" i="1"/>
  <c r="AQ39" i="1"/>
  <c r="AQ40" i="1"/>
  <c r="AQ41" i="1"/>
  <c r="AQ42" i="1"/>
  <c r="AQ43" i="1"/>
  <c r="AQ44" i="1"/>
  <c r="AQ45" i="1"/>
  <c r="AQ46" i="1"/>
  <c r="AQ47" i="1"/>
  <c r="AQ48" i="1"/>
  <c r="AQ49" i="1"/>
  <c r="AQ50" i="1"/>
  <c r="AQ51" i="1"/>
  <c r="AQ52" i="1"/>
  <c r="AQ53" i="1"/>
  <c r="AQ54" i="1"/>
  <c r="AR5" i="1"/>
  <c r="AR4" i="1"/>
  <c r="AR3" i="1"/>
  <c r="AM3" i="1"/>
  <c r="AM7" i="1"/>
  <c r="AM8" i="1"/>
  <c r="AM9" i="1"/>
  <c r="AM10" i="1"/>
  <c r="AM11" i="1"/>
  <c r="AM12" i="1"/>
  <c r="AM13" i="1"/>
  <c r="AM14" i="1"/>
  <c r="AM15" i="1"/>
  <c r="AM16" i="1"/>
  <c r="AM17" i="1"/>
  <c r="AM18" i="1"/>
  <c r="AM19" i="1"/>
  <c r="AM20" i="1"/>
  <c r="AM21" i="1"/>
  <c r="AM22" i="1"/>
  <c r="AM23" i="1"/>
  <c r="AM24" i="1"/>
  <c r="AM25" i="1"/>
  <c r="AM26" i="1"/>
  <c r="AM27" i="1"/>
  <c r="AM28" i="1"/>
  <c r="AM29" i="1"/>
  <c r="AM30" i="1"/>
  <c r="AM31" i="1"/>
  <c r="AM32" i="1"/>
  <c r="AM33" i="1"/>
  <c r="AM34" i="1"/>
  <c r="AM35" i="1"/>
  <c r="AM36" i="1"/>
  <c r="AM37" i="1"/>
  <c r="AM38" i="1"/>
  <c r="AM39" i="1"/>
  <c r="AM40" i="1"/>
  <c r="AM41" i="1"/>
  <c r="AM42" i="1"/>
  <c r="AM43" i="1"/>
  <c r="AM44" i="1"/>
  <c r="AM45" i="1"/>
  <c r="AM46" i="1"/>
  <c r="AM47" i="1"/>
  <c r="AM48" i="1"/>
  <c r="AM49" i="1"/>
  <c r="AM50" i="1"/>
  <c r="AM51" i="1"/>
  <c r="AM52" i="1"/>
  <c r="AM53" i="1"/>
  <c r="AM54" i="1"/>
  <c r="AN5" i="1"/>
  <c r="AN4" i="1"/>
  <c r="AN3" i="1"/>
  <c r="AI3" i="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J5" i="1"/>
  <c r="AJ4" i="1"/>
  <c r="AJ3" i="1"/>
  <c r="AE3" i="1"/>
  <c r="AE4"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40" i="1"/>
  <c r="AE41" i="1"/>
  <c r="AE42" i="1"/>
  <c r="AE43" i="1"/>
  <c r="AE44" i="1"/>
  <c r="AE45" i="1"/>
  <c r="AE46" i="1"/>
  <c r="AE47" i="1"/>
  <c r="AE48" i="1"/>
  <c r="AE49" i="1"/>
  <c r="AE50" i="1"/>
  <c r="AE51" i="1"/>
  <c r="AE52" i="1"/>
  <c r="AE53" i="1"/>
  <c r="AE54" i="1"/>
  <c r="AF5" i="1"/>
  <c r="AF4" i="1"/>
  <c r="AF3" i="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B5" i="1"/>
  <c r="AB4" i="1"/>
  <c r="AB3"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X5" i="1"/>
  <c r="X4" i="1"/>
  <c r="X3"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T5" i="1"/>
  <c r="T4" i="1"/>
  <c r="T3"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9" i="1"/>
  <c r="O50" i="1"/>
  <c r="O51" i="1"/>
  <c r="O52" i="1"/>
  <c r="O53" i="1"/>
  <c r="O54" i="1"/>
  <c r="P5" i="1"/>
  <c r="P4" i="1"/>
  <c r="P3"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L5" i="1"/>
  <c r="L4" i="1"/>
  <c r="L3"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H5" i="1"/>
  <c r="H4" i="1"/>
  <c r="H3" i="1"/>
  <c r="C3" i="1"/>
  <c r="C4" i="1"/>
  <c r="C5"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D5" i="1"/>
  <c r="D4" i="1"/>
  <c r="D3" i="1"/>
  <c r="D43" i="5"/>
  <c r="E43" i="5"/>
  <c r="D44" i="5"/>
  <c r="E44" i="5"/>
  <c r="S30" i="5"/>
  <c r="S31" i="5"/>
  <c r="S32" i="5"/>
  <c r="S33" i="5"/>
  <c r="L44" i="5"/>
  <c r="L43" i="5"/>
  <c r="M44" i="5"/>
  <c r="T29" i="5"/>
  <c r="T30" i="5"/>
  <c r="T31" i="5"/>
  <c r="T32" i="5"/>
  <c r="T33" i="5"/>
  <c r="S34" i="5"/>
  <c r="AB41" i="5"/>
  <c r="AC41" i="5"/>
  <c r="AB42" i="5"/>
  <c r="AC42" i="5"/>
  <c r="G43" i="5"/>
  <c r="S29" i="5"/>
  <c r="O43" i="5"/>
  <c r="O44" i="5"/>
  <c r="P43" i="5"/>
  <c r="Q43" i="5"/>
  <c r="AB43" i="5"/>
  <c r="AC43" i="5"/>
  <c r="G44" i="5"/>
  <c r="O45" i="5"/>
  <c r="P44" i="5"/>
  <c r="Q44" i="5"/>
  <c r="R44" i="5"/>
  <c r="R43" i="5"/>
  <c r="S44" i="5"/>
  <c r="T44" i="5"/>
  <c r="AB44" i="5"/>
  <c r="AC44" i="5"/>
  <c r="O46" i="5"/>
  <c r="P45" i="5"/>
  <c r="Q45" i="5"/>
  <c r="R45" i="5"/>
  <c r="S45" i="5"/>
  <c r="T45" i="5"/>
  <c r="AB45" i="5"/>
  <c r="AC45" i="5"/>
  <c r="O47" i="5"/>
  <c r="P46" i="5"/>
  <c r="Q46" i="5"/>
  <c r="R46" i="5"/>
  <c r="S46" i="5"/>
  <c r="T46" i="5"/>
  <c r="O48" i="5"/>
  <c r="P47" i="5"/>
  <c r="Q47" i="5"/>
  <c r="R47" i="5"/>
  <c r="S47" i="5"/>
  <c r="T47" i="5"/>
  <c r="O49" i="5"/>
  <c r="P48" i="5"/>
  <c r="Q48" i="5"/>
  <c r="R48" i="5"/>
  <c r="S48" i="5"/>
  <c r="T48" i="5"/>
  <c r="O50" i="5"/>
  <c r="P49" i="5"/>
  <c r="Q49" i="5"/>
  <c r="R49" i="5"/>
  <c r="S49" i="5"/>
  <c r="T49" i="5"/>
  <c r="O51" i="5"/>
  <c r="P50" i="5"/>
  <c r="Q50" i="5"/>
  <c r="R50" i="5"/>
  <c r="S50" i="5"/>
  <c r="T50" i="5"/>
  <c r="O52" i="5"/>
  <c r="P51" i="5"/>
  <c r="Q51" i="5"/>
  <c r="R51" i="5"/>
  <c r="S51" i="5"/>
  <c r="T51" i="5"/>
  <c r="O53" i="5"/>
  <c r="P52" i="5"/>
  <c r="Q52" i="5"/>
  <c r="R52" i="5"/>
  <c r="S52" i="5"/>
  <c r="T52" i="5"/>
  <c r="O54" i="5"/>
  <c r="P53" i="5"/>
  <c r="Q53" i="5"/>
  <c r="R53" i="5"/>
  <c r="S53" i="5"/>
  <c r="T53" i="5"/>
  <c r="O55" i="5"/>
  <c r="P54" i="5"/>
  <c r="Q54" i="5"/>
  <c r="R54" i="5"/>
  <c r="S54" i="5"/>
  <c r="T54" i="5"/>
  <c r="O56" i="5"/>
  <c r="P55" i="5"/>
  <c r="Q55" i="5"/>
  <c r="R55" i="5"/>
  <c r="S55" i="5"/>
  <c r="T55" i="5"/>
  <c r="Q56" i="5"/>
  <c r="R56" i="5"/>
  <c r="S56" i="5"/>
  <c r="T56" i="5"/>
  <c r="S43" i="5"/>
  <c r="T43" i="5"/>
  <c r="U43" i="5"/>
  <c r="U44" i="5"/>
  <c r="U45" i="5"/>
  <c r="U46" i="5"/>
  <c r="U47" i="5"/>
  <c r="U48" i="5"/>
  <c r="U49" i="5"/>
  <c r="U50" i="5"/>
  <c r="U51" i="5"/>
  <c r="U52" i="5"/>
  <c r="U53" i="5"/>
  <c r="U54" i="5"/>
  <c r="U55" i="5"/>
  <c r="U56" i="5"/>
</calcChain>
</file>

<file path=xl/comments1.xml><?xml version="1.0" encoding="utf-8"?>
<comments xmlns="http://schemas.openxmlformats.org/spreadsheetml/2006/main">
  <authors>
    <author>Andrew M. Ross</author>
  </authors>
  <commentList>
    <comment ref="M3" authorId="0">
      <text>
        <r>
          <rPr>
            <b/>
            <sz val="9"/>
            <color indexed="81"/>
            <rFont val="Tahoma"/>
            <family val="2"/>
          </rPr>
          <t>Andrew M. Ross:</t>
        </r>
        <r>
          <rPr>
            <sz val="9"/>
            <color indexed="81"/>
            <rFont val="Tahoma"/>
            <family val="2"/>
          </rPr>
          <t xml:space="preserve">
this cell tries to count how many cells below the designated starting point have numbers in them, assuming that nothing else is in that column below the starting point. If it fails, feel free to just type a row number here.</t>
        </r>
      </text>
    </comment>
    <comment ref="I4" authorId="0">
      <text>
        <r>
          <rPr>
            <b/>
            <sz val="9"/>
            <color indexed="81"/>
            <rFont val="Tahoma"/>
            <family val="2"/>
          </rPr>
          <t>Andrew M. Ross:</t>
        </r>
        <r>
          <rPr>
            <sz val="9"/>
            <color indexed="81"/>
            <rFont val="Tahoma"/>
            <family val="2"/>
          </rPr>
          <t xml:space="preserve">
This cell defaults to be the same as the Y variable sheet name, but can easily be changed.</t>
        </r>
      </text>
    </comment>
    <comment ref="L4" authorId="0">
      <text>
        <r>
          <rPr>
            <b/>
            <sz val="9"/>
            <color indexed="81"/>
            <rFont val="Tahoma"/>
            <family val="2"/>
          </rPr>
          <t>Andrew M. Ross:</t>
        </r>
        <r>
          <rPr>
            <sz val="9"/>
            <color indexed="81"/>
            <rFont val="Tahoma"/>
            <family val="2"/>
          </rPr>
          <t xml:space="preserve">
This cell defaults to be the same as the Y variable start row, but can easily be changed.</t>
        </r>
      </text>
    </comment>
    <comment ref="M4" authorId="0">
      <text>
        <r>
          <rPr>
            <b/>
            <sz val="9"/>
            <color indexed="81"/>
            <rFont val="Tahoma"/>
            <family val="2"/>
          </rPr>
          <t>Andrew M. Ross:</t>
        </r>
        <r>
          <rPr>
            <sz val="9"/>
            <color indexed="81"/>
            <rFont val="Tahoma"/>
            <family val="2"/>
          </rPr>
          <t xml:space="preserve">
This cell defaults to be the X start row# plus the # of rows specified for Y, but can easily be changed.</t>
        </r>
      </text>
    </comment>
    <comment ref="BA5" authorId="0">
      <text>
        <r>
          <rPr>
            <b/>
            <sz val="9"/>
            <color indexed="81"/>
            <rFont val="Tahoma"/>
            <family val="2"/>
          </rPr>
          <t>Andrew M. Ross:</t>
        </r>
        <r>
          <rPr>
            <sz val="9"/>
            <color indexed="81"/>
            <rFont val="Tahoma"/>
            <family val="2"/>
          </rPr>
          <t xml:space="preserve">
location of start of X labels. You may change it if you want. Defaults to 1 row above X data.</t>
        </r>
      </text>
    </comment>
    <comment ref="BA6" authorId="0">
      <text>
        <r>
          <rPr>
            <b/>
            <sz val="9"/>
            <color indexed="81"/>
            <rFont val="Tahoma"/>
            <family val="2"/>
          </rPr>
          <t>Andrew M. Ross:</t>
        </r>
        <r>
          <rPr>
            <sz val="9"/>
            <color indexed="81"/>
            <rFont val="Tahoma"/>
            <family val="2"/>
          </rPr>
          <t xml:space="preserve">
location of Y label. You may change it if you want. Defaults to 1 row above Y data.</t>
        </r>
      </text>
    </comment>
    <comment ref="I10" authorId="0">
      <text>
        <r>
          <rPr>
            <b/>
            <sz val="9"/>
            <color indexed="81"/>
            <rFont val="Tahoma"/>
            <family val="2"/>
          </rPr>
          <t>Andrew M. Ross:</t>
        </r>
        <r>
          <rPr>
            <sz val="9"/>
            <color indexed="81"/>
            <rFont val="Tahoma"/>
            <family val="2"/>
          </rPr>
          <t xml:space="preserve">
error code cell to make it easy to color-code when there's danger.</t>
        </r>
      </text>
    </comment>
    <comment ref="I13" authorId="0">
      <text>
        <r>
          <rPr>
            <b/>
            <sz val="9"/>
            <color indexed="81"/>
            <rFont val="Tahoma"/>
            <family val="2"/>
          </rPr>
          <t>Andrew M. Ross:</t>
        </r>
        <r>
          <rPr>
            <sz val="9"/>
            <color indexed="81"/>
            <rFont val="Tahoma"/>
            <family val="2"/>
          </rPr>
          <t xml:space="preserve">
error code cell to make it easy to color-code when there's danger.</t>
        </r>
      </text>
    </comment>
    <comment ref="AA35" authorId="0">
      <text>
        <r>
          <rPr>
            <b/>
            <sz val="9"/>
            <color indexed="81"/>
            <rFont val="Tahoma"/>
            <family val="2"/>
          </rPr>
          <t>Andrew M. Ross:</t>
        </r>
        <r>
          <rPr>
            <sz val="9"/>
            <color indexed="81"/>
            <rFont val="Tahoma"/>
            <family val="2"/>
          </rPr>
          <t xml:space="preserve">
This cell defaults to be the same as the Y variable sheet name, but can easily be changed.</t>
        </r>
      </text>
    </comment>
    <comment ref="AD35" authorId="0">
      <text>
        <r>
          <rPr>
            <b/>
            <sz val="9"/>
            <color indexed="81"/>
            <rFont val="Tahoma"/>
            <family val="2"/>
          </rPr>
          <t>Andrew M. Ross:</t>
        </r>
        <r>
          <rPr>
            <sz val="9"/>
            <color indexed="81"/>
            <rFont val="Tahoma"/>
            <family val="2"/>
          </rPr>
          <t xml:space="preserve">
This cell defaults to be the same as the Y variable start row, but can easily be changed.</t>
        </r>
      </text>
    </comment>
    <comment ref="AE35" authorId="0">
      <text>
        <r>
          <rPr>
            <b/>
            <sz val="9"/>
            <color indexed="81"/>
            <rFont val="Tahoma"/>
            <family val="2"/>
          </rPr>
          <t>Andrew M. Ross:</t>
        </r>
        <r>
          <rPr>
            <sz val="9"/>
            <color indexed="81"/>
            <rFont val="Tahoma"/>
            <family val="2"/>
          </rPr>
          <t xml:space="preserve">
This cell defaults to be the X start row# plus the # of rows specified for Y, but can easily be changed.</t>
        </r>
      </text>
    </comment>
    <comment ref="AI36" authorId="0">
      <text>
        <r>
          <rPr>
            <b/>
            <sz val="9"/>
            <color indexed="81"/>
            <rFont val="Tahoma"/>
            <family val="2"/>
          </rPr>
          <t>Andrew M. Ross:</t>
        </r>
        <r>
          <rPr>
            <sz val="9"/>
            <color indexed="81"/>
            <rFont val="Tahoma"/>
            <family val="2"/>
          </rPr>
          <t xml:space="preserve">
location of start of Y
label. You may change it if you want. Defaults to 1 row above Y data.</t>
        </r>
      </text>
    </comment>
    <comment ref="AI37" authorId="0">
      <text>
        <r>
          <rPr>
            <b/>
            <sz val="9"/>
            <color indexed="81"/>
            <rFont val="Tahoma"/>
            <family val="2"/>
          </rPr>
          <t>Andrew M. Ross:</t>
        </r>
        <r>
          <rPr>
            <sz val="9"/>
            <color indexed="81"/>
            <rFont val="Tahoma"/>
            <family val="2"/>
          </rPr>
          <t xml:space="preserve">
location of start of X labels. You may change it if you want. Defaults to 1 row above X data.</t>
        </r>
      </text>
    </comment>
    <comment ref="C41" authorId="0">
      <text>
        <r>
          <rPr>
            <b/>
            <sz val="9"/>
            <color indexed="81"/>
            <rFont val="Tahoma"/>
            <family val="2"/>
          </rPr>
          <t>Andrew M. Ross:</t>
        </r>
        <r>
          <rPr>
            <sz val="9"/>
            <color indexed="81"/>
            <rFont val="Tahoma"/>
            <family val="2"/>
          </rPr>
          <t xml:space="preserve">
error code cell to make it easy to color-code when there's danger.</t>
        </r>
      </text>
    </comment>
    <comment ref="K42" authorId="0">
      <text>
        <r>
          <rPr>
            <b/>
            <sz val="9"/>
            <color indexed="81"/>
            <rFont val="Tahoma"/>
            <family val="2"/>
          </rPr>
          <t>Andrew M. Ross:</t>
        </r>
        <r>
          <rPr>
            <sz val="9"/>
            <color indexed="81"/>
            <rFont val="Tahoma"/>
            <family val="2"/>
          </rPr>
          <t xml:space="preserve">
remember that different books and software packages use different methods to compute these, and get slightly different values. It's not hing to worry about.</t>
        </r>
      </text>
    </comment>
    <comment ref="M42" authorId="0">
      <text>
        <r>
          <rPr>
            <b/>
            <sz val="9"/>
            <color indexed="81"/>
            <rFont val="Tahoma"/>
            <family val="2"/>
          </rPr>
          <t>Andrew M. Ross:</t>
        </r>
        <r>
          <rPr>
            <sz val="9"/>
            <color indexed="81"/>
            <rFont val="Tahoma"/>
            <family val="2"/>
          </rPr>
          <t xml:space="preserve">
count for dotplot</t>
        </r>
      </text>
    </comment>
  </commentList>
</comments>
</file>

<file path=xl/comments2.xml><?xml version="1.0" encoding="utf-8"?>
<comments xmlns="http://schemas.openxmlformats.org/spreadsheetml/2006/main">
  <authors>
    <author>Andrew M. Ross</author>
  </authors>
  <commentList>
    <comment ref="M3" authorId="0">
      <text>
        <r>
          <rPr>
            <b/>
            <sz val="9"/>
            <color indexed="81"/>
            <rFont val="Tahoma"/>
            <family val="2"/>
          </rPr>
          <t>Andrew M. Ross:</t>
        </r>
        <r>
          <rPr>
            <sz val="9"/>
            <color indexed="81"/>
            <rFont val="Tahoma"/>
            <family val="2"/>
          </rPr>
          <t xml:space="preserve">
this cell tries to count how many cells below the designated starting point have numbers in them, assuming that nothing else is in that column below the starting point. If it fails, feel free to just type a row number here.</t>
        </r>
      </text>
    </comment>
    <comment ref="I4" authorId="0">
      <text>
        <r>
          <rPr>
            <b/>
            <sz val="9"/>
            <color indexed="81"/>
            <rFont val="Tahoma"/>
            <family val="2"/>
          </rPr>
          <t>Andrew M. Ross:</t>
        </r>
        <r>
          <rPr>
            <sz val="9"/>
            <color indexed="81"/>
            <rFont val="Tahoma"/>
            <family val="2"/>
          </rPr>
          <t xml:space="preserve">
This cell defaults to be the same as the Y variable sheet name, but can easily be changed.</t>
        </r>
      </text>
    </comment>
    <comment ref="L4" authorId="0">
      <text>
        <r>
          <rPr>
            <b/>
            <sz val="9"/>
            <color indexed="81"/>
            <rFont val="Tahoma"/>
            <family val="2"/>
          </rPr>
          <t>Andrew M. Ross:</t>
        </r>
        <r>
          <rPr>
            <sz val="9"/>
            <color indexed="81"/>
            <rFont val="Tahoma"/>
            <family val="2"/>
          </rPr>
          <t xml:space="preserve">
This cell defaults to be the same as the Y variable start row, but can easily be changed.</t>
        </r>
      </text>
    </comment>
    <comment ref="M4" authorId="0">
      <text>
        <r>
          <rPr>
            <b/>
            <sz val="9"/>
            <color indexed="81"/>
            <rFont val="Tahoma"/>
            <family val="2"/>
          </rPr>
          <t>Andrew M. Ross:</t>
        </r>
        <r>
          <rPr>
            <sz val="9"/>
            <color indexed="81"/>
            <rFont val="Tahoma"/>
            <family val="2"/>
          </rPr>
          <t xml:space="preserve">
This cell defaults to be the X start row# plus the # of rows specified for Y, but can easily be changed.</t>
        </r>
      </text>
    </comment>
    <comment ref="BA5" authorId="0">
      <text>
        <r>
          <rPr>
            <b/>
            <sz val="9"/>
            <color indexed="81"/>
            <rFont val="Tahoma"/>
            <family val="2"/>
          </rPr>
          <t>Andrew M. Ross:</t>
        </r>
        <r>
          <rPr>
            <sz val="9"/>
            <color indexed="81"/>
            <rFont val="Tahoma"/>
            <family val="2"/>
          </rPr>
          <t xml:space="preserve">
location of start of X labels. You may change it if you want. Defaults to 1 row above X data.</t>
        </r>
      </text>
    </comment>
    <comment ref="BA6" authorId="0">
      <text>
        <r>
          <rPr>
            <b/>
            <sz val="9"/>
            <color indexed="81"/>
            <rFont val="Tahoma"/>
            <family val="2"/>
          </rPr>
          <t>Andrew M. Ross:</t>
        </r>
        <r>
          <rPr>
            <sz val="9"/>
            <color indexed="81"/>
            <rFont val="Tahoma"/>
            <family val="2"/>
          </rPr>
          <t xml:space="preserve">
location of Y label. You may change it if you want. Defaults to 1 row above Y data.</t>
        </r>
      </text>
    </comment>
    <comment ref="I10" authorId="0">
      <text>
        <r>
          <rPr>
            <b/>
            <sz val="9"/>
            <color indexed="81"/>
            <rFont val="Tahoma"/>
            <family val="2"/>
          </rPr>
          <t>Andrew M. Ross:</t>
        </r>
        <r>
          <rPr>
            <sz val="9"/>
            <color indexed="81"/>
            <rFont val="Tahoma"/>
            <family val="2"/>
          </rPr>
          <t xml:space="preserve">
error code cell to make it easy to color-code when there's danger.</t>
        </r>
      </text>
    </comment>
    <comment ref="I13" authorId="0">
      <text>
        <r>
          <rPr>
            <b/>
            <sz val="9"/>
            <color indexed="81"/>
            <rFont val="Tahoma"/>
            <family val="2"/>
          </rPr>
          <t>Andrew M. Ross:</t>
        </r>
        <r>
          <rPr>
            <sz val="9"/>
            <color indexed="81"/>
            <rFont val="Tahoma"/>
            <family val="2"/>
          </rPr>
          <t xml:space="preserve">
error code cell to make it easy to color-code when there's danger.</t>
        </r>
      </text>
    </comment>
    <comment ref="AA35" authorId="0">
      <text>
        <r>
          <rPr>
            <b/>
            <sz val="9"/>
            <color indexed="81"/>
            <rFont val="Tahoma"/>
            <family val="2"/>
          </rPr>
          <t>Andrew M. Ross:</t>
        </r>
        <r>
          <rPr>
            <sz val="9"/>
            <color indexed="81"/>
            <rFont val="Tahoma"/>
            <family val="2"/>
          </rPr>
          <t xml:space="preserve">
This cell defaults to be the same as the Y variable sheet name, but can easily be changed.</t>
        </r>
      </text>
    </comment>
    <comment ref="AD35" authorId="0">
      <text>
        <r>
          <rPr>
            <b/>
            <sz val="9"/>
            <color indexed="81"/>
            <rFont val="Tahoma"/>
            <family val="2"/>
          </rPr>
          <t>Andrew M. Ross:</t>
        </r>
        <r>
          <rPr>
            <sz val="9"/>
            <color indexed="81"/>
            <rFont val="Tahoma"/>
            <family val="2"/>
          </rPr>
          <t xml:space="preserve">
This cell defaults to be the same as the Y variable start row, but can easily be changed.</t>
        </r>
      </text>
    </comment>
    <comment ref="AE35" authorId="0">
      <text>
        <r>
          <rPr>
            <b/>
            <sz val="9"/>
            <color indexed="81"/>
            <rFont val="Tahoma"/>
            <family val="2"/>
          </rPr>
          <t>Andrew M. Ross:</t>
        </r>
        <r>
          <rPr>
            <sz val="9"/>
            <color indexed="81"/>
            <rFont val="Tahoma"/>
            <family val="2"/>
          </rPr>
          <t xml:space="preserve">
This cell defaults to be the X start row# plus the # of rows specified for Y, but can easily be changed.</t>
        </r>
      </text>
    </comment>
    <comment ref="AI36" authorId="0">
      <text>
        <r>
          <rPr>
            <b/>
            <sz val="9"/>
            <color indexed="81"/>
            <rFont val="Tahoma"/>
            <family val="2"/>
          </rPr>
          <t>Andrew M. Ross:</t>
        </r>
        <r>
          <rPr>
            <sz val="9"/>
            <color indexed="81"/>
            <rFont val="Tahoma"/>
            <family val="2"/>
          </rPr>
          <t xml:space="preserve">
location of start of Y
label. You may change it if you want. Defaults to 1 row above Y data.</t>
        </r>
      </text>
    </comment>
    <comment ref="AI37" authorId="0">
      <text>
        <r>
          <rPr>
            <b/>
            <sz val="9"/>
            <color indexed="81"/>
            <rFont val="Tahoma"/>
            <family val="2"/>
          </rPr>
          <t>Andrew M. Ross:</t>
        </r>
        <r>
          <rPr>
            <sz val="9"/>
            <color indexed="81"/>
            <rFont val="Tahoma"/>
            <family val="2"/>
          </rPr>
          <t xml:space="preserve">
location of start of X labels. You may change it if you want. Defaults to 1 row above X data.</t>
        </r>
      </text>
    </comment>
    <comment ref="C41" authorId="0">
      <text>
        <r>
          <rPr>
            <b/>
            <sz val="9"/>
            <color indexed="81"/>
            <rFont val="Tahoma"/>
            <family val="2"/>
          </rPr>
          <t>Andrew M. Ross:</t>
        </r>
        <r>
          <rPr>
            <sz val="9"/>
            <color indexed="81"/>
            <rFont val="Tahoma"/>
            <family val="2"/>
          </rPr>
          <t xml:space="preserve">
error code cell to make it easy to color-code when there's danger.</t>
        </r>
      </text>
    </comment>
    <comment ref="K42" authorId="0">
      <text>
        <r>
          <rPr>
            <b/>
            <sz val="9"/>
            <color indexed="81"/>
            <rFont val="Tahoma"/>
            <family val="2"/>
          </rPr>
          <t>Andrew M. Ross:</t>
        </r>
        <r>
          <rPr>
            <sz val="9"/>
            <color indexed="81"/>
            <rFont val="Tahoma"/>
            <family val="2"/>
          </rPr>
          <t xml:space="preserve">
remember that different books and software packages use different methods to compute these, and get slightly different values. It's not hing to worry about.</t>
        </r>
      </text>
    </comment>
    <comment ref="M42" authorId="0">
      <text>
        <r>
          <rPr>
            <b/>
            <sz val="9"/>
            <color indexed="81"/>
            <rFont val="Tahoma"/>
            <family val="2"/>
          </rPr>
          <t>Andrew M. Ross:</t>
        </r>
        <r>
          <rPr>
            <sz val="9"/>
            <color indexed="81"/>
            <rFont val="Tahoma"/>
            <family val="2"/>
          </rPr>
          <t xml:space="preserve">
count for dotplot</t>
        </r>
      </text>
    </comment>
  </commentList>
</comments>
</file>

<file path=xl/sharedStrings.xml><?xml version="1.0" encoding="utf-8"?>
<sst xmlns="http://schemas.openxmlformats.org/spreadsheetml/2006/main" count="2625" uniqueCount="932">
  <si>
    <t>Song</t>
  </si>
  <si>
    <t>Black or White, Michael Jackson</t>
  </si>
  <si>
    <t>All 4 Love, Colour Me Badd</t>
  </si>
  <si>
    <t>Don't Let the Sun Go Down on Me, George Michael</t>
  </si>
  <si>
    <t>I'm Too Sexy, Right Said Fred</t>
  </si>
  <si>
    <t>To Be With You, Mr. Big</t>
  </si>
  <si>
    <t>Save the Best for Last, Vanessa Williams</t>
  </si>
  <si>
    <t>Jump, Kris Kross</t>
  </si>
  <si>
    <t>I'll Be There, Mariah Carey</t>
  </si>
  <si>
    <t>Baby Got Back, Sir Mix-a-Lot</t>
  </si>
  <si>
    <t>This Used to Be My Playground, Madonna</t>
  </si>
  <si>
    <t>End of the Road, Boyz II Men</t>
  </si>
  <si>
    <t>How Do You Talk to an Angel, The Heights</t>
  </si>
  <si>
    <t>I Will Always Love You, Whitney Houston</t>
  </si>
  <si>
    <t>Time (in seconds)</t>
  </si>
  <si>
    <t>A Whole New World, from Aladdin</t>
  </si>
  <si>
    <t>Informer, Snow</t>
  </si>
  <si>
    <t>Freak Me, Silk</t>
  </si>
  <si>
    <t>That's the Way Love Goes, Janet Jackson</t>
  </si>
  <si>
    <t>Weak, SWV</t>
  </si>
  <si>
    <t>Can't Help Falling In Love, UB40</t>
  </si>
  <si>
    <t>Dreamlover, Mariah Carey</t>
  </si>
  <si>
    <t>Again, Janet Jackson</t>
  </si>
  <si>
    <t>Hero, Mariah Carey</t>
  </si>
  <si>
    <t>I'd Do Anything For Love (But I Won’t Do That), Meat Loaf</t>
  </si>
  <si>
    <t>All for Love, Bryan Adams, Rod Stewart, and Sting</t>
  </si>
  <si>
    <t>The Power of Love, Celine Dion</t>
  </si>
  <si>
    <t>The Sign, Ace of Base</t>
  </si>
  <si>
    <t>Bump 'n Grind, R. Kelly</t>
  </si>
  <si>
    <t>I Swear, All-4-One</t>
  </si>
  <si>
    <t>Stay (I Missed You), Lisa Loeb &amp; Nine Stories</t>
  </si>
  <si>
    <t>I'll Make Love to You, Boyz II Men</t>
  </si>
  <si>
    <t>On Bended Knee, Boyz II Men</t>
  </si>
  <si>
    <t>Here Comes the Hotstepper, Ini Kamoze</t>
  </si>
  <si>
    <t>Creep, TLC</t>
  </si>
  <si>
    <t>Take a Bow, Madonna</t>
  </si>
  <si>
    <t>This Is How We Do It, Montell Jordan</t>
  </si>
  <si>
    <t>Have You Ever Really Loved a Woman, Bryan Adams</t>
  </si>
  <si>
    <t>Waterfalls, TLC</t>
  </si>
  <si>
    <t>Kiss From a Rose, Seal</t>
  </si>
  <si>
    <t>You Are Not Alone, Michael Jackson</t>
  </si>
  <si>
    <t>Gangsta's Paradise, Coolio</t>
  </si>
  <si>
    <t>Fantasy, Mariah Carey</t>
  </si>
  <si>
    <t>Exhale (Shoop Shoop), Whitney Houston</t>
  </si>
  <si>
    <t>One Sweet Day, Mariah Carey and Boyz II Men</t>
  </si>
  <si>
    <t>Because You Loved Me, Celine Dion</t>
  </si>
  <si>
    <t>Always Be My Baby, Mariah Carey</t>
  </si>
  <si>
    <t>The Crossroads, Bone Thugs-N-Harmony</t>
  </si>
  <si>
    <t>How Do U Want It, 2Pac</t>
  </si>
  <si>
    <t>California Love, 2Pac</t>
  </si>
  <si>
    <t>You're Making Me High, Toni Braxton</t>
  </si>
  <si>
    <t>Let It Flow, Toni Braxton</t>
  </si>
  <si>
    <t>Macarena, Los Del Rio</t>
  </si>
  <si>
    <t>No Diggity, BLACKstreet</t>
  </si>
  <si>
    <t>Un-Break My Heart, Toni Braxton</t>
  </si>
  <si>
    <t>Wannabe, Spice Girls</t>
  </si>
  <si>
    <t>Can't Nobody Hold Me Down, Puff Daddy</t>
  </si>
  <si>
    <t>Hypnotize, Notorious B.I.G.</t>
  </si>
  <si>
    <t>MMMBop, Hanson</t>
  </si>
  <si>
    <t>I'll Be Missing You, Puff Daddy and Faith Evans</t>
  </si>
  <si>
    <t>Mo Money Mo Problems, The Notorious B.I.G.</t>
  </si>
  <si>
    <t>Honey, Mariah Carey</t>
  </si>
  <si>
    <t>4 Seasons of Loneliness, Boyz II Men</t>
  </si>
  <si>
    <t>Candle In the Wind, Elton John</t>
  </si>
  <si>
    <t>Something About the Way You Look Tonight, Elton John</t>
  </si>
  <si>
    <t>Truly Madly Deeply, Savage Garden</t>
  </si>
  <si>
    <t>Together Again, Janet</t>
  </si>
  <si>
    <t>Nice &amp; Slow, Usher</t>
  </si>
  <si>
    <t>My Heart Will Go On, Celine Dion</t>
  </si>
  <si>
    <t>Getting' Jiggy Wit It, Will Smith</t>
  </si>
  <si>
    <t>All My Life, K-Ci &amp; JoJo</t>
  </si>
  <si>
    <t>Too Close, Next</t>
  </si>
  <si>
    <t>My All, Mariah Carey</t>
  </si>
  <si>
    <t>The Boy Is Mine, Brandy and Monica</t>
  </si>
  <si>
    <t>I Don't Want to Miss a Thing, Aerosmith</t>
  </si>
  <si>
    <t>The First Night, Monica</t>
  </si>
  <si>
    <t>One Week, The Barenaked Ladies</t>
  </si>
  <si>
    <t>Doo Wop (That Thing), Lauryn Hill</t>
  </si>
  <si>
    <t>Lately, Divine</t>
  </si>
  <si>
    <t>I'm Your Angel, R. Kelly and Celine Dion</t>
  </si>
  <si>
    <t>Have You Ever?, Brandy</t>
  </si>
  <si>
    <t>…Baby One More Time, Britney Spears</t>
  </si>
  <si>
    <t>Angel of Mine, Monica</t>
  </si>
  <si>
    <t>Believe, Cher</t>
  </si>
  <si>
    <t>No Scrubs, TLC</t>
  </si>
  <si>
    <t>Livin' La Vida Loca, Ricky Martin</t>
  </si>
  <si>
    <t>If You Had My Love, Jennifer Lopez</t>
  </si>
  <si>
    <t>Bills Bills Bills, Destiny's Child</t>
  </si>
  <si>
    <t>Wild, Wild West, Will Smith</t>
  </si>
  <si>
    <t>Genie In a Bottle, Christina Aguliera</t>
  </si>
  <si>
    <t>Bailamos, Enrique Iglesias</t>
  </si>
  <si>
    <t>Unpretty, TLC</t>
  </si>
  <si>
    <t>Heartbreaker, Mariah Carey and Jay-Z</t>
  </si>
  <si>
    <t>Smooth, Santana with Rob Thomas</t>
  </si>
  <si>
    <t>What a Girl Wants, Christina Aguilera</t>
  </si>
  <si>
    <t>I Knew I Loved You, Savage Garden</t>
  </si>
  <si>
    <t>Thank God I Found You, Mariah Carey</t>
  </si>
  <si>
    <t>Amazed, Lonestar</t>
  </si>
  <si>
    <t>Say My Name, Destiny's Child</t>
  </si>
  <si>
    <t>Maria Maria, Santana</t>
  </si>
  <si>
    <t>Try Again, Aaliyah</t>
  </si>
  <si>
    <t>Be With You, Enrique Iglesias</t>
  </si>
  <si>
    <t>Everything You Want, Vertical Horizon</t>
  </si>
  <si>
    <t>Bent, Matchbox Twenty</t>
  </si>
  <si>
    <t>It's Gonna Be Me, N*Sync</t>
  </si>
  <si>
    <t>Incomplete, Sisqo</t>
  </si>
  <si>
    <t>Doesn’t Really Matter, Janet</t>
  </si>
  <si>
    <t>Music, Madonna</t>
  </si>
  <si>
    <t>Come On Over Baby (All I Want Is You), Christina Aguilera</t>
  </si>
  <si>
    <t>With Arms Wide Open, Creed</t>
  </si>
  <si>
    <t>Independent Woman pt. 1, Destiny's Child</t>
  </si>
  <si>
    <t>It Wasn't Me, Shaggy</t>
  </si>
  <si>
    <t>Ms. Jackson, Outkast</t>
  </si>
  <si>
    <t>Stutter, Joe</t>
  </si>
  <si>
    <t>Butterfly, Crazy Town</t>
  </si>
  <si>
    <t>Angel, Shaggy</t>
  </si>
  <si>
    <t>All For You, Janet Jackson</t>
  </si>
  <si>
    <t>Lady Marmalade, a bunch of people</t>
  </si>
  <si>
    <t>U Remind Me, Usher</t>
  </si>
  <si>
    <t>Bootylicious, Destiny's Child</t>
  </si>
  <si>
    <t>Fallin', Alicia Keys</t>
  </si>
  <si>
    <t>I'm Real, Jennifer Lopez</t>
  </si>
  <si>
    <t>Family Affair, Mary J. Blige</t>
  </si>
  <si>
    <t>U Got It Bad, Usher</t>
  </si>
  <si>
    <t>How You Remind Me, Nickelback</t>
  </si>
  <si>
    <t>Always On Time, Ja Rule</t>
  </si>
  <si>
    <t>Ain't It Funny, Jennifer Lopez</t>
  </si>
  <si>
    <t>Foolish, Ashanti</t>
  </si>
  <si>
    <t>Hot In Herre, Nelly</t>
  </si>
  <si>
    <t>Dilemma, Nelly</t>
  </si>
  <si>
    <t>A Moment Like This, Kelly Clarkston</t>
  </si>
  <si>
    <t>Lose Yourself, Eminem</t>
  </si>
  <si>
    <t>Bump, Bump, Bump, B2K with P. Diddy</t>
  </si>
  <si>
    <t>All I Have, Jennifer Lopez</t>
  </si>
  <si>
    <t>In Da Club, 50 Cent</t>
  </si>
  <si>
    <t>Get Busy, Sean Paul</t>
  </si>
  <si>
    <t>21 Questions, 50 Cent</t>
  </si>
  <si>
    <t>This Is the Night, Clay Aiken</t>
  </si>
  <si>
    <t>Crazy In Love, Beyonce and Jay-Z</t>
  </si>
  <si>
    <t>Shake Ya Tailfeather, Nelly</t>
  </si>
  <si>
    <t>Baby Boy, Beyonce and Sean Paul</t>
  </si>
  <si>
    <t>Stand Up, Ludacris</t>
  </si>
  <si>
    <t>Hey Ya!, Outkast</t>
  </si>
  <si>
    <t>The Way You Move, Outkast</t>
  </si>
  <si>
    <t>Slow Jamz, Twista</t>
  </si>
  <si>
    <t>Yeah!, Usher, Lil Jon, and Ludacris</t>
  </si>
  <si>
    <t>Burn, Usher</t>
  </si>
  <si>
    <t>I Believe, Fantasia</t>
  </si>
  <si>
    <t>Confession pt. II, Usher</t>
  </si>
  <si>
    <t>Slow Motion, Juvenile</t>
  </si>
  <si>
    <t>Lean Back, Terror Squad</t>
  </si>
  <si>
    <t>Goodies, Ciara</t>
  </si>
  <si>
    <t>My Boo, Usher and Alicia Keys</t>
  </si>
  <si>
    <t>Drop It Like It's Hot, Snoop Dogg and Pharrell</t>
  </si>
  <si>
    <t>Let Me Love You, Mario</t>
  </si>
  <si>
    <t>Candy Shop, 50 Cent</t>
  </si>
  <si>
    <t>Hollaback Girl, Gwen Stefani</t>
  </si>
  <si>
    <t>We Belong Together, Mariah Carey</t>
  </si>
  <si>
    <t>Inside Your Heaven, Carrie Underwood</t>
  </si>
  <si>
    <t>Gold Digger, Kanye West</t>
  </si>
  <si>
    <t>Run It!, Chris Brown</t>
  </si>
  <si>
    <t>Don’t Forget About Us, Mariah Carey</t>
  </si>
  <si>
    <t>Laffy Taffy, D4L</t>
  </si>
  <si>
    <t>Grillz, Nelly</t>
  </si>
  <si>
    <t>Check On It, Beyonce</t>
  </si>
  <si>
    <t>You're Beautiful, James Blunt</t>
  </si>
  <si>
    <t>So Sick, Ne-Yo</t>
  </si>
  <si>
    <t>Bad Day, Daniel Powter</t>
  </si>
  <si>
    <t>SOS, Rihanna</t>
  </si>
  <si>
    <t>Ridin, Chamillionaire</t>
  </si>
  <si>
    <t>Hips Don’t Lie, Shakira</t>
  </si>
  <si>
    <t>Do I Make You Proud, Taylor Hicks</t>
  </si>
  <si>
    <t>Promiscuous, Nelly Furtado</t>
  </si>
  <si>
    <t>London Bridge, Fergie</t>
  </si>
  <si>
    <t>SexyBack, Justin Timberlake</t>
  </si>
  <si>
    <t>Money Maker, Ludacris</t>
  </si>
  <si>
    <t>My Love, Justin Timberlake</t>
  </si>
  <si>
    <t>I Wanna Love You, Akon</t>
  </si>
  <si>
    <t>Irreplaceable, Beyonce</t>
  </si>
  <si>
    <t>Temperature, Sean Paul</t>
  </si>
  <si>
    <t>Say It Right, Nelly Furtado</t>
  </si>
  <si>
    <t>What Goes Around…Comes Around, Justin Timberlake</t>
  </si>
  <si>
    <t>This Is Why I'm Hot, Mims</t>
  </si>
  <si>
    <t>Glamorous, Fergie</t>
  </si>
  <si>
    <t>Don't Matter, Akon</t>
  </si>
  <si>
    <t>Give It to Me, Timbaland</t>
  </si>
  <si>
    <t>Girlfriend, Avril Lavigne</t>
  </si>
  <si>
    <t>Makes Me Wonder, Maroon 5</t>
  </si>
  <si>
    <t>Buy U a Drank (Shawty Snappin'), T-Pain</t>
  </si>
  <si>
    <t>Umbrella, Rihanna</t>
  </si>
  <si>
    <t>Hey There Delilah, Plain White T's</t>
  </si>
  <si>
    <t>Beautiful Girls, Sean Kingston</t>
  </si>
  <si>
    <t>Big Girls Don’t Cry, Fergie</t>
  </si>
  <si>
    <t>Crank That (Soulja Boy), Soulja Boy Tell 'Em</t>
  </si>
  <si>
    <t>Stronger, Kanye West</t>
  </si>
  <si>
    <t>Kiss Kiss, Chris Brown</t>
  </si>
  <si>
    <t>No One, Alicia Keys</t>
  </si>
  <si>
    <t>Low, Flo Rida</t>
  </si>
  <si>
    <t>Love In This Club, Usher</t>
  </si>
  <si>
    <t>Bleeding Love, Leona Lewis</t>
  </si>
  <si>
    <t>Touch My Body, Mariah Carey</t>
  </si>
  <si>
    <t>Lollipop, Lil Wayne</t>
  </si>
  <si>
    <t>Take a Bow, Rihanna</t>
  </si>
  <si>
    <t>Viva la Vida, Coldplay</t>
  </si>
  <si>
    <t>I Kissed a Girl, Katy Perry</t>
  </si>
  <si>
    <t>Disturbia, Rihanna</t>
  </si>
  <si>
    <t>Whatever You Like, TI</t>
  </si>
  <si>
    <t>So What, Pink</t>
  </si>
  <si>
    <t>Live Your Life, TI</t>
  </si>
  <si>
    <t>Womanizer, Britney Spears</t>
  </si>
  <si>
    <t>Single Ladies (Put a Ring On It), Beyonce</t>
  </si>
  <si>
    <t>Just Dance, Lady Gaga</t>
  </si>
  <si>
    <t>My Life Would Suck Without You, Kelly Clarkston</t>
  </si>
  <si>
    <t>Crack a Bottle, Eminem, Dr. Dre, and 50 Cent</t>
  </si>
  <si>
    <t>Right Round, Flo Rida</t>
  </si>
  <si>
    <t>Poker Face, Lady Gaga</t>
  </si>
  <si>
    <t>Boom Boom Pow, The Black Eyed Peas</t>
  </si>
  <si>
    <t>I Gotta Feeling, The Black Eyed Peas</t>
  </si>
  <si>
    <t>Down, Jay Sean</t>
  </si>
  <si>
    <t>3, Britney Spears</t>
  </si>
  <si>
    <t>Fireflies, Owl City</t>
  </si>
  <si>
    <t>Whatcha Say, Jason DeRulo</t>
  </si>
  <si>
    <t>Empire State of Mind, Jay-Z</t>
  </si>
  <si>
    <t>Tik Tok, Ke$ha</t>
  </si>
  <si>
    <t>Imma Be, The Black Eyed Peas</t>
  </si>
  <si>
    <t>Break Your Heart, Taio Cruz</t>
  </si>
  <si>
    <t>Rude Boy, Rihanna</t>
  </si>
  <si>
    <t>Nothin' on You, B.o.B.</t>
  </si>
  <si>
    <t>OMG, Usher</t>
  </si>
  <si>
    <t>Not Afraid, Eminem</t>
  </si>
  <si>
    <t>California Girls, Katy Perry</t>
  </si>
  <si>
    <t>Love the Way You Lie, Eminem and Rihanna</t>
  </si>
  <si>
    <t>Teenage Dream, Katy Perry</t>
  </si>
  <si>
    <t>Like a G6, Far East Movement</t>
  </si>
  <si>
    <t>We R Who We R, Kesha</t>
  </si>
  <si>
    <t>What's My Name?, Rihanna</t>
  </si>
  <si>
    <t>Only a Girl (In the World), Rihanna</t>
  </si>
  <si>
    <t>Raise Your Glass, Pink</t>
  </si>
  <si>
    <t>Firework, Katy Perry</t>
  </si>
  <si>
    <t>Just the Way You Are, Bruno Mars</t>
  </si>
  <si>
    <t>Grenade, Bruno Mars</t>
  </si>
  <si>
    <t>Hold It Against Me, Britney Spears</t>
  </si>
  <si>
    <t>Black and Yellow, Wiz Khalifa</t>
  </si>
  <si>
    <t>Born This Way, Lady gaga</t>
  </si>
  <si>
    <t>ET, Katy Perry and Kanye West</t>
  </si>
  <si>
    <t>S&amp;M, Rihanna</t>
  </si>
  <si>
    <t>Rolling In the Deep, Adele</t>
  </si>
  <si>
    <t>Give Me Everything, Pitbull</t>
  </si>
  <si>
    <t>Party Rock Anthem, LMFAO</t>
  </si>
  <si>
    <t>Last Friday Night (TGIF), Katy Perry</t>
  </si>
  <si>
    <t>Moves Like Jagger, Maroon 5</t>
  </si>
  <si>
    <t>Someone Like You, Adele</t>
  </si>
  <si>
    <t>We Found Love, Rihanna</t>
  </si>
  <si>
    <t>Sexy and I Know It, LMFAO</t>
  </si>
  <si>
    <t>Set Fire to the Rain, Adele</t>
  </si>
  <si>
    <t>Stronger (What Doesn’t Kill You), Kelly Clarkston</t>
  </si>
  <si>
    <t>Part of Me, Katy Perry</t>
  </si>
  <si>
    <t>We Are Young, Fun</t>
  </si>
  <si>
    <t>Somebody That I Used to Know, Gotye and Kimbra</t>
  </si>
  <si>
    <t>Call Me Maybe, Carly Rae Jepsen</t>
  </si>
  <si>
    <t>Whistle, Flo Rida</t>
  </si>
  <si>
    <t>We Are Never Ever Getting Back Together, Taylor Swift</t>
  </si>
  <si>
    <t>One More Night, Maroon 5</t>
  </si>
  <si>
    <t>Diamonds, Rihanna</t>
  </si>
  <si>
    <t>Locked Out of Heaven, Bruno Mars</t>
  </si>
  <si>
    <t>Stats by year</t>
  </si>
  <si>
    <t>Stats by Year</t>
  </si>
  <si>
    <t>Total Stats</t>
  </si>
  <si>
    <t>31 seconds</t>
  </si>
  <si>
    <t>239 seconds</t>
  </si>
  <si>
    <t>Median</t>
  </si>
  <si>
    <t>StDev</t>
  </si>
  <si>
    <t>Mean</t>
  </si>
  <si>
    <t>242 seconds</t>
  </si>
  <si>
    <t>Actual Time</t>
  </si>
  <si>
    <t>Stat</t>
  </si>
  <si>
    <t>Value in context</t>
  </si>
  <si>
    <t>My Sweet Lord, George Harrison</t>
  </si>
  <si>
    <t>Knock Three Times, Dawn</t>
  </si>
  <si>
    <t>One Bad Apple, The Osmonds</t>
  </si>
  <si>
    <t>Me and Bobby McGee, Janis Joplin</t>
  </si>
  <si>
    <t>Just My Imagination, The Temptations</t>
  </si>
  <si>
    <t>Joy to the World, Three Dog Night</t>
  </si>
  <si>
    <t>Brown Sugar, The Rolling Stones</t>
  </si>
  <si>
    <t>Want Ads, The Honey Cone</t>
  </si>
  <si>
    <t>It's Too Late, Carole King</t>
  </si>
  <si>
    <t>I Feel the Earth Move, Carole King</t>
  </si>
  <si>
    <t>Indian Reservation, The Raiders</t>
  </si>
  <si>
    <t>You've Got a Friend, James Taylor</t>
  </si>
  <si>
    <t>How Can You Mend a Broken Heart, The Bee Gees</t>
  </si>
  <si>
    <t>Uncle Albert Albert, Paul McCartney</t>
  </si>
  <si>
    <t>Go Away Little Girl, Donny Osmond</t>
  </si>
  <si>
    <t>Maggie May, Rod Stewart</t>
  </si>
  <si>
    <t>Gypsies, Tramps and Theives, Cher</t>
  </si>
  <si>
    <t>Theme from Shaft, Isaac Hayes</t>
  </si>
  <si>
    <t>Family Affair, Sly and the Family Stone</t>
  </si>
  <si>
    <t>Brand New Key, Melanie</t>
  </si>
  <si>
    <t>American Pie, Don McLean</t>
  </si>
  <si>
    <t>Let's Stay Together, Al Green</t>
  </si>
  <si>
    <t>Without You, Nilsson</t>
  </si>
  <si>
    <t>Heart of Gold, Neil Young</t>
  </si>
  <si>
    <t>A Horse With No Name, America</t>
  </si>
  <si>
    <t>First Time I Saw Your Face, Roberta Flack</t>
  </si>
  <si>
    <t>Oh Girl, The Chi-Lites</t>
  </si>
  <si>
    <t>I'll Take You There, The Staple Singers</t>
  </si>
  <si>
    <t>The Candy Man, Sammy Davis, Jr.</t>
  </si>
  <si>
    <t>Song Sung Blue, Neil Diamond</t>
  </si>
  <si>
    <t>Lean on Me, Bill Withers</t>
  </si>
  <si>
    <t>Alone Again (Naturally), Gilbert O'Sullivan</t>
  </si>
  <si>
    <t>Brandy (You’re a Fine Girl), Looking Glass</t>
  </si>
  <si>
    <t>Black and White, Three Dog Night</t>
  </si>
  <si>
    <t>Baby, Don't Get Hooked on Me, Mac Davis</t>
  </si>
  <si>
    <t>Ben, Michael Jackson</t>
  </si>
  <si>
    <t>My Ding-a-Ling, Chuck Berry</t>
  </si>
  <si>
    <t>I Can See Clearly Now, Johnny Nash</t>
  </si>
  <si>
    <t>Papa Was a Rollin' Stone, The Temptations</t>
  </si>
  <si>
    <t>I Am Woman, Helen Reddy</t>
  </si>
  <si>
    <t>Me and Mrs. Jones, Billy Paul</t>
  </si>
  <si>
    <t>You’re So Vain, Carly Simon</t>
  </si>
  <si>
    <t>Superstition, Stevie Wonder</t>
  </si>
  <si>
    <t>Crocodile Rock, Elton John</t>
  </si>
  <si>
    <t>Killing Me Softly with His Song, Roberta Flack</t>
  </si>
  <si>
    <t>Love Train, The O'Jays</t>
  </si>
  <si>
    <t>The Night the Lights Went Out in Georgia, Vicki Lawrence</t>
  </si>
  <si>
    <t>Tie a Yellow Ribbon Round the Ole Oak Tree, Dawn</t>
  </si>
  <si>
    <t>You Are the Sunshine of My Life, Stevie Wonder</t>
  </si>
  <si>
    <t>Frankenstein, The Edgar Winters Band</t>
  </si>
  <si>
    <t>My Love, Paul McCartney and Wings</t>
  </si>
  <si>
    <t>Give Me Love, George Harrison</t>
  </si>
  <si>
    <t>Will It Go Round in Circles, Billy Preston</t>
  </si>
  <si>
    <t>Bad, Bad Leroy Brown, Jim Croce</t>
  </si>
  <si>
    <t>The Morning After, Maureen McGovern</t>
  </si>
  <si>
    <t>Touch Me in the Morning, Diana Ross</t>
  </si>
  <si>
    <t>Brother Louie, Stories</t>
  </si>
  <si>
    <t>Let's Get It On, Marvin Gaye</t>
  </si>
  <si>
    <t>Delta Dawn, Helen Reddy</t>
  </si>
  <si>
    <t>We're An American Band, Grand Funk</t>
  </si>
  <si>
    <t>Angie, The Rolling Stones</t>
  </si>
  <si>
    <t>Midnight Train to Georgia, Gladys Knight and The Pips</t>
  </si>
  <si>
    <t>Keep On Truckin' pt. 1, Eddie Kendricks</t>
  </si>
  <si>
    <t>Photograph, Ringo Starr</t>
  </si>
  <si>
    <t>Top of the World, Carpenters</t>
  </si>
  <si>
    <t>The Most Beautiful Girl, Charlie Rich</t>
  </si>
  <si>
    <t>Time in a Bottle, Jim Croce</t>
  </si>
  <si>
    <t>The Joker, Steve Miller Band</t>
  </si>
  <si>
    <t>Show and Tell, Al Wilson</t>
  </si>
  <si>
    <t>You’re Sixteen, Ringo Starr</t>
  </si>
  <si>
    <t>The Way We Were, Barbra Streisand</t>
  </si>
  <si>
    <t>Love's Theme, Love Unlimited Orchestra</t>
  </si>
  <si>
    <t>Seasons in the Sun, Terry Jacks</t>
  </si>
  <si>
    <t>Dark Lady, Cher</t>
  </si>
  <si>
    <t>Sunshine on My Shoulders, John Denver</t>
  </si>
  <si>
    <t>Hooked on a Feeling, Blue Swede</t>
  </si>
  <si>
    <t>Bennie and the Jets, Elton John</t>
  </si>
  <si>
    <t>TSOP, MFSB and the Third Degree</t>
  </si>
  <si>
    <t>The Loco-Motion, Grand Funk</t>
  </si>
  <si>
    <t>The Streak, Ray Stevens</t>
  </si>
  <si>
    <t>Band on the Run, Paul McCartney and Wings</t>
  </si>
  <si>
    <t>Billy Don’t Be a Hero, Bo Donaldson and the Heywoods</t>
  </si>
  <si>
    <t>Sundown, Gordon Lightfoot</t>
  </si>
  <si>
    <t>Rock the Boat, Hues Corporation</t>
  </si>
  <si>
    <t>Rock Your Baby, George McCrae</t>
  </si>
  <si>
    <t>Annie's Song, John Denver</t>
  </si>
  <si>
    <t>Feel Like Makin' Love, Roberta Flack</t>
  </si>
  <si>
    <t>The Night Chicago Dies, Paper Lace</t>
  </si>
  <si>
    <t>You're Having My Baby, Paul Anka and Odia Coates</t>
  </si>
  <si>
    <t>I Shot the Sheriff, Eric Clapton</t>
  </si>
  <si>
    <t>Cant's Get Enough of Your Love Baby, Barry White</t>
  </si>
  <si>
    <t>Rock Me Gently, Andy Kim</t>
  </si>
  <si>
    <t>I Henostly Love You, Olivia Newton-John</t>
  </si>
  <si>
    <t>Nothing From Nothing, Billy Preston</t>
  </si>
  <si>
    <t>Then Came You, Dionne Warwick and Spinners</t>
  </si>
  <si>
    <t>You Haven't Done Nothin', Stevie Wonder</t>
  </si>
  <si>
    <t>You Ain't Seen Nothing Yet, Bachman-Turner Overdrive</t>
  </si>
  <si>
    <t>Whatever Gets You Thru the Night, John Lennon</t>
  </si>
  <si>
    <t>I Can Help, Billy Swan</t>
  </si>
  <si>
    <t>Kung Fu Fighting, Carl Douglas</t>
  </si>
  <si>
    <t>Cat's in the Cradle, Harry Chapin</t>
  </si>
  <si>
    <t>Angie Baby, Helen Reddy</t>
  </si>
  <si>
    <t>Lucy in the Sky with Diamonds, Elton John</t>
  </si>
  <si>
    <t>Mandy, Barry Manilow</t>
  </si>
  <si>
    <t>Laughter in the Rain, Neil Sedaka</t>
  </si>
  <si>
    <t>Fire, The Ohio Players</t>
  </si>
  <si>
    <t>You’re No Good, Linda Ronstadt</t>
  </si>
  <si>
    <t>Pick Up the Pieces, The Average White Band</t>
  </si>
  <si>
    <t>Best of My Love, Eagles</t>
  </si>
  <si>
    <t>Have You Never Been Mellow, Olivia Newton-John</t>
  </si>
  <si>
    <t>Black Water, The Doobie Brothers</t>
  </si>
  <si>
    <t>My Eyes Adored You, Frankie Valli</t>
  </si>
  <si>
    <t>Lady Marmalade, LaBelle</t>
  </si>
  <si>
    <t>Lovin' You, Minnie Riperton</t>
  </si>
  <si>
    <t>Philadelphia Freedom, Elton John Band</t>
  </si>
  <si>
    <t>Another Somebody Done Somebody Wrong Song, BJ Thomas</t>
  </si>
  <si>
    <t>He Don't Love You, Tony Orlando and Dawn</t>
  </si>
  <si>
    <t>Shining Star, Earth Wind and Fire</t>
  </si>
  <si>
    <t>Before the Next Teardrop Falls, Freddy Fender</t>
  </si>
  <si>
    <t>Thank God I'm a Country Boy, John Denver</t>
  </si>
  <si>
    <t>Sister Golden Hair, America</t>
  </si>
  <si>
    <t>Love Will Keep Us Together, Captain and Tenille</t>
  </si>
  <si>
    <t>Listen to What the Man Said, Wings</t>
  </si>
  <si>
    <t>The Hustle, Van McCoy and the Soul City Symphony</t>
  </si>
  <si>
    <t>One of These Nights, Eagles</t>
  </si>
  <si>
    <t>Jive Talkin', The Bee Gees</t>
  </si>
  <si>
    <t>Fallin' in Love, Hamilton, Joe Frank and Reynolds</t>
  </si>
  <si>
    <t>Get Down Tonight, KC and the Sunshine Band</t>
  </si>
  <si>
    <t>Rhinestone Cowboy, Glen Campbell</t>
  </si>
  <si>
    <t>Fame, David Bowie</t>
  </si>
  <si>
    <t>I'm Sorry, John Denver</t>
  </si>
  <si>
    <t>Bad Blood, Neil Sedaka</t>
  </si>
  <si>
    <t>Island Girl, Elton John</t>
  </si>
  <si>
    <t>That's the Way (I Like It), KC and the Sunshine Band</t>
  </si>
  <si>
    <t>Fly, Robin, Fly, Silver Convention</t>
  </si>
  <si>
    <t>Let's Do It Again, The Staple Singers</t>
  </si>
  <si>
    <t>Saturday Night, Bay City Rollers</t>
  </si>
  <si>
    <t>Convoy, CW McCall</t>
  </si>
  <si>
    <t>I Write the Songs, Barry Manilow</t>
  </si>
  <si>
    <t>Theme from Mahogany, Diana Ross</t>
  </si>
  <si>
    <t>Love Rollercoaster, The Ohio Players</t>
  </si>
  <si>
    <t>50 Ways to Leave Your Lover, Paul Simons</t>
  </si>
  <si>
    <t>Theme from SWAT, Rhythm Heritage</t>
  </si>
  <si>
    <t>Love Machine pt. 1, The Miracles</t>
  </si>
  <si>
    <t>December 1963, The Four Seasons</t>
  </si>
  <si>
    <t>Disco Lady, Johnnie Taylor</t>
  </si>
  <si>
    <t>Let You Love Flow, Bellamy Brothers</t>
  </si>
  <si>
    <t>Welcome Back, John Sebastien</t>
  </si>
  <si>
    <t>Boogie Fever, The Sylvers</t>
  </si>
  <si>
    <t>Silly Love Songs, Wings</t>
  </si>
  <si>
    <t>Love Hangover, Diana Ross</t>
  </si>
  <si>
    <t>Afternoon Delight, Starland Vocal Band</t>
  </si>
  <si>
    <t>Kiss and Say Goodbye, the Manhattans</t>
  </si>
  <si>
    <t>Don’t Go Breaking My Heart, Elton John and Kiki Dee</t>
  </si>
  <si>
    <t>You Should Be Dancing, the Bee Gees</t>
  </si>
  <si>
    <t>Shake Shake Shake, KC and the Sunshine Band</t>
  </si>
  <si>
    <t>Play That Funky Music, Wild Cherry</t>
  </si>
  <si>
    <t>A Fifth of Beethoven, Walter Murphy and the Big Apple Band</t>
  </si>
  <si>
    <t>Disco Duck pt 1, Rick Dees and His Cast of Idiots</t>
  </si>
  <si>
    <t>If You Leave Me Now, Chicago</t>
  </si>
  <si>
    <t>Rock'n Me, Steve Miller Band</t>
  </si>
  <si>
    <t>Tonight's the Night, Rod Stewart</t>
  </si>
  <si>
    <t>You Don’t Have to Be a Star, Marilyn McCoo and Billy Davis, Jr.</t>
  </si>
  <si>
    <t>You Make Me Feel Like Dancing, Leo Sayer</t>
  </si>
  <si>
    <t>I Wish, Stevie Wonder</t>
  </si>
  <si>
    <t>Car Wash, Rose Royce</t>
  </si>
  <si>
    <t>Torn Between Two Lovers, Mary McGragor</t>
  </si>
  <si>
    <t>Blinded by the Light, Manfred Mann's Earth Band</t>
  </si>
  <si>
    <t>New Kid in Town, Eagles</t>
  </si>
  <si>
    <t>Evergreen, Barbra Streisand</t>
  </si>
  <si>
    <t>Rich Girl, Daryl Hall and John Oates</t>
  </si>
  <si>
    <t>Dancing Queen, ABBA</t>
  </si>
  <si>
    <t>Don’t Give Up on Us, David Soul</t>
  </si>
  <si>
    <t>Don’t Leave Me This Way, Thelma Houston</t>
  </si>
  <si>
    <t>Southern Nights, Glen Campbell</t>
  </si>
  <si>
    <t>Hotel California, Eagles</t>
  </si>
  <si>
    <t>When I Need You, Leo Sayer</t>
  </si>
  <si>
    <t>Sir Duke, Stevie Wonder</t>
  </si>
  <si>
    <t>I'm Your Boogie Man, KC and the Sunshine Band</t>
  </si>
  <si>
    <t>Dreams, Fleetwood Mac</t>
  </si>
  <si>
    <t>Got to Give It Up pt 1, Marvin Gaye</t>
  </si>
  <si>
    <t>Gonna Fly Now, Bill Conti</t>
  </si>
  <si>
    <t>Undercover Angel, Alan O'Day</t>
  </si>
  <si>
    <t>Da Doo Ron Ron, Shaun Cassidy</t>
  </si>
  <si>
    <t>Looks Like We Made It, Barry Manilow</t>
  </si>
  <si>
    <t>I Just Want to Be Your Everything, Andy Gibb</t>
  </si>
  <si>
    <t>Best of My Love, The Emotions</t>
  </si>
  <si>
    <t>Stars Wars Cantina Theme, Meco</t>
  </si>
  <si>
    <t>You Light Up My Life, Debby Boone</t>
  </si>
  <si>
    <t>How Deep Is Your Love, The Bee Gees</t>
  </si>
  <si>
    <t>Baby Come Back, Player</t>
  </si>
  <si>
    <t>Stayin' Alove, The Bee Gees</t>
  </si>
  <si>
    <t>Love Is Thicker Than Water, Andy Gibb</t>
  </si>
  <si>
    <t>Night Fever, The Bee Gees</t>
  </si>
  <si>
    <t>If I Can't Have You, Yvonne Elliman</t>
  </si>
  <si>
    <t>With a Little Luck, Wings</t>
  </si>
  <si>
    <t>Too Much Too Little Too Late, Johnny Mathis</t>
  </si>
  <si>
    <t>You’re the One That I Want, Grease</t>
  </si>
  <si>
    <t>Shadow Dancing, Andy Gibb</t>
  </si>
  <si>
    <t>Miss You, The Rolling Stones</t>
  </si>
  <si>
    <t>Three Times a Lady, Commodores</t>
  </si>
  <si>
    <t>Grease, Frankie Valli</t>
  </si>
  <si>
    <t>Boogie Oogie Oogie, A Taste of Honey</t>
  </si>
  <si>
    <t>Kiss You All Over, Exile</t>
  </si>
  <si>
    <t>Hot Child in the City, Nick Gilder</t>
  </si>
  <si>
    <t>You Needed Me, Anne Murray</t>
  </si>
  <si>
    <t>MacArthur Park, Donna Summer</t>
  </si>
  <si>
    <t>You Don't Bring Me Flowers, Barbra Streisand and Neil Diamond</t>
  </si>
  <si>
    <t>Le Freak, Chic</t>
  </si>
  <si>
    <t>Too Much Heaven, The Bee Gees</t>
  </si>
  <si>
    <t>Da Ya Think I'm Sexy, Rod Stewart</t>
  </si>
  <si>
    <t>I Will Survive, Gloria Gaynor</t>
  </si>
  <si>
    <t>Tragedy, The Bee Gees</t>
  </si>
  <si>
    <t>What a Fool Believes, The Doobie Brothers</t>
  </si>
  <si>
    <t>Knock on Wood, Amii Stewart</t>
  </si>
  <si>
    <t>Heart of Glass, Blondie</t>
  </si>
  <si>
    <t>Reunited, Peaches and Herb</t>
  </si>
  <si>
    <t>Hot Stuff, Donna Summer</t>
  </si>
  <si>
    <t>Love You Inside Out, The Bee Gees</t>
  </si>
  <si>
    <t>Ring My Bell, Anita Ward</t>
  </si>
  <si>
    <t>Bad Girls, Donna Summer</t>
  </si>
  <si>
    <t>Good Times, Chic</t>
  </si>
  <si>
    <t>My Sharona, The Knack</t>
  </si>
  <si>
    <t>Sad Eyes, Robert John</t>
  </si>
  <si>
    <t>Don't Stop til You Get Enough, Michael Jackson</t>
  </si>
  <si>
    <t>Rise, Herb Alpert</t>
  </si>
  <si>
    <t>Pop Muzik, M</t>
  </si>
  <si>
    <t>Heartache Tonight, Eagles</t>
  </si>
  <si>
    <t>Still, Commodores</t>
  </si>
  <si>
    <t>No More Tears, Barbra Streisand and Donna Summer</t>
  </si>
  <si>
    <t>Babe, Styx</t>
  </si>
  <si>
    <t>Escape, Rupert Holmes</t>
  </si>
  <si>
    <t>Please Don’t Go, KC and the Sunshine Band</t>
  </si>
  <si>
    <t>Rock with You, Michael Jackson</t>
  </si>
  <si>
    <t>Do That to Me One More Time, Captain and Tenille</t>
  </si>
  <si>
    <t>Crazy Little Thing Called Love, Queen</t>
  </si>
  <si>
    <t>Another Brick in the Wall, Part II, Pink Floyd</t>
  </si>
  <si>
    <t>Call Me, Blondie</t>
  </si>
  <si>
    <t>Funkytown, Lipps Inc</t>
  </si>
  <si>
    <t>Coming Up, Paul McCartney</t>
  </si>
  <si>
    <t>It's Still Rock and Roll to Me, Billy Joel</t>
  </si>
  <si>
    <t>Magic, Olivia Newton-John</t>
  </si>
  <si>
    <t>Sailing, Christopher Cross</t>
  </si>
  <si>
    <t>Upside Down, Diana Ross</t>
  </si>
  <si>
    <t>Another One Bites the Dust, Queen</t>
  </si>
  <si>
    <t>Woman in Love, Barbra Streisand</t>
  </si>
  <si>
    <t>Lady, Kenny Rogers</t>
  </si>
  <si>
    <t>(Just Like) Starting Over, John Lennon</t>
  </si>
  <si>
    <t>The Tide is High, Blondie</t>
  </si>
  <si>
    <t>Celebration, Kool and the Gang</t>
  </si>
  <si>
    <t>9 to 5, Dolly Parton</t>
  </si>
  <si>
    <t>I Love a Rainy Night, Eddie Rabbitt</t>
  </si>
  <si>
    <t>Keep on Loving You, REO Speedwagon</t>
  </si>
  <si>
    <t>Rapture, Blondie</t>
  </si>
  <si>
    <t>Kiss on My List, Hall and Oates</t>
  </si>
  <si>
    <t>Morning Train, Sheena Easton</t>
  </si>
  <si>
    <t>Bette Davis Eyes, Kim Carnes</t>
  </si>
  <si>
    <t>Medley, Stars on 45</t>
  </si>
  <si>
    <t>The One That You Love, Air Supply</t>
  </si>
  <si>
    <t>Jessie's Girl, Rick Springfield</t>
  </si>
  <si>
    <t>Endless Love, Diana Ross and Lionel Richie</t>
  </si>
  <si>
    <t>Arthur's Theme, Christopher Cross</t>
  </si>
  <si>
    <t>Private Eyes, Hall and Oates</t>
  </si>
  <si>
    <t>Physical, Olivia Newton-John</t>
  </si>
  <si>
    <t>I Can't Go For That, Hall and Oates</t>
  </si>
  <si>
    <t>Centerfold, J. Geils Band</t>
  </si>
  <si>
    <t>I Love Rock N Roll, Joan Jett and the Blackhearts</t>
  </si>
  <si>
    <t>Chariots of Fire, Vangelis</t>
  </si>
  <si>
    <t>Ebony and Ivory, Paul McCartney and Stevie Wonder</t>
  </si>
  <si>
    <t>Don't You Want Me, The Human League</t>
  </si>
  <si>
    <t>Eye of the Tiger, Survivor</t>
  </si>
  <si>
    <t>Abracadabra, Steve Miller Band</t>
  </si>
  <si>
    <t>Hard to Say I'm Sorry, Chicago</t>
  </si>
  <si>
    <t>Jack and Diane, John Cougar</t>
  </si>
  <si>
    <t>Who Can It Be Now?, Men at Work</t>
  </si>
  <si>
    <t>Up Where We Belong, Joe Cocker and Jennifer Warnes</t>
  </si>
  <si>
    <t>Truly, Lionel Richie</t>
  </si>
  <si>
    <t>Mickey, Toni Basil</t>
  </si>
  <si>
    <t>Maneater, Hall and Oates</t>
  </si>
  <si>
    <t>Down Under, Men at Work</t>
  </si>
  <si>
    <t>Africa, Toto</t>
  </si>
  <si>
    <t>Baby, Come to Me, Pattie Austin and James Ingram</t>
  </si>
  <si>
    <t>Billie Jean, Michael Jackson</t>
  </si>
  <si>
    <t>Come on Eileen, Dexys Midnight Runners</t>
  </si>
  <si>
    <t>Beat It, Michael Jackson</t>
  </si>
  <si>
    <t>Let's Dance, David Bowie</t>
  </si>
  <si>
    <t>Flashdance, Irene Cara</t>
  </si>
  <si>
    <t>Every Breath You Take, The Police</t>
  </si>
  <si>
    <t>Sweet reams, Eurythmics</t>
  </si>
  <si>
    <t>Maniac, Michael Sembelle</t>
  </si>
  <si>
    <t>Tell Her About It, Billy Joel</t>
  </si>
  <si>
    <t>Total Eclipse of the Heart, Bonnie Tyler</t>
  </si>
  <si>
    <t>Islands in the Stream, Kenny Rogers and Dolly Parton</t>
  </si>
  <si>
    <t>All Night Long, Lionel Richie</t>
  </si>
  <si>
    <t>Say Say Say, Paul McCartney and Michael Jackson</t>
  </si>
  <si>
    <t>Owner of a Lonely Heart, Yes</t>
  </si>
  <si>
    <t>Karma Chameleon, Culture Club</t>
  </si>
  <si>
    <t>Jump, Van Halen</t>
  </si>
  <si>
    <t>Footloose, Kenny Loggins</t>
  </si>
  <si>
    <t>Against All Odds, Phil Collins</t>
  </si>
  <si>
    <t>Hello, Lionel Richie</t>
  </si>
  <si>
    <t>Let's Hear It For the Boy, Deniece Williams</t>
  </si>
  <si>
    <t>Time After Time, Cyndi Lauper</t>
  </si>
  <si>
    <t>The Reflex, Duran Duran</t>
  </si>
  <si>
    <t>When Doves Cry, Prince</t>
  </si>
  <si>
    <t>Ghostbusters, Ray Parker, Jr.</t>
  </si>
  <si>
    <t>What's Love Got to Do With It, Tina Turner</t>
  </si>
  <si>
    <t>Missing You, John Waite</t>
  </si>
  <si>
    <t>Let's Go Crazy, Prince and the Revolution</t>
  </si>
  <si>
    <t>I Just Called to Say I Love You, Stevie Wonder</t>
  </si>
  <si>
    <t>Caribbean Queen, Billy Ocean</t>
  </si>
  <si>
    <t>Wake Me Up Before You Go-Go, Wham!</t>
  </si>
  <si>
    <t>Out of Touch, Hall and Oates</t>
  </si>
  <si>
    <t>Like a Virgin, Madonna</t>
  </si>
  <si>
    <t>I Want to Know What Love Is, Foreigner</t>
  </si>
  <si>
    <t>Careless Whisper, Wham!</t>
  </si>
  <si>
    <t>Can’t Fight This Feeling, REO Speedwagon</t>
  </si>
  <si>
    <t>One More Night, Phil Collins</t>
  </si>
  <si>
    <t>We Are the World, USA for Africa</t>
  </si>
  <si>
    <t>Crazy for You, Madonna</t>
  </si>
  <si>
    <t>Don't You (Forget About Me), Simple Minds</t>
  </si>
  <si>
    <t>Everything She Wants, Wham!</t>
  </si>
  <si>
    <t>Everybody Wants to Rule the World, Tears for Fears</t>
  </si>
  <si>
    <t>Heaven, Bryan Adams</t>
  </si>
  <si>
    <t>Sussudio, Phil Collins</t>
  </si>
  <si>
    <t>A View to a Kill, Duran Duran</t>
  </si>
  <si>
    <t>Eveytime You Go Away, Paul Young</t>
  </si>
  <si>
    <t>Shout, Tears for Fears</t>
  </si>
  <si>
    <t>The Power of Love, Huey Lewis and the News</t>
  </si>
  <si>
    <t>St. Elmo's Fire, John Parr</t>
  </si>
  <si>
    <t>Money for Nothing, Dire Straits</t>
  </si>
  <si>
    <t>Oh Sheila, Ready for the World</t>
  </si>
  <si>
    <t>Take on Me, a-ha</t>
  </si>
  <si>
    <t>Saving All My Love fo You, Whitney Houston</t>
  </si>
  <si>
    <t>Part-Time Lover, Stevie Wonder</t>
  </si>
  <si>
    <t>Miami Vice Theme, Jan Hammer</t>
  </si>
  <si>
    <t>We Built This City, Starship</t>
  </si>
  <si>
    <t>Separate Lives, Phil Collins and Marilyn Martin</t>
  </si>
  <si>
    <t>Broken Wings, Mr. Mister</t>
  </si>
  <si>
    <t>Say You, Say Me, Lionel Richie</t>
  </si>
  <si>
    <t>That's What Friends Are For, Dionne and Friends</t>
  </si>
  <si>
    <t>How Will I Know, Whitney Houston</t>
  </si>
  <si>
    <t>Kyrie, Mr. Mister</t>
  </si>
  <si>
    <t>Sara, Starship</t>
  </si>
  <si>
    <t>These Dreams, Heart</t>
  </si>
  <si>
    <t>Rock Me Amadeus, Falco</t>
  </si>
  <si>
    <t>Kiss, Prince</t>
  </si>
  <si>
    <t>Addicted to Love, Robert Palmer</t>
  </si>
  <si>
    <t>West End Girls, Pet Shop Boys</t>
  </si>
  <si>
    <t>Greatest Love of All, Whitney Houston</t>
  </si>
  <si>
    <t>Live to Tell, Madonna</t>
  </si>
  <si>
    <t>On My Own, Pattie Labelle and Michael McDonald</t>
  </si>
  <si>
    <t>There'll Be Sad Songs, Billy Oceans</t>
  </si>
  <si>
    <t>Holding Back the Years, Simply Red</t>
  </si>
  <si>
    <t>Invisible Touch, Genesis</t>
  </si>
  <si>
    <t>Sledgehammer, Peter Gabriel</t>
  </si>
  <si>
    <t>Glory of Love, Peter Cetera</t>
  </si>
  <si>
    <t>Papa Don’t Preack, Madonna</t>
  </si>
  <si>
    <t>Higher Love, Steve Winwood</t>
  </si>
  <si>
    <t>Venus, Bananarama</t>
  </si>
  <si>
    <t>Take My Breath Away, Berlin</t>
  </si>
  <si>
    <t>Stuck With You, Huey Lewis and the News</t>
  </si>
  <si>
    <t>When I Think of You, Janet Jackson</t>
  </si>
  <si>
    <t>True Colors, Cyndi Lauper</t>
  </si>
  <si>
    <t>Amanda, Boston</t>
  </si>
  <si>
    <t>Human, The Human League</t>
  </si>
  <si>
    <t>You Give Love a Bad Name, Bon Jovi</t>
  </si>
  <si>
    <t>The Next Time I Fall, Peter Cetera and Amy Grant</t>
  </si>
  <si>
    <t>The Way It Is, Bruce Hornsby and the Range</t>
  </si>
  <si>
    <t>Walk Like an Egyptian, The Bangles</t>
  </si>
  <si>
    <t>Shake You Down, Gregory Abbott</t>
  </si>
  <si>
    <t>At This Moment, Billy Vera and the Beaters</t>
  </si>
  <si>
    <t>Open Your Heart, Madonna</t>
  </si>
  <si>
    <t>Livin' On a Prayer, Bon Jovi</t>
  </si>
  <si>
    <t>Jacob's Ladder, Huey Lewis and the News</t>
  </si>
  <si>
    <t>Lean on Me, Club Nouveau</t>
  </si>
  <si>
    <t>Nothing's Gonna Stop Us Now, Starship</t>
  </si>
  <si>
    <t>I Knew You Were Waiting Here For Me, Aretha Franklin and George Michael</t>
  </si>
  <si>
    <t>I Just Died in Your Arms, Cutting Crew</t>
  </si>
  <si>
    <t>With or Without You, U2</t>
  </si>
  <si>
    <t>You Keep Me Hangin' On, Kim Wilde</t>
  </si>
  <si>
    <t>Always, Atlantic Starr</t>
  </si>
  <si>
    <t>Head to Toe, Lisa Lisa and Cult Jam</t>
  </si>
  <si>
    <t>I Wanna Dance With Somebody, Whitney Houston</t>
  </si>
  <si>
    <t>Alone, Heart</t>
  </si>
  <si>
    <t>Shakedown, Bob Seger</t>
  </si>
  <si>
    <t>I Still Haven't Found What I'm Looking For, U2</t>
  </si>
  <si>
    <t>La Bamba, Los Lobos</t>
  </si>
  <si>
    <t>I Just Can’t Stop Loving You, Michael Jackson</t>
  </si>
  <si>
    <t>Didn't We Almost Have It All, Whitney Houston</t>
  </si>
  <si>
    <t>Here I Go Again, Whitesnake</t>
  </si>
  <si>
    <t>Lost In Emotion, Lisa Lisa and Cult Jam</t>
  </si>
  <si>
    <t>Bad, Michael Jackson</t>
  </si>
  <si>
    <t>I Think We're Alone Now, Tiffany</t>
  </si>
  <si>
    <t>Mony Mony, Billy Idol</t>
  </si>
  <si>
    <t>The Time of My Life, Bill Medley and Jennifer Warnes</t>
  </si>
  <si>
    <t>Heaven Is a Place on Earth, Belinda Carlisle</t>
  </si>
  <si>
    <t>Faith, George Michael</t>
  </si>
  <si>
    <t>Who's Tha Girl, Madonna</t>
  </si>
  <si>
    <t>So Emotional, Whitney Houston</t>
  </si>
  <si>
    <t>Got My Mind Set on You, George Harrison</t>
  </si>
  <si>
    <t>The Way You Make Me Feel, Michael Jackson</t>
  </si>
  <si>
    <t>Need You Tonight, INXS</t>
  </si>
  <si>
    <t>Could've Been, Tiffany</t>
  </si>
  <si>
    <t>Seasons Change, Expose</t>
  </si>
  <si>
    <t>Father Figure, George Michael</t>
  </si>
  <si>
    <t>Never Gonna Give You Up, Rick Astley</t>
  </si>
  <si>
    <t>Man in the Mirror, Michael Jackson</t>
  </si>
  <si>
    <t>Get Outta My Dreams, Get Into My Car, Billy Ocean</t>
  </si>
  <si>
    <t>Where Do Broken Hearts Go, Whitney Houston</t>
  </si>
  <si>
    <t>Wishing Well, Terence Trent D'Arby</t>
  </si>
  <si>
    <t>Anything for You, Gloria Estefan and Miami Sound Machine</t>
  </si>
  <si>
    <t>One More Try, George Michael</t>
  </si>
  <si>
    <t>Together Forever, Rick Astley</t>
  </si>
  <si>
    <t>Foolish Beat, Debbie Gibson</t>
  </si>
  <si>
    <t>Dirty Miana, Michael Jackson</t>
  </si>
  <si>
    <t>The Flame, Cheap Trick</t>
  </si>
  <si>
    <t>Hold on to the Nights, Richard Marx</t>
  </si>
  <si>
    <t>Roll with It, Steve Winwood</t>
  </si>
  <si>
    <t>Monkey, George Michael</t>
  </si>
  <si>
    <t>Sweet Child o Mine, Guns N' Roses</t>
  </si>
  <si>
    <t>Don’t Worry Be Happy, Bobby McFerrin</t>
  </si>
  <si>
    <t>Love Bites, Def Leppard</t>
  </si>
  <si>
    <t>Red Red Wine, UB40</t>
  </si>
  <si>
    <t>A Groovy Kind of Love, Phil Collins</t>
  </si>
  <si>
    <t>Kokomo, The Beach Boys</t>
  </si>
  <si>
    <t>Wild, Wild West, The Escape Club</t>
  </si>
  <si>
    <t>Bad Medicine, Bon Jovi</t>
  </si>
  <si>
    <t>Baby, I Love Your Way, Will to Power</t>
  </si>
  <si>
    <t>Look Away, Chicago</t>
  </si>
  <si>
    <t>Every Rose Has Its Thorn, Poison</t>
  </si>
  <si>
    <t>My Prerogative, Bobby Brown</t>
  </si>
  <si>
    <t>Two Hearts, Phil Collins</t>
  </si>
  <si>
    <t>When I'm with You, Sheriff</t>
  </si>
  <si>
    <t>Straight Up, Paula Abdul</t>
  </si>
  <si>
    <t>Lost in Your Eyes, Debbie Gibson</t>
  </si>
  <si>
    <t>The Living Years, Mike and the Mechanics</t>
  </si>
  <si>
    <t>Eternal Flame, The Bangles</t>
  </si>
  <si>
    <t>The Look, Roxette</t>
  </si>
  <si>
    <t>She Drives Me Crazy, Fine Young Cannibals</t>
  </si>
  <si>
    <t>Like a Prayer, Madonna</t>
  </si>
  <si>
    <t>I'll Be There for You, Bon Jovi</t>
  </si>
  <si>
    <t>Forever Your Girl, Paula Abdul</t>
  </si>
  <si>
    <t>Rock On, Michael Damian</t>
  </si>
  <si>
    <t>Wind Beneath My Wings, Bette Midler</t>
  </si>
  <si>
    <t>I'll Be Loving You, New Kids on the Block</t>
  </si>
  <si>
    <t>Satisfied, Richard Marx</t>
  </si>
  <si>
    <t>Baby Don’t Forget My Number, Milli Vanilli</t>
  </si>
  <si>
    <t>Good Thing, Fine Young Cannibals</t>
  </si>
  <si>
    <t>If You Don’t Know Me By Now, Simply Red</t>
  </si>
  <si>
    <t>Toy Soldiers, Martika</t>
  </si>
  <si>
    <t>Batdance, Prince</t>
  </si>
  <si>
    <t>Right Here Waiting, Richard Marx</t>
  </si>
  <si>
    <t>Cold Hearted, Paula Abdul</t>
  </si>
  <si>
    <t>Hangin' Tough, New Kids on the Block</t>
  </si>
  <si>
    <t>Don't Wanna Lose You, Gloria Estefan</t>
  </si>
  <si>
    <t>Girl, I'm Gonna Miss You, Milli Vanilli</t>
  </si>
  <si>
    <t>Miss You Much, Janet Jackson</t>
  </si>
  <si>
    <t>Listen To You Heart, Roxette</t>
  </si>
  <si>
    <t>When I See You Smile, Bad English</t>
  </si>
  <si>
    <t>Blame It on the Rain, Milli Vanilli</t>
  </si>
  <si>
    <t>We Didn't Start the Fire, Billy Joel</t>
  </si>
  <si>
    <t>Another Day in Paradise, Phil Collins</t>
  </si>
  <si>
    <t>How Am I Supposed to Live Without You, Michael Bolton</t>
  </si>
  <si>
    <t>Opposites Attract, Paula Abdul and the Wild Pair</t>
  </si>
  <si>
    <t>Escapade, Janet Jackson</t>
  </si>
  <si>
    <t>Black Velvet, Alannah Myles</t>
  </si>
  <si>
    <t>Love Will Lead You Back, Taylor Dayne</t>
  </si>
  <si>
    <t>I'll Be Your Everything, Tommy Page</t>
  </si>
  <si>
    <t>Nothing Compares 2 U, Sinead O'Connor</t>
  </si>
  <si>
    <t>Vogue, Madonna</t>
  </si>
  <si>
    <t>Hold On, Wilson Phillips</t>
  </si>
  <si>
    <t>It Must Have Been Love, Roxette</t>
  </si>
  <si>
    <t>Step by Step, New Kids on the Block</t>
  </si>
  <si>
    <t>She Ain't Worth It, Glenn Medeiros</t>
  </si>
  <si>
    <t>Vision of Love, Mariah Carey</t>
  </si>
  <si>
    <t>If Wishes Came True, Sweet Sensation</t>
  </si>
  <si>
    <t>Blaze of Glory, Jon Bon Jovi</t>
  </si>
  <si>
    <t>Release Me, Wilson Phillips</t>
  </si>
  <si>
    <t>Love and Affection, Nelson</t>
  </si>
  <si>
    <t>Close to You, Maxi Priest</t>
  </si>
  <si>
    <t>Praying for Time, George Michael</t>
  </si>
  <si>
    <t>I Don’t Have a Heart, James Ingram</t>
  </si>
  <si>
    <t>Black Cat, Janet Jackson</t>
  </si>
  <si>
    <t>Ice Ice Baby, Vanilla Ice</t>
  </si>
  <si>
    <t>Love Takes Time, Mariah Carey</t>
  </si>
  <si>
    <t>I'm Your Baby Tonight, Whitney Houston</t>
  </si>
  <si>
    <t>Because I Love You, Stevie B</t>
  </si>
  <si>
    <t>Justify My Love, Madonna</t>
  </si>
  <si>
    <t>Love Will Never Do, Janet Jackson</t>
  </si>
  <si>
    <t>The First Time, Surface</t>
  </si>
  <si>
    <t>Gonna Make You Sweat, CC Music Factory</t>
  </si>
  <si>
    <t>All the Man That I Need, Whitney Houston</t>
  </si>
  <si>
    <t>Someday, Mariah Carey</t>
  </si>
  <si>
    <t>One More Try, Timmy T</t>
  </si>
  <si>
    <t>Coming Out of the Dark, Gloria Estefan</t>
  </si>
  <si>
    <t>I've Been Thinking About You, Londonbeat</t>
  </si>
  <si>
    <t>You’re In Love, Wilson Phillips</t>
  </si>
  <si>
    <t>Baby Baby, Amy Grant</t>
  </si>
  <si>
    <t>Joyride, Roxette</t>
  </si>
  <si>
    <t>I Like the Wat (The Kissing Game), Hi-Five</t>
  </si>
  <si>
    <t>I Don’t Wanna Cry, Mariah Carey</t>
  </si>
  <si>
    <t>More Than Words, Extreme</t>
  </si>
  <si>
    <t>Rush Rush, Paula Abdul</t>
  </si>
  <si>
    <t>Unbelievable, EMF</t>
  </si>
  <si>
    <t>I Do It For You, Bryan Adams</t>
  </si>
  <si>
    <t>The Promise of a New Day, Paula Abdul</t>
  </si>
  <si>
    <t>I Adore Mi Amor, Color Me Badd</t>
  </si>
  <si>
    <t>Good Vibrations, Marky Mark and the Funky Bunch</t>
  </si>
  <si>
    <t>Emotions, Mariah Carey</t>
  </si>
  <si>
    <t>Romantic, Karyn White</t>
  </si>
  <si>
    <t>Cream, Prince and the New Power Generation</t>
  </si>
  <si>
    <t>When a Man Love a Woman, Michael Bolton</t>
  </si>
  <si>
    <t>Set Adrift on Memory Bliss, PM Dawn</t>
  </si>
  <si>
    <t>Half-Breed, Cher</t>
  </si>
  <si>
    <t>Please, Mr. Postman, the Carpenters</t>
  </si>
  <si>
    <t>Week #</t>
  </si>
  <si>
    <t>Time in Seconds</t>
  </si>
  <si>
    <t>Year</t>
  </si>
  <si>
    <t>Mean Average</t>
  </si>
  <si>
    <t>LIVE SUMMARY OUTPUT</t>
  </si>
  <si>
    <t>Enter the location of your data using</t>
  </si>
  <si>
    <t>Ranges should not include the labels at the top of the columns.</t>
  </si>
  <si>
    <t>Strange characters, including spaces,  in the sheet name will be trouble!</t>
  </si>
  <si>
    <t>LINEST output:</t>
  </si>
  <si>
    <t>#columns (including intercept, if any):</t>
  </si>
  <si>
    <t>the medium-blue cells,</t>
  </si>
  <si>
    <t>Sheet</t>
  </si>
  <si>
    <t>ColumnStart</t>
  </si>
  <si>
    <t>ColumnEnd</t>
  </si>
  <si>
    <t>RowStart</t>
  </si>
  <si>
    <t>RowEnd</t>
  </si>
  <si>
    <t>Regression Statistics</t>
  </si>
  <si>
    <t>and the light-blue cells too if necessary.</t>
  </si>
  <si>
    <t>Y variable:</t>
  </si>
  <si>
    <t>The main computation</t>
  </si>
  <si>
    <t>Location of start of Y data:</t>
  </si>
  <si>
    <t>Multiple R</t>
  </si>
  <si>
    <t>X variables:</t>
  </si>
  <si>
    <t>happens starting in column BA,</t>
  </si>
  <si>
    <t>Location of start of X data:</t>
  </si>
  <si>
    <t>R Square</t>
  </si>
  <si>
    <t xml:space="preserve">Allow constant/intercept? Enter =false or 0 for no constant, </t>
  </si>
  <si>
    <t>but you don't need to understand that</t>
  </si>
  <si>
    <t>Location of start of X labels:</t>
  </si>
  <si>
    <t>Adjusted R Square</t>
  </si>
  <si>
    <t>or =true or 1 (or any nonzero value) to allow a constant.</t>
  </si>
  <si>
    <t>to use this sheet.</t>
  </si>
  <si>
    <t>Location of Y label:</t>
  </si>
  <si>
    <t>Standard Error</t>
  </si>
  <si>
    <t>It's probably best left alone.</t>
  </si>
  <si>
    <t>Location of Y data range:</t>
  </si>
  <si>
    <t>Observations</t>
  </si>
  <si>
    <t># of rows in y variable:</t>
  </si>
  <si>
    <t># of rows in x variables:</t>
  </si>
  <si>
    <t>Location of X data range:</t>
  </si>
  <si>
    <t># of x variables (not including constant/intercept, if any)</t>
  </si>
  <si>
    <t>ANOVA</t>
  </si>
  <si>
    <t>seems to be working, but not formally tested yet:</t>
  </si>
  <si>
    <t>Translated LINEST output (reversed left-to-right from above), including labels from the row just above the data set on its original sheet.</t>
  </si>
  <si>
    <t>df</t>
  </si>
  <si>
    <t>SS</t>
  </si>
  <si>
    <t>MS</t>
  </si>
  <si>
    <t>F</t>
  </si>
  <si>
    <t>Significance F</t>
  </si>
  <si>
    <t># of rows in residual computation below:</t>
  </si>
  <si>
    <t>y label:</t>
  </si>
  <si>
    <t>Regression</t>
  </si>
  <si>
    <t>x labels:</t>
  </si>
  <si>
    <t>Intercept</t>
  </si>
  <si>
    <t>Residual</t>
  </si>
  <si>
    <t>coeff:</t>
  </si>
  <si>
    <t>Total</t>
  </si>
  <si>
    <t>se:</t>
  </si>
  <si>
    <t>Coefficients</t>
  </si>
  <si>
    <t>t Stat</t>
  </si>
  <si>
    <t>P-value</t>
  </si>
  <si>
    <t>Lower 95%</t>
  </si>
  <si>
    <t>Upper 95%</t>
  </si>
  <si>
    <t>Lower 90.0%</t>
  </si>
  <si>
    <t>Upper 90.0%</t>
  </si>
  <si>
    <t>x variable number</t>
  </si>
  <si>
    <t>Function term</t>
  </si>
  <si>
    <t>greyed out=</t>
  </si>
  <si>
    <t>not</t>
  </si>
  <si>
    <t>implemented</t>
  </si>
  <si>
    <t>Five-Number Summary of Residuals</t>
  </si>
  <si>
    <t>y values to plot simple boxplot:</t>
  </si>
  <si>
    <t>Location of data for predictions of points not in the regression.</t>
  </si>
  <si>
    <t>yet</t>
  </si>
  <si>
    <t>min</t>
  </si>
  <si>
    <t>Quartile1</t>
  </si>
  <si>
    <t>it's okay if you don't have actual y values for these predictions.</t>
  </si>
  <si>
    <t>median</t>
  </si>
  <si>
    <t>But you do need X variables to make predictions!</t>
  </si>
  <si>
    <t>Quartile3</t>
  </si>
  <si>
    <t>Sheet and Columns default to the same as the regression variable data above.</t>
  </si>
  <si>
    <t>max</t>
  </si>
  <si>
    <t>mean</t>
  </si>
  <si>
    <t>Prediction function:</t>
  </si>
  <si>
    <t xml:space="preserve">yhat = </t>
  </si>
  <si>
    <t>(adjusting precision shown in "Coefficients" column above will also adjust precision shown here.)</t>
  </si>
  <si>
    <t>#rows in histogram data:</t>
  </si>
  <si>
    <t>Predictions for other data points</t>
  </si>
  <si>
    <t>Histogram automatically adjusts to show all residuals, but values are then ugly.</t>
  </si>
  <si>
    <t>RESIDUAL OUTPUT</t>
  </si>
  <si>
    <t>To fix, change the first two "From" values then fill down,</t>
  </si>
  <si>
    <t>PredictionRow#</t>
  </si>
  <si>
    <t>Residuals</t>
  </si>
  <si>
    <t>Selected x column:</t>
  </si>
  <si>
    <t>perhaps extending the whole thing. Frequencies will recalculate automatically</t>
  </si>
  <si>
    <t>Observation</t>
  </si>
  <si>
    <t>Standard Residuals</t>
  </si>
  <si>
    <t>Rank</t>
  </si>
  <si>
    <t>Relative Rank</t>
  </si>
  <si>
    <t>1 - Relative Rank</t>
  </si>
  <si>
    <t>Normal Scores</t>
  </si>
  <si>
    <t>From</t>
  </si>
  <si>
    <t>To</t>
  </si>
  <si>
    <t>label</t>
  </si>
  <si>
    <t>Cumulative Frequency</t>
  </si>
  <si>
    <t>Frequency</t>
  </si>
  <si>
    <t>Relative Frequency</t>
  </si>
  <si>
    <t>Cumulative Relative Frequency</t>
  </si>
  <si>
    <t>Notes on Dotplotting:</t>
  </si>
  <si>
    <t>greyed out</t>
  </si>
  <si>
    <t>The original formula used to count repeated occurrences of the same value</t>
  </si>
  <si>
    <t>in the small-to-large-sorted column was</t>
  </si>
  <si>
    <t>this: =IF(G16=G15,H15+1,$H$12)</t>
  </si>
  <si>
    <t>In an attempt to make a dotplot version for continuous data,</t>
  </si>
  <si>
    <t>where there are no exact repeated occurrences,</t>
  </si>
  <si>
    <t>we are now comparing rounded values instead of exact values.</t>
  </si>
  <si>
    <t>Here, you can set the level of rounding; this number is used</t>
  </si>
  <si>
    <t>as num_digits in a rounding command, as follows:</t>
  </si>
  <si>
    <t>if( round(current value, num_digits) = round(previous value, num_digits) …</t>
  </si>
  <si>
    <t>If you set this to more than 16, then effectively no rounding will occur;</t>
  </si>
  <si>
    <t>that's the default.</t>
  </si>
  <si>
    <t>The smaller you set it (could even be 0 or -1 or -2 …)</t>
  </si>
  <si>
    <t>the more things will get rounded.</t>
  </si>
  <si>
    <t>You can also set a multiplier that will help if you want to round</t>
  </si>
  <si>
    <t>to something other than a power of 10. For example, you</t>
  </si>
  <si>
    <t>might set it to 2 instead of 1 (1 is the default)</t>
  </si>
  <si>
    <t>num_digits:</t>
  </si>
  <si>
    <t>multiplier</t>
  </si>
  <si>
    <t>rand()</t>
  </si>
  <si>
    <t>rank</t>
  </si>
  <si>
    <t>Time in Seconds(random week)</t>
  </si>
  <si>
    <t>Week#^2</t>
  </si>
  <si>
    <t>Trial#</t>
  </si>
  <si>
    <t>R^2 Lin</t>
  </si>
  <si>
    <t>R^2 Quad</t>
  </si>
  <si>
    <t>Randomly doing trials of re-ordered weeks, recording R^2 values for both linear and quadratic models</t>
  </si>
  <si>
    <t>TotalStats</t>
  </si>
  <si>
    <t>B</t>
  </si>
  <si>
    <t>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</si>
</sst>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0"/>
    <numFmt numFmtId="165" formatCode="0.0%"/>
    <numFmt numFmtId="166" formatCode="0.0000"/>
    <numFmt numFmtId="167" formatCode="0.0000000000000000000"/>
  </numFmts>
  <fonts count="11"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name val="Calibri"/>
      <family val="2"/>
    </font>
    <font>
      <i/>
      <sz val="11"/>
      <color theme="1"/>
      <name val="Calibri"/>
      <family val="2"/>
      <scheme val="minor"/>
    </font>
    <font>
      <sz val="10"/>
      <color rgb="FF000000"/>
      <name val="Arial"/>
      <family val="2"/>
    </font>
    <font>
      <b/>
      <sz val="9"/>
      <color indexed="81"/>
      <name val="Tahoma"/>
      <family val="2"/>
    </font>
    <font>
      <sz val="9"/>
      <color indexed="81"/>
      <name val="Tahoma"/>
      <family val="2"/>
    </font>
  </fonts>
  <fills count="8">
    <fill>
      <patternFill patternType="none"/>
    </fill>
    <fill>
      <patternFill patternType="gray125"/>
    </fill>
    <fill>
      <patternFill patternType="solid">
        <fgColor theme="3" tint="0.39997558519241921"/>
        <bgColor indexed="64"/>
      </patternFill>
    </fill>
    <fill>
      <patternFill patternType="solid">
        <fgColor theme="4" tint="0.79998168889431442"/>
        <bgColor indexed="64"/>
      </patternFill>
    </fill>
    <fill>
      <patternFill patternType="solid">
        <fgColor theme="0" tint="-0.49998474074526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3" tint="0.59999389629810485"/>
        <bgColor indexed="64"/>
      </patternFill>
    </fill>
  </fills>
  <borders count="1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s>
  <cellStyleXfs count="339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9" fontId="2" fillId="0" borderId="0" applyFont="0" applyFill="0" applyBorder="0" applyAlignment="0" applyProtection="0"/>
    <xf numFmtId="0" fontId="8"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8">
    <xf numFmtId="0" fontId="0" fillId="0" borderId="0" xfId="0"/>
    <xf numFmtId="0" fontId="5" fillId="0" borderId="0" xfId="0" applyFont="1"/>
    <xf numFmtId="20" fontId="0" fillId="0" borderId="0" xfId="0" applyNumberFormat="1"/>
    <xf numFmtId="0" fontId="6" fillId="0" borderId="0" xfId="0" applyFont="1"/>
    <xf numFmtId="0" fontId="2" fillId="0" borderId="0" xfId="3389"/>
    <xf numFmtId="0" fontId="2" fillId="0" borderId="1" xfId="3389" applyBorder="1"/>
    <xf numFmtId="0" fontId="2" fillId="0" borderId="2" xfId="3389" applyBorder="1"/>
    <xf numFmtId="0" fontId="2" fillId="0" borderId="3" xfId="3389" applyBorder="1"/>
    <xf numFmtId="0" fontId="2" fillId="0" borderId="4" xfId="3389" applyBorder="1"/>
    <xf numFmtId="0" fontId="2" fillId="0" borderId="0" xfId="3389" applyBorder="1"/>
    <xf numFmtId="0" fontId="2" fillId="0" borderId="5" xfId="3389" applyBorder="1"/>
    <xf numFmtId="0" fontId="2" fillId="0" borderId="6" xfId="3389" applyBorder="1"/>
    <xf numFmtId="0" fontId="2" fillId="0" borderId="7" xfId="3389" applyBorder="1"/>
    <xf numFmtId="0" fontId="2" fillId="0" borderId="8" xfId="3389" applyBorder="1"/>
    <xf numFmtId="0" fontId="7" fillId="0" borderId="9" xfId="3389" applyFont="1" applyFill="1" applyBorder="1" applyAlignment="1">
      <alignment horizontal="centerContinuous"/>
    </xf>
    <xf numFmtId="0" fontId="2" fillId="2" borderId="0" xfId="3389" applyFill="1"/>
    <xf numFmtId="0" fontId="2" fillId="0" borderId="0" xfId="3389" applyFill="1" applyBorder="1" applyAlignment="1"/>
    <xf numFmtId="0" fontId="2" fillId="3" borderId="0" xfId="3389" applyFill="1"/>
    <xf numFmtId="0" fontId="2" fillId="0" borderId="7" xfId="3389" applyFill="1" applyBorder="1" applyAlignment="1"/>
    <xf numFmtId="0" fontId="7" fillId="0" borderId="9" xfId="3389" applyFont="1" applyFill="1" applyBorder="1" applyAlignment="1">
      <alignment horizontal="center"/>
    </xf>
    <xf numFmtId="0" fontId="7" fillId="0" borderId="0" xfId="3389" applyFont="1" applyFill="1" applyBorder="1" applyAlignment="1">
      <alignment horizontal="center"/>
    </xf>
    <xf numFmtId="0" fontId="7" fillId="0" borderId="0" xfId="3389" applyFont="1" applyFill="1" applyBorder="1" applyAlignment="1">
      <alignment horizontal="left"/>
    </xf>
    <xf numFmtId="0" fontId="2" fillId="4" borderId="0" xfId="3389" applyFill="1" applyBorder="1" applyAlignment="1"/>
    <xf numFmtId="164" fontId="2" fillId="0" borderId="0" xfId="3389" applyNumberFormat="1"/>
    <xf numFmtId="0" fontId="2" fillId="0" borderId="0" xfId="3389" applyAlignment="1">
      <alignment wrapText="1"/>
    </xf>
    <xf numFmtId="165" fontId="2" fillId="0" borderId="0" xfId="3390" applyNumberFormat="1" applyFont="1"/>
    <xf numFmtId="165" fontId="2" fillId="0" borderId="0" xfId="3389" applyNumberFormat="1"/>
    <xf numFmtId="0" fontId="7" fillId="0" borderId="9" xfId="3389" applyFont="1" applyFill="1" applyBorder="1" applyAlignment="1">
      <alignment horizontal="center" wrapText="1"/>
    </xf>
    <xf numFmtId="0" fontId="2" fillId="5" borderId="0" xfId="3389" applyFill="1" applyAlignment="1">
      <alignment wrapText="1"/>
    </xf>
    <xf numFmtId="0" fontId="8" fillId="0" borderId="0" xfId="3391" applyFont="1" applyAlignment="1">
      <alignment wrapText="1"/>
    </xf>
    <xf numFmtId="166" fontId="2" fillId="0" borderId="0" xfId="3389" applyNumberFormat="1"/>
    <xf numFmtId="0" fontId="2" fillId="6" borderId="0" xfId="3389" applyFill="1"/>
    <xf numFmtId="0" fontId="2" fillId="7" borderId="0" xfId="3389" applyFill="1"/>
    <xf numFmtId="9" fontId="2" fillId="0" borderId="0" xfId="3390" applyFont="1"/>
    <xf numFmtId="9" fontId="2" fillId="0" borderId="0" xfId="3389" applyNumberFormat="1"/>
    <xf numFmtId="0" fontId="2" fillId="0" borderId="0" xfId="3389" applyNumberFormat="1"/>
    <xf numFmtId="167" fontId="0" fillId="0" borderId="0" xfId="0" applyNumberFormat="1"/>
    <xf numFmtId="0" fontId="1" fillId="2" borderId="0" xfId="3389" applyFont="1" applyFill="1"/>
  </cellXfs>
  <cellStyles count="339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3" builtinId="9" hidden="1"/>
    <cellStyle name="Followed Hyperlink" xfId="339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92" builtinId="8" hidden="1"/>
    <cellStyle name="Hyperlink" xfId="3394" builtinId="8" hidden="1"/>
    <cellStyle name="Normal" xfId="0" builtinId="0"/>
    <cellStyle name="Normal 2" xfId="3389"/>
    <cellStyle name="Normal 2 2" xfId="3391"/>
    <cellStyle name="Percent 2" xfId="3390"/>
  </cellStyles>
  <dxfs count="10">
    <dxf>
      <font>
        <color rgb="FF9C6500"/>
      </font>
      <fill>
        <patternFill>
          <bgColor rgb="FFFFEB9C"/>
        </patternFill>
      </fill>
    </dxf>
    <dxf>
      <fill>
        <patternFill>
          <bgColor rgb="FFFF0000"/>
        </patternFill>
      </fill>
    </dxf>
    <dxf>
      <font>
        <color rgb="FF9C6500"/>
      </font>
      <fill>
        <patternFill>
          <bgColor rgb="FFFFEB9C"/>
        </patternFill>
      </fill>
    </dxf>
    <dxf>
      <fill>
        <patternFill>
          <bgColor rgb="FFFF0000"/>
        </patternFill>
      </fill>
    </dxf>
    <dxf>
      <fill>
        <patternFill>
          <bgColor rgb="FFFF0000"/>
        </patternFill>
      </fill>
    </dxf>
    <dxf>
      <font>
        <color rgb="FF9C6500"/>
      </font>
      <fill>
        <patternFill>
          <bgColor rgb="FFFFEB9C"/>
        </patternFill>
      </fill>
    </dxf>
    <dxf>
      <fill>
        <patternFill>
          <bgColor rgb="FFFF0000"/>
        </patternFill>
      </fill>
    </dxf>
    <dxf>
      <font>
        <color rgb="FF9C6500"/>
      </font>
      <fill>
        <patternFill>
          <bgColor rgb="FFFFEB9C"/>
        </patternFill>
      </fill>
    </dxf>
    <dxf>
      <fill>
        <patternFill>
          <bgColor rgb="FFFF0000"/>
        </patternFill>
      </fill>
    </dxf>
    <dxf>
      <fill>
        <patternFill>
          <bgColor rgb="FFFF00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19.xml.rels><?xml version="1.0" encoding="UTF-8" standalone="yes"?>
<Relationships xmlns="http://schemas.openxmlformats.org/package/2006/relationships"><Relationship Id="rId1" Type="http://schemas.openxmlformats.org/officeDocument/2006/relationships/chartUserShapes" Target="../drawings/drawing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TotalStats!$C$1</c:f>
              <c:strCache>
                <c:ptCount val="1"/>
                <c:pt idx="0">
                  <c:v>Time in Seconds</c:v>
                </c:pt>
              </c:strCache>
            </c:strRef>
          </c:tx>
          <c:spPr>
            <a:ln w="47625">
              <a:noFill/>
            </a:ln>
          </c:spPr>
          <c:trendline>
            <c:trendlineType val="linear"/>
            <c:forward val="2"/>
            <c:dispRSqr val="1"/>
            <c:dispEq val="1"/>
            <c:trendlineLbl>
              <c:layout>
                <c:manualLayout>
                  <c:x val="0.35208180227471603"/>
                  <c:y val="-0.26160469524642799"/>
                </c:manualLayout>
              </c:layout>
              <c:numFmt formatCode="General" sourceLinked="0"/>
            </c:trendlineLbl>
          </c:trendline>
          <c:trendline>
            <c:spPr>
              <a:ln>
                <a:solidFill>
                  <a:srgbClr val="FF0000"/>
                </a:solidFill>
              </a:ln>
            </c:spPr>
            <c:trendlineType val="poly"/>
            <c:order val="2"/>
            <c:dispRSqr val="1"/>
            <c:dispEq val="1"/>
            <c:trendlineLbl>
              <c:layout>
                <c:manualLayout>
                  <c:x val="-4.4639775096312496E-3"/>
                  <c:y val="-0.362284204442894"/>
                </c:manualLayout>
              </c:layout>
              <c:numFmt formatCode="General" sourceLinked="0"/>
            </c:trendlineLbl>
          </c:trendline>
          <c:xVal>
            <c:numRef>
              <c:f>TotalStats!$B$2:$B$2194</c:f>
              <c:numCache>
                <c:formatCode>General</c:formatCode>
                <c:ptCount val="219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numCache>
            </c:numRef>
          </c:xVal>
          <c:yVal>
            <c:numRef>
              <c:f>TotalStats!$C$2:$C$2194</c:f>
              <c:numCache>
                <c:formatCode>General</c:formatCode>
                <c:ptCount val="2193"/>
                <c:pt idx="0">
                  <c:v>279</c:v>
                </c:pt>
                <c:pt idx="1">
                  <c:v>279</c:v>
                </c:pt>
                <c:pt idx="2">
                  <c:v>279</c:v>
                </c:pt>
                <c:pt idx="3">
                  <c:v>177</c:v>
                </c:pt>
                <c:pt idx="4">
                  <c:v>177</c:v>
                </c:pt>
                <c:pt idx="5">
                  <c:v>177</c:v>
                </c:pt>
                <c:pt idx="6">
                  <c:v>166</c:v>
                </c:pt>
                <c:pt idx="7">
                  <c:v>166</c:v>
                </c:pt>
                <c:pt idx="8">
                  <c:v>166</c:v>
                </c:pt>
                <c:pt idx="9">
                  <c:v>166</c:v>
                </c:pt>
                <c:pt idx="10">
                  <c:v>166</c:v>
                </c:pt>
                <c:pt idx="11">
                  <c:v>273</c:v>
                </c:pt>
                <c:pt idx="12">
                  <c:v>273</c:v>
                </c:pt>
                <c:pt idx="13">
                  <c:v>234</c:v>
                </c:pt>
                <c:pt idx="14">
                  <c:v>234</c:v>
                </c:pt>
                <c:pt idx="15">
                  <c:v>197</c:v>
                </c:pt>
                <c:pt idx="16">
                  <c:v>197</c:v>
                </c:pt>
                <c:pt idx="17">
                  <c:v>197</c:v>
                </c:pt>
                <c:pt idx="18">
                  <c:v>197</c:v>
                </c:pt>
                <c:pt idx="19">
                  <c:v>197</c:v>
                </c:pt>
                <c:pt idx="20">
                  <c:v>197</c:v>
                </c:pt>
                <c:pt idx="21">
                  <c:v>230</c:v>
                </c:pt>
                <c:pt idx="22">
                  <c:v>230</c:v>
                </c:pt>
                <c:pt idx="23">
                  <c:v>165</c:v>
                </c:pt>
                <c:pt idx="24">
                  <c:v>231</c:v>
                </c:pt>
                <c:pt idx="25">
                  <c:v>231</c:v>
                </c:pt>
                <c:pt idx="26">
                  <c:v>180</c:v>
                </c:pt>
                <c:pt idx="27">
                  <c:v>180</c:v>
                </c:pt>
                <c:pt idx="28">
                  <c:v>180</c:v>
                </c:pt>
                <c:pt idx="29">
                  <c:v>175</c:v>
                </c:pt>
                <c:pt idx="30">
                  <c:v>269</c:v>
                </c:pt>
                <c:pt idx="31">
                  <c:v>237</c:v>
                </c:pt>
                <c:pt idx="32">
                  <c:v>237</c:v>
                </c:pt>
                <c:pt idx="33">
                  <c:v>237</c:v>
                </c:pt>
                <c:pt idx="34">
                  <c:v>237</c:v>
                </c:pt>
                <c:pt idx="35">
                  <c:v>289</c:v>
                </c:pt>
                <c:pt idx="36">
                  <c:v>162</c:v>
                </c:pt>
                <c:pt idx="37">
                  <c:v>162</c:v>
                </c:pt>
                <c:pt idx="38">
                  <c:v>162</c:v>
                </c:pt>
                <c:pt idx="39">
                  <c:v>315</c:v>
                </c:pt>
                <c:pt idx="40">
                  <c:v>315</c:v>
                </c:pt>
                <c:pt idx="41">
                  <c:v>315</c:v>
                </c:pt>
                <c:pt idx="42">
                  <c:v>315</c:v>
                </c:pt>
                <c:pt idx="43">
                  <c:v>315</c:v>
                </c:pt>
                <c:pt idx="44">
                  <c:v>156</c:v>
                </c:pt>
                <c:pt idx="45">
                  <c:v>156</c:v>
                </c:pt>
                <c:pt idx="46">
                  <c:v>195</c:v>
                </c:pt>
                <c:pt idx="47">
                  <c:v>195</c:v>
                </c:pt>
                <c:pt idx="48">
                  <c:v>186</c:v>
                </c:pt>
                <c:pt idx="49">
                  <c:v>186</c:v>
                </c:pt>
                <c:pt idx="50">
                  <c:v>186</c:v>
                </c:pt>
                <c:pt idx="51">
                  <c:v>146</c:v>
                </c:pt>
                <c:pt idx="52">
                  <c:v>146</c:v>
                </c:pt>
                <c:pt idx="53">
                  <c:v>146</c:v>
                </c:pt>
                <c:pt idx="54">
                  <c:v>513</c:v>
                </c:pt>
                <c:pt idx="55">
                  <c:v>513</c:v>
                </c:pt>
                <c:pt idx="56">
                  <c:v>513</c:v>
                </c:pt>
                <c:pt idx="57">
                  <c:v>513</c:v>
                </c:pt>
                <c:pt idx="58">
                  <c:v>196</c:v>
                </c:pt>
                <c:pt idx="59">
                  <c:v>197</c:v>
                </c:pt>
                <c:pt idx="60">
                  <c:v>197</c:v>
                </c:pt>
                <c:pt idx="61">
                  <c:v>197</c:v>
                </c:pt>
                <c:pt idx="62">
                  <c:v>197</c:v>
                </c:pt>
                <c:pt idx="63">
                  <c:v>187</c:v>
                </c:pt>
                <c:pt idx="64">
                  <c:v>248</c:v>
                </c:pt>
                <c:pt idx="65">
                  <c:v>248</c:v>
                </c:pt>
                <c:pt idx="66">
                  <c:v>248</c:v>
                </c:pt>
                <c:pt idx="67">
                  <c:v>255</c:v>
                </c:pt>
                <c:pt idx="68">
                  <c:v>255</c:v>
                </c:pt>
                <c:pt idx="69">
                  <c:v>255</c:v>
                </c:pt>
                <c:pt idx="70">
                  <c:v>255</c:v>
                </c:pt>
                <c:pt idx="71">
                  <c:v>255</c:v>
                </c:pt>
                <c:pt idx="72">
                  <c:v>255</c:v>
                </c:pt>
                <c:pt idx="73">
                  <c:v>196</c:v>
                </c:pt>
                <c:pt idx="74">
                  <c:v>197</c:v>
                </c:pt>
                <c:pt idx="75">
                  <c:v>190</c:v>
                </c:pt>
                <c:pt idx="76">
                  <c:v>190</c:v>
                </c:pt>
                <c:pt idx="77">
                  <c:v>190</c:v>
                </c:pt>
                <c:pt idx="78">
                  <c:v>195</c:v>
                </c:pt>
                <c:pt idx="79">
                  <c:v>257</c:v>
                </c:pt>
                <c:pt idx="80">
                  <c:v>257</c:v>
                </c:pt>
                <c:pt idx="81">
                  <c:v>257</c:v>
                </c:pt>
                <c:pt idx="82">
                  <c:v>216</c:v>
                </c:pt>
                <c:pt idx="83">
                  <c:v>216</c:v>
                </c:pt>
                <c:pt idx="84">
                  <c:v>216</c:v>
                </c:pt>
                <c:pt idx="85">
                  <c:v>216</c:v>
                </c:pt>
                <c:pt idx="86">
                  <c:v>175</c:v>
                </c:pt>
                <c:pt idx="87">
                  <c:v>216</c:v>
                </c:pt>
                <c:pt idx="88">
                  <c:v>216</c:v>
                </c:pt>
                <c:pt idx="89">
                  <c:v>204</c:v>
                </c:pt>
                <c:pt idx="90">
                  <c:v>186</c:v>
                </c:pt>
                <c:pt idx="91">
                  <c:v>186</c:v>
                </c:pt>
                <c:pt idx="92">
                  <c:v>186</c:v>
                </c:pt>
                <c:pt idx="93">
                  <c:v>164</c:v>
                </c:pt>
                <c:pt idx="94">
                  <c:v>258</c:v>
                </c:pt>
                <c:pt idx="95">
                  <c:v>258</c:v>
                </c:pt>
                <c:pt idx="96">
                  <c:v>165</c:v>
                </c:pt>
                <c:pt idx="97">
                  <c:v>165</c:v>
                </c:pt>
                <c:pt idx="98">
                  <c:v>165</c:v>
                </c:pt>
                <c:pt idx="99">
                  <c:v>165</c:v>
                </c:pt>
                <c:pt idx="100">
                  <c:v>414</c:v>
                </c:pt>
                <c:pt idx="101">
                  <c:v>184</c:v>
                </c:pt>
                <c:pt idx="102">
                  <c:v>282</c:v>
                </c:pt>
                <c:pt idx="103">
                  <c:v>282</c:v>
                </c:pt>
                <c:pt idx="104">
                  <c:v>282</c:v>
                </c:pt>
                <c:pt idx="105">
                  <c:v>259</c:v>
                </c:pt>
                <c:pt idx="106">
                  <c:v>259</c:v>
                </c:pt>
                <c:pt idx="107">
                  <c:v>259</c:v>
                </c:pt>
                <c:pt idx="108">
                  <c:v>266</c:v>
                </c:pt>
                <c:pt idx="109">
                  <c:v>203</c:v>
                </c:pt>
                <c:pt idx="110">
                  <c:v>203</c:v>
                </c:pt>
                <c:pt idx="111">
                  <c:v>203</c:v>
                </c:pt>
                <c:pt idx="112">
                  <c:v>286</c:v>
                </c:pt>
                <c:pt idx="113">
                  <c:v>286</c:v>
                </c:pt>
                <c:pt idx="114">
                  <c:v>286</c:v>
                </c:pt>
                <c:pt idx="115">
                  <c:v>286</c:v>
                </c:pt>
                <c:pt idx="116">
                  <c:v>170</c:v>
                </c:pt>
                <c:pt idx="117">
                  <c:v>286</c:v>
                </c:pt>
                <c:pt idx="118">
                  <c:v>220</c:v>
                </c:pt>
                <c:pt idx="119">
                  <c:v>220</c:v>
                </c:pt>
                <c:pt idx="120">
                  <c:v>200</c:v>
                </c:pt>
                <c:pt idx="121">
                  <c:v>200</c:v>
                </c:pt>
                <c:pt idx="122">
                  <c:v>200</c:v>
                </c:pt>
                <c:pt idx="123">
                  <c:v>200</c:v>
                </c:pt>
                <c:pt idx="124">
                  <c:v>178</c:v>
                </c:pt>
                <c:pt idx="125">
                  <c:v>208</c:v>
                </c:pt>
                <c:pt idx="126">
                  <c:v>247</c:v>
                </c:pt>
                <c:pt idx="127">
                  <c:v>247</c:v>
                </c:pt>
                <c:pt idx="128">
                  <c:v>247</c:v>
                </c:pt>
                <c:pt idx="129">
                  <c:v>247</c:v>
                </c:pt>
                <c:pt idx="130">
                  <c:v>205</c:v>
                </c:pt>
                <c:pt idx="131">
                  <c:v>269</c:v>
                </c:pt>
                <c:pt idx="132">
                  <c:v>269</c:v>
                </c:pt>
                <c:pt idx="133">
                  <c:v>182</c:v>
                </c:pt>
                <c:pt idx="134">
                  <c:v>182</c:v>
                </c:pt>
                <c:pt idx="135">
                  <c:v>134</c:v>
                </c:pt>
                <c:pt idx="136">
                  <c:v>134</c:v>
                </c:pt>
                <c:pt idx="137">
                  <c:v>195</c:v>
                </c:pt>
                <c:pt idx="138">
                  <c:v>235</c:v>
                </c:pt>
                <c:pt idx="139">
                  <c:v>235</c:v>
                </c:pt>
                <c:pt idx="140">
                  <c:v>238</c:v>
                </c:pt>
                <c:pt idx="141">
                  <c:v>191</c:v>
                </c:pt>
                <c:pt idx="142">
                  <c:v>238</c:v>
                </c:pt>
                <c:pt idx="143">
                  <c:v>206</c:v>
                </c:pt>
                <c:pt idx="144">
                  <c:v>166</c:v>
                </c:pt>
                <c:pt idx="145">
                  <c:v>166</c:v>
                </c:pt>
                <c:pt idx="146">
                  <c:v>273</c:v>
                </c:pt>
                <c:pt idx="147">
                  <c:v>235</c:v>
                </c:pt>
                <c:pt idx="148">
                  <c:v>235</c:v>
                </c:pt>
                <c:pt idx="149">
                  <c:v>201</c:v>
                </c:pt>
                <c:pt idx="150">
                  <c:v>201</c:v>
                </c:pt>
                <c:pt idx="151">
                  <c:v>240</c:v>
                </c:pt>
                <c:pt idx="152">
                  <c:v>176</c:v>
                </c:pt>
                <c:pt idx="153">
                  <c:v>176</c:v>
                </c:pt>
                <c:pt idx="154">
                  <c:v>163</c:v>
                </c:pt>
                <c:pt idx="155">
                  <c:v>163</c:v>
                </c:pt>
                <c:pt idx="156">
                  <c:v>150</c:v>
                </c:pt>
                <c:pt idx="157">
                  <c:v>150</c:v>
                </c:pt>
                <c:pt idx="158">
                  <c:v>215</c:v>
                </c:pt>
                <c:pt idx="159">
                  <c:v>211</c:v>
                </c:pt>
                <c:pt idx="160">
                  <c:v>166</c:v>
                </c:pt>
                <c:pt idx="161">
                  <c:v>211</c:v>
                </c:pt>
                <c:pt idx="162">
                  <c:v>216</c:v>
                </c:pt>
                <c:pt idx="163">
                  <c:v>211</c:v>
                </c:pt>
                <c:pt idx="164">
                  <c:v>211</c:v>
                </c:pt>
                <c:pt idx="165">
                  <c:v>204</c:v>
                </c:pt>
                <c:pt idx="166">
                  <c:v>204</c:v>
                </c:pt>
                <c:pt idx="167">
                  <c:v>204</c:v>
                </c:pt>
                <c:pt idx="168">
                  <c:v>207</c:v>
                </c:pt>
                <c:pt idx="169">
                  <c:v>198</c:v>
                </c:pt>
                <c:pt idx="170">
                  <c:v>168</c:v>
                </c:pt>
                <c:pt idx="171">
                  <c:v>323</c:v>
                </c:pt>
                <c:pt idx="172">
                  <c:v>209</c:v>
                </c:pt>
                <c:pt idx="173">
                  <c:v>209</c:v>
                </c:pt>
                <c:pt idx="174">
                  <c:v>166</c:v>
                </c:pt>
                <c:pt idx="175">
                  <c:v>166</c:v>
                </c:pt>
                <c:pt idx="176">
                  <c:v>418</c:v>
                </c:pt>
                <c:pt idx="177">
                  <c:v>418</c:v>
                </c:pt>
                <c:pt idx="178">
                  <c:v>418</c:v>
                </c:pt>
                <c:pt idx="179">
                  <c:v>230</c:v>
                </c:pt>
                <c:pt idx="180">
                  <c:v>239</c:v>
                </c:pt>
                <c:pt idx="181">
                  <c:v>239</c:v>
                </c:pt>
                <c:pt idx="182">
                  <c:v>217</c:v>
                </c:pt>
                <c:pt idx="183">
                  <c:v>202</c:v>
                </c:pt>
                <c:pt idx="184">
                  <c:v>194</c:v>
                </c:pt>
                <c:pt idx="185">
                  <c:v>194</c:v>
                </c:pt>
                <c:pt idx="186">
                  <c:v>178</c:v>
                </c:pt>
                <c:pt idx="187">
                  <c:v>178</c:v>
                </c:pt>
                <c:pt idx="188">
                  <c:v>175</c:v>
                </c:pt>
                <c:pt idx="189">
                  <c:v>210</c:v>
                </c:pt>
                <c:pt idx="190">
                  <c:v>152</c:v>
                </c:pt>
                <c:pt idx="191">
                  <c:v>152</c:v>
                </c:pt>
                <c:pt idx="192">
                  <c:v>152</c:v>
                </c:pt>
                <c:pt idx="193">
                  <c:v>266</c:v>
                </c:pt>
                <c:pt idx="194">
                  <c:v>276</c:v>
                </c:pt>
                <c:pt idx="195">
                  <c:v>204</c:v>
                </c:pt>
                <c:pt idx="196">
                  <c:v>220</c:v>
                </c:pt>
                <c:pt idx="197">
                  <c:v>220</c:v>
                </c:pt>
                <c:pt idx="198">
                  <c:v>157</c:v>
                </c:pt>
                <c:pt idx="199">
                  <c:v>255</c:v>
                </c:pt>
                <c:pt idx="200">
                  <c:v>208</c:v>
                </c:pt>
                <c:pt idx="201">
                  <c:v>211</c:v>
                </c:pt>
                <c:pt idx="202">
                  <c:v>207</c:v>
                </c:pt>
                <c:pt idx="203">
                  <c:v>178</c:v>
                </c:pt>
                <c:pt idx="204">
                  <c:v>178</c:v>
                </c:pt>
                <c:pt idx="205">
                  <c:v>195</c:v>
                </c:pt>
                <c:pt idx="206">
                  <c:v>195</c:v>
                </c:pt>
                <c:pt idx="207">
                  <c:v>224</c:v>
                </c:pt>
                <c:pt idx="208">
                  <c:v>209</c:v>
                </c:pt>
                <c:pt idx="209">
                  <c:v>354</c:v>
                </c:pt>
                <c:pt idx="210">
                  <c:v>354</c:v>
                </c:pt>
                <c:pt idx="211">
                  <c:v>200</c:v>
                </c:pt>
                <c:pt idx="212">
                  <c:v>170</c:v>
                </c:pt>
                <c:pt idx="213">
                  <c:v>170</c:v>
                </c:pt>
                <c:pt idx="214">
                  <c:v>192</c:v>
                </c:pt>
                <c:pt idx="215">
                  <c:v>150</c:v>
                </c:pt>
                <c:pt idx="216">
                  <c:v>182</c:v>
                </c:pt>
                <c:pt idx="217">
                  <c:v>205</c:v>
                </c:pt>
                <c:pt idx="218">
                  <c:v>211</c:v>
                </c:pt>
                <c:pt idx="219">
                  <c:v>258</c:v>
                </c:pt>
                <c:pt idx="220">
                  <c:v>207</c:v>
                </c:pt>
                <c:pt idx="221">
                  <c:v>236</c:v>
                </c:pt>
                <c:pt idx="222">
                  <c:v>201</c:v>
                </c:pt>
                <c:pt idx="223">
                  <c:v>338</c:v>
                </c:pt>
                <c:pt idx="224">
                  <c:v>338</c:v>
                </c:pt>
                <c:pt idx="225">
                  <c:v>203</c:v>
                </c:pt>
                <c:pt idx="226">
                  <c:v>227</c:v>
                </c:pt>
                <c:pt idx="227">
                  <c:v>227</c:v>
                </c:pt>
                <c:pt idx="228">
                  <c:v>227</c:v>
                </c:pt>
                <c:pt idx="229">
                  <c:v>171</c:v>
                </c:pt>
                <c:pt idx="230">
                  <c:v>153</c:v>
                </c:pt>
                <c:pt idx="231">
                  <c:v>193</c:v>
                </c:pt>
                <c:pt idx="232">
                  <c:v>196</c:v>
                </c:pt>
                <c:pt idx="233">
                  <c:v>204</c:v>
                </c:pt>
                <c:pt idx="234">
                  <c:v>204</c:v>
                </c:pt>
                <c:pt idx="235">
                  <c:v>204</c:v>
                </c:pt>
                <c:pt idx="236">
                  <c:v>204</c:v>
                </c:pt>
                <c:pt idx="237">
                  <c:v>237</c:v>
                </c:pt>
                <c:pt idx="238">
                  <c:v>250</c:v>
                </c:pt>
                <c:pt idx="239">
                  <c:v>208</c:v>
                </c:pt>
                <c:pt idx="240">
                  <c:v>224</c:v>
                </c:pt>
                <c:pt idx="241">
                  <c:v>224</c:v>
                </c:pt>
                <c:pt idx="242">
                  <c:v>182</c:v>
                </c:pt>
                <c:pt idx="243">
                  <c:v>192</c:v>
                </c:pt>
                <c:pt idx="244">
                  <c:v>188</c:v>
                </c:pt>
                <c:pt idx="245">
                  <c:v>188</c:v>
                </c:pt>
                <c:pt idx="246">
                  <c:v>210</c:v>
                </c:pt>
                <c:pt idx="247">
                  <c:v>212</c:v>
                </c:pt>
                <c:pt idx="248">
                  <c:v>210</c:v>
                </c:pt>
                <c:pt idx="249">
                  <c:v>189</c:v>
                </c:pt>
                <c:pt idx="250">
                  <c:v>189</c:v>
                </c:pt>
                <c:pt idx="251">
                  <c:v>189</c:v>
                </c:pt>
                <c:pt idx="252">
                  <c:v>222</c:v>
                </c:pt>
                <c:pt idx="253">
                  <c:v>222</c:v>
                </c:pt>
                <c:pt idx="254">
                  <c:v>222</c:v>
                </c:pt>
                <c:pt idx="255">
                  <c:v>178</c:v>
                </c:pt>
                <c:pt idx="256">
                  <c:v>227</c:v>
                </c:pt>
                <c:pt idx="257">
                  <c:v>227</c:v>
                </c:pt>
                <c:pt idx="258">
                  <c:v>227</c:v>
                </c:pt>
                <c:pt idx="259">
                  <c:v>178</c:v>
                </c:pt>
                <c:pt idx="260">
                  <c:v>269</c:v>
                </c:pt>
                <c:pt idx="261">
                  <c:v>176</c:v>
                </c:pt>
                <c:pt idx="262">
                  <c:v>229</c:v>
                </c:pt>
                <c:pt idx="263">
                  <c:v>223</c:v>
                </c:pt>
                <c:pt idx="264">
                  <c:v>205</c:v>
                </c:pt>
                <c:pt idx="265">
                  <c:v>172</c:v>
                </c:pt>
                <c:pt idx="266">
                  <c:v>215</c:v>
                </c:pt>
                <c:pt idx="267">
                  <c:v>215</c:v>
                </c:pt>
                <c:pt idx="268">
                  <c:v>215</c:v>
                </c:pt>
                <c:pt idx="269">
                  <c:v>247</c:v>
                </c:pt>
                <c:pt idx="270">
                  <c:v>175</c:v>
                </c:pt>
                <c:pt idx="271">
                  <c:v>200</c:v>
                </c:pt>
                <c:pt idx="272">
                  <c:v>200</c:v>
                </c:pt>
                <c:pt idx="273">
                  <c:v>200</c:v>
                </c:pt>
                <c:pt idx="274">
                  <c:v>260</c:v>
                </c:pt>
                <c:pt idx="275">
                  <c:v>260</c:v>
                </c:pt>
                <c:pt idx="276">
                  <c:v>260</c:v>
                </c:pt>
                <c:pt idx="277">
                  <c:v>260</c:v>
                </c:pt>
                <c:pt idx="278">
                  <c:v>198</c:v>
                </c:pt>
                <c:pt idx="279">
                  <c:v>171</c:v>
                </c:pt>
                <c:pt idx="280">
                  <c:v>209</c:v>
                </c:pt>
                <c:pt idx="281">
                  <c:v>202</c:v>
                </c:pt>
                <c:pt idx="282">
                  <c:v>220</c:v>
                </c:pt>
                <c:pt idx="283">
                  <c:v>220</c:v>
                </c:pt>
                <c:pt idx="284">
                  <c:v>202</c:v>
                </c:pt>
                <c:pt idx="285">
                  <c:v>202</c:v>
                </c:pt>
                <c:pt idx="286">
                  <c:v>202</c:v>
                </c:pt>
                <c:pt idx="287">
                  <c:v>202</c:v>
                </c:pt>
                <c:pt idx="288">
                  <c:v>196</c:v>
                </c:pt>
                <c:pt idx="289">
                  <c:v>196</c:v>
                </c:pt>
                <c:pt idx="290">
                  <c:v>209</c:v>
                </c:pt>
                <c:pt idx="291">
                  <c:v>209</c:v>
                </c:pt>
                <c:pt idx="292">
                  <c:v>268</c:v>
                </c:pt>
                <c:pt idx="293">
                  <c:v>268</c:v>
                </c:pt>
                <c:pt idx="294">
                  <c:v>268</c:v>
                </c:pt>
                <c:pt idx="295">
                  <c:v>268</c:v>
                </c:pt>
                <c:pt idx="296">
                  <c:v>256</c:v>
                </c:pt>
                <c:pt idx="297">
                  <c:v>187</c:v>
                </c:pt>
                <c:pt idx="298">
                  <c:v>192</c:v>
                </c:pt>
                <c:pt idx="299">
                  <c:v>192</c:v>
                </c:pt>
                <c:pt idx="300">
                  <c:v>192</c:v>
                </c:pt>
                <c:pt idx="301">
                  <c:v>182</c:v>
                </c:pt>
                <c:pt idx="302">
                  <c:v>197</c:v>
                </c:pt>
                <c:pt idx="303">
                  <c:v>238</c:v>
                </c:pt>
                <c:pt idx="304">
                  <c:v>238</c:v>
                </c:pt>
                <c:pt idx="305">
                  <c:v>185</c:v>
                </c:pt>
                <c:pt idx="306">
                  <c:v>236</c:v>
                </c:pt>
                <c:pt idx="307">
                  <c:v>236</c:v>
                </c:pt>
                <c:pt idx="308">
                  <c:v>236</c:v>
                </c:pt>
                <c:pt idx="309">
                  <c:v>236</c:v>
                </c:pt>
                <c:pt idx="310">
                  <c:v>236</c:v>
                </c:pt>
                <c:pt idx="311">
                  <c:v>236</c:v>
                </c:pt>
                <c:pt idx="312">
                  <c:v>236</c:v>
                </c:pt>
                <c:pt idx="313">
                  <c:v>236</c:v>
                </c:pt>
                <c:pt idx="314">
                  <c:v>219</c:v>
                </c:pt>
                <c:pt idx="315">
                  <c:v>170</c:v>
                </c:pt>
                <c:pt idx="316">
                  <c:v>217</c:v>
                </c:pt>
                <c:pt idx="317">
                  <c:v>200</c:v>
                </c:pt>
                <c:pt idx="318">
                  <c:v>220</c:v>
                </c:pt>
                <c:pt idx="319">
                  <c:v>220</c:v>
                </c:pt>
                <c:pt idx="320">
                  <c:v>228</c:v>
                </c:pt>
                <c:pt idx="321">
                  <c:v>289</c:v>
                </c:pt>
                <c:pt idx="322">
                  <c:v>184</c:v>
                </c:pt>
                <c:pt idx="323">
                  <c:v>184</c:v>
                </c:pt>
                <c:pt idx="324">
                  <c:v>184</c:v>
                </c:pt>
                <c:pt idx="325">
                  <c:v>143</c:v>
                </c:pt>
                <c:pt idx="326">
                  <c:v>143</c:v>
                </c:pt>
                <c:pt idx="327">
                  <c:v>231</c:v>
                </c:pt>
                <c:pt idx="328">
                  <c:v>212</c:v>
                </c:pt>
                <c:pt idx="329">
                  <c:v>239</c:v>
                </c:pt>
                <c:pt idx="330">
                  <c:v>180</c:v>
                </c:pt>
                <c:pt idx="331">
                  <c:v>390</c:v>
                </c:pt>
                <c:pt idx="332">
                  <c:v>249</c:v>
                </c:pt>
                <c:pt idx="333">
                  <c:v>234</c:v>
                </c:pt>
                <c:pt idx="334">
                  <c:v>234</c:v>
                </c:pt>
                <c:pt idx="335">
                  <c:v>234</c:v>
                </c:pt>
                <c:pt idx="336">
                  <c:v>244</c:v>
                </c:pt>
                <c:pt idx="337">
                  <c:v>257</c:v>
                </c:pt>
                <c:pt idx="338">
                  <c:v>252</c:v>
                </c:pt>
                <c:pt idx="339">
                  <c:v>168</c:v>
                </c:pt>
                <c:pt idx="340">
                  <c:v>220</c:v>
                </c:pt>
                <c:pt idx="341">
                  <c:v>170</c:v>
                </c:pt>
                <c:pt idx="342">
                  <c:v>213</c:v>
                </c:pt>
                <c:pt idx="343">
                  <c:v>213</c:v>
                </c:pt>
                <c:pt idx="344">
                  <c:v>213</c:v>
                </c:pt>
                <c:pt idx="345">
                  <c:v>213</c:v>
                </c:pt>
                <c:pt idx="346">
                  <c:v>222</c:v>
                </c:pt>
                <c:pt idx="347">
                  <c:v>222</c:v>
                </c:pt>
                <c:pt idx="348">
                  <c:v>222</c:v>
                </c:pt>
                <c:pt idx="349">
                  <c:v>222</c:v>
                </c:pt>
                <c:pt idx="350">
                  <c:v>213</c:v>
                </c:pt>
                <c:pt idx="351">
                  <c:v>222</c:v>
                </c:pt>
                <c:pt idx="352">
                  <c:v>454</c:v>
                </c:pt>
                <c:pt idx="353">
                  <c:v>454</c:v>
                </c:pt>
                <c:pt idx="354">
                  <c:v>215</c:v>
                </c:pt>
                <c:pt idx="355">
                  <c:v>215</c:v>
                </c:pt>
                <c:pt idx="356">
                  <c:v>215</c:v>
                </c:pt>
                <c:pt idx="357">
                  <c:v>215</c:v>
                </c:pt>
                <c:pt idx="358">
                  <c:v>215</c:v>
                </c:pt>
                <c:pt idx="359">
                  <c:v>215</c:v>
                </c:pt>
                <c:pt idx="360">
                  <c:v>215</c:v>
                </c:pt>
                <c:pt idx="361">
                  <c:v>215</c:v>
                </c:pt>
                <c:pt idx="362">
                  <c:v>215</c:v>
                </c:pt>
                <c:pt idx="363">
                  <c:v>215</c:v>
                </c:pt>
                <c:pt idx="364">
                  <c:v>216</c:v>
                </c:pt>
                <c:pt idx="365">
                  <c:v>216</c:v>
                </c:pt>
                <c:pt idx="366">
                  <c:v>216</c:v>
                </c:pt>
                <c:pt idx="367">
                  <c:v>216</c:v>
                </c:pt>
                <c:pt idx="368">
                  <c:v>216</c:v>
                </c:pt>
                <c:pt idx="369">
                  <c:v>216</c:v>
                </c:pt>
                <c:pt idx="370">
                  <c:v>285</c:v>
                </c:pt>
                <c:pt idx="371">
                  <c:v>285</c:v>
                </c:pt>
                <c:pt idx="372">
                  <c:v>285</c:v>
                </c:pt>
                <c:pt idx="373">
                  <c:v>285</c:v>
                </c:pt>
                <c:pt idx="374">
                  <c:v>198</c:v>
                </c:pt>
                <c:pt idx="375">
                  <c:v>198</c:v>
                </c:pt>
                <c:pt idx="376">
                  <c:v>211</c:v>
                </c:pt>
                <c:pt idx="377">
                  <c:v>211</c:v>
                </c:pt>
                <c:pt idx="378">
                  <c:v>211</c:v>
                </c:pt>
                <c:pt idx="379">
                  <c:v>211</c:v>
                </c:pt>
                <c:pt idx="380">
                  <c:v>211</c:v>
                </c:pt>
                <c:pt idx="381">
                  <c:v>211</c:v>
                </c:pt>
                <c:pt idx="382">
                  <c:v>211</c:v>
                </c:pt>
                <c:pt idx="383">
                  <c:v>211</c:v>
                </c:pt>
                <c:pt idx="384">
                  <c:v>205</c:v>
                </c:pt>
                <c:pt idx="385">
                  <c:v>193</c:v>
                </c:pt>
                <c:pt idx="386">
                  <c:v>193</c:v>
                </c:pt>
                <c:pt idx="387">
                  <c:v>180</c:v>
                </c:pt>
                <c:pt idx="388">
                  <c:v>169</c:v>
                </c:pt>
                <c:pt idx="389">
                  <c:v>274</c:v>
                </c:pt>
                <c:pt idx="390">
                  <c:v>274</c:v>
                </c:pt>
                <c:pt idx="391">
                  <c:v>274</c:v>
                </c:pt>
                <c:pt idx="392">
                  <c:v>274</c:v>
                </c:pt>
                <c:pt idx="393">
                  <c:v>274</c:v>
                </c:pt>
                <c:pt idx="394">
                  <c:v>274</c:v>
                </c:pt>
                <c:pt idx="395">
                  <c:v>274</c:v>
                </c:pt>
                <c:pt idx="396">
                  <c:v>211</c:v>
                </c:pt>
                <c:pt idx="397">
                  <c:v>216</c:v>
                </c:pt>
                <c:pt idx="398">
                  <c:v>216</c:v>
                </c:pt>
                <c:pt idx="399">
                  <c:v>201</c:v>
                </c:pt>
                <c:pt idx="400">
                  <c:v>201</c:v>
                </c:pt>
                <c:pt idx="401">
                  <c:v>220</c:v>
                </c:pt>
                <c:pt idx="402">
                  <c:v>220</c:v>
                </c:pt>
                <c:pt idx="403">
                  <c:v>220</c:v>
                </c:pt>
                <c:pt idx="404">
                  <c:v>208</c:v>
                </c:pt>
                <c:pt idx="405">
                  <c:v>208</c:v>
                </c:pt>
                <c:pt idx="406">
                  <c:v>208</c:v>
                </c:pt>
                <c:pt idx="407">
                  <c:v>208</c:v>
                </c:pt>
                <c:pt idx="408">
                  <c:v>189</c:v>
                </c:pt>
                <c:pt idx="409">
                  <c:v>217</c:v>
                </c:pt>
                <c:pt idx="410">
                  <c:v>388</c:v>
                </c:pt>
                <c:pt idx="411">
                  <c:v>388</c:v>
                </c:pt>
                <c:pt idx="412">
                  <c:v>388</c:v>
                </c:pt>
                <c:pt idx="413">
                  <c:v>205</c:v>
                </c:pt>
                <c:pt idx="414">
                  <c:v>210</c:v>
                </c:pt>
                <c:pt idx="415">
                  <c:v>205</c:v>
                </c:pt>
                <c:pt idx="416">
                  <c:v>210</c:v>
                </c:pt>
                <c:pt idx="417">
                  <c:v>210</c:v>
                </c:pt>
                <c:pt idx="418">
                  <c:v>298</c:v>
                </c:pt>
                <c:pt idx="419">
                  <c:v>298</c:v>
                </c:pt>
                <c:pt idx="420">
                  <c:v>210</c:v>
                </c:pt>
                <c:pt idx="421">
                  <c:v>210</c:v>
                </c:pt>
                <c:pt idx="422">
                  <c:v>210</c:v>
                </c:pt>
                <c:pt idx="423">
                  <c:v>328</c:v>
                </c:pt>
                <c:pt idx="424">
                  <c:v>328</c:v>
                </c:pt>
                <c:pt idx="425">
                  <c:v>328</c:v>
                </c:pt>
                <c:pt idx="426">
                  <c:v>328</c:v>
                </c:pt>
                <c:pt idx="427">
                  <c:v>195</c:v>
                </c:pt>
                <c:pt idx="428">
                  <c:v>195</c:v>
                </c:pt>
                <c:pt idx="429">
                  <c:v>303</c:v>
                </c:pt>
                <c:pt idx="430">
                  <c:v>303</c:v>
                </c:pt>
                <c:pt idx="431">
                  <c:v>195</c:v>
                </c:pt>
                <c:pt idx="432">
                  <c:v>221</c:v>
                </c:pt>
                <c:pt idx="433">
                  <c:v>185</c:v>
                </c:pt>
                <c:pt idx="434">
                  <c:v>202</c:v>
                </c:pt>
                <c:pt idx="435">
                  <c:v>235</c:v>
                </c:pt>
                <c:pt idx="436">
                  <c:v>235</c:v>
                </c:pt>
                <c:pt idx="437">
                  <c:v>235</c:v>
                </c:pt>
                <c:pt idx="438">
                  <c:v>235</c:v>
                </c:pt>
                <c:pt idx="439">
                  <c:v>314</c:v>
                </c:pt>
                <c:pt idx="440">
                  <c:v>228</c:v>
                </c:pt>
                <c:pt idx="441">
                  <c:v>314</c:v>
                </c:pt>
                <c:pt idx="442">
                  <c:v>314</c:v>
                </c:pt>
                <c:pt idx="443">
                  <c:v>268</c:v>
                </c:pt>
                <c:pt idx="444">
                  <c:v>268</c:v>
                </c:pt>
                <c:pt idx="445">
                  <c:v>295</c:v>
                </c:pt>
                <c:pt idx="446">
                  <c:v>295</c:v>
                </c:pt>
                <c:pt idx="447">
                  <c:v>295</c:v>
                </c:pt>
                <c:pt idx="448">
                  <c:v>295</c:v>
                </c:pt>
                <c:pt idx="449">
                  <c:v>295</c:v>
                </c:pt>
                <c:pt idx="450">
                  <c:v>222</c:v>
                </c:pt>
                <c:pt idx="451">
                  <c:v>238</c:v>
                </c:pt>
                <c:pt idx="452">
                  <c:v>238</c:v>
                </c:pt>
                <c:pt idx="453">
                  <c:v>238</c:v>
                </c:pt>
                <c:pt idx="454">
                  <c:v>238</c:v>
                </c:pt>
                <c:pt idx="455">
                  <c:v>238</c:v>
                </c:pt>
                <c:pt idx="456">
                  <c:v>238</c:v>
                </c:pt>
                <c:pt idx="457">
                  <c:v>191</c:v>
                </c:pt>
                <c:pt idx="458">
                  <c:v>223</c:v>
                </c:pt>
                <c:pt idx="459">
                  <c:v>230</c:v>
                </c:pt>
                <c:pt idx="460">
                  <c:v>230</c:v>
                </c:pt>
                <c:pt idx="461">
                  <c:v>201</c:v>
                </c:pt>
                <c:pt idx="462">
                  <c:v>265</c:v>
                </c:pt>
                <c:pt idx="463">
                  <c:v>222</c:v>
                </c:pt>
                <c:pt idx="464">
                  <c:v>283</c:v>
                </c:pt>
                <c:pt idx="465">
                  <c:v>283</c:v>
                </c:pt>
                <c:pt idx="466">
                  <c:v>241</c:v>
                </c:pt>
                <c:pt idx="467">
                  <c:v>241</c:v>
                </c:pt>
                <c:pt idx="468">
                  <c:v>230</c:v>
                </c:pt>
                <c:pt idx="469">
                  <c:v>230</c:v>
                </c:pt>
                <c:pt idx="470">
                  <c:v>223</c:v>
                </c:pt>
                <c:pt idx="471">
                  <c:v>230</c:v>
                </c:pt>
                <c:pt idx="472">
                  <c:v>220</c:v>
                </c:pt>
                <c:pt idx="473">
                  <c:v>220</c:v>
                </c:pt>
                <c:pt idx="474">
                  <c:v>220</c:v>
                </c:pt>
                <c:pt idx="475">
                  <c:v>220</c:v>
                </c:pt>
                <c:pt idx="476">
                  <c:v>225</c:v>
                </c:pt>
                <c:pt idx="477">
                  <c:v>162</c:v>
                </c:pt>
                <c:pt idx="478">
                  <c:v>162</c:v>
                </c:pt>
                <c:pt idx="479">
                  <c:v>162</c:v>
                </c:pt>
                <c:pt idx="480">
                  <c:v>162</c:v>
                </c:pt>
                <c:pt idx="481">
                  <c:v>239</c:v>
                </c:pt>
                <c:pt idx="482">
                  <c:v>239</c:v>
                </c:pt>
                <c:pt idx="483">
                  <c:v>239</c:v>
                </c:pt>
                <c:pt idx="484">
                  <c:v>239</c:v>
                </c:pt>
                <c:pt idx="485">
                  <c:v>212</c:v>
                </c:pt>
                <c:pt idx="486">
                  <c:v>212</c:v>
                </c:pt>
                <c:pt idx="487">
                  <c:v>212</c:v>
                </c:pt>
                <c:pt idx="488">
                  <c:v>212</c:v>
                </c:pt>
                <c:pt idx="489">
                  <c:v>212</c:v>
                </c:pt>
                <c:pt idx="490">
                  <c:v>212</c:v>
                </c:pt>
                <c:pt idx="491">
                  <c:v>240</c:v>
                </c:pt>
                <c:pt idx="492">
                  <c:v>240</c:v>
                </c:pt>
                <c:pt idx="493">
                  <c:v>240</c:v>
                </c:pt>
                <c:pt idx="494">
                  <c:v>240</c:v>
                </c:pt>
                <c:pt idx="495">
                  <c:v>229</c:v>
                </c:pt>
                <c:pt idx="496">
                  <c:v>229</c:v>
                </c:pt>
                <c:pt idx="497">
                  <c:v>229</c:v>
                </c:pt>
                <c:pt idx="498">
                  <c:v>177</c:v>
                </c:pt>
                <c:pt idx="499">
                  <c:v>177</c:v>
                </c:pt>
                <c:pt idx="500">
                  <c:v>265</c:v>
                </c:pt>
                <c:pt idx="501">
                  <c:v>265</c:v>
                </c:pt>
                <c:pt idx="502">
                  <c:v>265</c:v>
                </c:pt>
                <c:pt idx="503">
                  <c:v>265</c:v>
                </c:pt>
                <c:pt idx="504">
                  <c:v>254</c:v>
                </c:pt>
                <c:pt idx="505">
                  <c:v>218</c:v>
                </c:pt>
                <c:pt idx="506">
                  <c:v>218</c:v>
                </c:pt>
                <c:pt idx="507">
                  <c:v>218</c:v>
                </c:pt>
                <c:pt idx="508">
                  <c:v>218</c:v>
                </c:pt>
                <c:pt idx="509">
                  <c:v>216</c:v>
                </c:pt>
                <c:pt idx="510">
                  <c:v>216</c:v>
                </c:pt>
                <c:pt idx="511">
                  <c:v>216</c:v>
                </c:pt>
                <c:pt idx="512">
                  <c:v>229</c:v>
                </c:pt>
                <c:pt idx="513">
                  <c:v>229</c:v>
                </c:pt>
                <c:pt idx="514">
                  <c:v>229</c:v>
                </c:pt>
                <c:pt idx="515">
                  <c:v>231</c:v>
                </c:pt>
                <c:pt idx="516">
                  <c:v>231</c:v>
                </c:pt>
                <c:pt idx="517">
                  <c:v>231</c:v>
                </c:pt>
                <c:pt idx="518">
                  <c:v>231</c:v>
                </c:pt>
                <c:pt idx="519">
                  <c:v>231</c:v>
                </c:pt>
                <c:pt idx="520">
                  <c:v>231</c:v>
                </c:pt>
                <c:pt idx="521">
                  <c:v>236</c:v>
                </c:pt>
                <c:pt idx="522">
                  <c:v>231</c:v>
                </c:pt>
                <c:pt idx="523">
                  <c:v>231</c:v>
                </c:pt>
                <c:pt idx="524">
                  <c:v>231</c:v>
                </c:pt>
                <c:pt idx="525">
                  <c:v>231</c:v>
                </c:pt>
                <c:pt idx="526">
                  <c:v>235</c:v>
                </c:pt>
                <c:pt idx="527">
                  <c:v>219</c:v>
                </c:pt>
                <c:pt idx="528">
                  <c:v>219</c:v>
                </c:pt>
                <c:pt idx="529">
                  <c:v>163</c:v>
                </c:pt>
                <c:pt idx="530">
                  <c:v>188</c:v>
                </c:pt>
                <c:pt idx="531">
                  <c:v>188</c:v>
                </c:pt>
                <c:pt idx="532">
                  <c:v>163</c:v>
                </c:pt>
                <c:pt idx="533">
                  <c:v>202</c:v>
                </c:pt>
                <c:pt idx="534">
                  <c:v>393</c:v>
                </c:pt>
                <c:pt idx="535">
                  <c:v>393</c:v>
                </c:pt>
                <c:pt idx="536">
                  <c:v>236</c:v>
                </c:pt>
                <c:pt idx="537">
                  <c:v>236</c:v>
                </c:pt>
                <c:pt idx="538">
                  <c:v>236</c:v>
                </c:pt>
                <c:pt idx="539">
                  <c:v>200</c:v>
                </c:pt>
                <c:pt idx="540">
                  <c:v>200</c:v>
                </c:pt>
                <c:pt idx="541">
                  <c:v>228</c:v>
                </c:pt>
                <c:pt idx="542">
                  <c:v>228</c:v>
                </c:pt>
                <c:pt idx="543">
                  <c:v>228</c:v>
                </c:pt>
                <c:pt idx="544">
                  <c:v>228</c:v>
                </c:pt>
                <c:pt idx="545">
                  <c:v>228</c:v>
                </c:pt>
                <c:pt idx="546">
                  <c:v>245</c:v>
                </c:pt>
                <c:pt idx="547">
                  <c:v>228</c:v>
                </c:pt>
                <c:pt idx="548">
                  <c:v>228</c:v>
                </c:pt>
                <c:pt idx="549">
                  <c:v>228</c:v>
                </c:pt>
                <c:pt idx="550">
                  <c:v>228</c:v>
                </c:pt>
                <c:pt idx="551">
                  <c:v>257</c:v>
                </c:pt>
                <c:pt idx="552">
                  <c:v>194</c:v>
                </c:pt>
                <c:pt idx="553">
                  <c:v>194</c:v>
                </c:pt>
                <c:pt idx="554">
                  <c:v>264</c:v>
                </c:pt>
                <c:pt idx="555">
                  <c:v>264</c:v>
                </c:pt>
                <c:pt idx="556">
                  <c:v>264</c:v>
                </c:pt>
                <c:pt idx="557">
                  <c:v>264</c:v>
                </c:pt>
                <c:pt idx="558">
                  <c:v>264</c:v>
                </c:pt>
                <c:pt idx="559">
                  <c:v>264</c:v>
                </c:pt>
                <c:pt idx="560">
                  <c:v>264</c:v>
                </c:pt>
                <c:pt idx="561">
                  <c:v>264</c:v>
                </c:pt>
                <c:pt idx="562">
                  <c:v>264</c:v>
                </c:pt>
                <c:pt idx="563">
                  <c:v>232</c:v>
                </c:pt>
                <c:pt idx="564">
                  <c:v>232</c:v>
                </c:pt>
                <c:pt idx="565">
                  <c:v>232</c:v>
                </c:pt>
                <c:pt idx="566">
                  <c:v>209</c:v>
                </c:pt>
                <c:pt idx="567">
                  <c:v>209</c:v>
                </c:pt>
                <c:pt idx="568">
                  <c:v>225</c:v>
                </c:pt>
                <c:pt idx="569">
                  <c:v>225</c:v>
                </c:pt>
                <c:pt idx="570">
                  <c:v>225</c:v>
                </c:pt>
                <c:pt idx="571">
                  <c:v>225</c:v>
                </c:pt>
                <c:pt idx="572">
                  <c:v>225</c:v>
                </c:pt>
                <c:pt idx="573">
                  <c:v>225</c:v>
                </c:pt>
                <c:pt idx="574">
                  <c:v>225</c:v>
                </c:pt>
                <c:pt idx="575">
                  <c:v>225</c:v>
                </c:pt>
                <c:pt idx="576">
                  <c:v>225</c:v>
                </c:pt>
                <c:pt idx="577">
                  <c:v>225</c:v>
                </c:pt>
                <c:pt idx="578">
                  <c:v>219</c:v>
                </c:pt>
                <c:pt idx="579">
                  <c:v>216</c:v>
                </c:pt>
                <c:pt idx="580">
                  <c:v>216</c:v>
                </c:pt>
                <c:pt idx="581">
                  <c:v>216</c:v>
                </c:pt>
                <c:pt idx="582">
                  <c:v>216</c:v>
                </c:pt>
                <c:pt idx="583">
                  <c:v>216</c:v>
                </c:pt>
                <c:pt idx="584">
                  <c:v>216</c:v>
                </c:pt>
                <c:pt idx="585">
                  <c:v>168</c:v>
                </c:pt>
                <c:pt idx="586">
                  <c:v>168</c:v>
                </c:pt>
                <c:pt idx="587">
                  <c:v>168</c:v>
                </c:pt>
                <c:pt idx="588">
                  <c:v>168</c:v>
                </c:pt>
                <c:pt idx="589">
                  <c:v>168</c:v>
                </c:pt>
                <c:pt idx="590">
                  <c:v>168</c:v>
                </c:pt>
                <c:pt idx="591">
                  <c:v>168</c:v>
                </c:pt>
                <c:pt idx="592">
                  <c:v>212</c:v>
                </c:pt>
                <c:pt idx="593">
                  <c:v>222</c:v>
                </c:pt>
                <c:pt idx="594">
                  <c:v>222</c:v>
                </c:pt>
                <c:pt idx="595">
                  <c:v>222</c:v>
                </c:pt>
                <c:pt idx="596">
                  <c:v>222</c:v>
                </c:pt>
                <c:pt idx="597">
                  <c:v>222</c:v>
                </c:pt>
                <c:pt idx="598">
                  <c:v>222</c:v>
                </c:pt>
                <c:pt idx="599">
                  <c:v>222</c:v>
                </c:pt>
                <c:pt idx="600">
                  <c:v>236</c:v>
                </c:pt>
                <c:pt idx="601">
                  <c:v>236</c:v>
                </c:pt>
                <c:pt idx="602">
                  <c:v>236</c:v>
                </c:pt>
                <c:pt idx="603">
                  <c:v>225</c:v>
                </c:pt>
                <c:pt idx="604">
                  <c:v>225</c:v>
                </c:pt>
                <c:pt idx="605">
                  <c:v>225</c:v>
                </c:pt>
                <c:pt idx="606">
                  <c:v>225</c:v>
                </c:pt>
                <c:pt idx="607">
                  <c:v>225</c:v>
                </c:pt>
                <c:pt idx="608">
                  <c:v>225</c:v>
                </c:pt>
                <c:pt idx="609">
                  <c:v>214</c:v>
                </c:pt>
                <c:pt idx="610">
                  <c:v>220</c:v>
                </c:pt>
                <c:pt idx="611">
                  <c:v>220</c:v>
                </c:pt>
                <c:pt idx="612">
                  <c:v>214</c:v>
                </c:pt>
                <c:pt idx="613">
                  <c:v>225</c:v>
                </c:pt>
                <c:pt idx="614">
                  <c:v>225</c:v>
                </c:pt>
                <c:pt idx="615">
                  <c:v>225</c:v>
                </c:pt>
                <c:pt idx="616">
                  <c:v>225</c:v>
                </c:pt>
                <c:pt idx="617">
                  <c:v>203</c:v>
                </c:pt>
                <c:pt idx="618">
                  <c:v>240</c:v>
                </c:pt>
                <c:pt idx="619">
                  <c:v>240</c:v>
                </c:pt>
                <c:pt idx="620">
                  <c:v>240</c:v>
                </c:pt>
                <c:pt idx="621">
                  <c:v>206</c:v>
                </c:pt>
                <c:pt idx="622">
                  <c:v>206</c:v>
                </c:pt>
                <c:pt idx="623">
                  <c:v>216</c:v>
                </c:pt>
                <c:pt idx="624">
                  <c:v>273</c:v>
                </c:pt>
                <c:pt idx="625">
                  <c:v>273</c:v>
                </c:pt>
                <c:pt idx="626">
                  <c:v>273</c:v>
                </c:pt>
                <c:pt idx="627">
                  <c:v>273</c:v>
                </c:pt>
                <c:pt idx="628">
                  <c:v>222</c:v>
                </c:pt>
                <c:pt idx="629">
                  <c:v>222</c:v>
                </c:pt>
                <c:pt idx="630">
                  <c:v>222</c:v>
                </c:pt>
                <c:pt idx="631">
                  <c:v>298</c:v>
                </c:pt>
                <c:pt idx="632">
                  <c:v>222</c:v>
                </c:pt>
                <c:pt idx="633">
                  <c:v>211</c:v>
                </c:pt>
                <c:pt idx="634">
                  <c:v>211</c:v>
                </c:pt>
                <c:pt idx="635">
                  <c:v>293</c:v>
                </c:pt>
                <c:pt idx="636">
                  <c:v>293</c:v>
                </c:pt>
                <c:pt idx="637">
                  <c:v>293</c:v>
                </c:pt>
                <c:pt idx="638">
                  <c:v>293</c:v>
                </c:pt>
                <c:pt idx="639">
                  <c:v>293</c:v>
                </c:pt>
                <c:pt idx="640">
                  <c:v>293</c:v>
                </c:pt>
                <c:pt idx="641">
                  <c:v>293</c:v>
                </c:pt>
                <c:pt idx="642">
                  <c:v>208</c:v>
                </c:pt>
                <c:pt idx="643">
                  <c:v>258</c:v>
                </c:pt>
                <c:pt idx="644">
                  <c:v>258</c:v>
                </c:pt>
                <c:pt idx="645">
                  <c:v>258</c:v>
                </c:pt>
                <c:pt idx="646">
                  <c:v>250</c:v>
                </c:pt>
                <c:pt idx="647">
                  <c:v>235</c:v>
                </c:pt>
                <c:pt idx="648">
                  <c:v>235</c:v>
                </c:pt>
                <c:pt idx="649">
                  <c:v>235</c:v>
                </c:pt>
                <c:pt idx="650">
                  <c:v>235</c:v>
                </c:pt>
                <c:pt idx="651">
                  <c:v>235</c:v>
                </c:pt>
                <c:pt idx="652">
                  <c:v>235</c:v>
                </c:pt>
                <c:pt idx="653">
                  <c:v>253</c:v>
                </c:pt>
                <c:pt idx="654">
                  <c:v>253</c:v>
                </c:pt>
                <c:pt idx="655">
                  <c:v>253</c:v>
                </c:pt>
                <c:pt idx="656">
                  <c:v>253</c:v>
                </c:pt>
                <c:pt idx="657">
                  <c:v>253</c:v>
                </c:pt>
                <c:pt idx="658">
                  <c:v>253</c:v>
                </c:pt>
                <c:pt idx="659">
                  <c:v>253</c:v>
                </c:pt>
                <c:pt idx="660">
                  <c:v>253</c:v>
                </c:pt>
                <c:pt idx="661">
                  <c:v>215</c:v>
                </c:pt>
                <c:pt idx="662">
                  <c:v>252</c:v>
                </c:pt>
                <c:pt idx="663">
                  <c:v>252</c:v>
                </c:pt>
                <c:pt idx="664">
                  <c:v>215</c:v>
                </c:pt>
                <c:pt idx="665">
                  <c:v>270</c:v>
                </c:pt>
                <c:pt idx="666">
                  <c:v>270</c:v>
                </c:pt>
                <c:pt idx="667">
                  <c:v>270</c:v>
                </c:pt>
                <c:pt idx="668">
                  <c:v>270</c:v>
                </c:pt>
                <c:pt idx="669">
                  <c:v>248</c:v>
                </c:pt>
                <c:pt idx="670">
                  <c:v>248</c:v>
                </c:pt>
                <c:pt idx="671">
                  <c:v>256</c:v>
                </c:pt>
                <c:pt idx="672">
                  <c:v>256</c:v>
                </c:pt>
                <c:pt idx="673">
                  <c:v>256</c:v>
                </c:pt>
                <c:pt idx="674">
                  <c:v>256</c:v>
                </c:pt>
                <c:pt idx="675">
                  <c:v>235</c:v>
                </c:pt>
                <c:pt idx="676">
                  <c:v>235</c:v>
                </c:pt>
                <c:pt idx="677">
                  <c:v>235</c:v>
                </c:pt>
                <c:pt idx="678">
                  <c:v>235</c:v>
                </c:pt>
                <c:pt idx="679">
                  <c:v>235</c:v>
                </c:pt>
                <c:pt idx="680">
                  <c:v>235</c:v>
                </c:pt>
                <c:pt idx="681">
                  <c:v>230</c:v>
                </c:pt>
                <c:pt idx="682">
                  <c:v>230</c:v>
                </c:pt>
                <c:pt idx="683">
                  <c:v>231</c:v>
                </c:pt>
                <c:pt idx="684">
                  <c:v>231</c:v>
                </c:pt>
                <c:pt idx="685">
                  <c:v>231</c:v>
                </c:pt>
                <c:pt idx="686">
                  <c:v>243</c:v>
                </c:pt>
                <c:pt idx="687">
                  <c:v>243</c:v>
                </c:pt>
                <c:pt idx="688">
                  <c:v>243</c:v>
                </c:pt>
                <c:pt idx="689">
                  <c:v>243</c:v>
                </c:pt>
                <c:pt idx="690">
                  <c:v>243</c:v>
                </c:pt>
                <c:pt idx="691">
                  <c:v>228</c:v>
                </c:pt>
                <c:pt idx="692">
                  <c:v>228</c:v>
                </c:pt>
                <c:pt idx="693">
                  <c:v>228</c:v>
                </c:pt>
                <c:pt idx="694">
                  <c:v>203</c:v>
                </c:pt>
                <c:pt idx="695">
                  <c:v>203</c:v>
                </c:pt>
                <c:pt idx="696">
                  <c:v>203</c:v>
                </c:pt>
                <c:pt idx="697">
                  <c:v>251</c:v>
                </c:pt>
                <c:pt idx="698">
                  <c:v>251</c:v>
                </c:pt>
                <c:pt idx="699">
                  <c:v>260</c:v>
                </c:pt>
                <c:pt idx="700">
                  <c:v>260</c:v>
                </c:pt>
                <c:pt idx="701">
                  <c:v>243</c:v>
                </c:pt>
                <c:pt idx="702">
                  <c:v>243</c:v>
                </c:pt>
                <c:pt idx="703">
                  <c:v>265</c:v>
                </c:pt>
                <c:pt idx="704">
                  <c:v>265</c:v>
                </c:pt>
                <c:pt idx="705">
                  <c:v>227</c:v>
                </c:pt>
                <c:pt idx="706">
                  <c:v>227</c:v>
                </c:pt>
                <c:pt idx="707">
                  <c:v>227</c:v>
                </c:pt>
                <c:pt idx="708">
                  <c:v>227</c:v>
                </c:pt>
                <c:pt idx="709">
                  <c:v>227</c:v>
                </c:pt>
                <c:pt idx="710">
                  <c:v>244</c:v>
                </c:pt>
                <c:pt idx="711">
                  <c:v>244</c:v>
                </c:pt>
                <c:pt idx="712">
                  <c:v>244</c:v>
                </c:pt>
                <c:pt idx="713">
                  <c:v>230</c:v>
                </c:pt>
                <c:pt idx="714">
                  <c:v>230</c:v>
                </c:pt>
                <c:pt idx="715">
                  <c:v>230</c:v>
                </c:pt>
                <c:pt idx="716">
                  <c:v>241</c:v>
                </c:pt>
                <c:pt idx="717">
                  <c:v>226</c:v>
                </c:pt>
                <c:pt idx="718">
                  <c:v>226</c:v>
                </c:pt>
                <c:pt idx="719">
                  <c:v>256</c:v>
                </c:pt>
                <c:pt idx="720">
                  <c:v>256</c:v>
                </c:pt>
                <c:pt idx="721">
                  <c:v>256</c:v>
                </c:pt>
                <c:pt idx="722">
                  <c:v>218</c:v>
                </c:pt>
                <c:pt idx="723">
                  <c:v>218</c:v>
                </c:pt>
                <c:pt idx="724">
                  <c:v>230</c:v>
                </c:pt>
                <c:pt idx="725">
                  <c:v>230</c:v>
                </c:pt>
                <c:pt idx="726">
                  <c:v>230</c:v>
                </c:pt>
                <c:pt idx="727">
                  <c:v>247</c:v>
                </c:pt>
                <c:pt idx="728">
                  <c:v>247</c:v>
                </c:pt>
                <c:pt idx="729">
                  <c:v>218</c:v>
                </c:pt>
                <c:pt idx="730">
                  <c:v>218</c:v>
                </c:pt>
                <c:pt idx="731">
                  <c:v>218</c:v>
                </c:pt>
                <c:pt idx="732">
                  <c:v>218</c:v>
                </c:pt>
                <c:pt idx="733">
                  <c:v>218</c:v>
                </c:pt>
                <c:pt idx="734">
                  <c:v>218</c:v>
                </c:pt>
                <c:pt idx="735">
                  <c:v>298</c:v>
                </c:pt>
                <c:pt idx="736">
                  <c:v>298</c:v>
                </c:pt>
                <c:pt idx="737">
                  <c:v>304</c:v>
                </c:pt>
                <c:pt idx="738">
                  <c:v>304</c:v>
                </c:pt>
                <c:pt idx="739">
                  <c:v>304</c:v>
                </c:pt>
                <c:pt idx="740">
                  <c:v>295</c:v>
                </c:pt>
                <c:pt idx="741">
                  <c:v>295</c:v>
                </c:pt>
                <c:pt idx="742">
                  <c:v>295</c:v>
                </c:pt>
                <c:pt idx="743">
                  <c:v>262</c:v>
                </c:pt>
                <c:pt idx="744">
                  <c:v>262</c:v>
                </c:pt>
                <c:pt idx="745">
                  <c:v>384</c:v>
                </c:pt>
                <c:pt idx="746">
                  <c:v>384</c:v>
                </c:pt>
                <c:pt idx="747">
                  <c:v>384</c:v>
                </c:pt>
                <c:pt idx="748">
                  <c:v>384</c:v>
                </c:pt>
                <c:pt idx="749">
                  <c:v>248</c:v>
                </c:pt>
                <c:pt idx="750">
                  <c:v>259</c:v>
                </c:pt>
                <c:pt idx="751">
                  <c:v>330</c:v>
                </c:pt>
                <c:pt idx="752">
                  <c:v>330</c:v>
                </c:pt>
                <c:pt idx="753">
                  <c:v>253</c:v>
                </c:pt>
                <c:pt idx="754">
                  <c:v>253</c:v>
                </c:pt>
                <c:pt idx="755">
                  <c:v>244</c:v>
                </c:pt>
                <c:pt idx="756">
                  <c:v>244</c:v>
                </c:pt>
                <c:pt idx="757">
                  <c:v>263</c:v>
                </c:pt>
                <c:pt idx="758">
                  <c:v>214</c:v>
                </c:pt>
                <c:pt idx="759">
                  <c:v>214</c:v>
                </c:pt>
                <c:pt idx="760">
                  <c:v>255</c:v>
                </c:pt>
                <c:pt idx="761">
                  <c:v>239</c:v>
                </c:pt>
                <c:pt idx="762">
                  <c:v>239</c:v>
                </c:pt>
                <c:pt idx="763">
                  <c:v>239</c:v>
                </c:pt>
                <c:pt idx="764">
                  <c:v>233</c:v>
                </c:pt>
                <c:pt idx="765">
                  <c:v>233</c:v>
                </c:pt>
                <c:pt idx="766">
                  <c:v>251</c:v>
                </c:pt>
                <c:pt idx="767">
                  <c:v>251</c:v>
                </c:pt>
                <c:pt idx="768">
                  <c:v>278</c:v>
                </c:pt>
                <c:pt idx="769">
                  <c:v>278</c:v>
                </c:pt>
                <c:pt idx="770">
                  <c:v>278</c:v>
                </c:pt>
                <c:pt idx="771">
                  <c:v>216</c:v>
                </c:pt>
                <c:pt idx="772">
                  <c:v>190</c:v>
                </c:pt>
                <c:pt idx="773">
                  <c:v>237</c:v>
                </c:pt>
                <c:pt idx="774">
                  <c:v>223</c:v>
                </c:pt>
                <c:pt idx="775">
                  <c:v>146</c:v>
                </c:pt>
                <c:pt idx="776">
                  <c:v>296</c:v>
                </c:pt>
                <c:pt idx="777">
                  <c:v>296</c:v>
                </c:pt>
                <c:pt idx="778">
                  <c:v>246</c:v>
                </c:pt>
                <c:pt idx="779">
                  <c:v>269</c:v>
                </c:pt>
                <c:pt idx="780">
                  <c:v>269</c:v>
                </c:pt>
                <c:pt idx="781">
                  <c:v>243</c:v>
                </c:pt>
                <c:pt idx="782">
                  <c:v>243</c:v>
                </c:pt>
                <c:pt idx="783">
                  <c:v>243</c:v>
                </c:pt>
                <c:pt idx="784">
                  <c:v>243</c:v>
                </c:pt>
                <c:pt idx="785">
                  <c:v>254</c:v>
                </c:pt>
                <c:pt idx="786">
                  <c:v>254</c:v>
                </c:pt>
                <c:pt idx="787">
                  <c:v>254</c:v>
                </c:pt>
                <c:pt idx="788">
                  <c:v>254</c:v>
                </c:pt>
                <c:pt idx="789">
                  <c:v>273</c:v>
                </c:pt>
                <c:pt idx="790">
                  <c:v>273</c:v>
                </c:pt>
                <c:pt idx="791">
                  <c:v>250</c:v>
                </c:pt>
                <c:pt idx="792">
                  <c:v>250</c:v>
                </c:pt>
                <c:pt idx="793">
                  <c:v>258</c:v>
                </c:pt>
                <c:pt idx="794">
                  <c:v>255</c:v>
                </c:pt>
                <c:pt idx="795">
                  <c:v>191</c:v>
                </c:pt>
                <c:pt idx="796">
                  <c:v>191</c:v>
                </c:pt>
                <c:pt idx="797">
                  <c:v>191</c:v>
                </c:pt>
                <c:pt idx="798">
                  <c:v>226</c:v>
                </c:pt>
                <c:pt idx="799">
                  <c:v>226</c:v>
                </c:pt>
                <c:pt idx="800">
                  <c:v>244</c:v>
                </c:pt>
                <c:pt idx="801">
                  <c:v>254</c:v>
                </c:pt>
                <c:pt idx="802">
                  <c:v>288</c:v>
                </c:pt>
                <c:pt idx="803">
                  <c:v>288</c:v>
                </c:pt>
                <c:pt idx="804">
                  <c:v>288</c:v>
                </c:pt>
                <c:pt idx="805">
                  <c:v>277</c:v>
                </c:pt>
                <c:pt idx="806">
                  <c:v>273</c:v>
                </c:pt>
                <c:pt idx="807">
                  <c:v>273</c:v>
                </c:pt>
                <c:pt idx="808">
                  <c:v>273</c:v>
                </c:pt>
                <c:pt idx="809">
                  <c:v>271</c:v>
                </c:pt>
                <c:pt idx="810">
                  <c:v>267</c:v>
                </c:pt>
                <c:pt idx="811">
                  <c:v>207</c:v>
                </c:pt>
                <c:pt idx="812">
                  <c:v>298</c:v>
                </c:pt>
                <c:pt idx="813">
                  <c:v>260</c:v>
                </c:pt>
                <c:pt idx="814">
                  <c:v>260</c:v>
                </c:pt>
                <c:pt idx="815">
                  <c:v>269</c:v>
                </c:pt>
                <c:pt idx="816">
                  <c:v>269</c:v>
                </c:pt>
                <c:pt idx="817">
                  <c:v>254</c:v>
                </c:pt>
                <c:pt idx="818">
                  <c:v>186</c:v>
                </c:pt>
                <c:pt idx="819">
                  <c:v>255</c:v>
                </c:pt>
                <c:pt idx="820">
                  <c:v>260</c:v>
                </c:pt>
                <c:pt idx="821">
                  <c:v>260</c:v>
                </c:pt>
                <c:pt idx="822">
                  <c:v>260</c:v>
                </c:pt>
                <c:pt idx="823">
                  <c:v>235</c:v>
                </c:pt>
                <c:pt idx="824">
                  <c:v>235</c:v>
                </c:pt>
                <c:pt idx="825">
                  <c:v>227</c:v>
                </c:pt>
                <c:pt idx="826">
                  <c:v>227</c:v>
                </c:pt>
                <c:pt idx="827">
                  <c:v>256</c:v>
                </c:pt>
                <c:pt idx="828">
                  <c:v>256</c:v>
                </c:pt>
                <c:pt idx="829">
                  <c:v>228</c:v>
                </c:pt>
                <c:pt idx="830">
                  <c:v>222</c:v>
                </c:pt>
                <c:pt idx="831">
                  <c:v>223</c:v>
                </c:pt>
                <c:pt idx="832">
                  <c:v>295</c:v>
                </c:pt>
                <c:pt idx="833">
                  <c:v>204</c:v>
                </c:pt>
                <c:pt idx="834">
                  <c:v>204</c:v>
                </c:pt>
                <c:pt idx="835">
                  <c:v>204</c:v>
                </c:pt>
                <c:pt idx="836">
                  <c:v>204</c:v>
                </c:pt>
                <c:pt idx="837">
                  <c:v>244</c:v>
                </c:pt>
                <c:pt idx="838">
                  <c:v>261</c:v>
                </c:pt>
                <c:pt idx="839">
                  <c:v>261</c:v>
                </c:pt>
                <c:pt idx="840">
                  <c:v>229</c:v>
                </c:pt>
                <c:pt idx="841">
                  <c:v>251</c:v>
                </c:pt>
                <c:pt idx="842">
                  <c:v>251</c:v>
                </c:pt>
                <c:pt idx="843">
                  <c:v>251</c:v>
                </c:pt>
                <c:pt idx="844">
                  <c:v>251</c:v>
                </c:pt>
                <c:pt idx="845">
                  <c:v>213</c:v>
                </c:pt>
                <c:pt idx="846">
                  <c:v>240</c:v>
                </c:pt>
                <c:pt idx="847">
                  <c:v>240</c:v>
                </c:pt>
                <c:pt idx="848">
                  <c:v>270</c:v>
                </c:pt>
                <c:pt idx="849">
                  <c:v>270</c:v>
                </c:pt>
                <c:pt idx="850">
                  <c:v>240</c:v>
                </c:pt>
                <c:pt idx="851">
                  <c:v>240</c:v>
                </c:pt>
                <c:pt idx="852">
                  <c:v>281</c:v>
                </c:pt>
                <c:pt idx="853">
                  <c:v>281</c:v>
                </c:pt>
                <c:pt idx="854">
                  <c:v>293</c:v>
                </c:pt>
                <c:pt idx="855">
                  <c:v>293</c:v>
                </c:pt>
                <c:pt idx="856">
                  <c:v>293</c:v>
                </c:pt>
                <c:pt idx="857">
                  <c:v>255</c:v>
                </c:pt>
                <c:pt idx="858">
                  <c:v>239</c:v>
                </c:pt>
                <c:pt idx="859">
                  <c:v>303</c:v>
                </c:pt>
                <c:pt idx="860">
                  <c:v>292</c:v>
                </c:pt>
                <c:pt idx="861">
                  <c:v>292</c:v>
                </c:pt>
                <c:pt idx="862">
                  <c:v>219</c:v>
                </c:pt>
                <c:pt idx="863">
                  <c:v>219</c:v>
                </c:pt>
                <c:pt idx="864">
                  <c:v>219</c:v>
                </c:pt>
                <c:pt idx="865">
                  <c:v>243</c:v>
                </c:pt>
                <c:pt idx="866">
                  <c:v>277</c:v>
                </c:pt>
                <c:pt idx="867">
                  <c:v>277</c:v>
                </c:pt>
                <c:pt idx="868">
                  <c:v>237</c:v>
                </c:pt>
                <c:pt idx="869">
                  <c:v>174</c:v>
                </c:pt>
                <c:pt idx="870">
                  <c:v>174</c:v>
                </c:pt>
                <c:pt idx="871">
                  <c:v>174</c:v>
                </c:pt>
                <c:pt idx="872">
                  <c:v>252</c:v>
                </c:pt>
                <c:pt idx="873">
                  <c:v>278</c:v>
                </c:pt>
                <c:pt idx="874">
                  <c:v>278</c:v>
                </c:pt>
                <c:pt idx="875">
                  <c:v>309</c:v>
                </c:pt>
                <c:pt idx="876">
                  <c:v>307</c:v>
                </c:pt>
                <c:pt idx="877">
                  <c:v>247</c:v>
                </c:pt>
                <c:pt idx="878">
                  <c:v>247</c:v>
                </c:pt>
                <c:pt idx="879">
                  <c:v>227</c:v>
                </c:pt>
                <c:pt idx="880">
                  <c:v>227</c:v>
                </c:pt>
                <c:pt idx="881">
                  <c:v>248</c:v>
                </c:pt>
                <c:pt idx="882">
                  <c:v>287</c:v>
                </c:pt>
                <c:pt idx="883">
                  <c:v>215</c:v>
                </c:pt>
                <c:pt idx="884">
                  <c:v>196</c:v>
                </c:pt>
                <c:pt idx="885">
                  <c:v>196</c:v>
                </c:pt>
                <c:pt idx="886">
                  <c:v>196</c:v>
                </c:pt>
                <c:pt idx="887">
                  <c:v>196</c:v>
                </c:pt>
                <c:pt idx="888">
                  <c:v>240</c:v>
                </c:pt>
                <c:pt idx="889">
                  <c:v>231</c:v>
                </c:pt>
                <c:pt idx="890">
                  <c:v>266</c:v>
                </c:pt>
                <c:pt idx="891">
                  <c:v>180</c:v>
                </c:pt>
                <c:pt idx="892">
                  <c:v>212</c:v>
                </c:pt>
                <c:pt idx="893">
                  <c:v>212</c:v>
                </c:pt>
                <c:pt idx="894">
                  <c:v>258</c:v>
                </c:pt>
                <c:pt idx="895">
                  <c:v>340</c:v>
                </c:pt>
                <c:pt idx="896">
                  <c:v>340</c:v>
                </c:pt>
                <c:pt idx="897">
                  <c:v>212</c:v>
                </c:pt>
                <c:pt idx="898">
                  <c:v>212</c:v>
                </c:pt>
                <c:pt idx="899">
                  <c:v>302</c:v>
                </c:pt>
                <c:pt idx="900">
                  <c:v>302</c:v>
                </c:pt>
                <c:pt idx="901">
                  <c:v>283</c:v>
                </c:pt>
                <c:pt idx="902">
                  <c:v>283</c:v>
                </c:pt>
                <c:pt idx="903">
                  <c:v>278</c:v>
                </c:pt>
                <c:pt idx="904">
                  <c:v>278</c:v>
                </c:pt>
                <c:pt idx="905">
                  <c:v>213</c:v>
                </c:pt>
                <c:pt idx="906">
                  <c:v>223</c:v>
                </c:pt>
                <c:pt idx="907">
                  <c:v>223</c:v>
                </c:pt>
                <c:pt idx="908">
                  <c:v>352</c:v>
                </c:pt>
                <c:pt idx="909">
                  <c:v>352</c:v>
                </c:pt>
                <c:pt idx="910">
                  <c:v>352</c:v>
                </c:pt>
                <c:pt idx="911">
                  <c:v>204</c:v>
                </c:pt>
                <c:pt idx="912">
                  <c:v>265</c:v>
                </c:pt>
                <c:pt idx="913">
                  <c:v>280</c:v>
                </c:pt>
                <c:pt idx="914">
                  <c:v>337</c:v>
                </c:pt>
                <c:pt idx="915">
                  <c:v>337</c:v>
                </c:pt>
                <c:pt idx="916">
                  <c:v>271</c:v>
                </c:pt>
                <c:pt idx="917">
                  <c:v>270</c:v>
                </c:pt>
                <c:pt idx="918">
                  <c:v>270</c:v>
                </c:pt>
                <c:pt idx="919">
                  <c:v>270</c:v>
                </c:pt>
                <c:pt idx="920">
                  <c:v>270</c:v>
                </c:pt>
                <c:pt idx="921">
                  <c:v>287</c:v>
                </c:pt>
                <c:pt idx="922">
                  <c:v>287</c:v>
                </c:pt>
                <c:pt idx="923">
                  <c:v>252</c:v>
                </c:pt>
                <c:pt idx="924">
                  <c:v>252</c:v>
                </c:pt>
                <c:pt idx="925">
                  <c:v>230</c:v>
                </c:pt>
                <c:pt idx="926">
                  <c:v>230</c:v>
                </c:pt>
                <c:pt idx="927">
                  <c:v>346</c:v>
                </c:pt>
                <c:pt idx="928">
                  <c:v>321</c:v>
                </c:pt>
                <c:pt idx="929">
                  <c:v>210</c:v>
                </c:pt>
                <c:pt idx="930">
                  <c:v>210</c:v>
                </c:pt>
                <c:pt idx="931">
                  <c:v>215</c:v>
                </c:pt>
                <c:pt idx="932">
                  <c:v>344</c:v>
                </c:pt>
                <c:pt idx="933">
                  <c:v>234</c:v>
                </c:pt>
                <c:pt idx="934">
                  <c:v>234</c:v>
                </c:pt>
                <c:pt idx="935">
                  <c:v>247</c:v>
                </c:pt>
                <c:pt idx="936">
                  <c:v>242</c:v>
                </c:pt>
                <c:pt idx="937">
                  <c:v>242</c:v>
                </c:pt>
                <c:pt idx="938">
                  <c:v>260</c:v>
                </c:pt>
                <c:pt idx="939">
                  <c:v>260</c:v>
                </c:pt>
                <c:pt idx="940">
                  <c:v>260</c:v>
                </c:pt>
                <c:pt idx="941">
                  <c:v>291</c:v>
                </c:pt>
                <c:pt idx="942">
                  <c:v>203</c:v>
                </c:pt>
                <c:pt idx="943">
                  <c:v>203</c:v>
                </c:pt>
                <c:pt idx="944">
                  <c:v>238</c:v>
                </c:pt>
                <c:pt idx="945">
                  <c:v>251</c:v>
                </c:pt>
                <c:pt idx="946">
                  <c:v>251</c:v>
                </c:pt>
                <c:pt idx="947">
                  <c:v>251</c:v>
                </c:pt>
                <c:pt idx="948">
                  <c:v>214</c:v>
                </c:pt>
                <c:pt idx="949">
                  <c:v>214</c:v>
                </c:pt>
                <c:pt idx="950">
                  <c:v>214</c:v>
                </c:pt>
                <c:pt idx="951">
                  <c:v>332</c:v>
                </c:pt>
                <c:pt idx="952">
                  <c:v>236</c:v>
                </c:pt>
                <c:pt idx="953">
                  <c:v>237</c:v>
                </c:pt>
                <c:pt idx="954">
                  <c:v>218</c:v>
                </c:pt>
                <c:pt idx="955">
                  <c:v>341</c:v>
                </c:pt>
                <c:pt idx="956">
                  <c:v>341</c:v>
                </c:pt>
                <c:pt idx="957">
                  <c:v>341</c:v>
                </c:pt>
                <c:pt idx="958">
                  <c:v>341</c:v>
                </c:pt>
                <c:pt idx="959">
                  <c:v>298</c:v>
                </c:pt>
                <c:pt idx="960">
                  <c:v>298</c:v>
                </c:pt>
                <c:pt idx="961">
                  <c:v>197</c:v>
                </c:pt>
                <c:pt idx="962">
                  <c:v>294</c:v>
                </c:pt>
                <c:pt idx="963">
                  <c:v>237</c:v>
                </c:pt>
                <c:pt idx="964">
                  <c:v>254</c:v>
                </c:pt>
                <c:pt idx="965">
                  <c:v>240</c:v>
                </c:pt>
                <c:pt idx="966">
                  <c:v>204</c:v>
                </c:pt>
                <c:pt idx="967">
                  <c:v>204</c:v>
                </c:pt>
                <c:pt idx="968">
                  <c:v>292</c:v>
                </c:pt>
                <c:pt idx="969">
                  <c:v>292</c:v>
                </c:pt>
                <c:pt idx="970">
                  <c:v>246</c:v>
                </c:pt>
                <c:pt idx="971">
                  <c:v>264</c:v>
                </c:pt>
                <c:pt idx="972">
                  <c:v>264</c:v>
                </c:pt>
                <c:pt idx="973">
                  <c:v>264</c:v>
                </c:pt>
                <c:pt idx="974">
                  <c:v>231</c:v>
                </c:pt>
                <c:pt idx="975">
                  <c:v>234</c:v>
                </c:pt>
                <c:pt idx="976">
                  <c:v>252</c:v>
                </c:pt>
                <c:pt idx="977">
                  <c:v>245</c:v>
                </c:pt>
                <c:pt idx="978">
                  <c:v>245</c:v>
                </c:pt>
                <c:pt idx="979">
                  <c:v>252</c:v>
                </c:pt>
                <c:pt idx="980">
                  <c:v>252</c:v>
                </c:pt>
                <c:pt idx="981">
                  <c:v>252</c:v>
                </c:pt>
                <c:pt idx="982">
                  <c:v>252</c:v>
                </c:pt>
                <c:pt idx="983">
                  <c:v>314</c:v>
                </c:pt>
                <c:pt idx="984">
                  <c:v>262</c:v>
                </c:pt>
                <c:pt idx="985">
                  <c:v>262</c:v>
                </c:pt>
                <c:pt idx="986">
                  <c:v>248</c:v>
                </c:pt>
                <c:pt idx="987">
                  <c:v>248</c:v>
                </c:pt>
                <c:pt idx="988">
                  <c:v>289</c:v>
                </c:pt>
                <c:pt idx="989">
                  <c:v>289</c:v>
                </c:pt>
                <c:pt idx="990">
                  <c:v>288</c:v>
                </c:pt>
                <c:pt idx="991">
                  <c:v>288</c:v>
                </c:pt>
                <c:pt idx="992">
                  <c:v>288</c:v>
                </c:pt>
                <c:pt idx="993">
                  <c:v>288</c:v>
                </c:pt>
                <c:pt idx="994">
                  <c:v>253</c:v>
                </c:pt>
                <c:pt idx="995">
                  <c:v>253</c:v>
                </c:pt>
                <c:pt idx="996">
                  <c:v>253</c:v>
                </c:pt>
                <c:pt idx="997">
                  <c:v>264</c:v>
                </c:pt>
                <c:pt idx="998">
                  <c:v>264</c:v>
                </c:pt>
                <c:pt idx="999">
                  <c:v>264</c:v>
                </c:pt>
                <c:pt idx="1000">
                  <c:v>249</c:v>
                </c:pt>
                <c:pt idx="1001">
                  <c:v>249</c:v>
                </c:pt>
                <c:pt idx="1002">
                  <c:v>249</c:v>
                </c:pt>
                <c:pt idx="1003">
                  <c:v>289</c:v>
                </c:pt>
                <c:pt idx="1004">
                  <c:v>289</c:v>
                </c:pt>
                <c:pt idx="1005">
                  <c:v>264</c:v>
                </c:pt>
                <c:pt idx="1006">
                  <c:v>250</c:v>
                </c:pt>
                <c:pt idx="1007">
                  <c:v>253</c:v>
                </c:pt>
                <c:pt idx="1008">
                  <c:v>253</c:v>
                </c:pt>
                <c:pt idx="1009">
                  <c:v>253</c:v>
                </c:pt>
                <c:pt idx="1010">
                  <c:v>253</c:v>
                </c:pt>
                <c:pt idx="1011">
                  <c:v>290</c:v>
                </c:pt>
                <c:pt idx="1012">
                  <c:v>290</c:v>
                </c:pt>
                <c:pt idx="1013">
                  <c:v>290</c:v>
                </c:pt>
                <c:pt idx="1014">
                  <c:v>222</c:v>
                </c:pt>
                <c:pt idx="1015">
                  <c:v>258</c:v>
                </c:pt>
                <c:pt idx="1016">
                  <c:v>258</c:v>
                </c:pt>
                <c:pt idx="1017">
                  <c:v>269</c:v>
                </c:pt>
                <c:pt idx="1018">
                  <c:v>269</c:v>
                </c:pt>
                <c:pt idx="1019">
                  <c:v>269</c:v>
                </c:pt>
                <c:pt idx="1020">
                  <c:v>214</c:v>
                </c:pt>
                <c:pt idx="1021">
                  <c:v>214</c:v>
                </c:pt>
                <c:pt idx="1022">
                  <c:v>209</c:v>
                </c:pt>
                <c:pt idx="1023">
                  <c:v>209</c:v>
                </c:pt>
                <c:pt idx="1024">
                  <c:v>209</c:v>
                </c:pt>
                <c:pt idx="1025">
                  <c:v>209</c:v>
                </c:pt>
                <c:pt idx="1026">
                  <c:v>312</c:v>
                </c:pt>
                <c:pt idx="1027">
                  <c:v>335</c:v>
                </c:pt>
                <c:pt idx="1028">
                  <c:v>226</c:v>
                </c:pt>
                <c:pt idx="1029">
                  <c:v>226</c:v>
                </c:pt>
                <c:pt idx="1030">
                  <c:v>235</c:v>
                </c:pt>
                <c:pt idx="1031">
                  <c:v>327</c:v>
                </c:pt>
                <c:pt idx="1032">
                  <c:v>281</c:v>
                </c:pt>
                <c:pt idx="1033">
                  <c:v>254</c:v>
                </c:pt>
                <c:pt idx="1034">
                  <c:v>290</c:v>
                </c:pt>
                <c:pt idx="1035">
                  <c:v>226</c:v>
                </c:pt>
                <c:pt idx="1036">
                  <c:v>229</c:v>
                </c:pt>
                <c:pt idx="1037">
                  <c:v>229</c:v>
                </c:pt>
                <c:pt idx="1038">
                  <c:v>229</c:v>
                </c:pt>
                <c:pt idx="1039">
                  <c:v>300</c:v>
                </c:pt>
                <c:pt idx="1040">
                  <c:v>300</c:v>
                </c:pt>
                <c:pt idx="1041">
                  <c:v>300</c:v>
                </c:pt>
                <c:pt idx="1042">
                  <c:v>300</c:v>
                </c:pt>
                <c:pt idx="1043">
                  <c:v>300</c:v>
                </c:pt>
                <c:pt idx="1044">
                  <c:v>299</c:v>
                </c:pt>
                <c:pt idx="1045">
                  <c:v>299</c:v>
                </c:pt>
                <c:pt idx="1046">
                  <c:v>275</c:v>
                </c:pt>
                <c:pt idx="1047">
                  <c:v>256</c:v>
                </c:pt>
                <c:pt idx="1048">
                  <c:v>256</c:v>
                </c:pt>
                <c:pt idx="1049">
                  <c:v>244</c:v>
                </c:pt>
                <c:pt idx="1050">
                  <c:v>244</c:v>
                </c:pt>
                <c:pt idx="1051">
                  <c:v>234</c:v>
                </c:pt>
                <c:pt idx="1052">
                  <c:v>234</c:v>
                </c:pt>
                <c:pt idx="1053">
                  <c:v>247</c:v>
                </c:pt>
                <c:pt idx="1054">
                  <c:v>247</c:v>
                </c:pt>
                <c:pt idx="1055">
                  <c:v>209</c:v>
                </c:pt>
                <c:pt idx="1056">
                  <c:v>247</c:v>
                </c:pt>
                <c:pt idx="1057">
                  <c:v>247</c:v>
                </c:pt>
                <c:pt idx="1058">
                  <c:v>229</c:v>
                </c:pt>
                <c:pt idx="1059">
                  <c:v>239</c:v>
                </c:pt>
                <c:pt idx="1060">
                  <c:v>237</c:v>
                </c:pt>
                <c:pt idx="1061">
                  <c:v>237</c:v>
                </c:pt>
                <c:pt idx="1062">
                  <c:v>262</c:v>
                </c:pt>
                <c:pt idx="1063">
                  <c:v>352</c:v>
                </c:pt>
                <c:pt idx="1064">
                  <c:v>256</c:v>
                </c:pt>
                <c:pt idx="1065">
                  <c:v>256</c:v>
                </c:pt>
                <c:pt idx="1066">
                  <c:v>340</c:v>
                </c:pt>
                <c:pt idx="1067">
                  <c:v>292</c:v>
                </c:pt>
                <c:pt idx="1068">
                  <c:v>292</c:v>
                </c:pt>
                <c:pt idx="1069">
                  <c:v>292</c:v>
                </c:pt>
                <c:pt idx="1070">
                  <c:v>292</c:v>
                </c:pt>
                <c:pt idx="1071">
                  <c:v>292</c:v>
                </c:pt>
                <c:pt idx="1072">
                  <c:v>210</c:v>
                </c:pt>
                <c:pt idx="1073">
                  <c:v>246</c:v>
                </c:pt>
                <c:pt idx="1074">
                  <c:v>246</c:v>
                </c:pt>
                <c:pt idx="1075">
                  <c:v>246</c:v>
                </c:pt>
                <c:pt idx="1076">
                  <c:v>246</c:v>
                </c:pt>
                <c:pt idx="1077">
                  <c:v>246</c:v>
                </c:pt>
                <c:pt idx="1078">
                  <c:v>246</c:v>
                </c:pt>
                <c:pt idx="1079">
                  <c:v>246</c:v>
                </c:pt>
                <c:pt idx="1080">
                  <c:v>272</c:v>
                </c:pt>
                <c:pt idx="1081">
                  <c:v>289</c:v>
                </c:pt>
                <c:pt idx="1082">
                  <c:v>289</c:v>
                </c:pt>
                <c:pt idx="1083">
                  <c:v>269</c:v>
                </c:pt>
                <c:pt idx="1084">
                  <c:v>249</c:v>
                </c:pt>
                <c:pt idx="1085">
                  <c:v>249</c:v>
                </c:pt>
                <c:pt idx="1086">
                  <c:v>249</c:v>
                </c:pt>
                <c:pt idx="1087">
                  <c:v>247</c:v>
                </c:pt>
                <c:pt idx="1088">
                  <c:v>252</c:v>
                </c:pt>
                <c:pt idx="1089">
                  <c:v>252</c:v>
                </c:pt>
                <c:pt idx="1090">
                  <c:v>231</c:v>
                </c:pt>
                <c:pt idx="1091">
                  <c:v>250</c:v>
                </c:pt>
                <c:pt idx="1092">
                  <c:v>200</c:v>
                </c:pt>
                <c:pt idx="1093">
                  <c:v>200</c:v>
                </c:pt>
                <c:pt idx="1094">
                  <c:v>200</c:v>
                </c:pt>
                <c:pt idx="1095">
                  <c:v>200</c:v>
                </c:pt>
                <c:pt idx="1096">
                  <c:v>200</c:v>
                </c:pt>
                <c:pt idx="1097">
                  <c:v>200</c:v>
                </c:pt>
                <c:pt idx="1098">
                  <c:v>200</c:v>
                </c:pt>
                <c:pt idx="1099">
                  <c:v>210</c:v>
                </c:pt>
                <c:pt idx="1100">
                  <c:v>347</c:v>
                </c:pt>
                <c:pt idx="1101">
                  <c:v>170</c:v>
                </c:pt>
                <c:pt idx="1102">
                  <c:v>170</c:v>
                </c:pt>
                <c:pt idx="1103">
                  <c:v>170</c:v>
                </c:pt>
                <c:pt idx="1104">
                  <c:v>207</c:v>
                </c:pt>
                <c:pt idx="1105">
                  <c:v>207</c:v>
                </c:pt>
                <c:pt idx="1106">
                  <c:v>207</c:v>
                </c:pt>
                <c:pt idx="1107">
                  <c:v>220</c:v>
                </c:pt>
                <c:pt idx="1108">
                  <c:v>220</c:v>
                </c:pt>
                <c:pt idx="1109">
                  <c:v>220</c:v>
                </c:pt>
                <c:pt idx="1110">
                  <c:v>220</c:v>
                </c:pt>
                <c:pt idx="1111">
                  <c:v>220</c:v>
                </c:pt>
                <c:pt idx="1112">
                  <c:v>197</c:v>
                </c:pt>
                <c:pt idx="1113">
                  <c:v>197</c:v>
                </c:pt>
                <c:pt idx="1114">
                  <c:v>197</c:v>
                </c:pt>
                <c:pt idx="1115">
                  <c:v>197</c:v>
                </c:pt>
                <c:pt idx="1116">
                  <c:v>197</c:v>
                </c:pt>
                <c:pt idx="1117">
                  <c:v>197</c:v>
                </c:pt>
                <c:pt idx="1118">
                  <c:v>197</c:v>
                </c:pt>
                <c:pt idx="1119">
                  <c:v>197</c:v>
                </c:pt>
                <c:pt idx="1120">
                  <c:v>265</c:v>
                </c:pt>
                <c:pt idx="1121">
                  <c:v>265</c:v>
                </c:pt>
                <c:pt idx="1122">
                  <c:v>265</c:v>
                </c:pt>
                <c:pt idx="1123">
                  <c:v>265</c:v>
                </c:pt>
                <c:pt idx="1124">
                  <c:v>265</c:v>
                </c:pt>
                <c:pt idx="1125">
                  <c:v>265</c:v>
                </c:pt>
                <c:pt idx="1126">
                  <c:v>265</c:v>
                </c:pt>
                <c:pt idx="1127">
                  <c:v>308</c:v>
                </c:pt>
                <c:pt idx="1128">
                  <c:v>308</c:v>
                </c:pt>
                <c:pt idx="1129">
                  <c:v>308</c:v>
                </c:pt>
                <c:pt idx="1130">
                  <c:v>308</c:v>
                </c:pt>
                <c:pt idx="1131">
                  <c:v>308</c:v>
                </c:pt>
                <c:pt idx="1132">
                  <c:v>308</c:v>
                </c:pt>
                <c:pt idx="1133">
                  <c:v>308</c:v>
                </c:pt>
                <c:pt idx="1134">
                  <c:v>308</c:v>
                </c:pt>
                <c:pt idx="1135">
                  <c:v>308</c:v>
                </c:pt>
                <c:pt idx="1136">
                  <c:v>308</c:v>
                </c:pt>
                <c:pt idx="1137">
                  <c:v>308</c:v>
                </c:pt>
                <c:pt idx="1138">
                  <c:v>308</c:v>
                </c:pt>
                <c:pt idx="1139">
                  <c:v>308</c:v>
                </c:pt>
                <c:pt idx="1140">
                  <c:v>308</c:v>
                </c:pt>
                <c:pt idx="1141">
                  <c:v>230</c:v>
                </c:pt>
                <c:pt idx="1142">
                  <c:v>230</c:v>
                </c:pt>
                <c:pt idx="1143">
                  <c:v>273</c:v>
                </c:pt>
                <c:pt idx="1144">
                  <c:v>273</c:v>
                </c:pt>
                <c:pt idx="1145">
                  <c:v>273</c:v>
                </c:pt>
                <c:pt idx="1146">
                  <c:v>273</c:v>
                </c:pt>
                <c:pt idx="1147">
                  <c:v>273</c:v>
                </c:pt>
                <c:pt idx="1148">
                  <c:v>273</c:v>
                </c:pt>
                <c:pt idx="1149">
                  <c:v>273</c:v>
                </c:pt>
                <c:pt idx="1150">
                  <c:v>273</c:v>
                </c:pt>
                <c:pt idx="1151">
                  <c:v>273</c:v>
                </c:pt>
                <c:pt idx="1152">
                  <c:v>273</c:v>
                </c:pt>
                <c:pt idx="1153">
                  <c:v>273</c:v>
                </c:pt>
                <c:pt idx="1154">
                  <c:v>273</c:v>
                </c:pt>
                <c:pt idx="1155">
                  <c:v>273</c:v>
                </c:pt>
                <c:pt idx="1156">
                  <c:v>273</c:v>
                </c:pt>
                <c:pt idx="1157">
                  <c:v>245</c:v>
                </c:pt>
                <c:pt idx="1158">
                  <c:v>245</c:v>
                </c:pt>
                <c:pt idx="1159">
                  <c:v>245</c:v>
                </c:pt>
                <c:pt idx="1160">
                  <c:v>245</c:v>
                </c:pt>
                <c:pt idx="1161">
                  <c:v>245</c:v>
                </c:pt>
                <c:pt idx="1162">
                  <c:v>245</c:v>
                </c:pt>
                <c:pt idx="1163">
                  <c:v>245</c:v>
                </c:pt>
                <c:pt idx="1164">
                  <c:v>245</c:v>
                </c:pt>
                <c:pt idx="1165">
                  <c:v>276</c:v>
                </c:pt>
                <c:pt idx="1166">
                  <c:v>276</c:v>
                </c:pt>
                <c:pt idx="1167">
                  <c:v>265</c:v>
                </c:pt>
                <c:pt idx="1168">
                  <c:v>265</c:v>
                </c:pt>
                <c:pt idx="1169">
                  <c:v>265</c:v>
                </c:pt>
                <c:pt idx="1170">
                  <c:v>265</c:v>
                </c:pt>
                <c:pt idx="1171">
                  <c:v>265</c:v>
                </c:pt>
                <c:pt idx="1172">
                  <c:v>265</c:v>
                </c:pt>
                <c:pt idx="1173">
                  <c:v>265</c:v>
                </c:pt>
                <c:pt idx="1174">
                  <c:v>265</c:v>
                </c:pt>
                <c:pt idx="1175">
                  <c:v>291</c:v>
                </c:pt>
                <c:pt idx="1176">
                  <c:v>291</c:v>
                </c:pt>
                <c:pt idx="1177">
                  <c:v>204</c:v>
                </c:pt>
                <c:pt idx="1178">
                  <c:v>204</c:v>
                </c:pt>
                <c:pt idx="1179">
                  <c:v>204</c:v>
                </c:pt>
                <c:pt idx="1180">
                  <c:v>204</c:v>
                </c:pt>
                <c:pt idx="1181">
                  <c:v>204</c:v>
                </c:pt>
                <c:pt idx="1182">
                  <c:v>204</c:v>
                </c:pt>
                <c:pt idx="1183">
                  <c:v>204</c:v>
                </c:pt>
                <c:pt idx="1184">
                  <c:v>233</c:v>
                </c:pt>
                <c:pt idx="1185">
                  <c:v>233</c:v>
                </c:pt>
                <c:pt idx="1186">
                  <c:v>233</c:v>
                </c:pt>
                <c:pt idx="1187">
                  <c:v>233</c:v>
                </c:pt>
                <c:pt idx="1188">
                  <c:v>233</c:v>
                </c:pt>
                <c:pt idx="1189">
                  <c:v>233</c:v>
                </c:pt>
                <c:pt idx="1190">
                  <c:v>233</c:v>
                </c:pt>
                <c:pt idx="1191">
                  <c:v>233</c:v>
                </c:pt>
                <c:pt idx="1192">
                  <c:v>325</c:v>
                </c:pt>
                <c:pt idx="1193">
                  <c:v>325</c:v>
                </c:pt>
                <c:pt idx="1194">
                  <c:v>325</c:v>
                </c:pt>
                <c:pt idx="1195">
                  <c:v>325</c:v>
                </c:pt>
                <c:pt idx="1196">
                  <c:v>325</c:v>
                </c:pt>
                <c:pt idx="1197">
                  <c:v>227</c:v>
                </c:pt>
                <c:pt idx="1198">
                  <c:v>227</c:v>
                </c:pt>
                <c:pt idx="1199">
                  <c:v>259</c:v>
                </c:pt>
                <c:pt idx="1200">
                  <c:v>259</c:v>
                </c:pt>
                <c:pt idx="1201">
                  <c:v>259</c:v>
                </c:pt>
                <c:pt idx="1202">
                  <c:v>259</c:v>
                </c:pt>
                <c:pt idx="1203">
                  <c:v>283</c:v>
                </c:pt>
                <c:pt idx="1204">
                  <c:v>283</c:v>
                </c:pt>
                <c:pt idx="1205">
                  <c:v>283</c:v>
                </c:pt>
                <c:pt idx="1206">
                  <c:v>282</c:v>
                </c:pt>
                <c:pt idx="1207">
                  <c:v>282</c:v>
                </c:pt>
                <c:pt idx="1208">
                  <c:v>282</c:v>
                </c:pt>
                <c:pt idx="1209">
                  <c:v>282</c:v>
                </c:pt>
                <c:pt idx="1210">
                  <c:v>191</c:v>
                </c:pt>
                <c:pt idx="1211">
                  <c:v>191</c:v>
                </c:pt>
                <c:pt idx="1212">
                  <c:v>191</c:v>
                </c:pt>
                <c:pt idx="1213">
                  <c:v>191</c:v>
                </c:pt>
                <c:pt idx="1214">
                  <c:v>256</c:v>
                </c:pt>
                <c:pt idx="1215">
                  <c:v>256</c:v>
                </c:pt>
                <c:pt idx="1216">
                  <c:v>256</c:v>
                </c:pt>
                <c:pt idx="1217">
                  <c:v>256</c:v>
                </c:pt>
                <c:pt idx="1218">
                  <c:v>191</c:v>
                </c:pt>
                <c:pt idx="1219">
                  <c:v>191</c:v>
                </c:pt>
                <c:pt idx="1220">
                  <c:v>223</c:v>
                </c:pt>
                <c:pt idx="1221">
                  <c:v>223</c:v>
                </c:pt>
                <c:pt idx="1222">
                  <c:v>223</c:v>
                </c:pt>
                <c:pt idx="1223">
                  <c:v>223</c:v>
                </c:pt>
                <c:pt idx="1224">
                  <c:v>223</c:v>
                </c:pt>
                <c:pt idx="1225">
                  <c:v>223</c:v>
                </c:pt>
                <c:pt idx="1226">
                  <c:v>223</c:v>
                </c:pt>
                <c:pt idx="1227">
                  <c:v>223</c:v>
                </c:pt>
                <c:pt idx="1228">
                  <c:v>223</c:v>
                </c:pt>
                <c:pt idx="1229">
                  <c:v>223</c:v>
                </c:pt>
                <c:pt idx="1230">
                  <c:v>223</c:v>
                </c:pt>
                <c:pt idx="1231">
                  <c:v>184</c:v>
                </c:pt>
                <c:pt idx="1232">
                  <c:v>184</c:v>
                </c:pt>
                <c:pt idx="1233">
                  <c:v>184</c:v>
                </c:pt>
                <c:pt idx="1234">
                  <c:v>244</c:v>
                </c:pt>
                <c:pt idx="1235">
                  <c:v>244</c:v>
                </c:pt>
                <c:pt idx="1236">
                  <c:v>244</c:v>
                </c:pt>
                <c:pt idx="1237">
                  <c:v>244</c:v>
                </c:pt>
                <c:pt idx="1238">
                  <c:v>244</c:v>
                </c:pt>
                <c:pt idx="1239">
                  <c:v>244</c:v>
                </c:pt>
                <c:pt idx="1240">
                  <c:v>244</c:v>
                </c:pt>
                <c:pt idx="1241">
                  <c:v>244</c:v>
                </c:pt>
                <c:pt idx="1242">
                  <c:v>244</c:v>
                </c:pt>
                <c:pt idx="1243">
                  <c:v>244</c:v>
                </c:pt>
                <c:pt idx="1244">
                  <c:v>244</c:v>
                </c:pt>
                <c:pt idx="1245">
                  <c:v>244</c:v>
                </c:pt>
                <c:pt idx="1246">
                  <c:v>244</c:v>
                </c:pt>
                <c:pt idx="1247">
                  <c:v>244</c:v>
                </c:pt>
                <c:pt idx="1248">
                  <c:v>329</c:v>
                </c:pt>
                <c:pt idx="1249">
                  <c:v>329</c:v>
                </c:pt>
                <c:pt idx="1250">
                  <c:v>253</c:v>
                </c:pt>
                <c:pt idx="1251">
                  <c:v>253</c:v>
                </c:pt>
                <c:pt idx="1252">
                  <c:v>329</c:v>
                </c:pt>
                <c:pt idx="1253">
                  <c:v>329</c:v>
                </c:pt>
                <c:pt idx="1254">
                  <c:v>329</c:v>
                </c:pt>
                <c:pt idx="1255">
                  <c:v>329</c:v>
                </c:pt>
                <c:pt idx="1256">
                  <c:v>268</c:v>
                </c:pt>
                <c:pt idx="1257">
                  <c:v>268</c:v>
                </c:pt>
                <c:pt idx="1258">
                  <c:v>268</c:v>
                </c:pt>
                <c:pt idx="1259">
                  <c:v>268</c:v>
                </c:pt>
                <c:pt idx="1260">
                  <c:v>321</c:v>
                </c:pt>
                <c:pt idx="1261">
                  <c:v>321</c:v>
                </c:pt>
                <c:pt idx="1262">
                  <c:v>321</c:v>
                </c:pt>
                <c:pt idx="1263">
                  <c:v>321</c:v>
                </c:pt>
                <c:pt idx="1264">
                  <c:v>321</c:v>
                </c:pt>
                <c:pt idx="1265">
                  <c:v>321</c:v>
                </c:pt>
                <c:pt idx="1266">
                  <c:v>321</c:v>
                </c:pt>
                <c:pt idx="1267">
                  <c:v>239</c:v>
                </c:pt>
                <c:pt idx="1268">
                  <c:v>239</c:v>
                </c:pt>
                <c:pt idx="1269">
                  <c:v>239</c:v>
                </c:pt>
                <c:pt idx="1270">
                  <c:v>239</c:v>
                </c:pt>
                <c:pt idx="1271">
                  <c:v>239</c:v>
                </c:pt>
                <c:pt idx="1272">
                  <c:v>239</c:v>
                </c:pt>
                <c:pt idx="1273">
                  <c:v>239</c:v>
                </c:pt>
                <c:pt idx="1274">
                  <c:v>290</c:v>
                </c:pt>
                <c:pt idx="1275">
                  <c:v>290</c:v>
                </c:pt>
                <c:pt idx="1276">
                  <c:v>290</c:v>
                </c:pt>
                <c:pt idx="1277">
                  <c:v>290</c:v>
                </c:pt>
                <c:pt idx="1278">
                  <c:v>290</c:v>
                </c:pt>
                <c:pt idx="1279">
                  <c:v>258</c:v>
                </c:pt>
                <c:pt idx="1280">
                  <c:v>258</c:v>
                </c:pt>
                <c:pt idx="1281">
                  <c:v>258</c:v>
                </c:pt>
                <c:pt idx="1282">
                  <c:v>258</c:v>
                </c:pt>
                <c:pt idx="1283">
                  <c:v>258</c:v>
                </c:pt>
                <c:pt idx="1284">
                  <c:v>258</c:v>
                </c:pt>
                <c:pt idx="1285">
                  <c:v>258</c:v>
                </c:pt>
                <c:pt idx="1286">
                  <c:v>287</c:v>
                </c:pt>
                <c:pt idx="1287">
                  <c:v>274</c:v>
                </c:pt>
                <c:pt idx="1288">
                  <c:v>240</c:v>
                </c:pt>
                <c:pt idx="1289">
                  <c:v>240</c:v>
                </c:pt>
                <c:pt idx="1290">
                  <c:v>240</c:v>
                </c:pt>
                <c:pt idx="1291">
                  <c:v>244</c:v>
                </c:pt>
                <c:pt idx="1292">
                  <c:v>244</c:v>
                </c:pt>
                <c:pt idx="1293">
                  <c:v>244</c:v>
                </c:pt>
                <c:pt idx="1294">
                  <c:v>244</c:v>
                </c:pt>
                <c:pt idx="1295">
                  <c:v>244</c:v>
                </c:pt>
                <c:pt idx="1296">
                  <c:v>244</c:v>
                </c:pt>
                <c:pt idx="1297">
                  <c:v>244</c:v>
                </c:pt>
                <c:pt idx="1298">
                  <c:v>244</c:v>
                </c:pt>
                <c:pt idx="1299">
                  <c:v>205</c:v>
                </c:pt>
                <c:pt idx="1300">
                  <c:v>283</c:v>
                </c:pt>
                <c:pt idx="1301">
                  <c:v>283</c:v>
                </c:pt>
                <c:pt idx="1302">
                  <c:v>283</c:v>
                </c:pt>
                <c:pt idx="1303">
                  <c:v>283</c:v>
                </c:pt>
                <c:pt idx="1304">
                  <c:v>283</c:v>
                </c:pt>
                <c:pt idx="1305">
                  <c:v>283</c:v>
                </c:pt>
                <c:pt idx="1306">
                  <c:v>283</c:v>
                </c:pt>
                <c:pt idx="1307">
                  <c:v>283</c:v>
                </c:pt>
                <c:pt idx="1308">
                  <c:v>283</c:v>
                </c:pt>
                <c:pt idx="1309">
                  <c:v>283</c:v>
                </c:pt>
                <c:pt idx="1310">
                  <c:v>283</c:v>
                </c:pt>
                <c:pt idx="1311">
                  <c:v>283</c:v>
                </c:pt>
                <c:pt idx="1312">
                  <c:v>283</c:v>
                </c:pt>
                <c:pt idx="1313">
                  <c:v>283</c:v>
                </c:pt>
                <c:pt idx="1314">
                  <c:v>283</c:v>
                </c:pt>
                <c:pt idx="1315">
                  <c:v>283</c:v>
                </c:pt>
                <c:pt idx="1316">
                  <c:v>273</c:v>
                </c:pt>
                <c:pt idx="1317">
                  <c:v>273</c:v>
                </c:pt>
                <c:pt idx="1318">
                  <c:v>273</c:v>
                </c:pt>
                <c:pt idx="1319">
                  <c:v>273</c:v>
                </c:pt>
                <c:pt idx="1320">
                  <c:v>273</c:v>
                </c:pt>
                <c:pt idx="1321">
                  <c:v>273</c:v>
                </c:pt>
                <c:pt idx="1322">
                  <c:v>258</c:v>
                </c:pt>
                <c:pt idx="1323">
                  <c:v>258</c:v>
                </c:pt>
                <c:pt idx="1324">
                  <c:v>224</c:v>
                </c:pt>
                <c:pt idx="1325">
                  <c:v>224</c:v>
                </c:pt>
                <c:pt idx="1326">
                  <c:v>224</c:v>
                </c:pt>
                <c:pt idx="1327">
                  <c:v>224</c:v>
                </c:pt>
                <c:pt idx="1328">
                  <c:v>224</c:v>
                </c:pt>
                <c:pt idx="1329">
                  <c:v>224</c:v>
                </c:pt>
                <c:pt idx="1330">
                  <c:v>224</c:v>
                </c:pt>
                <c:pt idx="1331">
                  <c:v>224</c:v>
                </c:pt>
                <c:pt idx="1332">
                  <c:v>287</c:v>
                </c:pt>
                <c:pt idx="1333">
                  <c:v>285</c:v>
                </c:pt>
                <c:pt idx="1334">
                  <c:v>233</c:v>
                </c:pt>
                <c:pt idx="1335">
                  <c:v>261</c:v>
                </c:pt>
                <c:pt idx="1336">
                  <c:v>231</c:v>
                </c:pt>
                <c:pt idx="1337">
                  <c:v>231</c:v>
                </c:pt>
                <c:pt idx="1338">
                  <c:v>231</c:v>
                </c:pt>
                <c:pt idx="1339">
                  <c:v>231</c:v>
                </c:pt>
                <c:pt idx="1340">
                  <c:v>231</c:v>
                </c:pt>
                <c:pt idx="1341">
                  <c:v>231</c:v>
                </c:pt>
                <c:pt idx="1342">
                  <c:v>231</c:v>
                </c:pt>
                <c:pt idx="1343">
                  <c:v>231</c:v>
                </c:pt>
                <c:pt idx="1344">
                  <c:v>231</c:v>
                </c:pt>
                <c:pt idx="1345">
                  <c:v>231</c:v>
                </c:pt>
                <c:pt idx="1346">
                  <c:v>231</c:v>
                </c:pt>
                <c:pt idx="1347">
                  <c:v>231</c:v>
                </c:pt>
                <c:pt idx="1348">
                  <c:v>231</c:v>
                </c:pt>
                <c:pt idx="1349">
                  <c:v>231</c:v>
                </c:pt>
                <c:pt idx="1350">
                  <c:v>303</c:v>
                </c:pt>
                <c:pt idx="1351">
                  <c:v>303</c:v>
                </c:pt>
                <c:pt idx="1352">
                  <c:v>303</c:v>
                </c:pt>
                <c:pt idx="1353">
                  <c:v>303</c:v>
                </c:pt>
                <c:pt idx="1354">
                  <c:v>272</c:v>
                </c:pt>
                <c:pt idx="1355">
                  <c:v>272</c:v>
                </c:pt>
                <c:pt idx="1356">
                  <c:v>272</c:v>
                </c:pt>
                <c:pt idx="1357">
                  <c:v>272</c:v>
                </c:pt>
                <c:pt idx="1358">
                  <c:v>272</c:v>
                </c:pt>
                <c:pt idx="1359">
                  <c:v>272</c:v>
                </c:pt>
                <c:pt idx="1360">
                  <c:v>272</c:v>
                </c:pt>
                <c:pt idx="1361">
                  <c:v>272</c:v>
                </c:pt>
                <c:pt idx="1362">
                  <c:v>272</c:v>
                </c:pt>
                <c:pt idx="1363">
                  <c:v>272</c:v>
                </c:pt>
                <c:pt idx="1364">
                  <c:v>272</c:v>
                </c:pt>
                <c:pt idx="1365">
                  <c:v>172</c:v>
                </c:pt>
                <c:pt idx="1366">
                  <c:v>172</c:v>
                </c:pt>
                <c:pt idx="1367">
                  <c:v>172</c:v>
                </c:pt>
                <c:pt idx="1368">
                  <c:v>172</c:v>
                </c:pt>
                <c:pt idx="1369">
                  <c:v>310</c:v>
                </c:pt>
                <c:pt idx="1370">
                  <c:v>310</c:v>
                </c:pt>
                <c:pt idx="1371">
                  <c:v>310</c:v>
                </c:pt>
                <c:pt idx="1372">
                  <c:v>310</c:v>
                </c:pt>
                <c:pt idx="1373">
                  <c:v>310</c:v>
                </c:pt>
                <c:pt idx="1374">
                  <c:v>310</c:v>
                </c:pt>
                <c:pt idx="1375">
                  <c:v>239</c:v>
                </c:pt>
                <c:pt idx="1376">
                  <c:v>239</c:v>
                </c:pt>
                <c:pt idx="1377">
                  <c:v>239</c:v>
                </c:pt>
                <c:pt idx="1378">
                  <c:v>241</c:v>
                </c:pt>
                <c:pt idx="1379">
                  <c:v>241</c:v>
                </c:pt>
                <c:pt idx="1380">
                  <c:v>241</c:v>
                </c:pt>
                <c:pt idx="1381">
                  <c:v>311</c:v>
                </c:pt>
                <c:pt idx="1382">
                  <c:v>311</c:v>
                </c:pt>
                <c:pt idx="1383">
                  <c:v>311</c:v>
                </c:pt>
                <c:pt idx="1384">
                  <c:v>311</c:v>
                </c:pt>
                <c:pt idx="1385">
                  <c:v>311</c:v>
                </c:pt>
                <c:pt idx="1386">
                  <c:v>311</c:v>
                </c:pt>
                <c:pt idx="1387">
                  <c:v>311</c:v>
                </c:pt>
                <c:pt idx="1388">
                  <c:v>311</c:v>
                </c:pt>
                <c:pt idx="1389">
                  <c:v>311</c:v>
                </c:pt>
                <c:pt idx="1390">
                  <c:v>311</c:v>
                </c:pt>
                <c:pt idx="1391">
                  <c:v>311</c:v>
                </c:pt>
                <c:pt idx="1392">
                  <c:v>257</c:v>
                </c:pt>
                <c:pt idx="1393">
                  <c:v>257</c:v>
                </c:pt>
                <c:pt idx="1394">
                  <c:v>301</c:v>
                </c:pt>
                <c:pt idx="1395">
                  <c:v>301</c:v>
                </c:pt>
                <c:pt idx="1396">
                  <c:v>301</c:v>
                </c:pt>
                <c:pt idx="1397">
                  <c:v>267</c:v>
                </c:pt>
                <c:pt idx="1398">
                  <c:v>230</c:v>
                </c:pt>
                <c:pt idx="1399">
                  <c:v>230</c:v>
                </c:pt>
                <c:pt idx="1400">
                  <c:v>230</c:v>
                </c:pt>
                <c:pt idx="1401">
                  <c:v>230</c:v>
                </c:pt>
                <c:pt idx="1402">
                  <c:v>230</c:v>
                </c:pt>
                <c:pt idx="1403">
                  <c:v>230</c:v>
                </c:pt>
                <c:pt idx="1404">
                  <c:v>239</c:v>
                </c:pt>
                <c:pt idx="1405">
                  <c:v>239</c:v>
                </c:pt>
                <c:pt idx="1406">
                  <c:v>239</c:v>
                </c:pt>
                <c:pt idx="1407">
                  <c:v>239</c:v>
                </c:pt>
                <c:pt idx="1408">
                  <c:v>239</c:v>
                </c:pt>
                <c:pt idx="1409">
                  <c:v>239</c:v>
                </c:pt>
                <c:pt idx="1410">
                  <c:v>239</c:v>
                </c:pt>
                <c:pt idx="1411">
                  <c:v>239</c:v>
                </c:pt>
                <c:pt idx="1412">
                  <c:v>277</c:v>
                </c:pt>
                <c:pt idx="1413">
                  <c:v>277</c:v>
                </c:pt>
                <c:pt idx="1414">
                  <c:v>262</c:v>
                </c:pt>
                <c:pt idx="1415">
                  <c:v>262</c:v>
                </c:pt>
                <c:pt idx="1416">
                  <c:v>228</c:v>
                </c:pt>
                <c:pt idx="1417">
                  <c:v>228</c:v>
                </c:pt>
                <c:pt idx="1418">
                  <c:v>280</c:v>
                </c:pt>
                <c:pt idx="1419">
                  <c:v>280</c:v>
                </c:pt>
                <c:pt idx="1420">
                  <c:v>228</c:v>
                </c:pt>
                <c:pt idx="1421">
                  <c:v>228</c:v>
                </c:pt>
                <c:pt idx="1422">
                  <c:v>228</c:v>
                </c:pt>
                <c:pt idx="1423">
                  <c:v>219</c:v>
                </c:pt>
                <c:pt idx="1424">
                  <c:v>219</c:v>
                </c:pt>
                <c:pt idx="1425">
                  <c:v>219</c:v>
                </c:pt>
                <c:pt idx="1426">
                  <c:v>260</c:v>
                </c:pt>
                <c:pt idx="1427">
                  <c:v>260</c:v>
                </c:pt>
                <c:pt idx="1428">
                  <c:v>260</c:v>
                </c:pt>
                <c:pt idx="1429">
                  <c:v>260</c:v>
                </c:pt>
                <c:pt idx="1430">
                  <c:v>230</c:v>
                </c:pt>
                <c:pt idx="1431">
                  <c:v>260</c:v>
                </c:pt>
                <c:pt idx="1432">
                  <c:v>243</c:v>
                </c:pt>
                <c:pt idx="1433">
                  <c:v>243</c:v>
                </c:pt>
                <c:pt idx="1434">
                  <c:v>243</c:v>
                </c:pt>
                <c:pt idx="1435">
                  <c:v>243</c:v>
                </c:pt>
                <c:pt idx="1436">
                  <c:v>243</c:v>
                </c:pt>
                <c:pt idx="1437">
                  <c:v>243</c:v>
                </c:pt>
                <c:pt idx="1438">
                  <c:v>243</c:v>
                </c:pt>
                <c:pt idx="1439">
                  <c:v>243</c:v>
                </c:pt>
                <c:pt idx="1440">
                  <c:v>243</c:v>
                </c:pt>
                <c:pt idx="1441">
                  <c:v>243</c:v>
                </c:pt>
                <c:pt idx="1442">
                  <c:v>243</c:v>
                </c:pt>
                <c:pt idx="1443">
                  <c:v>243</c:v>
                </c:pt>
                <c:pt idx="1444">
                  <c:v>243</c:v>
                </c:pt>
                <c:pt idx="1445">
                  <c:v>298</c:v>
                </c:pt>
                <c:pt idx="1446">
                  <c:v>298</c:v>
                </c:pt>
                <c:pt idx="1447">
                  <c:v>298</c:v>
                </c:pt>
                <c:pt idx="1448">
                  <c:v>298</c:v>
                </c:pt>
                <c:pt idx="1449">
                  <c:v>235</c:v>
                </c:pt>
                <c:pt idx="1450">
                  <c:v>235</c:v>
                </c:pt>
                <c:pt idx="1451">
                  <c:v>172</c:v>
                </c:pt>
                <c:pt idx="1452">
                  <c:v>235</c:v>
                </c:pt>
                <c:pt idx="1453">
                  <c:v>235</c:v>
                </c:pt>
                <c:pt idx="1454">
                  <c:v>235</c:v>
                </c:pt>
                <c:pt idx="1455">
                  <c:v>231</c:v>
                </c:pt>
                <c:pt idx="1456">
                  <c:v>231</c:v>
                </c:pt>
                <c:pt idx="1457">
                  <c:v>258</c:v>
                </c:pt>
                <c:pt idx="1458">
                  <c:v>331</c:v>
                </c:pt>
                <c:pt idx="1459">
                  <c:v>331</c:v>
                </c:pt>
                <c:pt idx="1460">
                  <c:v>331</c:v>
                </c:pt>
                <c:pt idx="1461">
                  <c:v>331</c:v>
                </c:pt>
                <c:pt idx="1462">
                  <c:v>331</c:v>
                </c:pt>
                <c:pt idx="1463">
                  <c:v>331</c:v>
                </c:pt>
                <c:pt idx="1464">
                  <c:v>266</c:v>
                </c:pt>
                <c:pt idx="1465">
                  <c:v>266</c:v>
                </c:pt>
                <c:pt idx="1466">
                  <c:v>210</c:v>
                </c:pt>
                <c:pt idx="1467">
                  <c:v>210</c:v>
                </c:pt>
                <c:pt idx="1468">
                  <c:v>261</c:v>
                </c:pt>
                <c:pt idx="1469">
                  <c:v>261</c:v>
                </c:pt>
                <c:pt idx="1470">
                  <c:v>261</c:v>
                </c:pt>
                <c:pt idx="1471">
                  <c:v>261</c:v>
                </c:pt>
                <c:pt idx="1472">
                  <c:v>238</c:v>
                </c:pt>
                <c:pt idx="1473">
                  <c:v>238</c:v>
                </c:pt>
                <c:pt idx="1474">
                  <c:v>238</c:v>
                </c:pt>
                <c:pt idx="1475">
                  <c:v>238</c:v>
                </c:pt>
                <c:pt idx="1476">
                  <c:v>218</c:v>
                </c:pt>
                <c:pt idx="1477">
                  <c:v>218</c:v>
                </c:pt>
                <c:pt idx="1478">
                  <c:v>218</c:v>
                </c:pt>
                <c:pt idx="1479">
                  <c:v>218</c:v>
                </c:pt>
                <c:pt idx="1480">
                  <c:v>243</c:v>
                </c:pt>
                <c:pt idx="1481">
                  <c:v>243</c:v>
                </c:pt>
                <c:pt idx="1482">
                  <c:v>243</c:v>
                </c:pt>
                <c:pt idx="1483">
                  <c:v>243</c:v>
                </c:pt>
                <c:pt idx="1484">
                  <c:v>243</c:v>
                </c:pt>
                <c:pt idx="1485">
                  <c:v>265</c:v>
                </c:pt>
                <c:pt idx="1486">
                  <c:v>265</c:v>
                </c:pt>
                <c:pt idx="1487">
                  <c:v>265</c:v>
                </c:pt>
                <c:pt idx="1488">
                  <c:v>265</c:v>
                </c:pt>
                <c:pt idx="1489">
                  <c:v>265</c:v>
                </c:pt>
                <c:pt idx="1490">
                  <c:v>256</c:v>
                </c:pt>
                <c:pt idx="1491">
                  <c:v>247</c:v>
                </c:pt>
                <c:pt idx="1492">
                  <c:v>216</c:v>
                </c:pt>
                <c:pt idx="1493">
                  <c:v>216</c:v>
                </c:pt>
                <c:pt idx="1494">
                  <c:v>216</c:v>
                </c:pt>
                <c:pt idx="1495">
                  <c:v>216</c:v>
                </c:pt>
                <c:pt idx="1496">
                  <c:v>216</c:v>
                </c:pt>
                <c:pt idx="1497">
                  <c:v>218</c:v>
                </c:pt>
                <c:pt idx="1498">
                  <c:v>218</c:v>
                </c:pt>
                <c:pt idx="1499">
                  <c:v>278</c:v>
                </c:pt>
                <c:pt idx="1500">
                  <c:v>278</c:v>
                </c:pt>
                <c:pt idx="1501">
                  <c:v>278</c:v>
                </c:pt>
                <c:pt idx="1502">
                  <c:v>286</c:v>
                </c:pt>
                <c:pt idx="1503">
                  <c:v>286</c:v>
                </c:pt>
                <c:pt idx="1504">
                  <c:v>240</c:v>
                </c:pt>
                <c:pt idx="1505">
                  <c:v>240</c:v>
                </c:pt>
                <c:pt idx="1506">
                  <c:v>240</c:v>
                </c:pt>
                <c:pt idx="1507">
                  <c:v>240</c:v>
                </c:pt>
                <c:pt idx="1508">
                  <c:v>240</c:v>
                </c:pt>
                <c:pt idx="1509">
                  <c:v>240</c:v>
                </c:pt>
                <c:pt idx="1510">
                  <c:v>240</c:v>
                </c:pt>
                <c:pt idx="1511">
                  <c:v>240</c:v>
                </c:pt>
                <c:pt idx="1512">
                  <c:v>240</c:v>
                </c:pt>
                <c:pt idx="1513">
                  <c:v>240</c:v>
                </c:pt>
                <c:pt idx="1514">
                  <c:v>240</c:v>
                </c:pt>
                <c:pt idx="1515">
                  <c:v>240</c:v>
                </c:pt>
                <c:pt idx="1516">
                  <c:v>202</c:v>
                </c:pt>
                <c:pt idx="1517">
                  <c:v>202</c:v>
                </c:pt>
                <c:pt idx="1518">
                  <c:v>250</c:v>
                </c:pt>
                <c:pt idx="1519">
                  <c:v>250</c:v>
                </c:pt>
                <c:pt idx="1520">
                  <c:v>250</c:v>
                </c:pt>
                <c:pt idx="1521">
                  <c:v>257</c:v>
                </c:pt>
                <c:pt idx="1522">
                  <c:v>250</c:v>
                </c:pt>
                <c:pt idx="1523">
                  <c:v>242</c:v>
                </c:pt>
                <c:pt idx="1524">
                  <c:v>242</c:v>
                </c:pt>
                <c:pt idx="1525">
                  <c:v>268</c:v>
                </c:pt>
                <c:pt idx="1526">
                  <c:v>268</c:v>
                </c:pt>
                <c:pt idx="1527">
                  <c:v>268</c:v>
                </c:pt>
                <c:pt idx="1528">
                  <c:v>263</c:v>
                </c:pt>
                <c:pt idx="1529">
                  <c:v>263</c:v>
                </c:pt>
                <c:pt idx="1530">
                  <c:v>263</c:v>
                </c:pt>
                <c:pt idx="1531">
                  <c:v>263</c:v>
                </c:pt>
                <c:pt idx="1532">
                  <c:v>263</c:v>
                </c:pt>
                <c:pt idx="1533">
                  <c:v>263</c:v>
                </c:pt>
                <c:pt idx="1534">
                  <c:v>263</c:v>
                </c:pt>
                <c:pt idx="1535">
                  <c:v>263</c:v>
                </c:pt>
                <c:pt idx="1536">
                  <c:v>263</c:v>
                </c:pt>
                <c:pt idx="1537">
                  <c:v>263</c:v>
                </c:pt>
                <c:pt idx="1538">
                  <c:v>289</c:v>
                </c:pt>
                <c:pt idx="1539">
                  <c:v>220</c:v>
                </c:pt>
                <c:pt idx="1540">
                  <c:v>220</c:v>
                </c:pt>
                <c:pt idx="1541">
                  <c:v>220</c:v>
                </c:pt>
                <c:pt idx="1542">
                  <c:v>246</c:v>
                </c:pt>
                <c:pt idx="1543">
                  <c:v>256</c:v>
                </c:pt>
                <c:pt idx="1544">
                  <c:v>191</c:v>
                </c:pt>
                <c:pt idx="1545">
                  <c:v>191</c:v>
                </c:pt>
                <c:pt idx="1546">
                  <c:v>252</c:v>
                </c:pt>
                <c:pt idx="1547">
                  <c:v>252</c:v>
                </c:pt>
                <c:pt idx="1548">
                  <c:v>258</c:v>
                </c:pt>
                <c:pt idx="1549">
                  <c:v>258</c:v>
                </c:pt>
                <c:pt idx="1550">
                  <c:v>258</c:v>
                </c:pt>
                <c:pt idx="1551">
                  <c:v>225</c:v>
                </c:pt>
                <c:pt idx="1552">
                  <c:v>225</c:v>
                </c:pt>
                <c:pt idx="1553">
                  <c:v>225</c:v>
                </c:pt>
                <c:pt idx="1554">
                  <c:v>225</c:v>
                </c:pt>
                <c:pt idx="1555">
                  <c:v>203</c:v>
                </c:pt>
                <c:pt idx="1556">
                  <c:v>203</c:v>
                </c:pt>
                <c:pt idx="1557">
                  <c:v>203</c:v>
                </c:pt>
                <c:pt idx="1558">
                  <c:v>203</c:v>
                </c:pt>
                <c:pt idx="1559">
                  <c:v>233</c:v>
                </c:pt>
                <c:pt idx="1560">
                  <c:v>217</c:v>
                </c:pt>
                <c:pt idx="1561">
                  <c:v>217</c:v>
                </c:pt>
                <c:pt idx="1562">
                  <c:v>217</c:v>
                </c:pt>
                <c:pt idx="1563">
                  <c:v>217</c:v>
                </c:pt>
                <c:pt idx="1564">
                  <c:v>217</c:v>
                </c:pt>
                <c:pt idx="1565">
                  <c:v>217</c:v>
                </c:pt>
                <c:pt idx="1566">
                  <c:v>217</c:v>
                </c:pt>
                <c:pt idx="1567">
                  <c:v>217</c:v>
                </c:pt>
                <c:pt idx="1568">
                  <c:v>217</c:v>
                </c:pt>
                <c:pt idx="1569">
                  <c:v>217</c:v>
                </c:pt>
                <c:pt idx="1570">
                  <c:v>217</c:v>
                </c:pt>
                <c:pt idx="1571">
                  <c:v>227</c:v>
                </c:pt>
                <c:pt idx="1572">
                  <c:v>227</c:v>
                </c:pt>
                <c:pt idx="1573">
                  <c:v>243</c:v>
                </c:pt>
                <c:pt idx="1574">
                  <c:v>233</c:v>
                </c:pt>
                <c:pt idx="1575">
                  <c:v>233</c:v>
                </c:pt>
                <c:pt idx="1576">
                  <c:v>233</c:v>
                </c:pt>
                <c:pt idx="1577">
                  <c:v>233</c:v>
                </c:pt>
                <c:pt idx="1578">
                  <c:v>216</c:v>
                </c:pt>
                <c:pt idx="1579">
                  <c:v>211</c:v>
                </c:pt>
                <c:pt idx="1580">
                  <c:v>216</c:v>
                </c:pt>
                <c:pt idx="1581">
                  <c:v>264</c:v>
                </c:pt>
                <c:pt idx="1582">
                  <c:v>264</c:v>
                </c:pt>
                <c:pt idx="1583">
                  <c:v>264</c:v>
                </c:pt>
                <c:pt idx="1584">
                  <c:v>264</c:v>
                </c:pt>
                <c:pt idx="1585">
                  <c:v>264</c:v>
                </c:pt>
                <c:pt idx="1586">
                  <c:v>264</c:v>
                </c:pt>
                <c:pt idx="1587">
                  <c:v>264</c:v>
                </c:pt>
                <c:pt idx="1588">
                  <c:v>264</c:v>
                </c:pt>
                <c:pt idx="1589">
                  <c:v>264</c:v>
                </c:pt>
                <c:pt idx="1590">
                  <c:v>264</c:v>
                </c:pt>
                <c:pt idx="1591">
                  <c:v>264</c:v>
                </c:pt>
                <c:pt idx="1592">
                  <c:v>264</c:v>
                </c:pt>
                <c:pt idx="1593">
                  <c:v>267</c:v>
                </c:pt>
                <c:pt idx="1594">
                  <c:v>267</c:v>
                </c:pt>
                <c:pt idx="1595">
                  <c:v>267</c:v>
                </c:pt>
                <c:pt idx="1596">
                  <c:v>267</c:v>
                </c:pt>
                <c:pt idx="1597">
                  <c:v>207</c:v>
                </c:pt>
                <c:pt idx="1598">
                  <c:v>207</c:v>
                </c:pt>
                <c:pt idx="1599">
                  <c:v>210</c:v>
                </c:pt>
                <c:pt idx="1600">
                  <c:v>210</c:v>
                </c:pt>
                <c:pt idx="1601">
                  <c:v>210</c:v>
                </c:pt>
                <c:pt idx="1602">
                  <c:v>298</c:v>
                </c:pt>
                <c:pt idx="1603">
                  <c:v>298</c:v>
                </c:pt>
                <c:pt idx="1604">
                  <c:v>298</c:v>
                </c:pt>
                <c:pt idx="1605">
                  <c:v>210</c:v>
                </c:pt>
                <c:pt idx="1606">
                  <c:v>210</c:v>
                </c:pt>
                <c:pt idx="1607">
                  <c:v>298</c:v>
                </c:pt>
                <c:pt idx="1608">
                  <c:v>298</c:v>
                </c:pt>
                <c:pt idx="1609">
                  <c:v>210</c:v>
                </c:pt>
                <c:pt idx="1610">
                  <c:v>265</c:v>
                </c:pt>
                <c:pt idx="1611">
                  <c:v>265</c:v>
                </c:pt>
                <c:pt idx="1612">
                  <c:v>265</c:v>
                </c:pt>
                <c:pt idx="1613">
                  <c:v>265</c:v>
                </c:pt>
                <c:pt idx="1614">
                  <c:v>265</c:v>
                </c:pt>
                <c:pt idx="1615">
                  <c:v>265</c:v>
                </c:pt>
                <c:pt idx="1616">
                  <c:v>247</c:v>
                </c:pt>
                <c:pt idx="1617">
                  <c:v>223</c:v>
                </c:pt>
                <c:pt idx="1618">
                  <c:v>223</c:v>
                </c:pt>
                <c:pt idx="1619">
                  <c:v>223</c:v>
                </c:pt>
                <c:pt idx="1620">
                  <c:v>223</c:v>
                </c:pt>
                <c:pt idx="1621">
                  <c:v>247</c:v>
                </c:pt>
                <c:pt idx="1622">
                  <c:v>247</c:v>
                </c:pt>
                <c:pt idx="1623">
                  <c:v>247</c:v>
                </c:pt>
                <c:pt idx="1624">
                  <c:v>247</c:v>
                </c:pt>
                <c:pt idx="1625">
                  <c:v>247</c:v>
                </c:pt>
                <c:pt idx="1626">
                  <c:v>245</c:v>
                </c:pt>
                <c:pt idx="1627">
                  <c:v>245</c:v>
                </c:pt>
                <c:pt idx="1628">
                  <c:v>246</c:v>
                </c:pt>
                <c:pt idx="1629">
                  <c:v>246</c:v>
                </c:pt>
                <c:pt idx="1630">
                  <c:v>246</c:v>
                </c:pt>
                <c:pt idx="1631">
                  <c:v>246</c:v>
                </c:pt>
                <c:pt idx="1632">
                  <c:v>246</c:v>
                </c:pt>
                <c:pt idx="1633">
                  <c:v>246</c:v>
                </c:pt>
                <c:pt idx="1634">
                  <c:v>227</c:v>
                </c:pt>
                <c:pt idx="1635">
                  <c:v>227</c:v>
                </c:pt>
                <c:pt idx="1636">
                  <c:v>227</c:v>
                </c:pt>
                <c:pt idx="1637">
                  <c:v>227</c:v>
                </c:pt>
                <c:pt idx="1638">
                  <c:v>227</c:v>
                </c:pt>
                <c:pt idx="1639">
                  <c:v>227</c:v>
                </c:pt>
                <c:pt idx="1640">
                  <c:v>227</c:v>
                </c:pt>
                <c:pt idx="1641">
                  <c:v>227</c:v>
                </c:pt>
                <c:pt idx="1642">
                  <c:v>227</c:v>
                </c:pt>
                <c:pt idx="1643">
                  <c:v>227</c:v>
                </c:pt>
                <c:pt idx="1644">
                  <c:v>229</c:v>
                </c:pt>
                <c:pt idx="1645">
                  <c:v>229</c:v>
                </c:pt>
                <c:pt idx="1646">
                  <c:v>229</c:v>
                </c:pt>
                <c:pt idx="1647">
                  <c:v>229</c:v>
                </c:pt>
                <c:pt idx="1648">
                  <c:v>229</c:v>
                </c:pt>
                <c:pt idx="1649">
                  <c:v>229</c:v>
                </c:pt>
                <c:pt idx="1650">
                  <c:v>229</c:v>
                </c:pt>
                <c:pt idx="1651">
                  <c:v>235</c:v>
                </c:pt>
                <c:pt idx="1652">
                  <c:v>235</c:v>
                </c:pt>
                <c:pt idx="1653">
                  <c:v>235</c:v>
                </c:pt>
                <c:pt idx="1654">
                  <c:v>235</c:v>
                </c:pt>
                <c:pt idx="1655">
                  <c:v>235</c:v>
                </c:pt>
                <c:pt idx="1656">
                  <c:v>235</c:v>
                </c:pt>
                <c:pt idx="1657">
                  <c:v>235</c:v>
                </c:pt>
                <c:pt idx="1658">
                  <c:v>229</c:v>
                </c:pt>
                <c:pt idx="1659">
                  <c:v>229</c:v>
                </c:pt>
                <c:pt idx="1660">
                  <c:v>235</c:v>
                </c:pt>
                <c:pt idx="1661">
                  <c:v>235</c:v>
                </c:pt>
                <c:pt idx="1662">
                  <c:v>235</c:v>
                </c:pt>
                <c:pt idx="1663">
                  <c:v>266</c:v>
                </c:pt>
                <c:pt idx="1664">
                  <c:v>266</c:v>
                </c:pt>
                <c:pt idx="1665">
                  <c:v>266</c:v>
                </c:pt>
                <c:pt idx="1666">
                  <c:v>266</c:v>
                </c:pt>
                <c:pt idx="1667">
                  <c:v>266</c:v>
                </c:pt>
                <c:pt idx="1668">
                  <c:v>266</c:v>
                </c:pt>
                <c:pt idx="1669">
                  <c:v>266</c:v>
                </c:pt>
                <c:pt idx="1670">
                  <c:v>266</c:v>
                </c:pt>
                <c:pt idx="1671">
                  <c:v>266</c:v>
                </c:pt>
                <c:pt idx="1672">
                  <c:v>266</c:v>
                </c:pt>
                <c:pt idx="1673">
                  <c:v>266</c:v>
                </c:pt>
                <c:pt idx="1674">
                  <c:v>266</c:v>
                </c:pt>
                <c:pt idx="1675">
                  <c:v>236</c:v>
                </c:pt>
                <c:pt idx="1676">
                  <c:v>254</c:v>
                </c:pt>
                <c:pt idx="1677">
                  <c:v>254</c:v>
                </c:pt>
                <c:pt idx="1678">
                  <c:v>254</c:v>
                </c:pt>
                <c:pt idx="1679">
                  <c:v>254</c:v>
                </c:pt>
                <c:pt idx="1680">
                  <c:v>192</c:v>
                </c:pt>
                <c:pt idx="1681">
                  <c:v>192</c:v>
                </c:pt>
                <c:pt idx="1682">
                  <c:v>192</c:v>
                </c:pt>
                <c:pt idx="1683">
                  <c:v>192</c:v>
                </c:pt>
                <c:pt idx="1684">
                  <c:v>192</c:v>
                </c:pt>
                <c:pt idx="1685">
                  <c:v>192</c:v>
                </c:pt>
                <c:pt idx="1686">
                  <c:v>192</c:v>
                </c:pt>
                <c:pt idx="1687">
                  <c:v>192</c:v>
                </c:pt>
                <c:pt idx="1688">
                  <c:v>192</c:v>
                </c:pt>
                <c:pt idx="1689">
                  <c:v>212</c:v>
                </c:pt>
                <c:pt idx="1690">
                  <c:v>212</c:v>
                </c:pt>
                <c:pt idx="1691">
                  <c:v>212</c:v>
                </c:pt>
                <c:pt idx="1692">
                  <c:v>224</c:v>
                </c:pt>
                <c:pt idx="1693">
                  <c:v>224</c:v>
                </c:pt>
                <c:pt idx="1694">
                  <c:v>224</c:v>
                </c:pt>
                <c:pt idx="1695">
                  <c:v>224</c:v>
                </c:pt>
                <c:pt idx="1696">
                  <c:v>212</c:v>
                </c:pt>
                <c:pt idx="1697">
                  <c:v>212</c:v>
                </c:pt>
                <c:pt idx="1698">
                  <c:v>236</c:v>
                </c:pt>
                <c:pt idx="1699">
                  <c:v>236</c:v>
                </c:pt>
                <c:pt idx="1700">
                  <c:v>236</c:v>
                </c:pt>
                <c:pt idx="1701">
                  <c:v>236</c:v>
                </c:pt>
                <c:pt idx="1702">
                  <c:v>236</c:v>
                </c:pt>
                <c:pt idx="1703">
                  <c:v>236</c:v>
                </c:pt>
                <c:pt idx="1704">
                  <c:v>236</c:v>
                </c:pt>
                <c:pt idx="1705">
                  <c:v>236</c:v>
                </c:pt>
                <c:pt idx="1706">
                  <c:v>293</c:v>
                </c:pt>
                <c:pt idx="1707">
                  <c:v>293</c:v>
                </c:pt>
                <c:pt idx="1708">
                  <c:v>293</c:v>
                </c:pt>
                <c:pt idx="1709">
                  <c:v>293</c:v>
                </c:pt>
                <c:pt idx="1710">
                  <c:v>244</c:v>
                </c:pt>
                <c:pt idx="1711">
                  <c:v>244</c:v>
                </c:pt>
                <c:pt idx="1712">
                  <c:v>244</c:v>
                </c:pt>
                <c:pt idx="1713">
                  <c:v>244</c:v>
                </c:pt>
                <c:pt idx="1714">
                  <c:v>244</c:v>
                </c:pt>
                <c:pt idx="1715">
                  <c:v>244</c:v>
                </c:pt>
                <c:pt idx="1716">
                  <c:v>244</c:v>
                </c:pt>
                <c:pt idx="1717">
                  <c:v>244</c:v>
                </c:pt>
                <c:pt idx="1718">
                  <c:v>244</c:v>
                </c:pt>
                <c:pt idx="1719">
                  <c:v>213</c:v>
                </c:pt>
                <c:pt idx="1720">
                  <c:v>235</c:v>
                </c:pt>
                <c:pt idx="1721">
                  <c:v>235</c:v>
                </c:pt>
                <c:pt idx="1722">
                  <c:v>235</c:v>
                </c:pt>
                <c:pt idx="1723">
                  <c:v>235</c:v>
                </c:pt>
                <c:pt idx="1724">
                  <c:v>235</c:v>
                </c:pt>
                <c:pt idx="1725">
                  <c:v>235</c:v>
                </c:pt>
                <c:pt idx="1726">
                  <c:v>235</c:v>
                </c:pt>
                <c:pt idx="1727">
                  <c:v>235</c:v>
                </c:pt>
                <c:pt idx="1728">
                  <c:v>235</c:v>
                </c:pt>
                <c:pt idx="1729">
                  <c:v>235</c:v>
                </c:pt>
                <c:pt idx="1730">
                  <c:v>212</c:v>
                </c:pt>
                <c:pt idx="1731">
                  <c:v>250</c:v>
                </c:pt>
                <c:pt idx="1732">
                  <c:v>250</c:v>
                </c:pt>
                <c:pt idx="1733">
                  <c:v>250</c:v>
                </c:pt>
                <c:pt idx="1734">
                  <c:v>250</c:v>
                </c:pt>
                <c:pt idx="1735">
                  <c:v>250</c:v>
                </c:pt>
                <c:pt idx="1736">
                  <c:v>250</c:v>
                </c:pt>
                <c:pt idx="1737">
                  <c:v>250</c:v>
                </c:pt>
                <c:pt idx="1738">
                  <c:v>250</c:v>
                </c:pt>
                <c:pt idx="1739">
                  <c:v>250</c:v>
                </c:pt>
                <c:pt idx="1740">
                  <c:v>250</c:v>
                </c:pt>
                <c:pt idx="1741">
                  <c:v>250</c:v>
                </c:pt>
                <c:pt idx="1742">
                  <c:v>250</c:v>
                </c:pt>
                <c:pt idx="1743">
                  <c:v>255</c:v>
                </c:pt>
                <c:pt idx="1744">
                  <c:v>255</c:v>
                </c:pt>
                <c:pt idx="1745">
                  <c:v>255</c:v>
                </c:pt>
                <c:pt idx="1746">
                  <c:v>255</c:v>
                </c:pt>
                <c:pt idx="1747">
                  <c:v>255</c:v>
                </c:pt>
                <c:pt idx="1748">
                  <c:v>255</c:v>
                </c:pt>
                <c:pt idx="1749">
                  <c:v>255</c:v>
                </c:pt>
                <c:pt idx="1750">
                  <c:v>247</c:v>
                </c:pt>
                <c:pt idx="1751">
                  <c:v>255</c:v>
                </c:pt>
                <c:pt idx="1752">
                  <c:v>229</c:v>
                </c:pt>
                <c:pt idx="1753">
                  <c:v>229</c:v>
                </c:pt>
                <c:pt idx="1754">
                  <c:v>248</c:v>
                </c:pt>
                <c:pt idx="1755">
                  <c:v>248</c:v>
                </c:pt>
                <c:pt idx="1756">
                  <c:v>247</c:v>
                </c:pt>
                <c:pt idx="1757">
                  <c:v>247</c:v>
                </c:pt>
                <c:pt idx="1758">
                  <c:v>247</c:v>
                </c:pt>
                <c:pt idx="1759">
                  <c:v>223</c:v>
                </c:pt>
                <c:pt idx="1760">
                  <c:v>223</c:v>
                </c:pt>
                <c:pt idx="1761">
                  <c:v>223</c:v>
                </c:pt>
                <c:pt idx="1762">
                  <c:v>223</c:v>
                </c:pt>
                <c:pt idx="1763">
                  <c:v>223</c:v>
                </c:pt>
                <c:pt idx="1764">
                  <c:v>223</c:v>
                </c:pt>
                <c:pt idx="1765">
                  <c:v>223</c:v>
                </c:pt>
                <c:pt idx="1766">
                  <c:v>222</c:v>
                </c:pt>
                <c:pt idx="1767">
                  <c:v>222</c:v>
                </c:pt>
                <c:pt idx="1768">
                  <c:v>222</c:v>
                </c:pt>
                <c:pt idx="1769">
                  <c:v>222</c:v>
                </c:pt>
                <c:pt idx="1770">
                  <c:v>222</c:v>
                </c:pt>
                <c:pt idx="1771">
                  <c:v>222</c:v>
                </c:pt>
                <c:pt idx="1772">
                  <c:v>270</c:v>
                </c:pt>
                <c:pt idx="1773">
                  <c:v>270</c:v>
                </c:pt>
                <c:pt idx="1774">
                  <c:v>270</c:v>
                </c:pt>
                <c:pt idx="1775">
                  <c:v>249</c:v>
                </c:pt>
                <c:pt idx="1776">
                  <c:v>249</c:v>
                </c:pt>
                <c:pt idx="1777">
                  <c:v>249</c:v>
                </c:pt>
                <c:pt idx="1778">
                  <c:v>249</c:v>
                </c:pt>
                <c:pt idx="1779">
                  <c:v>249</c:v>
                </c:pt>
                <c:pt idx="1780">
                  <c:v>249</c:v>
                </c:pt>
                <c:pt idx="1781">
                  <c:v>249</c:v>
                </c:pt>
                <c:pt idx="1782">
                  <c:v>249</c:v>
                </c:pt>
                <c:pt idx="1783">
                  <c:v>249</c:v>
                </c:pt>
                <c:pt idx="1784">
                  <c:v>209</c:v>
                </c:pt>
                <c:pt idx="1785">
                  <c:v>209</c:v>
                </c:pt>
                <c:pt idx="1786">
                  <c:v>209</c:v>
                </c:pt>
                <c:pt idx="1787">
                  <c:v>209</c:v>
                </c:pt>
                <c:pt idx="1788">
                  <c:v>209</c:v>
                </c:pt>
                <c:pt idx="1789">
                  <c:v>209</c:v>
                </c:pt>
                <c:pt idx="1790">
                  <c:v>209</c:v>
                </c:pt>
                <c:pt idx="1791">
                  <c:v>209</c:v>
                </c:pt>
                <c:pt idx="1792">
                  <c:v>209</c:v>
                </c:pt>
                <c:pt idx="1793">
                  <c:v>200</c:v>
                </c:pt>
                <c:pt idx="1794">
                  <c:v>200</c:v>
                </c:pt>
                <c:pt idx="1795">
                  <c:v>200</c:v>
                </c:pt>
                <c:pt idx="1796">
                  <c:v>200</c:v>
                </c:pt>
                <c:pt idx="1797">
                  <c:v>203</c:v>
                </c:pt>
                <c:pt idx="1798">
                  <c:v>203</c:v>
                </c:pt>
                <c:pt idx="1799">
                  <c:v>203</c:v>
                </c:pt>
                <c:pt idx="1800">
                  <c:v>203</c:v>
                </c:pt>
                <c:pt idx="1801">
                  <c:v>225</c:v>
                </c:pt>
                <c:pt idx="1802">
                  <c:v>203</c:v>
                </c:pt>
                <c:pt idx="1803">
                  <c:v>203</c:v>
                </c:pt>
                <c:pt idx="1804">
                  <c:v>203</c:v>
                </c:pt>
                <c:pt idx="1805">
                  <c:v>203</c:v>
                </c:pt>
                <c:pt idx="1806">
                  <c:v>203</c:v>
                </c:pt>
                <c:pt idx="1807">
                  <c:v>203</c:v>
                </c:pt>
                <c:pt idx="1808">
                  <c:v>203</c:v>
                </c:pt>
                <c:pt idx="1809">
                  <c:v>203</c:v>
                </c:pt>
                <c:pt idx="1810">
                  <c:v>203</c:v>
                </c:pt>
                <c:pt idx="1811">
                  <c:v>203</c:v>
                </c:pt>
                <c:pt idx="1812">
                  <c:v>208</c:v>
                </c:pt>
                <c:pt idx="1813">
                  <c:v>208</c:v>
                </c:pt>
                <c:pt idx="1814">
                  <c:v>208</c:v>
                </c:pt>
                <c:pt idx="1815">
                  <c:v>208</c:v>
                </c:pt>
                <c:pt idx="1816">
                  <c:v>208</c:v>
                </c:pt>
                <c:pt idx="1817">
                  <c:v>208</c:v>
                </c:pt>
                <c:pt idx="1818">
                  <c:v>208</c:v>
                </c:pt>
                <c:pt idx="1819">
                  <c:v>208</c:v>
                </c:pt>
                <c:pt idx="1820">
                  <c:v>208</c:v>
                </c:pt>
                <c:pt idx="1821">
                  <c:v>208</c:v>
                </c:pt>
                <c:pt idx="1822">
                  <c:v>229</c:v>
                </c:pt>
                <c:pt idx="1823">
                  <c:v>229</c:v>
                </c:pt>
                <c:pt idx="1824">
                  <c:v>229</c:v>
                </c:pt>
                <c:pt idx="1825">
                  <c:v>229</c:v>
                </c:pt>
                <c:pt idx="1826">
                  <c:v>229</c:v>
                </c:pt>
                <c:pt idx="1827">
                  <c:v>233</c:v>
                </c:pt>
                <c:pt idx="1828">
                  <c:v>233</c:v>
                </c:pt>
                <c:pt idx="1829">
                  <c:v>224</c:v>
                </c:pt>
                <c:pt idx="1830">
                  <c:v>270</c:v>
                </c:pt>
                <c:pt idx="1831">
                  <c:v>270</c:v>
                </c:pt>
                <c:pt idx="1832">
                  <c:v>210</c:v>
                </c:pt>
                <c:pt idx="1833">
                  <c:v>210</c:v>
                </c:pt>
                <c:pt idx="1834">
                  <c:v>210</c:v>
                </c:pt>
                <c:pt idx="1835">
                  <c:v>210</c:v>
                </c:pt>
                <c:pt idx="1836">
                  <c:v>210</c:v>
                </c:pt>
                <c:pt idx="1837">
                  <c:v>202</c:v>
                </c:pt>
                <c:pt idx="1838">
                  <c:v>207</c:v>
                </c:pt>
                <c:pt idx="1839">
                  <c:v>216</c:v>
                </c:pt>
                <c:pt idx="1840">
                  <c:v>207</c:v>
                </c:pt>
                <c:pt idx="1841">
                  <c:v>233</c:v>
                </c:pt>
                <c:pt idx="1842">
                  <c:v>233</c:v>
                </c:pt>
                <c:pt idx="1843">
                  <c:v>233</c:v>
                </c:pt>
                <c:pt idx="1844">
                  <c:v>233</c:v>
                </c:pt>
                <c:pt idx="1845">
                  <c:v>233</c:v>
                </c:pt>
                <c:pt idx="1846">
                  <c:v>238</c:v>
                </c:pt>
                <c:pt idx="1847">
                  <c:v>238</c:v>
                </c:pt>
                <c:pt idx="1848">
                  <c:v>238</c:v>
                </c:pt>
                <c:pt idx="1849">
                  <c:v>302</c:v>
                </c:pt>
                <c:pt idx="1850">
                  <c:v>302</c:v>
                </c:pt>
                <c:pt idx="1851">
                  <c:v>218</c:v>
                </c:pt>
                <c:pt idx="1852">
                  <c:v>218</c:v>
                </c:pt>
                <c:pt idx="1853">
                  <c:v>253</c:v>
                </c:pt>
                <c:pt idx="1854">
                  <c:v>242</c:v>
                </c:pt>
                <c:pt idx="1855">
                  <c:v>242</c:v>
                </c:pt>
                <c:pt idx="1856">
                  <c:v>242</c:v>
                </c:pt>
                <c:pt idx="1857">
                  <c:v>242</c:v>
                </c:pt>
                <c:pt idx="1858">
                  <c:v>242</c:v>
                </c:pt>
                <c:pt idx="1859">
                  <c:v>242</c:v>
                </c:pt>
                <c:pt idx="1860">
                  <c:v>212</c:v>
                </c:pt>
                <c:pt idx="1861">
                  <c:v>212</c:v>
                </c:pt>
                <c:pt idx="1862">
                  <c:v>212</c:v>
                </c:pt>
                <c:pt idx="1863">
                  <c:v>243</c:v>
                </c:pt>
                <c:pt idx="1864">
                  <c:v>243</c:v>
                </c:pt>
                <c:pt idx="1865">
                  <c:v>243</c:v>
                </c:pt>
                <c:pt idx="1866">
                  <c:v>243</c:v>
                </c:pt>
                <c:pt idx="1867">
                  <c:v>243</c:v>
                </c:pt>
                <c:pt idx="1868">
                  <c:v>243</c:v>
                </c:pt>
                <c:pt idx="1869">
                  <c:v>243</c:v>
                </c:pt>
                <c:pt idx="1870">
                  <c:v>235</c:v>
                </c:pt>
                <c:pt idx="1871">
                  <c:v>235</c:v>
                </c:pt>
                <c:pt idx="1872">
                  <c:v>276</c:v>
                </c:pt>
                <c:pt idx="1873">
                  <c:v>276</c:v>
                </c:pt>
                <c:pt idx="1874">
                  <c:v>276</c:v>
                </c:pt>
                <c:pt idx="1875">
                  <c:v>247</c:v>
                </c:pt>
                <c:pt idx="1876">
                  <c:v>247</c:v>
                </c:pt>
                <c:pt idx="1877">
                  <c:v>227</c:v>
                </c:pt>
                <c:pt idx="1878">
                  <c:v>227</c:v>
                </c:pt>
                <c:pt idx="1879">
                  <c:v>227</c:v>
                </c:pt>
                <c:pt idx="1880">
                  <c:v>227</c:v>
                </c:pt>
                <c:pt idx="1881">
                  <c:v>227</c:v>
                </c:pt>
                <c:pt idx="1882">
                  <c:v>227</c:v>
                </c:pt>
                <c:pt idx="1883">
                  <c:v>227</c:v>
                </c:pt>
                <c:pt idx="1884">
                  <c:v>227</c:v>
                </c:pt>
                <c:pt idx="1885">
                  <c:v>227</c:v>
                </c:pt>
                <c:pt idx="1886">
                  <c:v>227</c:v>
                </c:pt>
                <c:pt idx="1887">
                  <c:v>223</c:v>
                </c:pt>
                <c:pt idx="1888">
                  <c:v>313</c:v>
                </c:pt>
                <c:pt idx="1889">
                  <c:v>253</c:v>
                </c:pt>
                <c:pt idx="1890">
                  <c:v>253</c:v>
                </c:pt>
                <c:pt idx="1891">
                  <c:v>199</c:v>
                </c:pt>
                <c:pt idx="1892">
                  <c:v>199</c:v>
                </c:pt>
                <c:pt idx="1893">
                  <c:v>294</c:v>
                </c:pt>
                <c:pt idx="1894">
                  <c:v>294</c:v>
                </c:pt>
                <c:pt idx="1895">
                  <c:v>213</c:v>
                </c:pt>
                <c:pt idx="1896">
                  <c:v>213</c:v>
                </c:pt>
                <c:pt idx="1897">
                  <c:v>217</c:v>
                </c:pt>
                <c:pt idx="1898">
                  <c:v>211</c:v>
                </c:pt>
                <c:pt idx="1899">
                  <c:v>211</c:v>
                </c:pt>
                <c:pt idx="1900">
                  <c:v>228</c:v>
                </c:pt>
                <c:pt idx="1901">
                  <c:v>211</c:v>
                </c:pt>
                <c:pt idx="1902">
                  <c:v>254</c:v>
                </c:pt>
                <c:pt idx="1903">
                  <c:v>254</c:v>
                </c:pt>
                <c:pt idx="1904">
                  <c:v>254</c:v>
                </c:pt>
                <c:pt idx="1905">
                  <c:v>254</c:v>
                </c:pt>
                <c:pt idx="1906">
                  <c:v>254</c:v>
                </c:pt>
                <c:pt idx="1907">
                  <c:v>254</c:v>
                </c:pt>
                <c:pt idx="1908">
                  <c:v>254</c:v>
                </c:pt>
                <c:pt idx="1909">
                  <c:v>232</c:v>
                </c:pt>
                <c:pt idx="1910">
                  <c:v>232</c:v>
                </c:pt>
                <c:pt idx="1911">
                  <c:v>223</c:v>
                </c:pt>
                <c:pt idx="1912">
                  <c:v>223</c:v>
                </c:pt>
                <c:pt idx="1913">
                  <c:v>223</c:v>
                </c:pt>
                <c:pt idx="1914">
                  <c:v>223</c:v>
                </c:pt>
                <c:pt idx="1915">
                  <c:v>254</c:v>
                </c:pt>
                <c:pt idx="1916">
                  <c:v>222</c:v>
                </c:pt>
                <c:pt idx="1917">
                  <c:v>222</c:v>
                </c:pt>
                <c:pt idx="1918">
                  <c:v>244</c:v>
                </c:pt>
                <c:pt idx="1919">
                  <c:v>222</c:v>
                </c:pt>
                <c:pt idx="1920">
                  <c:v>222</c:v>
                </c:pt>
                <c:pt idx="1921">
                  <c:v>222</c:v>
                </c:pt>
                <c:pt idx="1922">
                  <c:v>222</c:v>
                </c:pt>
                <c:pt idx="1923">
                  <c:v>222</c:v>
                </c:pt>
                <c:pt idx="1924">
                  <c:v>251</c:v>
                </c:pt>
                <c:pt idx="1925">
                  <c:v>251</c:v>
                </c:pt>
                <c:pt idx="1926">
                  <c:v>251</c:v>
                </c:pt>
                <c:pt idx="1927">
                  <c:v>253</c:v>
                </c:pt>
                <c:pt idx="1928">
                  <c:v>253</c:v>
                </c:pt>
                <c:pt idx="1929">
                  <c:v>253</c:v>
                </c:pt>
                <c:pt idx="1930">
                  <c:v>253</c:v>
                </c:pt>
                <c:pt idx="1931">
                  <c:v>253</c:v>
                </c:pt>
                <c:pt idx="1932">
                  <c:v>230</c:v>
                </c:pt>
                <c:pt idx="1933">
                  <c:v>230</c:v>
                </c:pt>
                <c:pt idx="1934">
                  <c:v>230</c:v>
                </c:pt>
                <c:pt idx="1935">
                  <c:v>230</c:v>
                </c:pt>
                <c:pt idx="1936">
                  <c:v>230</c:v>
                </c:pt>
                <c:pt idx="1937">
                  <c:v>230</c:v>
                </c:pt>
                <c:pt idx="1938">
                  <c:v>230</c:v>
                </c:pt>
                <c:pt idx="1939">
                  <c:v>230</c:v>
                </c:pt>
                <c:pt idx="1940">
                  <c:v>230</c:v>
                </c:pt>
                <c:pt idx="1941">
                  <c:v>230</c:v>
                </c:pt>
                <c:pt idx="1942">
                  <c:v>259</c:v>
                </c:pt>
                <c:pt idx="1943">
                  <c:v>259</c:v>
                </c:pt>
                <c:pt idx="1944">
                  <c:v>259</c:v>
                </c:pt>
                <c:pt idx="1945">
                  <c:v>238</c:v>
                </c:pt>
                <c:pt idx="1946">
                  <c:v>204</c:v>
                </c:pt>
                <c:pt idx="1947">
                  <c:v>204</c:v>
                </c:pt>
                <c:pt idx="1948">
                  <c:v>238</c:v>
                </c:pt>
                <c:pt idx="1949">
                  <c:v>247</c:v>
                </c:pt>
                <c:pt idx="1950">
                  <c:v>238</c:v>
                </c:pt>
                <c:pt idx="1951">
                  <c:v>238</c:v>
                </c:pt>
                <c:pt idx="1952">
                  <c:v>229</c:v>
                </c:pt>
                <c:pt idx="1953">
                  <c:v>247</c:v>
                </c:pt>
                <c:pt idx="1954">
                  <c:v>247</c:v>
                </c:pt>
                <c:pt idx="1955">
                  <c:v>247</c:v>
                </c:pt>
                <c:pt idx="1956">
                  <c:v>247</c:v>
                </c:pt>
                <c:pt idx="1957">
                  <c:v>225</c:v>
                </c:pt>
                <c:pt idx="1958">
                  <c:v>180</c:v>
                </c:pt>
                <c:pt idx="1959">
                  <c:v>180</c:v>
                </c:pt>
                <c:pt idx="1960">
                  <c:v>180</c:v>
                </c:pt>
                <c:pt idx="1961">
                  <c:v>180</c:v>
                </c:pt>
                <c:pt idx="1962">
                  <c:v>180</c:v>
                </c:pt>
                <c:pt idx="1963">
                  <c:v>180</c:v>
                </c:pt>
                <c:pt idx="1964">
                  <c:v>180</c:v>
                </c:pt>
                <c:pt idx="1965">
                  <c:v>238</c:v>
                </c:pt>
                <c:pt idx="1966">
                  <c:v>238</c:v>
                </c:pt>
                <c:pt idx="1967">
                  <c:v>220</c:v>
                </c:pt>
                <c:pt idx="1968">
                  <c:v>220</c:v>
                </c:pt>
                <c:pt idx="1969">
                  <c:v>220</c:v>
                </c:pt>
                <c:pt idx="1970">
                  <c:v>215</c:v>
                </c:pt>
                <c:pt idx="1971">
                  <c:v>220</c:v>
                </c:pt>
                <c:pt idx="1972">
                  <c:v>220</c:v>
                </c:pt>
                <c:pt idx="1973">
                  <c:v>241</c:v>
                </c:pt>
                <c:pt idx="1974">
                  <c:v>224</c:v>
                </c:pt>
                <c:pt idx="1975">
                  <c:v>220</c:v>
                </c:pt>
                <c:pt idx="1976">
                  <c:v>220</c:v>
                </c:pt>
                <c:pt idx="1977">
                  <c:v>241</c:v>
                </c:pt>
                <c:pt idx="1978">
                  <c:v>241</c:v>
                </c:pt>
                <c:pt idx="1979">
                  <c:v>241</c:v>
                </c:pt>
                <c:pt idx="1980">
                  <c:v>241</c:v>
                </c:pt>
                <c:pt idx="1981">
                  <c:v>193</c:v>
                </c:pt>
                <c:pt idx="1982">
                  <c:v>241</c:v>
                </c:pt>
                <c:pt idx="1983">
                  <c:v>193</c:v>
                </c:pt>
                <c:pt idx="1984">
                  <c:v>193</c:v>
                </c:pt>
                <c:pt idx="1985">
                  <c:v>193</c:v>
                </c:pt>
                <c:pt idx="1986">
                  <c:v>242</c:v>
                </c:pt>
                <c:pt idx="1987">
                  <c:v>242</c:v>
                </c:pt>
                <c:pt idx="1988">
                  <c:v>242</c:v>
                </c:pt>
                <c:pt idx="1989">
                  <c:v>211</c:v>
                </c:pt>
                <c:pt idx="1990">
                  <c:v>211</c:v>
                </c:pt>
                <c:pt idx="1991">
                  <c:v>250</c:v>
                </c:pt>
                <c:pt idx="1992">
                  <c:v>207</c:v>
                </c:pt>
                <c:pt idx="1993">
                  <c:v>207</c:v>
                </c:pt>
                <c:pt idx="1994">
                  <c:v>207</c:v>
                </c:pt>
                <c:pt idx="1995">
                  <c:v>207</c:v>
                </c:pt>
                <c:pt idx="1996">
                  <c:v>207</c:v>
                </c:pt>
                <c:pt idx="1997">
                  <c:v>207</c:v>
                </c:pt>
                <c:pt idx="1998">
                  <c:v>238</c:v>
                </c:pt>
                <c:pt idx="1999">
                  <c:v>252</c:v>
                </c:pt>
                <c:pt idx="2000">
                  <c:v>252</c:v>
                </c:pt>
                <c:pt idx="2001">
                  <c:v>252</c:v>
                </c:pt>
                <c:pt idx="2002">
                  <c:v>252</c:v>
                </c:pt>
                <c:pt idx="2003">
                  <c:v>252</c:v>
                </c:pt>
                <c:pt idx="2004">
                  <c:v>252</c:v>
                </c:pt>
                <c:pt idx="2005">
                  <c:v>252</c:v>
                </c:pt>
                <c:pt idx="2006">
                  <c:v>252</c:v>
                </c:pt>
                <c:pt idx="2007">
                  <c:v>252</c:v>
                </c:pt>
                <c:pt idx="2008">
                  <c:v>252</c:v>
                </c:pt>
                <c:pt idx="2009">
                  <c:v>252</c:v>
                </c:pt>
                <c:pt idx="2010">
                  <c:v>252</c:v>
                </c:pt>
                <c:pt idx="2011">
                  <c:v>245</c:v>
                </c:pt>
                <c:pt idx="2012">
                  <c:v>245</c:v>
                </c:pt>
                <c:pt idx="2013">
                  <c:v>245</c:v>
                </c:pt>
                <c:pt idx="2014">
                  <c:v>245</c:v>
                </c:pt>
                <c:pt idx="2015">
                  <c:v>245</c:v>
                </c:pt>
                <c:pt idx="2016">
                  <c:v>245</c:v>
                </c:pt>
                <c:pt idx="2017">
                  <c:v>245</c:v>
                </c:pt>
                <c:pt idx="2018">
                  <c:v>245</c:v>
                </c:pt>
                <c:pt idx="2019">
                  <c:v>245</c:v>
                </c:pt>
                <c:pt idx="2020">
                  <c:v>245</c:v>
                </c:pt>
                <c:pt idx="2021">
                  <c:v>245</c:v>
                </c:pt>
                <c:pt idx="2022">
                  <c:v>245</c:v>
                </c:pt>
                <c:pt idx="2023">
                  <c:v>245</c:v>
                </c:pt>
                <c:pt idx="2024">
                  <c:v>245</c:v>
                </c:pt>
                <c:pt idx="2025">
                  <c:v>212</c:v>
                </c:pt>
                <c:pt idx="2026">
                  <c:v>213</c:v>
                </c:pt>
                <c:pt idx="2027">
                  <c:v>212</c:v>
                </c:pt>
                <c:pt idx="2028">
                  <c:v>228</c:v>
                </c:pt>
                <c:pt idx="2029">
                  <c:v>222</c:v>
                </c:pt>
                <c:pt idx="2030">
                  <c:v>228</c:v>
                </c:pt>
                <c:pt idx="2031">
                  <c:v>196</c:v>
                </c:pt>
                <c:pt idx="2032">
                  <c:v>196</c:v>
                </c:pt>
                <c:pt idx="2033">
                  <c:v>196</c:v>
                </c:pt>
                <c:pt idx="2034">
                  <c:v>196</c:v>
                </c:pt>
                <c:pt idx="2035">
                  <c:v>196</c:v>
                </c:pt>
                <c:pt idx="2036">
                  <c:v>199</c:v>
                </c:pt>
                <c:pt idx="2037">
                  <c:v>199</c:v>
                </c:pt>
                <c:pt idx="2038">
                  <c:v>199</c:v>
                </c:pt>
                <c:pt idx="2039">
                  <c:v>199</c:v>
                </c:pt>
                <c:pt idx="2040">
                  <c:v>199</c:v>
                </c:pt>
                <c:pt idx="2041">
                  <c:v>199</c:v>
                </c:pt>
                <c:pt idx="2042">
                  <c:v>199</c:v>
                </c:pt>
                <c:pt idx="2043">
                  <c:v>199</c:v>
                </c:pt>
                <c:pt idx="2044">
                  <c:v>199</c:v>
                </c:pt>
                <c:pt idx="2045">
                  <c:v>233</c:v>
                </c:pt>
                <c:pt idx="2046">
                  <c:v>233</c:v>
                </c:pt>
                <c:pt idx="2047">
                  <c:v>203</c:v>
                </c:pt>
                <c:pt idx="2048">
                  <c:v>223</c:v>
                </c:pt>
                <c:pt idx="2049">
                  <c:v>223</c:v>
                </c:pt>
                <c:pt idx="2050">
                  <c:v>223</c:v>
                </c:pt>
                <c:pt idx="2051">
                  <c:v>223</c:v>
                </c:pt>
                <c:pt idx="2052">
                  <c:v>223</c:v>
                </c:pt>
                <c:pt idx="2053">
                  <c:v>223</c:v>
                </c:pt>
                <c:pt idx="2054">
                  <c:v>223</c:v>
                </c:pt>
                <c:pt idx="2055">
                  <c:v>268</c:v>
                </c:pt>
                <c:pt idx="2056">
                  <c:v>250</c:v>
                </c:pt>
                <c:pt idx="2057">
                  <c:v>268</c:v>
                </c:pt>
                <c:pt idx="2058">
                  <c:v>268</c:v>
                </c:pt>
                <c:pt idx="2059">
                  <c:v>268</c:v>
                </c:pt>
                <c:pt idx="2060">
                  <c:v>236</c:v>
                </c:pt>
                <c:pt idx="2061">
                  <c:v>236</c:v>
                </c:pt>
                <c:pt idx="2062">
                  <c:v>236</c:v>
                </c:pt>
                <c:pt idx="2063">
                  <c:v>236</c:v>
                </c:pt>
                <c:pt idx="2064">
                  <c:v>236</c:v>
                </c:pt>
                <c:pt idx="2065">
                  <c:v>236</c:v>
                </c:pt>
                <c:pt idx="2066">
                  <c:v>263</c:v>
                </c:pt>
                <c:pt idx="2067">
                  <c:v>263</c:v>
                </c:pt>
                <c:pt idx="2068">
                  <c:v>263</c:v>
                </c:pt>
                <c:pt idx="2069">
                  <c:v>263</c:v>
                </c:pt>
                <c:pt idx="2070">
                  <c:v>263</c:v>
                </c:pt>
                <c:pt idx="2071">
                  <c:v>263</c:v>
                </c:pt>
                <c:pt idx="2072">
                  <c:v>263</c:v>
                </c:pt>
                <c:pt idx="2073">
                  <c:v>227</c:v>
                </c:pt>
                <c:pt idx="2074">
                  <c:v>227</c:v>
                </c:pt>
                <c:pt idx="2075">
                  <c:v>220</c:v>
                </c:pt>
                <c:pt idx="2076">
                  <c:v>220</c:v>
                </c:pt>
                <c:pt idx="2077">
                  <c:v>220</c:v>
                </c:pt>
                <c:pt idx="2078">
                  <c:v>220</c:v>
                </c:pt>
                <c:pt idx="2079">
                  <c:v>218</c:v>
                </c:pt>
                <c:pt idx="2080">
                  <c:v>218</c:v>
                </c:pt>
                <c:pt idx="2081">
                  <c:v>204</c:v>
                </c:pt>
                <c:pt idx="2082">
                  <c:v>263</c:v>
                </c:pt>
                <c:pt idx="2083">
                  <c:v>218</c:v>
                </c:pt>
                <c:pt idx="2084">
                  <c:v>235</c:v>
                </c:pt>
                <c:pt idx="2085">
                  <c:v>203</c:v>
                </c:pt>
                <c:pt idx="2086">
                  <c:v>228</c:v>
                </c:pt>
                <c:pt idx="2087">
                  <c:v>228</c:v>
                </c:pt>
                <c:pt idx="2088">
                  <c:v>228</c:v>
                </c:pt>
                <c:pt idx="2089">
                  <c:v>222</c:v>
                </c:pt>
                <c:pt idx="2090">
                  <c:v>228</c:v>
                </c:pt>
                <c:pt idx="2091">
                  <c:v>222</c:v>
                </c:pt>
                <c:pt idx="2092">
                  <c:v>229</c:v>
                </c:pt>
                <c:pt idx="2093">
                  <c:v>222</c:v>
                </c:pt>
                <c:pt idx="2094">
                  <c:v>222</c:v>
                </c:pt>
                <c:pt idx="2095">
                  <c:v>217</c:v>
                </c:pt>
                <c:pt idx="2096">
                  <c:v>260</c:v>
                </c:pt>
                <c:pt idx="2097">
                  <c:v>260</c:v>
                </c:pt>
                <c:pt idx="2098">
                  <c:v>260</c:v>
                </c:pt>
                <c:pt idx="2099">
                  <c:v>260</c:v>
                </c:pt>
                <c:pt idx="2100">
                  <c:v>260</c:v>
                </c:pt>
                <c:pt idx="2101">
                  <c:v>260</c:v>
                </c:pt>
                <c:pt idx="2102">
                  <c:v>231</c:v>
                </c:pt>
                <c:pt idx="2103">
                  <c:v>231</c:v>
                </c:pt>
                <c:pt idx="2104">
                  <c:v>231</c:v>
                </c:pt>
                <c:pt idx="2105">
                  <c:v>243</c:v>
                </c:pt>
                <c:pt idx="2106">
                  <c:v>231</c:v>
                </c:pt>
                <c:pt idx="2107">
                  <c:v>231</c:v>
                </c:pt>
                <c:pt idx="2108">
                  <c:v>228</c:v>
                </c:pt>
                <c:pt idx="2109">
                  <c:v>228</c:v>
                </c:pt>
                <c:pt idx="2110">
                  <c:v>228</c:v>
                </c:pt>
                <c:pt idx="2111">
                  <c:v>228</c:v>
                </c:pt>
                <c:pt idx="2112">
                  <c:v>228</c:v>
                </c:pt>
                <c:pt idx="2113">
                  <c:v>228</c:v>
                </c:pt>
                <c:pt idx="2114">
                  <c:v>228</c:v>
                </c:pt>
                <c:pt idx="2115">
                  <c:v>256</c:v>
                </c:pt>
                <c:pt idx="2116">
                  <c:v>263</c:v>
                </c:pt>
                <c:pt idx="2117">
                  <c:v>263</c:v>
                </c:pt>
                <c:pt idx="2118">
                  <c:v>263</c:v>
                </c:pt>
                <c:pt idx="2119">
                  <c:v>263</c:v>
                </c:pt>
                <c:pt idx="2120">
                  <c:v>263</c:v>
                </c:pt>
                <c:pt idx="2121">
                  <c:v>263</c:v>
                </c:pt>
                <c:pt idx="2122">
                  <c:v>230</c:v>
                </c:pt>
                <c:pt idx="2123">
                  <c:v>230</c:v>
                </c:pt>
                <c:pt idx="2124">
                  <c:v>201</c:v>
                </c:pt>
                <c:pt idx="2125">
                  <c:v>201</c:v>
                </c:pt>
                <c:pt idx="2126">
                  <c:v>201</c:v>
                </c:pt>
                <c:pt idx="2127">
                  <c:v>201</c:v>
                </c:pt>
                <c:pt idx="2128">
                  <c:v>287</c:v>
                </c:pt>
                <c:pt idx="2129">
                  <c:v>287</c:v>
                </c:pt>
                <c:pt idx="2130">
                  <c:v>287</c:v>
                </c:pt>
                <c:pt idx="2131">
                  <c:v>287</c:v>
                </c:pt>
                <c:pt idx="2132">
                  <c:v>287</c:v>
                </c:pt>
                <c:pt idx="2133">
                  <c:v>215</c:v>
                </c:pt>
                <c:pt idx="2134">
                  <c:v>215</c:v>
                </c:pt>
                <c:pt idx="2135">
                  <c:v>215</c:v>
                </c:pt>
                <c:pt idx="2136">
                  <c:v>215</c:v>
                </c:pt>
                <c:pt idx="2137">
                  <c:v>215</c:v>
                </c:pt>
                <c:pt idx="2138">
                  <c:v>215</c:v>
                </c:pt>
                <c:pt idx="2139">
                  <c:v>215</c:v>
                </c:pt>
                <c:pt idx="2140">
                  <c:v>215</c:v>
                </c:pt>
                <c:pt idx="2141">
                  <c:v>199</c:v>
                </c:pt>
                <c:pt idx="2142">
                  <c:v>199</c:v>
                </c:pt>
                <c:pt idx="2143">
                  <c:v>215</c:v>
                </c:pt>
                <c:pt idx="2144">
                  <c:v>215</c:v>
                </c:pt>
                <c:pt idx="2145">
                  <c:v>242</c:v>
                </c:pt>
                <c:pt idx="2146">
                  <c:v>242</c:v>
                </c:pt>
                <c:pt idx="2147">
                  <c:v>221</c:v>
                </c:pt>
                <c:pt idx="2148">
                  <c:v>221</c:v>
                </c:pt>
                <c:pt idx="2149">
                  <c:v>215</c:v>
                </c:pt>
                <c:pt idx="2150">
                  <c:v>221</c:v>
                </c:pt>
                <c:pt idx="2151">
                  <c:v>250</c:v>
                </c:pt>
                <c:pt idx="2152">
                  <c:v>250</c:v>
                </c:pt>
                <c:pt idx="2153">
                  <c:v>250</c:v>
                </c:pt>
                <c:pt idx="2154">
                  <c:v>250</c:v>
                </c:pt>
                <c:pt idx="2155">
                  <c:v>250</c:v>
                </c:pt>
                <c:pt idx="2156">
                  <c:v>250</c:v>
                </c:pt>
                <c:pt idx="2157">
                  <c:v>245</c:v>
                </c:pt>
                <c:pt idx="2158">
                  <c:v>245</c:v>
                </c:pt>
                <c:pt idx="2159">
                  <c:v>245</c:v>
                </c:pt>
                <c:pt idx="2160">
                  <c:v>245</c:v>
                </c:pt>
                <c:pt idx="2161">
                  <c:v>245</c:v>
                </c:pt>
                <c:pt idx="2162">
                  <c:v>245</c:v>
                </c:pt>
                <c:pt idx="2163">
                  <c:v>245</c:v>
                </c:pt>
                <c:pt idx="2164">
                  <c:v>245</c:v>
                </c:pt>
                <c:pt idx="2165">
                  <c:v>193</c:v>
                </c:pt>
                <c:pt idx="2166">
                  <c:v>193</c:v>
                </c:pt>
                <c:pt idx="2167">
                  <c:v>193</c:v>
                </c:pt>
                <c:pt idx="2168">
                  <c:v>193</c:v>
                </c:pt>
                <c:pt idx="2169">
                  <c:v>193</c:v>
                </c:pt>
                <c:pt idx="2170">
                  <c:v>193</c:v>
                </c:pt>
                <c:pt idx="2171">
                  <c:v>193</c:v>
                </c:pt>
                <c:pt idx="2172">
                  <c:v>193</c:v>
                </c:pt>
                <c:pt idx="2173">
                  <c:v>193</c:v>
                </c:pt>
                <c:pt idx="2174">
                  <c:v>225</c:v>
                </c:pt>
                <c:pt idx="2175">
                  <c:v>192</c:v>
                </c:pt>
                <c:pt idx="2176">
                  <c:v>192</c:v>
                </c:pt>
                <c:pt idx="2177">
                  <c:v>225</c:v>
                </c:pt>
                <c:pt idx="2178">
                  <c:v>192</c:v>
                </c:pt>
                <c:pt idx="2179">
                  <c:v>219</c:v>
                </c:pt>
                <c:pt idx="2180">
                  <c:v>219</c:v>
                </c:pt>
                <c:pt idx="2181">
                  <c:v>219</c:v>
                </c:pt>
                <c:pt idx="2182">
                  <c:v>219</c:v>
                </c:pt>
                <c:pt idx="2183">
                  <c:v>219</c:v>
                </c:pt>
                <c:pt idx="2184">
                  <c:v>219</c:v>
                </c:pt>
                <c:pt idx="2185">
                  <c:v>219</c:v>
                </c:pt>
                <c:pt idx="2186">
                  <c:v>219</c:v>
                </c:pt>
                <c:pt idx="2187">
                  <c:v>219</c:v>
                </c:pt>
                <c:pt idx="2188">
                  <c:v>225</c:v>
                </c:pt>
                <c:pt idx="2189">
                  <c:v>225</c:v>
                </c:pt>
                <c:pt idx="2190">
                  <c:v>225</c:v>
                </c:pt>
                <c:pt idx="2191">
                  <c:v>233</c:v>
                </c:pt>
                <c:pt idx="2192">
                  <c:v>233</c:v>
                </c:pt>
              </c:numCache>
            </c:numRef>
          </c:yVal>
          <c:smooth val="0"/>
        </c:ser>
        <c:dLbls>
          <c:showLegendKey val="0"/>
          <c:showVal val="0"/>
          <c:showCatName val="0"/>
          <c:showSerName val="0"/>
          <c:showPercent val="0"/>
          <c:showBubbleSize val="0"/>
        </c:dLbls>
        <c:axId val="204329728"/>
        <c:axId val="204331648"/>
      </c:scatterChart>
      <c:valAx>
        <c:axId val="204329728"/>
        <c:scaling>
          <c:orientation val="minMax"/>
        </c:scaling>
        <c:delete val="0"/>
        <c:axPos val="b"/>
        <c:title>
          <c:overlay val="0"/>
        </c:title>
        <c:numFmt formatCode="General" sourceLinked="1"/>
        <c:majorTickMark val="out"/>
        <c:minorTickMark val="none"/>
        <c:tickLblPos val="nextTo"/>
        <c:crossAx val="204331648"/>
        <c:crosses val="autoZero"/>
        <c:crossBetween val="midCat"/>
      </c:valAx>
      <c:valAx>
        <c:axId val="204331648"/>
        <c:scaling>
          <c:orientation val="minMax"/>
        </c:scaling>
        <c:delete val="0"/>
        <c:axPos val="l"/>
        <c:majorGridlines/>
        <c:minorGridlines/>
        <c:title>
          <c:overlay val="0"/>
        </c:title>
        <c:numFmt formatCode="General" sourceLinked="1"/>
        <c:majorTickMark val="out"/>
        <c:minorTickMark val="none"/>
        <c:tickLblPos val="nextTo"/>
        <c:crossAx val="204329728"/>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scatterChart>
        <c:scatterStyle val="lineMarker"/>
        <c:varyColors val="0"/>
        <c:ser>
          <c:idx val="0"/>
          <c:order val="0"/>
          <c:tx>
            <c:strRef>
              <c:f>TotalStats!$J$1</c:f>
              <c:strCache>
                <c:ptCount val="1"/>
                <c:pt idx="0">
                  <c:v>Mean Average</c:v>
                </c:pt>
              </c:strCache>
            </c:strRef>
          </c:tx>
          <c:spPr>
            <a:ln w="47625">
              <a:noFill/>
            </a:ln>
          </c:spPr>
          <c:trendline>
            <c:trendlineType val="linear"/>
            <c:forward val="2"/>
            <c:dispRSqr val="1"/>
            <c:dispEq val="1"/>
            <c:trendlineLbl>
              <c:layout>
                <c:manualLayout>
                  <c:x val="0.33186964129483798"/>
                  <c:y val="-1.7642534266549999E-2"/>
                </c:manualLayout>
              </c:layout>
              <c:numFmt formatCode="General" sourceLinked="0"/>
            </c:trendlineLbl>
          </c:trendline>
          <c:xVal>
            <c:numRef>
              <c:f>TotalStats!$I$2:$I$43</c:f>
              <c:numCache>
                <c:formatCode>General</c:formatCode>
                <c:ptCount val="42"/>
                <c:pt idx="0">
                  <c:v>1971</c:v>
                </c:pt>
                <c:pt idx="1">
                  <c:v>1972</c:v>
                </c:pt>
                <c:pt idx="2">
                  <c:v>1973</c:v>
                </c:pt>
                <c:pt idx="3">
                  <c:v>1974</c:v>
                </c:pt>
                <c:pt idx="4">
                  <c:v>1975</c:v>
                </c:pt>
                <c:pt idx="5">
                  <c:v>1976</c:v>
                </c:pt>
                <c:pt idx="6">
                  <c:v>1977</c:v>
                </c:pt>
                <c:pt idx="7">
                  <c:v>1978</c:v>
                </c:pt>
                <c:pt idx="8">
                  <c:v>1979</c:v>
                </c:pt>
                <c:pt idx="9">
                  <c:v>1980</c:v>
                </c:pt>
                <c:pt idx="10">
                  <c:v>1981</c:v>
                </c:pt>
                <c:pt idx="11">
                  <c:v>1982</c:v>
                </c:pt>
                <c:pt idx="12">
                  <c:v>1983</c:v>
                </c:pt>
                <c:pt idx="13">
                  <c:v>1984</c:v>
                </c:pt>
                <c:pt idx="14">
                  <c:v>1985</c:v>
                </c:pt>
                <c:pt idx="15">
                  <c:v>1986</c:v>
                </c:pt>
                <c:pt idx="16">
                  <c:v>1987</c:v>
                </c:pt>
                <c:pt idx="17">
                  <c:v>1988</c:v>
                </c:pt>
                <c:pt idx="18">
                  <c:v>1989</c:v>
                </c:pt>
                <c:pt idx="19">
                  <c:v>1990</c:v>
                </c:pt>
                <c:pt idx="20">
                  <c:v>1991</c:v>
                </c:pt>
                <c:pt idx="21">
                  <c:v>1992</c:v>
                </c:pt>
                <c:pt idx="22">
                  <c:v>1993</c:v>
                </c:pt>
                <c:pt idx="23">
                  <c:v>1994</c:v>
                </c:pt>
                <c:pt idx="24">
                  <c:v>1995</c:v>
                </c:pt>
                <c:pt idx="25">
                  <c:v>1996</c:v>
                </c:pt>
                <c:pt idx="26">
                  <c:v>1997</c:v>
                </c:pt>
                <c:pt idx="27">
                  <c:v>1998</c:v>
                </c:pt>
                <c:pt idx="28">
                  <c:v>1999</c:v>
                </c:pt>
                <c:pt idx="29">
                  <c:v>2000</c:v>
                </c:pt>
                <c:pt idx="30">
                  <c:v>2001</c:v>
                </c:pt>
                <c:pt idx="31">
                  <c:v>2002</c:v>
                </c:pt>
                <c:pt idx="32">
                  <c:v>2003</c:v>
                </c:pt>
                <c:pt idx="33">
                  <c:v>2004</c:v>
                </c:pt>
                <c:pt idx="34">
                  <c:v>2005</c:v>
                </c:pt>
                <c:pt idx="35">
                  <c:v>2006</c:v>
                </c:pt>
                <c:pt idx="36">
                  <c:v>2007</c:v>
                </c:pt>
                <c:pt idx="37">
                  <c:v>2008</c:v>
                </c:pt>
                <c:pt idx="38">
                  <c:v>2009</c:v>
                </c:pt>
                <c:pt idx="39">
                  <c:v>2010</c:v>
                </c:pt>
                <c:pt idx="40">
                  <c:v>2011</c:v>
                </c:pt>
                <c:pt idx="41">
                  <c:v>2012</c:v>
                </c:pt>
              </c:numCache>
            </c:numRef>
          </c:xVal>
          <c:yVal>
            <c:numRef>
              <c:f>TotalStats!$J$2:$J$43</c:f>
              <c:numCache>
                <c:formatCode>General</c:formatCode>
                <c:ptCount val="42"/>
                <c:pt idx="0">
                  <c:v>215</c:v>
                </c:pt>
                <c:pt idx="1">
                  <c:v>240</c:v>
                </c:pt>
                <c:pt idx="2">
                  <c:v>218</c:v>
                </c:pt>
                <c:pt idx="3">
                  <c:v>216</c:v>
                </c:pt>
                <c:pt idx="4">
                  <c:v>216</c:v>
                </c:pt>
                <c:pt idx="5">
                  <c:v>218</c:v>
                </c:pt>
                <c:pt idx="6">
                  <c:v>227</c:v>
                </c:pt>
                <c:pt idx="7">
                  <c:v>233</c:v>
                </c:pt>
                <c:pt idx="8">
                  <c:v>253</c:v>
                </c:pt>
                <c:pt idx="9">
                  <c:v>223</c:v>
                </c:pt>
                <c:pt idx="10">
                  <c:v>234</c:v>
                </c:pt>
                <c:pt idx="11">
                  <c:v>217</c:v>
                </c:pt>
                <c:pt idx="12">
                  <c:v>252</c:v>
                </c:pt>
                <c:pt idx="13">
                  <c:v>235</c:v>
                </c:pt>
                <c:pt idx="14">
                  <c:v>266</c:v>
                </c:pt>
                <c:pt idx="15">
                  <c:v>249</c:v>
                </c:pt>
                <c:pt idx="16">
                  <c:v>247</c:v>
                </c:pt>
                <c:pt idx="17">
                  <c:v>264</c:v>
                </c:pt>
                <c:pt idx="18">
                  <c:v>260</c:v>
                </c:pt>
                <c:pt idx="19">
                  <c:v>261</c:v>
                </c:pt>
                <c:pt idx="20">
                  <c:v>255</c:v>
                </c:pt>
                <c:pt idx="21">
                  <c:v>249</c:v>
                </c:pt>
                <c:pt idx="22">
                  <c:v>256</c:v>
                </c:pt>
                <c:pt idx="23">
                  <c:v>242</c:v>
                </c:pt>
                <c:pt idx="24">
                  <c:v>271</c:v>
                </c:pt>
                <c:pt idx="25">
                  <c:v>258</c:v>
                </c:pt>
                <c:pt idx="26">
                  <c:v>266</c:v>
                </c:pt>
                <c:pt idx="27">
                  <c:v>254</c:v>
                </c:pt>
                <c:pt idx="28">
                  <c:v>247</c:v>
                </c:pt>
                <c:pt idx="29">
                  <c:v>238</c:v>
                </c:pt>
                <c:pt idx="30">
                  <c:v>247</c:v>
                </c:pt>
                <c:pt idx="31">
                  <c:v>240</c:v>
                </c:pt>
                <c:pt idx="32">
                  <c:v>235</c:v>
                </c:pt>
                <c:pt idx="33">
                  <c:v>241</c:v>
                </c:pt>
                <c:pt idx="34">
                  <c:v>216</c:v>
                </c:pt>
                <c:pt idx="35">
                  <c:v>237</c:v>
                </c:pt>
                <c:pt idx="36">
                  <c:v>237</c:v>
                </c:pt>
                <c:pt idx="37">
                  <c:v>224</c:v>
                </c:pt>
                <c:pt idx="38">
                  <c:v>231</c:v>
                </c:pt>
                <c:pt idx="39">
                  <c:v>230</c:v>
                </c:pt>
                <c:pt idx="40">
                  <c:v>238</c:v>
                </c:pt>
                <c:pt idx="41">
                  <c:v>222</c:v>
                </c:pt>
              </c:numCache>
            </c:numRef>
          </c:yVal>
          <c:smooth val="0"/>
        </c:ser>
        <c:dLbls>
          <c:showLegendKey val="0"/>
          <c:showVal val="0"/>
          <c:showCatName val="0"/>
          <c:showSerName val="0"/>
          <c:showPercent val="0"/>
          <c:showBubbleSize val="0"/>
        </c:dLbls>
        <c:axId val="204362496"/>
        <c:axId val="204364416"/>
      </c:scatterChart>
      <c:valAx>
        <c:axId val="204362496"/>
        <c:scaling>
          <c:orientation val="minMax"/>
        </c:scaling>
        <c:delete val="0"/>
        <c:axPos val="b"/>
        <c:title>
          <c:overlay val="0"/>
        </c:title>
        <c:numFmt formatCode="General" sourceLinked="1"/>
        <c:majorTickMark val="out"/>
        <c:minorTickMark val="none"/>
        <c:tickLblPos val="nextTo"/>
        <c:crossAx val="204364416"/>
        <c:crosses val="autoZero"/>
        <c:crossBetween val="midCat"/>
      </c:valAx>
      <c:valAx>
        <c:axId val="204364416"/>
        <c:scaling>
          <c:orientation val="minMax"/>
        </c:scaling>
        <c:delete val="0"/>
        <c:axPos val="l"/>
        <c:majorGridlines/>
        <c:minorGridlines/>
        <c:title>
          <c:overlay val="0"/>
        </c:title>
        <c:numFmt formatCode="General" sourceLinked="1"/>
        <c:majorTickMark val="out"/>
        <c:minorTickMark val="none"/>
        <c:tickLblPos val="nextTo"/>
        <c:crossAx val="204362496"/>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scatterChart>
        <c:scatterStyle val="lineMarker"/>
        <c:varyColors val="0"/>
        <c:ser>
          <c:idx val="0"/>
          <c:order val="0"/>
          <c:tx>
            <c:strRef>
              <c:f>TotalStats!$F$1</c:f>
              <c:strCache>
                <c:ptCount val="1"/>
                <c:pt idx="0">
                  <c:v>Time in Seconds(random week)</c:v>
                </c:pt>
              </c:strCache>
            </c:strRef>
          </c:tx>
          <c:spPr>
            <a:ln w="28575">
              <a:noFill/>
            </a:ln>
          </c:spPr>
          <c:trendline>
            <c:trendlineType val="linear"/>
            <c:dispRSqr val="1"/>
            <c:dispEq val="1"/>
            <c:trendlineLbl>
              <c:layout>
                <c:manualLayout>
                  <c:x val="0.38151531058617699"/>
                  <c:y val="-0.39825714494021602"/>
                </c:manualLayout>
              </c:layout>
              <c:numFmt formatCode="General" sourceLinked="0"/>
            </c:trendlineLbl>
          </c:trendline>
          <c:trendline>
            <c:spPr>
              <a:ln>
                <a:solidFill>
                  <a:srgbClr val="FF0000"/>
                </a:solidFill>
              </a:ln>
            </c:spPr>
            <c:trendlineType val="poly"/>
            <c:order val="2"/>
            <c:dispRSqr val="1"/>
            <c:dispEq val="1"/>
            <c:trendlineLbl>
              <c:layout>
                <c:manualLayout>
                  <c:x val="0.42147353455817999"/>
                  <c:y val="0.30199657334499902"/>
                </c:manualLayout>
              </c:layout>
              <c:numFmt formatCode="General" sourceLinked="0"/>
            </c:trendlineLbl>
          </c:trendline>
          <c:xVal>
            <c:numRef>
              <c:f>TotalStats!$B$2:$B$2194</c:f>
              <c:numCache>
                <c:formatCode>General</c:formatCode>
                <c:ptCount val="219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numCache>
            </c:numRef>
          </c:xVal>
          <c:yVal>
            <c:numRef>
              <c:f>TotalStats!$F$2:$F$2194</c:f>
              <c:numCache>
                <c:formatCode>General</c:formatCode>
                <c:ptCount val="2193"/>
                <c:pt idx="0">
                  <c:v>227</c:v>
                </c:pt>
                <c:pt idx="1">
                  <c:v>250</c:v>
                </c:pt>
                <c:pt idx="2">
                  <c:v>256</c:v>
                </c:pt>
                <c:pt idx="3">
                  <c:v>244</c:v>
                </c:pt>
                <c:pt idx="4">
                  <c:v>230</c:v>
                </c:pt>
                <c:pt idx="5">
                  <c:v>203</c:v>
                </c:pt>
                <c:pt idx="6">
                  <c:v>272</c:v>
                </c:pt>
                <c:pt idx="7">
                  <c:v>203</c:v>
                </c:pt>
                <c:pt idx="8">
                  <c:v>264</c:v>
                </c:pt>
                <c:pt idx="9">
                  <c:v>272</c:v>
                </c:pt>
                <c:pt idx="10">
                  <c:v>255</c:v>
                </c:pt>
                <c:pt idx="11">
                  <c:v>298</c:v>
                </c:pt>
                <c:pt idx="12">
                  <c:v>298</c:v>
                </c:pt>
                <c:pt idx="13">
                  <c:v>240</c:v>
                </c:pt>
                <c:pt idx="14">
                  <c:v>233</c:v>
                </c:pt>
                <c:pt idx="15">
                  <c:v>294</c:v>
                </c:pt>
                <c:pt idx="16">
                  <c:v>201</c:v>
                </c:pt>
                <c:pt idx="17">
                  <c:v>223</c:v>
                </c:pt>
                <c:pt idx="18">
                  <c:v>221</c:v>
                </c:pt>
                <c:pt idx="19">
                  <c:v>281</c:v>
                </c:pt>
                <c:pt idx="20">
                  <c:v>311</c:v>
                </c:pt>
                <c:pt idx="21">
                  <c:v>217</c:v>
                </c:pt>
                <c:pt idx="22">
                  <c:v>273</c:v>
                </c:pt>
                <c:pt idx="23">
                  <c:v>223</c:v>
                </c:pt>
                <c:pt idx="24">
                  <c:v>234</c:v>
                </c:pt>
                <c:pt idx="25">
                  <c:v>264</c:v>
                </c:pt>
                <c:pt idx="26">
                  <c:v>249</c:v>
                </c:pt>
                <c:pt idx="27">
                  <c:v>193</c:v>
                </c:pt>
                <c:pt idx="28">
                  <c:v>209</c:v>
                </c:pt>
                <c:pt idx="29">
                  <c:v>238</c:v>
                </c:pt>
                <c:pt idx="30">
                  <c:v>243</c:v>
                </c:pt>
                <c:pt idx="31">
                  <c:v>146</c:v>
                </c:pt>
                <c:pt idx="32">
                  <c:v>197</c:v>
                </c:pt>
                <c:pt idx="33">
                  <c:v>252</c:v>
                </c:pt>
                <c:pt idx="34">
                  <c:v>273</c:v>
                </c:pt>
                <c:pt idx="35">
                  <c:v>266</c:v>
                </c:pt>
                <c:pt idx="36">
                  <c:v>296</c:v>
                </c:pt>
                <c:pt idx="37">
                  <c:v>215</c:v>
                </c:pt>
                <c:pt idx="38">
                  <c:v>188</c:v>
                </c:pt>
                <c:pt idx="39">
                  <c:v>256</c:v>
                </c:pt>
                <c:pt idx="40">
                  <c:v>289</c:v>
                </c:pt>
                <c:pt idx="41">
                  <c:v>237</c:v>
                </c:pt>
                <c:pt idx="42">
                  <c:v>257</c:v>
                </c:pt>
                <c:pt idx="43">
                  <c:v>263</c:v>
                </c:pt>
                <c:pt idx="44">
                  <c:v>321</c:v>
                </c:pt>
                <c:pt idx="45">
                  <c:v>219</c:v>
                </c:pt>
                <c:pt idx="46">
                  <c:v>244</c:v>
                </c:pt>
                <c:pt idx="47">
                  <c:v>222</c:v>
                </c:pt>
                <c:pt idx="48">
                  <c:v>162</c:v>
                </c:pt>
                <c:pt idx="49">
                  <c:v>337</c:v>
                </c:pt>
                <c:pt idx="50">
                  <c:v>210</c:v>
                </c:pt>
                <c:pt idx="51">
                  <c:v>283</c:v>
                </c:pt>
                <c:pt idx="52">
                  <c:v>197</c:v>
                </c:pt>
                <c:pt idx="53">
                  <c:v>194</c:v>
                </c:pt>
                <c:pt idx="54">
                  <c:v>210</c:v>
                </c:pt>
                <c:pt idx="55">
                  <c:v>177</c:v>
                </c:pt>
                <c:pt idx="56">
                  <c:v>230</c:v>
                </c:pt>
                <c:pt idx="57">
                  <c:v>220</c:v>
                </c:pt>
                <c:pt idx="58">
                  <c:v>283</c:v>
                </c:pt>
                <c:pt idx="59">
                  <c:v>338</c:v>
                </c:pt>
                <c:pt idx="60">
                  <c:v>249</c:v>
                </c:pt>
                <c:pt idx="61">
                  <c:v>204</c:v>
                </c:pt>
                <c:pt idx="62">
                  <c:v>250</c:v>
                </c:pt>
                <c:pt idx="63">
                  <c:v>223</c:v>
                </c:pt>
                <c:pt idx="64">
                  <c:v>219</c:v>
                </c:pt>
                <c:pt idx="65">
                  <c:v>247</c:v>
                </c:pt>
                <c:pt idx="66">
                  <c:v>231</c:v>
                </c:pt>
                <c:pt idx="67">
                  <c:v>172</c:v>
                </c:pt>
                <c:pt idx="68">
                  <c:v>276</c:v>
                </c:pt>
                <c:pt idx="69">
                  <c:v>256</c:v>
                </c:pt>
                <c:pt idx="70">
                  <c:v>266</c:v>
                </c:pt>
                <c:pt idx="71">
                  <c:v>244</c:v>
                </c:pt>
                <c:pt idx="72">
                  <c:v>253</c:v>
                </c:pt>
                <c:pt idx="73">
                  <c:v>233</c:v>
                </c:pt>
                <c:pt idx="74">
                  <c:v>298</c:v>
                </c:pt>
                <c:pt idx="75">
                  <c:v>214</c:v>
                </c:pt>
                <c:pt idx="76">
                  <c:v>273</c:v>
                </c:pt>
                <c:pt idx="77">
                  <c:v>211</c:v>
                </c:pt>
                <c:pt idx="78">
                  <c:v>252</c:v>
                </c:pt>
                <c:pt idx="79">
                  <c:v>230</c:v>
                </c:pt>
                <c:pt idx="80">
                  <c:v>229</c:v>
                </c:pt>
                <c:pt idx="81">
                  <c:v>229</c:v>
                </c:pt>
                <c:pt idx="82">
                  <c:v>251</c:v>
                </c:pt>
                <c:pt idx="83">
                  <c:v>245</c:v>
                </c:pt>
                <c:pt idx="84">
                  <c:v>247</c:v>
                </c:pt>
                <c:pt idx="85">
                  <c:v>205</c:v>
                </c:pt>
                <c:pt idx="86">
                  <c:v>212</c:v>
                </c:pt>
                <c:pt idx="87">
                  <c:v>228</c:v>
                </c:pt>
                <c:pt idx="88">
                  <c:v>245</c:v>
                </c:pt>
                <c:pt idx="89">
                  <c:v>168</c:v>
                </c:pt>
                <c:pt idx="90">
                  <c:v>236</c:v>
                </c:pt>
                <c:pt idx="91">
                  <c:v>222</c:v>
                </c:pt>
                <c:pt idx="92">
                  <c:v>262</c:v>
                </c:pt>
                <c:pt idx="93">
                  <c:v>230</c:v>
                </c:pt>
                <c:pt idx="94">
                  <c:v>282</c:v>
                </c:pt>
                <c:pt idx="95">
                  <c:v>277</c:v>
                </c:pt>
                <c:pt idx="96">
                  <c:v>245</c:v>
                </c:pt>
                <c:pt idx="97">
                  <c:v>199</c:v>
                </c:pt>
                <c:pt idx="98">
                  <c:v>264</c:v>
                </c:pt>
                <c:pt idx="99">
                  <c:v>217</c:v>
                </c:pt>
                <c:pt idx="100">
                  <c:v>218</c:v>
                </c:pt>
                <c:pt idx="101">
                  <c:v>199</c:v>
                </c:pt>
                <c:pt idx="102">
                  <c:v>215</c:v>
                </c:pt>
                <c:pt idx="103">
                  <c:v>216</c:v>
                </c:pt>
                <c:pt idx="104">
                  <c:v>273</c:v>
                </c:pt>
                <c:pt idx="105">
                  <c:v>273</c:v>
                </c:pt>
                <c:pt idx="106">
                  <c:v>262</c:v>
                </c:pt>
                <c:pt idx="107">
                  <c:v>303</c:v>
                </c:pt>
                <c:pt idx="108">
                  <c:v>222</c:v>
                </c:pt>
                <c:pt idx="109">
                  <c:v>243</c:v>
                </c:pt>
                <c:pt idx="110">
                  <c:v>186</c:v>
                </c:pt>
                <c:pt idx="111">
                  <c:v>250</c:v>
                </c:pt>
                <c:pt idx="112">
                  <c:v>196</c:v>
                </c:pt>
                <c:pt idx="113">
                  <c:v>222</c:v>
                </c:pt>
                <c:pt idx="114">
                  <c:v>252</c:v>
                </c:pt>
                <c:pt idx="115">
                  <c:v>247</c:v>
                </c:pt>
                <c:pt idx="116">
                  <c:v>384</c:v>
                </c:pt>
                <c:pt idx="117">
                  <c:v>252</c:v>
                </c:pt>
                <c:pt idx="118">
                  <c:v>243</c:v>
                </c:pt>
                <c:pt idx="119">
                  <c:v>253</c:v>
                </c:pt>
                <c:pt idx="120">
                  <c:v>260</c:v>
                </c:pt>
                <c:pt idx="121">
                  <c:v>243</c:v>
                </c:pt>
                <c:pt idx="122">
                  <c:v>240</c:v>
                </c:pt>
                <c:pt idx="123">
                  <c:v>162</c:v>
                </c:pt>
                <c:pt idx="124">
                  <c:v>280</c:v>
                </c:pt>
                <c:pt idx="125">
                  <c:v>244</c:v>
                </c:pt>
                <c:pt idx="126">
                  <c:v>255</c:v>
                </c:pt>
                <c:pt idx="127">
                  <c:v>244</c:v>
                </c:pt>
                <c:pt idx="128">
                  <c:v>231</c:v>
                </c:pt>
                <c:pt idx="129">
                  <c:v>273</c:v>
                </c:pt>
                <c:pt idx="130">
                  <c:v>298</c:v>
                </c:pt>
                <c:pt idx="131">
                  <c:v>264</c:v>
                </c:pt>
                <c:pt idx="132">
                  <c:v>249</c:v>
                </c:pt>
                <c:pt idx="133">
                  <c:v>341</c:v>
                </c:pt>
                <c:pt idx="134">
                  <c:v>252</c:v>
                </c:pt>
                <c:pt idx="135">
                  <c:v>233</c:v>
                </c:pt>
                <c:pt idx="136">
                  <c:v>237</c:v>
                </c:pt>
                <c:pt idx="137">
                  <c:v>273</c:v>
                </c:pt>
                <c:pt idx="138">
                  <c:v>200</c:v>
                </c:pt>
                <c:pt idx="139">
                  <c:v>215</c:v>
                </c:pt>
                <c:pt idx="140">
                  <c:v>233</c:v>
                </c:pt>
                <c:pt idx="141">
                  <c:v>273</c:v>
                </c:pt>
                <c:pt idx="142">
                  <c:v>260</c:v>
                </c:pt>
                <c:pt idx="143">
                  <c:v>289</c:v>
                </c:pt>
                <c:pt idx="144">
                  <c:v>238</c:v>
                </c:pt>
                <c:pt idx="145">
                  <c:v>245</c:v>
                </c:pt>
                <c:pt idx="146">
                  <c:v>292</c:v>
                </c:pt>
                <c:pt idx="147">
                  <c:v>216</c:v>
                </c:pt>
                <c:pt idx="148">
                  <c:v>225</c:v>
                </c:pt>
                <c:pt idx="149">
                  <c:v>265</c:v>
                </c:pt>
                <c:pt idx="150">
                  <c:v>192</c:v>
                </c:pt>
                <c:pt idx="151">
                  <c:v>146</c:v>
                </c:pt>
                <c:pt idx="152">
                  <c:v>162</c:v>
                </c:pt>
                <c:pt idx="153">
                  <c:v>254</c:v>
                </c:pt>
                <c:pt idx="154">
                  <c:v>231</c:v>
                </c:pt>
                <c:pt idx="155">
                  <c:v>276</c:v>
                </c:pt>
                <c:pt idx="156">
                  <c:v>262</c:v>
                </c:pt>
                <c:pt idx="157">
                  <c:v>223</c:v>
                </c:pt>
                <c:pt idx="158">
                  <c:v>295</c:v>
                </c:pt>
                <c:pt idx="159">
                  <c:v>202</c:v>
                </c:pt>
                <c:pt idx="160">
                  <c:v>257</c:v>
                </c:pt>
                <c:pt idx="161">
                  <c:v>226</c:v>
                </c:pt>
                <c:pt idx="162">
                  <c:v>217</c:v>
                </c:pt>
                <c:pt idx="163">
                  <c:v>216</c:v>
                </c:pt>
                <c:pt idx="164">
                  <c:v>246</c:v>
                </c:pt>
                <c:pt idx="165">
                  <c:v>165</c:v>
                </c:pt>
                <c:pt idx="166">
                  <c:v>287</c:v>
                </c:pt>
                <c:pt idx="167">
                  <c:v>259</c:v>
                </c:pt>
                <c:pt idx="168">
                  <c:v>240</c:v>
                </c:pt>
                <c:pt idx="169">
                  <c:v>248</c:v>
                </c:pt>
                <c:pt idx="170">
                  <c:v>150</c:v>
                </c:pt>
                <c:pt idx="171">
                  <c:v>216</c:v>
                </c:pt>
                <c:pt idx="172">
                  <c:v>213</c:v>
                </c:pt>
                <c:pt idx="173">
                  <c:v>193</c:v>
                </c:pt>
                <c:pt idx="174">
                  <c:v>224</c:v>
                </c:pt>
                <c:pt idx="175">
                  <c:v>220</c:v>
                </c:pt>
                <c:pt idx="176">
                  <c:v>269</c:v>
                </c:pt>
                <c:pt idx="177">
                  <c:v>260</c:v>
                </c:pt>
                <c:pt idx="178">
                  <c:v>198</c:v>
                </c:pt>
                <c:pt idx="179">
                  <c:v>170</c:v>
                </c:pt>
                <c:pt idx="180">
                  <c:v>217</c:v>
                </c:pt>
                <c:pt idx="181">
                  <c:v>263</c:v>
                </c:pt>
                <c:pt idx="182">
                  <c:v>215</c:v>
                </c:pt>
                <c:pt idx="183">
                  <c:v>220</c:v>
                </c:pt>
                <c:pt idx="184">
                  <c:v>168</c:v>
                </c:pt>
                <c:pt idx="185">
                  <c:v>211</c:v>
                </c:pt>
                <c:pt idx="186">
                  <c:v>250</c:v>
                </c:pt>
                <c:pt idx="187">
                  <c:v>308</c:v>
                </c:pt>
                <c:pt idx="188">
                  <c:v>231</c:v>
                </c:pt>
                <c:pt idx="189">
                  <c:v>283</c:v>
                </c:pt>
                <c:pt idx="190">
                  <c:v>235</c:v>
                </c:pt>
                <c:pt idx="191">
                  <c:v>258</c:v>
                </c:pt>
                <c:pt idx="192">
                  <c:v>229</c:v>
                </c:pt>
                <c:pt idx="193">
                  <c:v>321</c:v>
                </c:pt>
                <c:pt idx="194">
                  <c:v>263</c:v>
                </c:pt>
                <c:pt idx="195">
                  <c:v>256</c:v>
                </c:pt>
                <c:pt idx="196">
                  <c:v>208</c:v>
                </c:pt>
                <c:pt idx="197">
                  <c:v>223</c:v>
                </c:pt>
                <c:pt idx="198">
                  <c:v>230</c:v>
                </c:pt>
                <c:pt idx="199">
                  <c:v>243</c:v>
                </c:pt>
                <c:pt idx="200">
                  <c:v>230</c:v>
                </c:pt>
                <c:pt idx="201">
                  <c:v>270</c:v>
                </c:pt>
                <c:pt idx="202">
                  <c:v>273</c:v>
                </c:pt>
                <c:pt idx="203">
                  <c:v>255</c:v>
                </c:pt>
                <c:pt idx="204">
                  <c:v>207</c:v>
                </c:pt>
                <c:pt idx="205">
                  <c:v>266</c:v>
                </c:pt>
                <c:pt idx="206">
                  <c:v>222</c:v>
                </c:pt>
                <c:pt idx="207">
                  <c:v>220</c:v>
                </c:pt>
                <c:pt idx="208">
                  <c:v>212</c:v>
                </c:pt>
                <c:pt idx="209">
                  <c:v>241</c:v>
                </c:pt>
                <c:pt idx="210">
                  <c:v>270</c:v>
                </c:pt>
                <c:pt idx="211">
                  <c:v>166</c:v>
                </c:pt>
                <c:pt idx="212">
                  <c:v>253</c:v>
                </c:pt>
                <c:pt idx="213">
                  <c:v>223</c:v>
                </c:pt>
                <c:pt idx="214">
                  <c:v>270</c:v>
                </c:pt>
                <c:pt idx="215">
                  <c:v>222</c:v>
                </c:pt>
                <c:pt idx="216">
                  <c:v>236</c:v>
                </c:pt>
                <c:pt idx="217">
                  <c:v>230</c:v>
                </c:pt>
                <c:pt idx="218">
                  <c:v>230</c:v>
                </c:pt>
                <c:pt idx="219">
                  <c:v>215</c:v>
                </c:pt>
                <c:pt idx="220">
                  <c:v>180</c:v>
                </c:pt>
                <c:pt idx="221">
                  <c:v>228</c:v>
                </c:pt>
                <c:pt idx="222">
                  <c:v>252</c:v>
                </c:pt>
                <c:pt idx="223">
                  <c:v>193</c:v>
                </c:pt>
                <c:pt idx="224">
                  <c:v>209</c:v>
                </c:pt>
                <c:pt idx="225">
                  <c:v>268</c:v>
                </c:pt>
                <c:pt idx="226">
                  <c:v>240</c:v>
                </c:pt>
                <c:pt idx="227">
                  <c:v>224</c:v>
                </c:pt>
                <c:pt idx="228">
                  <c:v>227</c:v>
                </c:pt>
                <c:pt idx="229">
                  <c:v>209</c:v>
                </c:pt>
                <c:pt idx="230">
                  <c:v>251</c:v>
                </c:pt>
                <c:pt idx="231">
                  <c:v>200</c:v>
                </c:pt>
                <c:pt idx="232">
                  <c:v>281</c:v>
                </c:pt>
                <c:pt idx="233">
                  <c:v>184</c:v>
                </c:pt>
                <c:pt idx="234">
                  <c:v>166</c:v>
                </c:pt>
                <c:pt idx="235">
                  <c:v>229</c:v>
                </c:pt>
                <c:pt idx="236">
                  <c:v>289</c:v>
                </c:pt>
                <c:pt idx="237">
                  <c:v>238</c:v>
                </c:pt>
                <c:pt idx="238">
                  <c:v>233</c:v>
                </c:pt>
                <c:pt idx="239">
                  <c:v>218</c:v>
                </c:pt>
                <c:pt idx="240">
                  <c:v>233</c:v>
                </c:pt>
                <c:pt idx="241">
                  <c:v>298</c:v>
                </c:pt>
                <c:pt idx="242">
                  <c:v>308</c:v>
                </c:pt>
                <c:pt idx="243">
                  <c:v>230</c:v>
                </c:pt>
                <c:pt idx="244">
                  <c:v>248</c:v>
                </c:pt>
                <c:pt idx="245">
                  <c:v>222</c:v>
                </c:pt>
                <c:pt idx="246">
                  <c:v>207</c:v>
                </c:pt>
                <c:pt idx="247">
                  <c:v>223</c:v>
                </c:pt>
                <c:pt idx="248">
                  <c:v>250</c:v>
                </c:pt>
                <c:pt idx="249">
                  <c:v>170</c:v>
                </c:pt>
                <c:pt idx="250">
                  <c:v>237</c:v>
                </c:pt>
                <c:pt idx="251">
                  <c:v>172</c:v>
                </c:pt>
                <c:pt idx="252">
                  <c:v>298</c:v>
                </c:pt>
                <c:pt idx="253">
                  <c:v>298</c:v>
                </c:pt>
                <c:pt idx="254">
                  <c:v>325</c:v>
                </c:pt>
                <c:pt idx="255">
                  <c:v>245</c:v>
                </c:pt>
                <c:pt idx="256">
                  <c:v>251</c:v>
                </c:pt>
                <c:pt idx="257">
                  <c:v>239</c:v>
                </c:pt>
                <c:pt idx="258">
                  <c:v>224</c:v>
                </c:pt>
                <c:pt idx="259">
                  <c:v>243</c:v>
                </c:pt>
                <c:pt idx="260">
                  <c:v>203</c:v>
                </c:pt>
                <c:pt idx="261">
                  <c:v>266</c:v>
                </c:pt>
                <c:pt idx="262">
                  <c:v>231</c:v>
                </c:pt>
                <c:pt idx="263">
                  <c:v>244</c:v>
                </c:pt>
                <c:pt idx="264">
                  <c:v>230</c:v>
                </c:pt>
                <c:pt idx="265">
                  <c:v>243</c:v>
                </c:pt>
                <c:pt idx="266">
                  <c:v>231</c:v>
                </c:pt>
                <c:pt idx="267">
                  <c:v>193</c:v>
                </c:pt>
                <c:pt idx="268">
                  <c:v>228</c:v>
                </c:pt>
                <c:pt idx="269">
                  <c:v>283</c:v>
                </c:pt>
                <c:pt idx="270">
                  <c:v>258</c:v>
                </c:pt>
                <c:pt idx="271">
                  <c:v>215</c:v>
                </c:pt>
                <c:pt idx="272">
                  <c:v>226</c:v>
                </c:pt>
                <c:pt idx="273">
                  <c:v>255</c:v>
                </c:pt>
                <c:pt idx="274">
                  <c:v>200</c:v>
                </c:pt>
                <c:pt idx="275">
                  <c:v>220</c:v>
                </c:pt>
                <c:pt idx="276">
                  <c:v>270</c:v>
                </c:pt>
                <c:pt idx="277">
                  <c:v>260</c:v>
                </c:pt>
                <c:pt idx="278">
                  <c:v>454</c:v>
                </c:pt>
                <c:pt idx="279">
                  <c:v>329</c:v>
                </c:pt>
                <c:pt idx="280">
                  <c:v>265</c:v>
                </c:pt>
                <c:pt idx="281">
                  <c:v>218</c:v>
                </c:pt>
                <c:pt idx="282">
                  <c:v>222</c:v>
                </c:pt>
                <c:pt idx="283">
                  <c:v>293</c:v>
                </c:pt>
                <c:pt idx="284">
                  <c:v>239</c:v>
                </c:pt>
                <c:pt idx="285">
                  <c:v>273</c:v>
                </c:pt>
                <c:pt idx="286">
                  <c:v>244</c:v>
                </c:pt>
                <c:pt idx="287">
                  <c:v>273</c:v>
                </c:pt>
                <c:pt idx="288">
                  <c:v>238</c:v>
                </c:pt>
                <c:pt idx="289">
                  <c:v>243</c:v>
                </c:pt>
                <c:pt idx="290">
                  <c:v>273</c:v>
                </c:pt>
                <c:pt idx="291">
                  <c:v>263</c:v>
                </c:pt>
                <c:pt idx="292">
                  <c:v>168</c:v>
                </c:pt>
                <c:pt idx="293">
                  <c:v>251</c:v>
                </c:pt>
                <c:pt idx="294">
                  <c:v>337</c:v>
                </c:pt>
                <c:pt idx="295">
                  <c:v>287</c:v>
                </c:pt>
                <c:pt idx="296">
                  <c:v>219</c:v>
                </c:pt>
                <c:pt idx="297">
                  <c:v>193</c:v>
                </c:pt>
                <c:pt idx="298">
                  <c:v>224</c:v>
                </c:pt>
                <c:pt idx="299">
                  <c:v>216</c:v>
                </c:pt>
                <c:pt idx="300">
                  <c:v>193</c:v>
                </c:pt>
                <c:pt idx="301">
                  <c:v>335</c:v>
                </c:pt>
                <c:pt idx="302">
                  <c:v>240</c:v>
                </c:pt>
                <c:pt idx="303">
                  <c:v>248</c:v>
                </c:pt>
                <c:pt idx="304">
                  <c:v>244</c:v>
                </c:pt>
                <c:pt idx="305">
                  <c:v>187</c:v>
                </c:pt>
                <c:pt idx="306">
                  <c:v>216</c:v>
                </c:pt>
                <c:pt idx="307">
                  <c:v>243</c:v>
                </c:pt>
                <c:pt idx="308">
                  <c:v>274</c:v>
                </c:pt>
                <c:pt idx="309">
                  <c:v>222</c:v>
                </c:pt>
                <c:pt idx="310">
                  <c:v>265</c:v>
                </c:pt>
                <c:pt idx="311">
                  <c:v>211</c:v>
                </c:pt>
                <c:pt idx="312">
                  <c:v>270</c:v>
                </c:pt>
                <c:pt idx="313">
                  <c:v>228</c:v>
                </c:pt>
                <c:pt idx="314">
                  <c:v>240</c:v>
                </c:pt>
                <c:pt idx="315">
                  <c:v>328</c:v>
                </c:pt>
                <c:pt idx="316">
                  <c:v>253</c:v>
                </c:pt>
                <c:pt idx="317">
                  <c:v>207</c:v>
                </c:pt>
                <c:pt idx="318">
                  <c:v>225</c:v>
                </c:pt>
                <c:pt idx="319">
                  <c:v>258</c:v>
                </c:pt>
                <c:pt idx="320">
                  <c:v>196</c:v>
                </c:pt>
                <c:pt idx="321">
                  <c:v>232</c:v>
                </c:pt>
                <c:pt idx="322">
                  <c:v>273</c:v>
                </c:pt>
                <c:pt idx="323">
                  <c:v>220</c:v>
                </c:pt>
                <c:pt idx="324">
                  <c:v>244</c:v>
                </c:pt>
                <c:pt idx="325">
                  <c:v>211</c:v>
                </c:pt>
                <c:pt idx="326">
                  <c:v>220</c:v>
                </c:pt>
                <c:pt idx="327">
                  <c:v>255</c:v>
                </c:pt>
                <c:pt idx="328">
                  <c:v>273</c:v>
                </c:pt>
                <c:pt idx="329">
                  <c:v>255</c:v>
                </c:pt>
                <c:pt idx="330">
                  <c:v>239</c:v>
                </c:pt>
                <c:pt idx="331">
                  <c:v>251</c:v>
                </c:pt>
                <c:pt idx="332">
                  <c:v>294</c:v>
                </c:pt>
                <c:pt idx="333">
                  <c:v>236</c:v>
                </c:pt>
                <c:pt idx="334">
                  <c:v>164</c:v>
                </c:pt>
                <c:pt idx="335">
                  <c:v>227</c:v>
                </c:pt>
                <c:pt idx="336">
                  <c:v>180</c:v>
                </c:pt>
                <c:pt idx="337">
                  <c:v>255</c:v>
                </c:pt>
                <c:pt idx="338">
                  <c:v>210</c:v>
                </c:pt>
                <c:pt idx="339">
                  <c:v>207</c:v>
                </c:pt>
                <c:pt idx="340">
                  <c:v>252</c:v>
                </c:pt>
                <c:pt idx="341">
                  <c:v>290</c:v>
                </c:pt>
                <c:pt idx="342">
                  <c:v>202</c:v>
                </c:pt>
                <c:pt idx="343">
                  <c:v>245</c:v>
                </c:pt>
                <c:pt idx="344">
                  <c:v>207</c:v>
                </c:pt>
                <c:pt idx="345">
                  <c:v>240</c:v>
                </c:pt>
                <c:pt idx="346">
                  <c:v>214</c:v>
                </c:pt>
                <c:pt idx="347">
                  <c:v>247</c:v>
                </c:pt>
                <c:pt idx="348">
                  <c:v>283</c:v>
                </c:pt>
                <c:pt idx="349">
                  <c:v>212</c:v>
                </c:pt>
                <c:pt idx="350">
                  <c:v>270</c:v>
                </c:pt>
                <c:pt idx="351">
                  <c:v>227</c:v>
                </c:pt>
                <c:pt idx="352">
                  <c:v>243</c:v>
                </c:pt>
                <c:pt idx="353">
                  <c:v>279</c:v>
                </c:pt>
                <c:pt idx="354">
                  <c:v>203</c:v>
                </c:pt>
                <c:pt idx="355">
                  <c:v>238</c:v>
                </c:pt>
                <c:pt idx="356">
                  <c:v>268</c:v>
                </c:pt>
                <c:pt idx="357">
                  <c:v>245</c:v>
                </c:pt>
                <c:pt idx="358">
                  <c:v>208</c:v>
                </c:pt>
                <c:pt idx="359">
                  <c:v>235</c:v>
                </c:pt>
                <c:pt idx="360">
                  <c:v>272</c:v>
                </c:pt>
                <c:pt idx="361">
                  <c:v>209</c:v>
                </c:pt>
                <c:pt idx="362">
                  <c:v>308</c:v>
                </c:pt>
                <c:pt idx="363">
                  <c:v>269</c:v>
                </c:pt>
                <c:pt idx="364">
                  <c:v>269</c:v>
                </c:pt>
                <c:pt idx="365">
                  <c:v>267</c:v>
                </c:pt>
                <c:pt idx="366">
                  <c:v>283</c:v>
                </c:pt>
                <c:pt idx="367">
                  <c:v>230</c:v>
                </c:pt>
                <c:pt idx="368">
                  <c:v>205</c:v>
                </c:pt>
                <c:pt idx="369">
                  <c:v>253</c:v>
                </c:pt>
                <c:pt idx="370">
                  <c:v>231</c:v>
                </c:pt>
                <c:pt idx="371">
                  <c:v>197</c:v>
                </c:pt>
                <c:pt idx="372">
                  <c:v>241</c:v>
                </c:pt>
                <c:pt idx="373">
                  <c:v>220</c:v>
                </c:pt>
                <c:pt idx="374">
                  <c:v>283</c:v>
                </c:pt>
                <c:pt idx="375">
                  <c:v>204</c:v>
                </c:pt>
                <c:pt idx="376">
                  <c:v>235</c:v>
                </c:pt>
                <c:pt idx="377">
                  <c:v>200</c:v>
                </c:pt>
                <c:pt idx="378">
                  <c:v>203</c:v>
                </c:pt>
                <c:pt idx="379">
                  <c:v>233</c:v>
                </c:pt>
                <c:pt idx="380">
                  <c:v>201</c:v>
                </c:pt>
                <c:pt idx="381">
                  <c:v>241</c:v>
                </c:pt>
                <c:pt idx="382">
                  <c:v>288</c:v>
                </c:pt>
                <c:pt idx="383">
                  <c:v>231</c:v>
                </c:pt>
                <c:pt idx="384">
                  <c:v>246</c:v>
                </c:pt>
                <c:pt idx="385">
                  <c:v>230</c:v>
                </c:pt>
                <c:pt idx="386">
                  <c:v>247</c:v>
                </c:pt>
                <c:pt idx="387">
                  <c:v>298</c:v>
                </c:pt>
                <c:pt idx="388">
                  <c:v>218</c:v>
                </c:pt>
                <c:pt idx="389">
                  <c:v>243</c:v>
                </c:pt>
                <c:pt idx="390">
                  <c:v>217</c:v>
                </c:pt>
                <c:pt idx="391">
                  <c:v>253</c:v>
                </c:pt>
                <c:pt idx="392">
                  <c:v>253</c:v>
                </c:pt>
                <c:pt idx="393">
                  <c:v>240</c:v>
                </c:pt>
                <c:pt idx="394">
                  <c:v>244</c:v>
                </c:pt>
                <c:pt idx="395">
                  <c:v>247</c:v>
                </c:pt>
                <c:pt idx="396">
                  <c:v>238</c:v>
                </c:pt>
                <c:pt idx="397">
                  <c:v>222</c:v>
                </c:pt>
                <c:pt idx="398">
                  <c:v>249</c:v>
                </c:pt>
                <c:pt idx="399">
                  <c:v>239</c:v>
                </c:pt>
                <c:pt idx="400">
                  <c:v>244</c:v>
                </c:pt>
                <c:pt idx="401">
                  <c:v>218</c:v>
                </c:pt>
                <c:pt idx="402">
                  <c:v>325</c:v>
                </c:pt>
                <c:pt idx="403">
                  <c:v>205</c:v>
                </c:pt>
                <c:pt idx="404">
                  <c:v>217</c:v>
                </c:pt>
                <c:pt idx="405">
                  <c:v>268</c:v>
                </c:pt>
                <c:pt idx="406">
                  <c:v>229</c:v>
                </c:pt>
                <c:pt idx="407">
                  <c:v>341</c:v>
                </c:pt>
                <c:pt idx="408">
                  <c:v>234</c:v>
                </c:pt>
                <c:pt idx="409">
                  <c:v>208</c:v>
                </c:pt>
                <c:pt idx="410">
                  <c:v>200</c:v>
                </c:pt>
                <c:pt idx="411">
                  <c:v>264</c:v>
                </c:pt>
                <c:pt idx="412">
                  <c:v>227</c:v>
                </c:pt>
                <c:pt idx="413">
                  <c:v>273</c:v>
                </c:pt>
                <c:pt idx="414">
                  <c:v>239</c:v>
                </c:pt>
                <c:pt idx="415">
                  <c:v>236</c:v>
                </c:pt>
                <c:pt idx="416">
                  <c:v>208</c:v>
                </c:pt>
                <c:pt idx="417">
                  <c:v>414</c:v>
                </c:pt>
                <c:pt idx="418">
                  <c:v>235</c:v>
                </c:pt>
                <c:pt idx="419">
                  <c:v>208</c:v>
                </c:pt>
                <c:pt idx="420">
                  <c:v>251</c:v>
                </c:pt>
                <c:pt idx="421">
                  <c:v>224</c:v>
                </c:pt>
                <c:pt idx="422">
                  <c:v>302</c:v>
                </c:pt>
                <c:pt idx="423">
                  <c:v>216</c:v>
                </c:pt>
                <c:pt idx="424">
                  <c:v>261</c:v>
                </c:pt>
                <c:pt idx="425">
                  <c:v>215</c:v>
                </c:pt>
                <c:pt idx="426">
                  <c:v>231</c:v>
                </c:pt>
                <c:pt idx="427">
                  <c:v>215</c:v>
                </c:pt>
                <c:pt idx="428">
                  <c:v>174</c:v>
                </c:pt>
                <c:pt idx="429">
                  <c:v>274</c:v>
                </c:pt>
                <c:pt idx="430">
                  <c:v>200</c:v>
                </c:pt>
                <c:pt idx="431">
                  <c:v>267</c:v>
                </c:pt>
                <c:pt idx="432">
                  <c:v>197</c:v>
                </c:pt>
                <c:pt idx="433">
                  <c:v>235</c:v>
                </c:pt>
                <c:pt idx="434">
                  <c:v>310</c:v>
                </c:pt>
                <c:pt idx="435">
                  <c:v>229</c:v>
                </c:pt>
                <c:pt idx="436">
                  <c:v>197</c:v>
                </c:pt>
                <c:pt idx="437">
                  <c:v>244</c:v>
                </c:pt>
                <c:pt idx="438">
                  <c:v>308</c:v>
                </c:pt>
                <c:pt idx="439">
                  <c:v>354</c:v>
                </c:pt>
                <c:pt idx="440">
                  <c:v>231</c:v>
                </c:pt>
                <c:pt idx="441">
                  <c:v>286</c:v>
                </c:pt>
                <c:pt idx="442">
                  <c:v>259</c:v>
                </c:pt>
                <c:pt idx="443">
                  <c:v>198</c:v>
                </c:pt>
                <c:pt idx="444">
                  <c:v>229</c:v>
                </c:pt>
                <c:pt idx="445">
                  <c:v>227</c:v>
                </c:pt>
                <c:pt idx="446">
                  <c:v>269</c:v>
                </c:pt>
                <c:pt idx="447">
                  <c:v>252</c:v>
                </c:pt>
                <c:pt idx="448">
                  <c:v>260</c:v>
                </c:pt>
                <c:pt idx="449">
                  <c:v>265</c:v>
                </c:pt>
                <c:pt idx="450">
                  <c:v>235</c:v>
                </c:pt>
                <c:pt idx="451">
                  <c:v>245</c:v>
                </c:pt>
                <c:pt idx="452">
                  <c:v>200</c:v>
                </c:pt>
                <c:pt idx="453">
                  <c:v>172</c:v>
                </c:pt>
                <c:pt idx="454">
                  <c:v>308</c:v>
                </c:pt>
                <c:pt idx="455">
                  <c:v>263</c:v>
                </c:pt>
                <c:pt idx="456">
                  <c:v>230</c:v>
                </c:pt>
                <c:pt idx="457">
                  <c:v>275</c:v>
                </c:pt>
                <c:pt idx="458">
                  <c:v>222</c:v>
                </c:pt>
                <c:pt idx="459">
                  <c:v>263</c:v>
                </c:pt>
                <c:pt idx="460">
                  <c:v>264</c:v>
                </c:pt>
                <c:pt idx="461">
                  <c:v>292</c:v>
                </c:pt>
                <c:pt idx="462">
                  <c:v>222</c:v>
                </c:pt>
                <c:pt idx="463">
                  <c:v>163</c:v>
                </c:pt>
                <c:pt idx="464">
                  <c:v>269</c:v>
                </c:pt>
                <c:pt idx="465">
                  <c:v>286</c:v>
                </c:pt>
                <c:pt idx="466">
                  <c:v>273</c:v>
                </c:pt>
                <c:pt idx="467">
                  <c:v>215</c:v>
                </c:pt>
                <c:pt idx="468">
                  <c:v>227</c:v>
                </c:pt>
                <c:pt idx="469">
                  <c:v>222</c:v>
                </c:pt>
                <c:pt idx="470">
                  <c:v>235</c:v>
                </c:pt>
                <c:pt idx="471">
                  <c:v>274</c:v>
                </c:pt>
                <c:pt idx="472">
                  <c:v>273</c:v>
                </c:pt>
                <c:pt idx="473">
                  <c:v>235</c:v>
                </c:pt>
                <c:pt idx="474">
                  <c:v>279</c:v>
                </c:pt>
                <c:pt idx="475">
                  <c:v>236</c:v>
                </c:pt>
                <c:pt idx="476">
                  <c:v>236</c:v>
                </c:pt>
                <c:pt idx="477">
                  <c:v>209</c:v>
                </c:pt>
                <c:pt idx="478">
                  <c:v>199</c:v>
                </c:pt>
                <c:pt idx="479">
                  <c:v>170</c:v>
                </c:pt>
                <c:pt idx="480">
                  <c:v>143</c:v>
                </c:pt>
                <c:pt idx="481">
                  <c:v>214</c:v>
                </c:pt>
                <c:pt idx="482">
                  <c:v>211</c:v>
                </c:pt>
                <c:pt idx="483">
                  <c:v>282</c:v>
                </c:pt>
                <c:pt idx="484">
                  <c:v>192</c:v>
                </c:pt>
                <c:pt idx="485">
                  <c:v>244</c:v>
                </c:pt>
                <c:pt idx="486">
                  <c:v>292</c:v>
                </c:pt>
                <c:pt idx="487">
                  <c:v>242</c:v>
                </c:pt>
                <c:pt idx="488">
                  <c:v>200</c:v>
                </c:pt>
                <c:pt idx="489">
                  <c:v>202</c:v>
                </c:pt>
                <c:pt idx="490">
                  <c:v>228</c:v>
                </c:pt>
                <c:pt idx="491">
                  <c:v>259</c:v>
                </c:pt>
                <c:pt idx="492">
                  <c:v>352</c:v>
                </c:pt>
                <c:pt idx="493">
                  <c:v>222</c:v>
                </c:pt>
                <c:pt idx="494">
                  <c:v>321</c:v>
                </c:pt>
                <c:pt idx="495">
                  <c:v>215</c:v>
                </c:pt>
                <c:pt idx="496">
                  <c:v>273</c:v>
                </c:pt>
                <c:pt idx="497">
                  <c:v>200</c:v>
                </c:pt>
                <c:pt idx="498">
                  <c:v>264</c:v>
                </c:pt>
                <c:pt idx="499">
                  <c:v>245</c:v>
                </c:pt>
                <c:pt idx="500">
                  <c:v>157</c:v>
                </c:pt>
                <c:pt idx="501">
                  <c:v>230</c:v>
                </c:pt>
                <c:pt idx="502">
                  <c:v>250</c:v>
                </c:pt>
                <c:pt idx="503">
                  <c:v>246</c:v>
                </c:pt>
                <c:pt idx="504">
                  <c:v>271</c:v>
                </c:pt>
                <c:pt idx="505">
                  <c:v>195</c:v>
                </c:pt>
                <c:pt idx="506">
                  <c:v>210</c:v>
                </c:pt>
                <c:pt idx="507">
                  <c:v>245</c:v>
                </c:pt>
                <c:pt idx="508">
                  <c:v>245</c:v>
                </c:pt>
                <c:pt idx="509">
                  <c:v>270</c:v>
                </c:pt>
                <c:pt idx="510">
                  <c:v>293</c:v>
                </c:pt>
                <c:pt idx="511">
                  <c:v>262</c:v>
                </c:pt>
                <c:pt idx="512">
                  <c:v>224</c:v>
                </c:pt>
                <c:pt idx="513">
                  <c:v>199</c:v>
                </c:pt>
                <c:pt idx="514">
                  <c:v>188</c:v>
                </c:pt>
                <c:pt idx="515">
                  <c:v>295</c:v>
                </c:pt>
                <c:pt idx="516">
                  <c:v>252</c:v>
                </c:pt>
                <c:pt idx="517">
                  <c:v>216</c:v>
                </c:pt>
                <c:pt idx="518">
                  <c:v>204</c:v>
                </c:pt>
                <c:pt idx="519">
                  <c:v>247</c:v>
                </c:pt>
                <c:pt idx="520">
                  <c:v>310</c:v>
                </c:pt>
                <c:pt idx="521">
                  <c:v>244</c:v>
                </c:pt>
                <c:pt idx="522">
                  <c:v>239</c:v>
                </c:pt>
                <c:pt idx="523">
                  <c:v>293</c:v>
                </c:pt>
                <c:pt idx="524">
                  <c:v>256</c:v>
                </c:pt>
                <c:pt idx="525">
                  <c:v>235</c:v>
                </c:pt>
                <c:pt idx="526">
                  <c:v>308</c:v>
                </c:pt>
                <c:pt idx="527">
                  <c:v>252</c:v>
                </c:pt>
                <c:pt idx="528">
                  <c:v>204</c:v>
                </c:pt>
                <c:pt idx="529">
                  <c:v>247</c:v>
                </c:pt>
                <c:pt idx="530">
                  <c:v>228</c:v>
                </c:pt>
                <c:pt idx="531">
                  <c:v>224</c:v>
                </c:pt>
                <c:pt idx="532">
                  <c:v>296</c:v>
                </c:pt>
                <c:pt idx="533">
                  <c:v>218</c:v>
                </c:pt>
                <c:pt idx="534">
                  <c:v>182</c:v>
                </c:pt>
                <c:pt idx="535">
                  <c:v>303</c:v>
                </c:pt>
                <c:pt idx="536">
                  <c:v>286</c:v>
                </c:pt>
                <c:pt idx="537">
                  <c:v>152</c:v>
                </c:pt>
                <c:pt idx="538">
                  <c:v>252</c:v>
                </c:pt>
                <c:pt idx="539">
                  <c:v>208</c:v>
                </c:pt>
                <c:pt idx="540">
                  <c:v>283</c:v>
                </c:pt>
                <c:pt idx="541">
                  <c:v>243</c:v>
                </c:pt>
                <c:pt idx="542">
                  <c:v>214</c:v>
                </c:pt>
                <c:pt idx="543">
                  <c:v>172</c:v>
                </c:pt>
                <c:pt idx="544">
                  <c:v>270</c:v>
                </c:pt>
                <c:pt idx="545">
                  <c:v>230</c:v>
                </c:pt>
                <c:pt idx="546">
                  <c:v>235</c:v>
                </c:pt>
                <c:pt idx="547">
                  <c:v>224</c:v>
                </c:pt>
                <c:pt idx="548">
                  <c:v>233</c:v>
                </c:pt>
                <c:pt idx="549">
                  <c:v>308</c:v>
                </c:pt>
                <c:pt idx="550">
                  <c:v>233</c:v>
                </c:pt>
                <c:pt idx="551">
                  <c:v>180</c:v>
                </c:pt>
                <c:pt idx="552">
                  <c:v>223</c:v>
                </c:pt>
                <c:pt idx="553">
                  <c:v>263</c:v>
                </c:pt>
                <c:pt idx="554">
                  <c:v>186</c:v>
                </c:pt>
                <c:pt idx="555">
                  <c:v>258</c:v>
                </c:pt>
                <c:pt idx="556">
                  <c:v>178</c:v>
                </c:pt>
                <c:pt idx="557">
                  <c:v>180</c:v>
                </c:pt>
                <c:pt idx="558">
                  <c:v>328</c:v>
                </c:pt>
                <c:pt idx="559">
                  <c:v>236</c:v>
                </c:pt>
                <c:pt idx="560">
                  <c:v>227</c:v>
                </c:pt>
                <c:pt idx="561">
                  <c:v>238</c:v>
                </c:pt>
                <c:pt idx="562">
                  <c:v>243</c:v>
                </c:pt>
                <c:pt idx="563">
                  <c:v>254</c:v>
                </c:pt>
                <c:pt idx="564">
                  <c:v>212</c:v>
                </c:pt>
                <c:pt idx="565">
                  <c:v>301</c:v>
                </c:pt>
                <c:pt idx="566">
                  <c:v>228</c:v>
                </c:pt>
                <c:pt idx="567">
                  <c:v>210</c:v>
                </c:pt>
                <c:pt idx="568">
                  <c:v>226</c:v>
                </c:pt>
                <c:pt idx="569">
                  <c:v>235</c:v>
                </c:pt>
                <c:pt idx="570">
                  <c:v>186</c:v>
                </c:pt>
                <c:pt idx="571">
                  <c:v>172</c:v>
                </c:pt>
                <c:pt idx="572">
                  <c:v>180</c:v>
                </c:pt>
                <c:pt idx="573">
                  <c:v>212</c:v>
                </c:pt>
                <c:pt idx="574">
                  <c:v>227</c:v>
                </c:pt>
                <c:pt idx="575">
                  <c:v>259</c:v>
                </c:pt>
                <c:pt idx="576">
                  <c:v>240</c:v>
                </c:pt>
                <c:pt idx="577">
                  <c:v>252</c:v>
                </c:pt>
                <c:pt idx="578">
                  <c:v>286</c:v>
                </c:pt>
                <c:pt idx="579">
                  <c:v>283</c:v>
                </c:pt>
                <c:pt idx="580">
                  <c:v>231</c:v>
                </c:pt>
                <c:pt idx="581">
                  <c:v>352</c:v>
                </c:pt>
                <c:pt idx="582">
                  <c:v>293</c:v>
                </c:pt>
                <c:pt idx="583">
                  <c:v>228</c:v>
                </c:pt>
                <c:pt idx="584">
                  <c:v>243</c:v>
                </c:pt>
                <c:pt idx="585">
                  <c:v>331</c:v>
                </c:pt>
                <c:pt idx="586">
                  <c:v>191</c:v>
                </c:pt>
                <c:pt idx="587">
                  <c:v>247</c:v>
                </c:pt>
                <c:pt idx="588">
                  <c:v>256</c:v>
                </c:pt>
                <c:pt idx="589">
                  <c:v>209</c:v>
                </c:pt>
                <c:pt idx="590">
                  <c:v>260</c:v>
                </c:pt>
                <c:pt idx="591">
                  <c:v>215</c:v>
                </c:pt>
                <c:pt idx="592">
                  <c:v>206</c:v>
                </c:pt>
                <c:pt idx="593">
                  <c:v>200</c:v>
                </c:pt>
                <c:pt idx="594">
                  <c:v>213</c:v>
                </c:pt>
                <c:pt idx="595">
                  <c:v>240</c:v>
                </c:pt>
                <c:pt idx="596">
                  <c:v>243</c:v>
                </c:pt>
                <c:pt idx="597">
                  <c:v>236</c:v>
                </c:pt>
                <c:pt idx="598">
                  <c:v>199</c:v>
                </c:pt>
                <c:pt idx="599">
                  <c:v>197</c:v>
                </c:pt>
                <c:pt idx="600">
                  <c:v>191</c:v>
                </c:pt>
                <c:pt idx="601">
                  <c:v>170</c:v>
                </c:pt>
                <c:pt idx="602">
                  <c:v>178</c:v>
                </c:pt>
                <c:pt idx="603">
                  <c:v>225</c:v>
                </c:pt>
                <c:pt idx="604">
                  <c:v>239</c:v>
                </c:pt>
                <c:pt idx="605">
                  <c:v>285</c:v>
                </c:pt>
                <c:pt idx="606">
                  <c:v>243</c:v>
                </c:pt>
                <c:pt idx="607">
                  <c:v>216</c:v>
                </c:pt>
                <c:pt idx="608">
                  <c:v>210</c:v>
                </c:pt>
                <c:pt idx="609">
                  <c:v>220</c:v>
                </c:pt>
                <c:pt idx="610">
                  <c:v>223</c:v>
                </c:pt>
                <c:pt idx="611">
                  <c:v>194</c:v>
                </c:pt>
                <c:pt idx="612">
                  <c:v>231</c:v>
                </c:pt>
                <c:pt idx="613">
                  <c:v>239</c:v>
                </c:pt>
                <c:pt idx="614">
                  <c:v>166</c:v>
                </c:pt>
                <c:pt idx="615">
                  <c:v>220</c:v>
                </c:pt>
                <c:pt idx="616">
                  <c:v>290</c:v>
                </c:pt>
                <c:pt idx="617">
                  <c:v>276</c:v>
                </c:pt>
                <c:pt idx="618">
                  <c:v>235</c:v>
                </c:pt>
                <c:pt idx="619">
                  <c:v>223</c:v>
                </c:pt>
                <c:pt idx="620">
                  <c:v>231</c:v>
                </c:pt>
                <c:pt idx="621">
                  <c:v>266</c:v>
                </c:pt>
                <c:pt idx="622">
                  <c:v>233</c:v>
                </c:pt>
                <c:pt idx="623">
                  <c:v>228</c:v>
                </c:pt>
                <c:pt idx="624">
                  <c:v>272</c:v>
                </c:pt>
                <c:pt idx="625">
                  <c:v>186</c:v>
                </c:pt>
                <c:pt idx="626">
                  <c:v>228</c:v>
                </c:pt>
                <c:pt idx="627">
                  <c:v>240</c:v>
                </c:pt>
                <c:pt idx="628">
                  <c:v>166</c:v>
                </c:pt>
                <c:pt idx="629">
                  <c:v>241</c:v>
                </c:pt>
                <c:pt idx="630">
                  <c:v>192</c:v>
                </c:pt>
                <c:pt idx="631">
                  <c:v>217</c:v>
                </c:pt>
                <c:pt idx="632">
                  <c:v>329</c:v>
                </c:pt>
                <c:pt idx="633">
                  <c:v>243</c:v>
                </c:pt>
                <c:pt idx="634">
                  <c:v>248</c:v>
                </c:pt>
                <c:pt idx="635">
                  <c:v>212</c:v>
                </c:pt>
                <c:pt idx="636">
                  <c:v>266</c:v>
                </c:pt>
                <c:pt idx="637">
                  <c:v>298</c:v>
                </c:pt>
                <c:pt idx="638">
                  <c:v>261</c:v>
                </c:pt>
                <c:pt idx="639">
                  <c:v>244</c:v>
                </c:pt>
                <c:pt idx="640">
                  <c:v>274</c:v>
                </c:pt>
                <c:pt idx="641">
                  <c:v>264</c:v>
                </c:pt>
                <c:pt idx="642">
                  <c:v>235</c:v>
                </c:pt>
                <c:pt idx="643">
                  <c:v>244</c:v>
                </c:pt>
                <c:pt idx="644">
                  <c:v>240</c:v>
                </c:pt>
                <c:pt idx="645">
                  <c:v>239</c:v>
                </c:pt>
                <c:pt idx="646">
                  <c:v>200</c:v>
                </c:pt>
                <c:pt idx="647">
                  <c:v>211</c:v>
                </c:pt>
                <c:pt idx="648">
                  <c:v>218</c:v>
                </c:pt>
                <c:pt idx="649">
                  <c:v>331</c:v>
                </c:pt>
                <c:pt idx="650">
                  <c:v>240</c:v>
                </c:pt>
                <c:pt idx="651">
                  <c:v>239</c:v>
                </c:pt>
                <c:pt idx="652">
                  <c:v>184</c:v>
                </c:pt>
                <c:pt idx="653">
                  <c:v>221</c:v>
                </c:pt>
                <c:pt idx="654">
                  <c:v>263</c:v>
                </c:pt>
                <c:pt idx="655">
                  <c:v>331</c:v>
                </c:pt>
                <c:pt idx="656">
                  <c:v>264</c:v>
                </c:pt>
                <c:pt idx="657">
                  <c:v>278</c:v>
                </c:pt>
                <c:pt idx="658">
                  <c:v>202</c:v>
                </c:pt>
                <c:pt idx="659">
                  <c:v>197</c:v>
                </c:pt>
                <c:pt idx="660">
                  <c:v>223</c:v>
                </c:pt>
                <c:pt idx="661">
                  <c:v>256</c:v>
                </c:pt>
                <c:pt idx="662">
                  <c:v>210</c:v>
                </c:pt>
                <c:pt idx="663">
                  <c:v>244</c:v>
                </c:pt>
                <c:pt idx="664">
                  <c:v>218</c:v>
                </c:pt>
                <c:pt idx="665">
                  <c:v>331</c:v>
                </c:pt>
                <c:pt idx="666">
                  <c:v>238</c:v>
                </c:pt>
                <c:pt idx="667">
                  <c:v>252</c:v>
                </c:pt>
                <c:pt idx="668">
                  <c:v>233</c:v>
                </c:pt>
                <c:pt idx="669">
                  <c:v>231</c:v>
                </c:pt>
                <c:pt idx="670">
                  <c:v>209</c:v>
                </c:pt>
                <c:pt idx="671">
                  <c:v>189</c:v>
                </c:pt>
                <c:pt idx="672">
                  <c:v>235</c:v>
                </c:pt>
                <c:pt idx="673">
                  <c:v>220</c:v>
                </c:pt>
                <c:pt idx="674">
                  <c:v>243</c:v>
                </c:pt>
                <c:pt idx="675">
                  <c:v>228</c:v>
                </c:pt>
                <c:pt idx="676">
                  <c:v>253</c:v>
                </c:pt>
                <c:pt idx="677">
                  <c:v>259</c:v>
                </c:pt>
                <c:pt idx="678">
                  <c:v>250</c:v>
                </c:pt>
                <c:pt idx="679">
                  <c:v>222</c:v>
                </c:pt>
                <c:pt idx="680">
                  <c:v>204</c:v>
                </c:pt>
                <c:pt idx="681">
                  <c:v>212</c:v>
                </c:pt>
                <c:pt idx="682">
                  <c:v>268</c:v>
                </c:pt>
                <c:pt idx="683">
                  <c:v>352</c:v>
                </c:pt>
                <c:pt idx="684">
                  <c:v>255</c:v>
                </c:pt>
                <c:pt idx="685">
                  <c:v>328</c:v>
                </c:pt>
                <c:pt idx="686">
                  <c:v>230</c:v>
                </c:pt>
                <c:pt idx="687">
                  <c:v>220</c:v>
                </c:pt>
                <c:pt idx="688">
                  <c:v>252</c:v>
                </c:pt>
                <c:pt idx="689">
                  <c:v>285</c:v>
                </c:pt>
                <c:pt idx="690">
                  <c:v>193</c:v>
                </c:pt>
                <c:pt idx="691">
                  <c:v>230</c:v>
                </c:pt>
                <c:pt idx="692">
                  <c:v>196</c:v>
                </c:pt>
                <c:pt idx="693">
                  <c:v>259</c:v>
                </c:pt>
                <c:pt idx="694">
                  <c:v>228</c:v>
                </c:pt>
                <c:pt idx="695">
                  <c:v>206</c:v>
                </c:pt>
                <c:pt idx="696">
                  <c:v>234</c:v>
                </c:pt>
                <c:pt idx="697">
                  <c:v>229</c:v>
                </c:pt>
                <c:pt idx="698">
                  <c:v>247</c:v>
                </c:pt>
                <c:pt idx="699">
                  <c:v>243</c:v>
                </c:pt>
                <c:pt idx="700">
                  <c:v>230</c:v>
                </c:pt>
                <c:pt idx="701">
                  <c:v>203</c:v>
                </c:pt>
                <c:pt idx="702">
                  <c:v>203</c:v>
                </c:pt>
                <c:pt idx="703">
                  <c:v>283</c:v>
                </c:pt>
                <c:pt idx="704">
                  <c:v>234</c:v>
                </c:pt>
                <c:pt idx="705">
                  <c:v>253</c:v>
                </c:pt>
                <c:pt idx="706">
                  <c:v>244</c:v>
                </c:pt>
                <c:pt idx="707">
                  <c:v>229</c:v>
                </c:pt>
                <c:pt idx="708">
                  <c:v>250</c:v>
                </c:pt>
                <c:pt idx="709">
                  <c:v>216</c:v>
                </c:pt>
                <c:pt idx="710">
                  <c:v>330</c:v>
                </c:pt>
                <c:pt idx="711">
                  <c:v>388</c:v>
                </c:pt>
                <c:pt idx="712">
                  <c:v>259</c:v>
                </c:pt>
                <c:pt idx="713">
                  <c:v>236</c:v>
                </c:pt>
                <c:pt idx="714">
                  <c:v>192</c:v>
                </c:pt>
                <c:pt idx="715">
                  <c:v>261</c:v>
                </c:pt>
                <c:pt idx="716">
                  <c:v>260</c:v>
                </c:pt>
                <c:pt idx="717">
                  <c:v>168</c:v>
                </c:pt>
                <c:pt idx="718">
                  <c:v>219</c:v>
                </c:pt>
                <c:pt idx="719">
                  <c:v>238</c:v>
                </c:pt>
                <c:pt idx="720">
                  <c:v>250</c:v>
                </c:pt>
                <c:pt idx="721">
                  <c:v>263</c:v>
                </c:pt>
                <c:pt idx="722">
                  <c:v>222</c:v>
                </c:pt>
                <c:pt idx="723">
                  <c:v>240</c:v>
                </c:pt>
                <c:pt idx="724">
                  <c:v>310</c:v>
                </c:pt>
                <c:pt idx="725">
                  <c:v>194</c:v>
                </c:pt>
                <c:pt idx="726">
                  <c:v>189</c:v>
                </c:pt>
                <c:pt idx="727">
                  <c:v>191</c:v>
                </c:pt>
                <c:pt idx="728">
                  <c:v>247</c:v>
                </c:pt>
                <c:pt idx="729">
                  <c:v>255</c:v>
                </c:pt>
                <c:pt idx="730">
                  <c:v>228</c:v>
                </c:pt>
                <c:pt idx="731">
                  <c:v>235</c:v>
                </c:pt>
                <c:pt idx="732">
                  <c:v>228</c:v>
                </c:pt>
                <c:pt idx="733">
                  <c:v>233</c:v>
                </c:pt>
                <c:pt idx="734">
                  <c:v>219</c:v>
                </c:pt>
                <c:pt idx="735">
                  <c:v>242</c:v>
                </c:pt>
                <c:pt idx="736">
                  <c:v>224</c:v>
                </c:pt>
                <c:pt idx="737">
                  <c:v>341</c:v>
                </c:pt>
                <c:pt idx="738">
                  <c:v>208</c:v>
                </c:pt>
                <c:pt idx="739">
                  <c:v>203</c:v>
                </c:pt>
                <c:pt idx="740">
                  <c:v>229</c:v>
                </c:pt>
                <c:pt idx="741">
                  <c:v>231</c:v>
                </c:pt>
                <c:pt idx="742">
                  <c:v>223</c:v>
                </c:pt>
                <c:pt idx="743">
                  <c:v>212</c:v>
                </c:pt>
                <c:pt idx="744">
                  <c:v>240</c:v>
                </c:pt>
                <c:pt idx="745">
                  <c:v>340</c:v>
                </c:pt>
                <c:pt idx="746">
                  <c:v>146</c:v>
                </c:pt>
                <c:pt idx="747">
                  <c:v>236</c:v>
                </c:pt>
                <c:pt idx="748">
                  <c:v>227</c:v>
                </c:pt>
                <c:pt idx="749">
                  <c:v>222</c:v>
                </c:pt>
                <c:pt idx="750">
                  <c:v>236</c:v>
                </c:pt>
                <c:pt idx="751">
                  <c:v>238</c:v>
                </c:pt>
                <c:pt idx="752">
                  <c:v>191</c:v>
                </c:pt>
                <c:pt idx="753">
                  <c:v>222</c:v>
                </c:pt>
                <c:pt idx="754">
                  <c:v>223</c:v>
                </c:pt>
                <c:pt idx="755">
                  <c:v>201</c:v>
                </c:pt>
                <c:pt idx="756">
                  <c:v>226</c:v>
                </c:pt>
                <c:pt idx="757">
                  <c:v>195</c:v>
                </c:pt>
                <c:pt idx="758">
                  <c:v>210</c:v>
                </c:pt>
                <c:pt idx="759">
                  <c:v>283</c:v>
                </c:pt>
                <c:pt idx="760">
                  <c:v>250</c:v>
                </c:pt>
                <c:pt idx="761">
                  <c:v>245</c:v>
                </c:pt>
                <c:pt idx="762">
                  <c:v>204</c:v>
                </c:pt>
                <c:pt idx="763">
                  <c:v>225</c:v>
                </c:pt>
                <c:pt idx="764">
                  <c:v>249</c:v>
                </c:pt>
                <c:pt idx="765">
                  <c:v>228</c:v>
                </c:pt>
                <c:pt idx="766">
                  <c:v>218</c:v>
                </c:pt>
                <c:pt idx="767">
                  <c:v>328</c:v>
                </c:pt>
                <c:pt idx="768">
                  <c:v>203</c:v>
                </c:pt>
                <c:pt idx="769">
                  <c:v>227</c:v>
                </c:pt>
                <c:pt idx="770">
                  <c:v>222</c:v>
                </c:pt>
                <c:pt idx="771">
                  <c:v>227</c:v>
                </c:pt>
                <c:pt idx="772">
                  <c:v>258</c:v>
                </c:pt>
                <c:pt idx="773">
                  <c:v>237</c:v>
                </c:pt>
                <c:pt idx="774">
                  <c:v>247</c:v>
                </c:pt>
                <c:pt idx="775">
                  <c:v>204</c:v>
                </c:pt>
                <c:pt idx="776">
                  <c:v>214</c:v>
                </c:pt>
                <c:pt idx="777">
                  <c:v>329</c:v>
                </c:pt>
                <c:pt idx="778">
                  <c:v>293</c:v>
                </c:pt>
                <c:pt idx="779">
                  <c:v>290</c:v>
                </c:pt>
                <c:pt idx="780">
                  <c:v>256</c:v>
                </c:pt>
                <c:pt idx="781">
                  <c:v>223</c:v>
                </c:pt>
                <c:pt idx="782">
                  <c:v>253</c:v>
                </c:pt>
                <c:pt idx="783">
                  <c:v>197</c:v>
                </c:pt>
                <c:pt idx="784">
                  <c:v>256</c:v>
                </c:pt>
                <c:pt idx="785">
                  <c:v>203</c:v>
                </c:pt>
                <c:pt idx="786">
                  <c:v>235</c:v>
                </c:pt>
                <c:pt idx="787">
                  <c:v>244</c:v>
                </c:pt>
                <c:pt idx="788">
                  <c:v>213</c:v>
                </c:pt>
                <c:pt idx="789">
                  <c:v>277</c:v>
                </c:pt>
                <c:pt idx="790">
                  <c:v>229</c:v>
                </c:pt>
                <c:pt idx="791">
                  <c:v>287</c:v>
                </c:pt>
                <c:pt idx="792">
                  <c:v>298</c:v>
                </c:pt>
                <c:pt idx="793">
                  <c:v>230</c:v>
                </c:pt>
                <c:pt idx="794">
                  <c:v>314</c:v>
                </c:pt>
                <c:pt idx="795">
                  <c:v>266</c:v>
                </c:pt>
                <c:pt idx="796">
                  <c:v>200</c:v>
                </c:pt>
                <c:pt idx="797">
                  <c:v>241</c:v>
                </c:pt>
                <c:pt idx="798">
                  <c:v>261</c:v>
                </c:pt>
                <c:pt idx="799">
                  <c:v>227</c:v>
                </c:pt>
                <c:pt idx="800">
                  <c:v>178</c:v>
                </c:pt>
                <c:pt idx="801">
                  <c:v>209</c:v>
                </c:pt>
                <c:pt idx="802">
                  <c:v>260</c:v>
                </c:pt>
                <c:pt idx="803">
                  <c:v>315</c:v>
                </c:pt>
                <c:pt idx="804">
                  <c:v>293</c:v>
                </c:pt>
                <c:pt idx="805">
                  <c:v>229</c:v>
                </c:pt>
                <c:pt idx="806">
                  <c:v>269</c:v>
                </c:pt>
                <c:pt idx="807">
                  <c:v>207</c:v>
                </c:pt>
                <c:pt idx="808">
                  <c:v>215</c:v>
                </c:pt>
                <c:pt idx="809">
                  <c:v>243</c:v>
                </c:pt>
                <c:pt idx="810">
                  <c:v>197</c:v>
                </c:pt>
                <c:pt idx="811">
                  <c:v>236</c:v>
                </c:pt>
                <c:pt idx="812">
                  <c:v>268</c:v>
                </c:pt>
                <c:pt idx="813">
                  <c:v>266</c:v>
                </c:pt>
                <c:pt idx="814">
                  <c:v>204</c:v>
                </c:pt>
                <c:pt idx="815">
                  <c:v>277</c:v>
                </c:pt>
                <c:pt idx="816">
                  <c:v>203</c:v>
                </c:pt>
                <c:pt idx="817">
                  <c:v>211</c:v>
                </c:pt>
                <c:pt idx="818">
                  <c:v>236</c:v>
                </c:pt>
                <c:pt idx="819">
                  <c:v>219</c:v>
                </c:pt>
                <c:pt idx="820">
                  <c:v>264</c:v>
                </c:pt>
                <c:pt idx="821">
                  <c:v>309</c:v>
                </c:pt>
                <c:pt idx="822">
                  <c:v>310</c:v>
                </c:pt>
                <c:pt idx="823">
                  <c:v>265</c:v>
                </c:pt>
                <c:pt idx="824">
                  <c:v>230</c:v>
                </c:pt>
                <c:pt idx="825">
                  <c:v>231</c:v>
                </c:pt>
                <c:pt idx="826">
                  <c:v>273</c:v>
                </c:pt>
                <c:pt idx="827">
                  <c:v>213</c:v>
                </c:pt>
                <c:pt idx="828">
                  <c:v>204</c:v>
                </c:pt>
                <c:pt idx="829">
                  <c:v>230</c:v>
                </c:pt>
                <c:pt idx="830">
                  <c:v>229</c:v>
                </c:pt>
                <c:pt idx="831">
                  <c:v>250</c:v>
                </c:pt>
                <c:pt idx="832">
                  <c:v>235</c:v>
                </c:pt>
                <c:pt idx="833">
                  <c:v>268</c:v>
                </c:pt>
                <c:pt idx="834">
                  <c:v>200</c:v>
                </c:pt>
                <c:pt idx="835">
                  <c:v>238</c:v>
                </c:pt>
                <c:pt idx="836">
                  <c:v>210</c:v>
                </c:pt>
                <c:pt idx="837">
                  <c:v>223</c:v>
                </c:pt>
                <c:pt idx="838">
                  <c:v>273</c:v>
                </c:pt>
                <c:pt idx="839">
                  <c:v>268</c:v>
                </c:pt>
                <c:pt idx="840">
                  <c:v>248</c:v>
                </c:pt>
                <c:pt idx="841">
                  <c:v>230</c:v>
                </c:pt>
                <c:pt idx="842">
                  <c:v>241</c:v>
                </c:pt>
                <c:pt idx="843">
                  <c:v>236</c:v>
                </c:pt>
                <c:pt idx="844">
                  <c:v>243</c:v>
                </c:pt>
                <c:pt idx="845">
                  <c:v>211</c:v>
                </c:pt>
                <c:pt idx="846">
                  <c:v>286</c:v>
                </c:pt>
                <c:pt idx="847">
                  <c:v>220</c:v>
                </c:pt>
                <c:pt idx="848">
                  <c:v>212</c:v>
                </c:pt>
                <c:pt idx="849">
                  <c:v>247</c:v>
                </c:pt>
                <c:pt idx="850">
                  <c:v>258</c:v>
                </c:pt>
                <c:pt idx="851">
                  <c:v>235</c:v>
                </c:pt>
                <c:pt idx="852">
                  <c:v>216</c:v>
                </c:pt>
                <c:pt idx="853">
                  <c:v>236</c:v>
                </c:pt>
                <c:pt idx="854">
                  <c:v>240</c:v>
                </c:pt>
                <c:pt idx="855">
                  <c:v>255</c:v>
                </c:pt>
                <c:pt idx="856">
                  <c:v>240</c:v>
                </c:pt>
                <c:pt idx="857">
                  <c:v>236</c:v>
                </c:pt>
                <c:pt idx="858">
                  <c:v>263</c:v>
                </c:pt>
                <c:pt idx="859">
                  <c:v>225</c:v>
                </c:pt>
                <c:pt idx="860">
                  <c:v>234</c:v>
                </c:pt>
                <c:pt idx="861">
                  <c:v>291</c:v>
                </c:pt>
                <c:pt idx="862">
                  <c:v>298</c:v>
                </c:pt>
                <c:pt idx="863">
                  <c:v>219</c:v>
                </c:pt>
                <c:pt idx="864">
                  <c:v>247</c:v>
                </c:pt>
                <c:pt idx="865">
                  <c:v>235</c:v>
                </c:pt>
                <c:pt idx="866">
                  <c:v>238</c:v>
                </c:pt>
                <c:pt idx="867">
                  <c:v>218</c:v>
                </c:pt>
                <c:pt idx="868">
                  <c:v>265</c:v>
                </c:pt>
                <c:pt idx="869">
                  <c:v>311</c:v>
                </c:pt>
                <c:pt idx="870">
                  <c:v>199</c:v>
                </c:pt>
                <c:pt idx="871">
                  <c:v>266</c:v>
                </c:pt>
                <c:pt idx="872">
                  <c:v>241</c:v>
                </c:pt>
                <c:pt idx="873">
                  <c:v>211</c:v>
                </c:pt>
                <c:pt idx="874">
                  <c:v>198</c:v>
                </c:pt>
                <c:pt idx="875">
                  <c:v>203</c:v>
                </c:pt>
                <c:pt idx="876">
                  <c:v>191</c:v>
                </c:pt>
                <c:pt idx="877">
                  <c:v>174</c:v>
                </c:pt>
                <c:pt idx="878">
                  <c:v>321</c:v>
                </c:pt>
                <c:pt idx="879">
                  <c:v>235</c:v>
                </c:pt>
                <c:pt idx="880">
                  <c:v>268</c:v>
                </c:pt>
                <c:pt idx="881">
                  <c:v>235</c:v>
                </c:pt>
                <c:pt idx="882">
                  <c:v>204</c:v>
                </c:pt>
                <c:pt idx="883">
                  <c:v>245</c:v>
                </c:pt>
                <c:pt idx="884">
                  <c:v>265</c:v>
                </c:pt>
                <c:pt idx="885">
                  <c:v>250</c:v>
                </c:pt>
                <c:pt idx="886">
                  <c:v>203</c:v>
                </c:pt>
                <c:pt idx="887">
                  <c:v>268</c:v>
                </c:pt>
                <c:pt idx="888">
                  <c:v>222</c:v>
                </c:pt>
                <c:pt idx="889">
                  <c:v>246</c:v>
                </c:pt>
                <c:pt idx="890">
                  <c:v>311</c:v>
                </c:pt>
                <c:pt idx="891">
                  <c:v>238</c:v>
                </c:pt>
                <c:pt idx="892">
                  <c:v>250</c:v>
                </c:pt>
                <c:pt idx="893">
                  <c:v>246</c:v>
                </c:pt>
                <c:pt idx="894">
                  <c:v>263</c:v>
                </c:pt>
                <c:pt idx="895">
                  <c:v>216</c:v>
                </c:pt>
                <c:pt idx="896">
                  <c:v>292</c:v>
                </c:pt>
                <c:pt idx="897">
                  <c:v>270</c:v>
                </c:pt>
                <c:pt idx="898">
                  <c:v>235</c:v>
                </c:pt>
                <c:pt idx="899">
                  <c:v>218</c:v>
                </c:pt>
                <c:pt idx="900">
                  <c:v>228</c:v>
                </c:pt>
                <c:pt idx="901">
                  <c:v>252</c:v>
                </c:pt>
                <c:pt idx="902">
                  <c:v>253</c:v>
                </c:pt>
                <c:pt idx="903">
                  <c:v>225</c:v>
                </c:pt>
                <c:pt idx="904">
                  <c:v>211</c:v>
                </c:pt>
                <c:pt idx="905">
                  <c:v>223</c:v>
                </c:pt>
                <c:pt idx="906">
                  <c:v>263</c:v>
                </c:pt>
                <c:pt idx="907">
                  <c:v>235</c:v>
                </c:pt>
                <c:pt idx="908">
                  <c:v>212</c:v>
                </c:pt>
                <c:pt idx="909">
                  <c:v>249</c:v>
                </c:pt>
                <c:pt idx="910">
                  <c:v>237</c:v>
                </c:pt>
                <c:pt idx="911">
                  <c:v>191</c:v>
                </c:pt>
                <c:pt idx="912">
                  <c:v>242</c:v>
                </c:pt>
                <c:pt idx="913">
                  <c:v>235</c:v>
                </c:pt>
                <c:pt idx="914">
                  <c:v>222</c:v>
                </c:pt>
                <c:pt idx="915">
                  <c:v>298</c:v>
                </c:pt>
                <c:pt idx="916">
                  <c:v>258</c:v>
                </c:pt>
                <c:pt idx="917">
                  <c:v>292</c:v>
                </c:pt>
                <c:pt idx="918">
                  <c:v>254</c:v>
                </c:pt>
                <c:pt idx="919">
                  <c:v>193</c:v>
                </c:pt>
                <c:pt idx="920">
                  <c:v>234</c:v>
                </c:pt>
                <c:pt idx="921">
                  <c:v>232</c:v>
                </c:pt>
                <c:pt idx="922">
                  <c:v>190</c:v>
                </c:pt>
                <c:pt idx="923">
                  <c:v>245</c:v>
                </c:pt>
                <c:pt idx="924">
                  <c:v>225</c:v>
                </c:pt>
                <c:pt idx="925">
                  <c:v>177</c:v>
                </c:pt>
                <c:pt idx="926">
                  <c:v>227</c:v>
                </c:pt>
                <c:pt idx="927">
                  <c:v>210</c:v>
                </c:pt>
                <c:pt idx="928">
                  <c:v>332</c:v>
                </c:pt>
                <c:pt idx="929">
                  <c:v>246</c:v>
                </c:pt>
                <c:pt idx="930">
                  <c:v>263</c:v>
                </c:pt>
                <c:pt idx="931">
                  <c:v>218</c:v>
                </c:pt>
                <c:pt idx="932">
                  <c:v>269</c:v>
                </c:pt>
                <c:pt idx="933">
                  <c:v>180</c:v>
                </c:pt>
                <c:pt idx="934">
                  <c:v>180</c:v>
                </c:pt>
                <c:pt idx="935">
                  <c:v>250</c:v>
                </c:pt>
                <c:pt idx="936">
                  <c:v>249</c:v>
                </c:pt>
                <c:pt idx="937">
                  <c:v>273</c:v>
                </c:pt>
                <c:pt idx="938">
                  <c:v>243</c:v>
                </c:pt>
                <c:pt idx="939">
                  <c:v>227</c:v>
                </c:pt>
                <c:pt idx="940">
                  <c:v>236</c:v>
                </c:pt>
                <c:pt idx="941">
                  <c:v>192</c:v>
                </c:pt>
                <c:pt idx="942">
                  <c:v>248</c:v>
                </c:pt>
                <c:pt idx="943">
                  <c:v>258</c:v>
                </c:pt>
                <c:pt idx="944">
                  <c:v>171</c:v>
                </c:pt>
                <c:pt idx="945">
                  <c:v>234</c:v>
                </c:pt>
                <c:pt idx="946">
                  <c:v>289</c:v>
                </c:pt>
                <c:pt idx="947">
                  <c:v>283</c:v>
                </c:pt>
                <c:pt idx="948">
                  <c:v>246</c:v>
                </c:pt>
                <c:pt idx="949">
                  <c:v>293</c:v>
                </c:pt>
                <c:pt idx="950">
                  <c:v>236</c:v>
                </c:pt>
                <c:pt idx="951">
                  <c:v>242</c:v>
                </c:pt>
                <c:pt idx="952">
                  <c:v>254</c:v>
                </c:pt>
                <c:pt idx="953">
                  <c:v>247</c:v>
                </c:pt>
                <c:pt idx="954">
                  <c:v>290</c:v>
                </c:pt>
                <c:pt idx="955">
                  <c:v>229</c:v>
                </c:pt>
                <c:pt idx="956">
                  <c:v>213</c:v>
                </c:pt>
                <c:pt idx="957">
                  <c:v>219</c:v>
                </c:pt>
                <c:pt idx="958">
                  <c:v>264</c:v>
                </c:pt>
                <c:pt idx="959">
                  <c:v>287</c:v>
                </c:pt>
                <c:pt idx="960">
                  <c:v>216</c:v>
                </c:pt>
                <c:pt idx="961">
                  <c:v>264</c:v>
                </c:pt>
                <c:pt idx="962">
                  <c:v>199</c:v>
                </c:pt>
                <c:pt idx="963">
                  <c:v>210</c:v>
                </c:pt>
                <c:pt idx="964">
                  <c:v>244</c:v>
                </c:pt>
                <c:pt idx="965">
                  <c:v>223</c:v>
                </c:pt>
                <c:pt idx="966">
                  <c:v>204</c:v>
                </c:pt>
                <c:pt idx="967">
                  <c:v>344</c:v>
                </c:pt>
                <c:pt idx="968">
                  <c:v>248</c:v>
                </c:pt>
                <c:pt idx="969">
                  <c:v>185</c:v>
                </c:pt>
                <c:pt idx="970">
                  <c:v>215</c:v>
                </c:pt>
                <c:pt idx="971">
                  <c:v>231</c:v>
                </c:pt>
                <c:pt idx="972">
                  <c:v>225</c:v>
                </c:pt>
                <c:pt idx="973">
                  <c:v>212</c:v>
                </c:pt>
                <c:pt idx="974">
                  <c:v>231</c:v>
                </c:pt>
                <c:pt idx="975">
                  <c:v>329</c:v>
                </c:pt>
                <c:pt idx="976">
                  <c:v>231</c:v>
                </c:pt>
                <c:pt idx="977">
                  <c:v>247</c:v>
                </c:pt>
                <c:pt idx="978">
                  <c:v>308</c:v>
                </c:pt>
                <c:pt idx="979">
                  <c:v>168</c:v>
                </c:pt>
                <c:pt idx="980">
                  <c:v>227</c:v>
                </c:pt>
                <c:pt idx="981">
                  <c:v>255</c:v>
                </c:pt>
                <c:pt idx="982">
                  <c:v>239</c:v>
                </c:pt>
                <c:pt idx="983">
                  <c:v>211</c:v>
                </c:pt>
                <c:pt idx="984">
                  <c:v>186</c:v>
                </c:pt>
                <c:pt idx="985">
                  <c:v>203</c:v>
                </c:pt>
                <c:pt idx="986">
                  <c:v>166</c:v>
                </c:pt>
                <c:pt idx="987">
                  <c:v>256</c:v>
                </c:pt>
                <c:pt idx="988">
                  <c:v>207</c:v>
                </c:pt>
                <c:pt idx="989">
                  <c:v>265</c:v>
                </c:pt>
                <c:pt idx="990">
                  <c:v>209</c:v>
                </c:pt>
                <c:pt idx="991">
                  <c:v>236</c:v>
                </c:pt>
                <c:pt idx="992">
                  <c:v>192</c:v>
                </c:pt>
                <c:pt idx="993">
                  <c:v>203</c:v>
                </c:pt>
                <c:pt idx="994">
                  <c:v>204</c:v>
                </c:pt>
                <c:pt idx="995">
                  <c:v>308</c:v>
                </c:pt>
                <c:pt idx="996">
                  <c:v>230</c:v>
                </c:pt>
                <c:pt idx="997">
                  <c:v>245</c:v>
                </c:pt>
                <c:pt idx="998">
                  <c:v>243</c:v>
                </c:pt>
                <c:pt idx="999">
                  <c:v>196</c:v>
                </c:pt>
                <c:pt idx="1000">
                  <c:v>247</c:v>
                </c:pt>
                <c:pt idx="1001">
                  <c:v>240</c:v>
                </c:pt>
                <c:pt idx="1002">
                  <c:v>174</c:v>
                </c:pt>
                <c:pt idx="1003">
                  <c:v>219</c:v>
                </c:pt>
                <c:pt idx="1004">
                  <c:v>196</c:v>
                </c:pt>
                <c:pt idx="1005">
                  <c:v>195</c:v>
                </c:pt>
                <c:pt idx="1006">
                  <c:v>245</c:v>
                </c:pt>
                <c:pt idx="1007">
                  <c:v>209</c:v>
                </c:pt>
                <c:pt idx="1008">
                  <c:v>249</c:v>
                </c:pt>
                <c:pt idx="1009">
                  <c:v>189</c:v>
                </c:pt>
                <c:pt idx="1010">
                  <c:v>201</c:v>
                </c:pt>
                <c:pt idx="1011">
                  <c:v>217</c:v>
                </c:pt>
                <c:pt idx="1012">
                  <c:v>273</c:v>
                </c:pt>
                <c:pt idx="1013">
                  <c:v>223</c:v>
                </c:pt>
                <c:pt idx="1014">
                  <c:v>298</c:v>
                </c:pt>
                <c:pt idx="1015">
                  <c:v>231</c:v>
                </c:pt>
                <c:pt idx="1016">
                  <c:v>176</c:v>
                </c:pt>
                <c:pt idx="1017">
                  <c:v>204</c:v>
                </c:pt>
                <c:pt idx="1018">
                  <c:v>314</c:v>
                </c:pt>
                <c:pt idx="1019">
                  <c:v>245</c:v>
                </c:pt>
                <c:pt idx="1020">
                  <c:v>260</c:v>
                </c:pt>
                <c:pt idx="1021">
                  <c:v>245</c:v>
                </c:pt>
                <c:pt idx="1022">
                  <c:v>265</c:v>
                </c:pt>
                <c:pt idx="1023">
                  <c:v>384</c:v>
                </c:pt>
                <c:pt idx="1024">
                  <c:v>300</c:v>
                </c:pt>
                <c:pt idx="1025">
                  <c:v>220</c:v>
                </c:pt>
                <c:pt idx="1026">
                  <c:v>193</c:v>
                </c:pt>
                <c:pt idx="1027">
                  <c:v>215</c:v>
                </c:pt>
                <c:pt idx="1028">
                  <c:v>238</c:v>
                </c:pt>
                <c:pt idx="1029">
                  <c:v>265</c:v>
                </c:pt>
                <c:pt idx="1030">
                  <c:v>232</c:v>
                </c:pt>
                <c:pt idx="1031">
                  <c:v>277</c:v>
                </c:pt>
                <c:pt idx="1032">
                  <c:v>251</c:v>
                </c:pt>
                <c:pt idx="1033">
                  <c:v>220</c:v>
                </c:pt>
                <c:pt idx="1034">
                  <c:v>203</c:v>
                </c:pt>
                <c:pt idx="1035">
                  <c:v>215</c:v>
                </c:pt>
                <c:pt idx="1036">
                  <c:v>218</c:v>
                </c:pt>
                <c:pt idx="1037">
                  <c:v>222</c:v>
                </c:pt>
                <c:pt idx="1038">
                  <c:v>168</c:v>
                </c:pt>
                <c:pt idx="1039">
                  <c:v>245</c:v>
                </c:pt>
                <c:pt idx="1040">
                  <c:v>211</c:v>
                </c:pt>
                <c:pt idx="1041">
                  <c:v>184</c:v>
                </c:pt>
                <c:pt idx="1042">
                  <c:v>227</c:v>
                </c:pt>
                <c:pt idx="1043">
                  <c:v>253</c:v>
                </c:pt>
                <c:pt idx="1044">
                  <c:v>260</c:v>
                </c:pt>
                <c:pt idx="1045">
                  <c:v>203</c:v>
                </c:pt>
                <c:pt idx="1046">
                  <c:v>251</c:v>
                </c:pt>
                <c:pt idx="1047">
                  <c:v>278</c:v>
                </c:pt>
                <c:pt idx="1048">
                  <c:v>228</c:v>
                </c:pt>
                <c:pt idx="1049">
                  <c:v>268</c:v>
                </c:pt>
                <c:pt idx="1050">
                  <c:v>235</c:v>
                </c:pt>
                <c:pt idx="1051">
                  <c:v>244</c:v>
                </c:pt>
                <c:pt idx="1052">
                  <c:v>268</c:v>
                </c:pt>
                <c:pt idx="1053">
                  <c:v>265</c:v>
                </c:pt>
                <c:pt idx="1054">
                  <c:v>235</c:v>
                </c:pt>
                <c:pt idx="1055">
                  <c:v>278</c:v>
                </c:pt>
                <c:pt idx="1056">
                  <c:v>288</c:v>
                </c:pt>
                <c:pt idx="1057">
                  <c:v>225</c:v>
                </c:pt>
                <c:pt idx="1058">
                  <c:v>247</c:v>
                </c:pt>
                <c:pt idx="1059">
                  <c:v>286</c:v>
                </c:pt>
                <c:pt idx="1060">
                  <c:v>228</c:v>
                </c:pt>
                <c:pt idx="1061">
                  <c:v>230</c:v>
                </c:pt>
                <c:pt idx="1062">
                  <c:v>278</c:v>
                </c:pt>
                <c:pt idx="1063">
                  <c:v>244</c:v>
                </c:pt>
                <c:pt idx="1064">
                  <c:v>230</c:v>
                </c:pt>
                <c:pt idx="1065">
                  <c:v>233</c:v>
                </c:pt>
                <c:pt idx="1066">
                  <c:v>207</c:v>
                </c:pt>
                <c:pt idx="1067">
                  <c:v>253</c:v>
                </c:pt>
                <c:pt idx="1068">
                  <c:v>227</c:v>
                </c:pt>
                <c:pt idx="1069">
                  <c:v>240</c:v>
                </c:pt>
                <c:pt idx="1070">
                  <c:v>195</c:v>
                </c:pt>
                <c:pt idx="1071">
                  <c:v>255</c:v>
                </c:pt>
                <c:pt idx="1072">
                  <c:v>260</c:v>
                </c:pt>
                <c:pt idx="1073">
                  <c:v>254</c:v>
                </c:pt>
                <c:pt idx="1074">
                  <c:v>247</c:v>
                </c:pt>
                <c:pt idx="1075">
                  <c:v>247</c:v>
                </c:pt>
                <c:pt idx="1076">
                  <c:v>230</c:v>
                </c:pt>
                <c:pt idx="1077">
                  <c:v>211</c:v>
                </c:pt>
                <c:pt idx="1078">
                  <c:v>220</c:v>
                </c:pt>
                <c:pt idx="1079">
                  <c:v>210</c:v>
                </c:pt>
                <c:pt idx="1080">
                  <c:v>302</c:v>
                </c:pt>
                <c:pt idx="1081">
                  <c:v>165</c:v>
                </c:pt>
                <c:pt idx="1082">
                  <c:v>200</c:v>
                </c:pt>
                <c:pt idx="1083">
                  <c:v>223</c:v>
                </c:pt>
                <c:pt idx="1084">
                  <c:v>269</c:v>
                </c:pt>
                <c:pt idx="1085">
                  <c:v>239</c:v>
                </c:pt>
                <c:pt idx="1086">
                  <c:v>287</c:v>
                </c:pt>
                <c:pt idx="1087">
                  <c:v>229</c:v>
                </c:pt>
                <c:pt idx="1088">
                  <c:v>208</c:v>
                </c:pt>
                <c:pt idx="1089">
                  <c:v>274</c:v>
                </c:pt>
                <c:pt idx="1090">
                  <c:v>216</c:v>
                </c:pt>
                <c:pt idx="1091">
                  <c:v>264</c:v>
                </c:pt>
                <c:pt idx="1092">
                  <c:v>289</c:v>
                </c:pt>
                <c:pt idx="1093">
                  <c:v>267</c:v>
                </c:pt>
                <c:pt idx="1094">
                  <c:v>253</c:v>
                </c:pt>
                <c:pt idx="1095">
                  <c:v>285</c:v>
                </c:pt>
                <c:pt idx="1096">
                  <c:v>227</c:v>
                </c:pt>
                <c:pt idx="1097">
                  <c:v>248</c:v>
                </c:pt>
                <c:pt idx="1098">
                  <c:v>258</c:v>
                </c:pt>
                <c:pt idx="1099">
                  <c:v>192</c:v>
                </c:pt>
                <c:pt idx="1100">
                  <c:v>283</c:v>
                </c:pt>
                <c:pt idx="1101">
                  <c:v>254</c:v>
                </c:pt>
                <c:pt idx="1102">
                  <c:v>268</c:v>
                </c:pt>
                <c:pt idx="1103">
                  <c:v>230</c:v>
                </c:pt>
                <c:pt idx="1104">
                  <c:v>235</c:v>
                </c:pt>
                <c:pt idx="1105">
                  <c:v>269</c:v>
                </c:pt>
                <c:pt idx="1106">
                  <c:v>218</c:v>
                </c:pt>
                <c:pt idx="1107">
                  <c:v>163</c:v>
                </c:pt>
                <c:pt idx="1108">
                  <c:v>208</c:v>
                </c:pt>
                <c:pt idx="1109">
                  <c:v>134</c:v>
                </c:pt>
                <c:pt idx="1110">
                  <c:v>192</c:v>
                </c:pt>
                <c:pt idx="1111">
                  <c:v>216</c:v>
                </c:pt>
                <c:pt idx="1112">
                  <c:v>237</c:v>
                </c:pt>
                <c:pt idx="1113">
                  <c:v>254</c:v>
                </c:pt>
                <c:pt idx="1114">
                  <c:v>230</c:v>
                </c:pt>
                <c:pt idx="1115">
                  <c:v>212</c:v>
                </c:pt>
                <c:pt idx="1116">
                  <c:v>240</c:v>
                </c:pt>
                <c:pt idx="1117">
                  <c:v>195</c:v>
                </c:pt>
                <c:pt idx="1118">
                  <c:v>299</c:v>
                </c:pt>
                <c:pt idx="1119">
                  <c:v>244</c:v>
                </c:pt>
                <c:pt idx="1120">
                  <c:v>314</c:v>
                </c:pt>
                <c:pt idx="1121">
                  <c:v>238</c:v>
                </c:pt>
                <c:pt idx="1122">
                  <c:v>203</c:v>
                </c:pt>
                <c:pt idx="1123">
                  <c:v>178</c:v>
                </c:pt>
                <c:pt idx="1124">
                  <c:v>242</c:v>
                </c:pt>
                <c:pt idx="1125">
                  <c:v>231</c:v>
                </c:pt>
                <c:pt idx="1126">
                  <c:v>230</c:v>
                </c:pt>
                <c:pt idx="1127">
                  <c:v>218</c:v>
                </c:pt>
                <c:pt idx="1128">
                  <c:v>223</c:v>
                </c:pt>
                <c:pt idx="1129">
                  <c:v>191</c:v>
                </c:pt>
                <c:pt idx="1130">
                  <c:v>225</c:v>
                </c:pt>
                <c:pt idx="1131">
                  <c:v>196</c:v>
                </c:pt>
                <c:pt idx="1132">
                  <c:v>227</c:v>
                </c:pt>
                <c:pt idx="1133">
                  <c:v>236</c:v>
                </c:pt>
                <c:pt idx="1134">
                  <c:v>295</c:v>
                </c:pt>
                <c:pt idx="1135">
                  <c:v>253</c:v>
                </c:pt>
                <c:pt idx="1136">
                  <c:v>260</c:v>
                </c:pt>
                <c:pt idx="1137">
                  <c:v>233</c:v>
                </c:pt>
                <c:pt idx="1138">
                  <c:v>235</c:v>
                </c:pt>
                <c:pt idx="1139">
                  <c:v>231</c:v>
                </c:pt>
                <c:pt idx="1140">
                  <c:v>235</c:v>
                </c:pt>
                <c:pt idx="1141">
                  <c:v>252</c:v>
                </c:pt>
                <c:pt idx="1142">
                  <c:v>311</c:v>
                </c:pt>
                <c:pt idx="1143">
                  <c:v>261</c:v>
                </c:pt>
                <c:pt idx="1144">
                  <c:v>274</c:v>
                </c:pt>
                <c:pt idx="1145">
                  <c:v>233</c:v>
                </c:pt>
                <c:pt idx="1146">
                  <c:v>239</c:v>
                </c:pt>
                <c:pt idx="1147">
                  <c:v>216</c:v>
                </c:pt>
                <c:pt idx="1148">
                  <c:v>208</c:v>
                </c:pt>
                <c:pt idx="1149">
                  <c:v>225</c:v>
                </c:pt>
                <c:pt idx="1150">
                  <c:v>393</c:v>
                </c:pt>
                <c:pt idx="1151">
                  <c:v>279</c:v>
                </c:pt>
                <c:pt idx="1152">
                  <c:v>213</c:v>
                </c:pt>
                <c:pt idx="1153">
                  <c:v>196</c:v>
                </c:pt>
                <c:pt idx="1154">
                  <c:v>272</c:v>
                </c:pt>
                <c:pt idx="1155">
                  <c:v>262</c:v>
                </c:pt>
                <c:pt idx="1156">
                  <c:v>268</c:v>
                </c:pt>
                <c:pt idx="1157">
                  <c:v>190</c:v>
                </c:pt>
                <c:pt idx="1158">
                  <c:v>243</c:v>
                </c:pt>
                <c:pt idx="1159">
                  <c:v>235</c:v>
                </c:pt>
                <c:pt idx="1160">
                  <c:v>250</c:v>
                </c:pt>
                <c:pt idx="1161">
                  <c:v>238</c:v>
                </c:pt>
                <c:pt idx="1162">
                  <c:v>238</c:v>
                </c:pt>
                <c:pt idx="1163">
                  <c:v>247</c:v>
                </c:pt>
                <c:pt idx="1164">
                  <c:v>204</c:v>
                </c:pt>
                <c:pt idx="1165">
                  <c:v>245</c:v>
                </c:pt>
                <c:pt idx="1166">
                  <c:v>315</c:v>
                </c:pt>
                <c:pt idx="1167">
                  <c:v>235</c:v>
                </c:pt>
                <c:pt idx="1168">
                  <c:v>193</c:v>
                </c:pt>
                <c:pt idx="1169">
                  <c:v>201</c:v>
                </c:pt>
                <c:pt idx="1170">
                  <c:v>321</c:v>
                </c:pt>
                <c:pt idx="1171">
                  <c:v>211</c:v>
                </c:pt>
                <c:pt idx="1172">
                  <c:v>218</c:v>
                </c:pt>
                <c:pt idx="1173">
                  <c:v>240</c:v>
                </c:pt>
                <c:pt idx="1174">
                  <c:v>224</c:v>
                </c:pt>
                <c:pt idx="1175">
                  <c:v>213</c:v>
                </c:pt>
                <c:pt idx="1176">
                  <c:v>308</c:v>
                </c:pt>
                <c:pt idx="1177">
                  <c:v>300</c:v>
                </c:pt>
                <c:pt idx="1178">
                  <c:v>197</c:v>
                </c:pt>
                <c:pt idx="1179">
                  <c:v>218</c:v>
                </c:pt>
                <c:pt idx="1180">
                  <c:v>202</c:v>
                </c:pt>
                <c:pt idx="1181">
                  <c:v>252</c:v>
                </c:pt>
                <c:pt idx="1182">
                  <c:v>278</c:v>
                </c:pt>
                <c:pt idx="1183">
                  <c:v>238</c:v>
                </c:pt>
                <c:pt idx="1184">
                  <c:v>264</c:v>
                </c:pt>
                <c:pt idx="1185">
                  <c:v>216</c:v>
                </c:pt>
                <c:pt idx="1186">
                  <c:v>340</c:v>
                </c:pt>
                <c:pt idx="1187">
                  <c:v>231</c:v>
                </c:pt>
                <c:pt idx="1188">
                  <c:v>253</c:v>
                </c:pt>
                <c:pt idx="1189">
                  <c:v>233</c:v>
                </c:pt>
                <c:pt idx="1190">
                  <c:v>207</c:v>
                </c:pt>
                <c:pt idx="1191">
                  <c:v>251</c:v>
                </c:pt>
                <c:pt idx="1192">
                  <c:v>304</c:v>
                </c:pt>
                <c:pt idx="1193">
                  <c:v>182</c:v>
                </c:pt>
                <c:pt idx="1194">
                  <c:v>204</c:v>
                </c:pt>
                <c:pt idx="1195">
                  <c:v>262</c:v>
                </c:pt>
                <c:pt idx="1196">
                  <c:v>217</c:v>
                </c:pt>
                <c:pt idx="1197">
                  <c:v>195</c:v>
                </c:pt>
                <c:pt idx="1198">
                  <c:v>204</c:v>
                </c:pt>
                <c:pt idx="1199">
                  <c:v>246</c:v>
                </c:pt>
                <c:pt idx="1200">
                  <c:v>250</c:v>
                </c:pt>
                <c:pt idx="1201">
                  <c:v>204</c:v>
                </c:pt>
                <c:pt idx="1202">
                  <c:v>254</c:v>
                </c:pt>
                <c:pt idx="1203">
                  <c:v>216</c:v>
                </c:pt>
                <c:pt idx="1204">
                  <c:v>200</c:v>
                </c:pt>
                <c:pt idx="1205">
                  <c:v>263</c:v>
                </c:pt>
                <c:pt idx="1206">
                  <c:v>252</c:v>
                </c:pt>
                <c:pt idx="1207">
                  <c:v>200</c:v>
                </c:pt>
                <c:pt idx="1208">
                  <c:v>162</c:v>
                </c:pt>
                <c:pt idx="1209">
                  <c:v>262</c:v>
                </c:pt>
                <c:pt idx="1210">
                  <c:v>223</c:v>
                </c:pt>
                <c:pt idx="1211">
                  <c:v>418</c:v>
                </c:pt>
                <c:pt idx="1212">
                  <c:v>384</c:v>
                </c:pt>
                <c:pt idx="1213">
                  <c:v>293</c:v>
                </c:pt>
                <c:pt idx="1214">
                  <c:v>227</c:v>
                </c:pt>
                <c:pt idx="1215">
                  <c:v>266</c:v>
                </c:pt>
                <c:pt idx="1216">
                  <c:v>265</c:v>
                </c:pt>
                <c:pt idx="1217">
                  <c:v>168</c:v>
                </c:pt>
                <c:pt idx="1218">
                  <c:v>260</c:v>
                </c:pt>
                <c:pt idx="1219">
                  <c:v>245</c:v>
                </c:pt>
                <c:pt idx="1220">
                  <c:v>228</c:v>
                </c:pt>
                <c:pt idx="1221">
                  <c:v>225</c:v>
                </c:pt>
                <c:pt idx="1222">
                  <c:v>263</c:v>
                </c:pt>
                <c:pt idx="1223">
                  <c:v>175</c:v>
                </c:pt>
                <c:pt idx="1224">
                  <c:v>255</c:v>
                </c:pt>
                <c:pt idx="1225">
                  <c:v>228</c:v>
                </c:pt>
                <c:pt idx="1226">
                  <c:v>308</c:v>
                </c:pt>
                <c:pt idx="1227">
                  <c:v>239</c:v>
                </c:pt>
                <c:pt idx="1228">
                  <c:v>219</c:v>
                </c:pt>
                <c:pt idx="1229">
                  <c:v>227</c:v>
                </c:pt>
                <c:pt idx="1230">
                  <c:v>286</c:v>
                </c:pt>
                <c:pt idx="1231">
                  <c:v>263</c:v>
                </c:pt>
                <c:pt idx="1232">
                  <c:v>260</c:v>
                </c:pt>
                <c:pt idx="1233">
                  <c:v>311</c:v>
                </c:pt>
                <c:pt idx="1234">
                  <c:v>215</c:v>
                </c:pt>
                <c:pt idx="1235">
                  <c:v>299</c:v>
                </c:pt>
                <c:pt idx="1236">
                  <c:v>293</c:v>
                </c:pt>
                <c:pt idx="1237">
                  <c:v>214</c:v>
                </c:pt>
                <c:pt idx="1238">
                  <c:v>330</c:v>
                </c:pt>
                <c:pt idx="1239">
                  <c:v>226</c:v>
                </c:pt>
                <c:pt idx="1240">
                  <c:v>418</c:v>
                </c:pt>
                <c:pt idx="1241">
                  <c:v>283</c:v>
                </c:pt>
                <c:pt idx="1242">
                  <c:v>241</c:v>
                </c:pt>
                <c:pt idx="1243">
                  <c:v>193</c:v>
                </c:pt>
                <c:pt idx="1244">
                  <c:v>288</c:v>
                </c:pt>
                <c:pt idx="1245">
                  <c:v>222</c:v>
                </c:pt>
                <c:pt idx="1246">
                  <c:v>390</c:v>
                </c:pt>
                <c:pt idx="1247">
                  <c:v>260</c:v>
                </c:pt>
                <c:pt idx="1248">
                  <c:v>244</c:v>
                </c:pt>
                <c:pt idx="1249">
                  <c:v>215</c:v>
                </c:pt>
                <c:pt idx="1250">
                  <c:v>197</c:v>
                </c:pt>
                <c:pt idx="1251">
                  <c:v>216</c:v>
                </c:pt>
                <c:pt idx="1252">
                  <c:v>235</c:v>
                </c:pt>
                <c:pt idx="1253">
                  <c:v>212</c:v>
                </c:pt>
                <c:pt idx="1254">
                  <c:v>196</c:v>
                </c:pt>
                <c:pt idx="1255">
                  <c:v>216</c:v>
                </c:pt>
                <c:pt idx="1256">
                  <c:v>240</c:v>
                </c:pt>
                <c:pt idx="1257">
                  <c:v>308</c:v>
                </c:pt>
                <c:pt idx="1258">
                  <c:v>283</c:v>
                </c:pt>
                <c:pt idx="1259">
                  <c:v>235</c:v>
                </c:pt>
                <c:pt idx="1260">
                  <c:v>176</c:v>
                </c:pt>
                <c:pt idx="1261">
                  <c:v>249</c:v>
                </c:pt>
                <c:pt idx="1262">
                  <c:v>223</c:v>
                </c:pt>
                <c:pt idx="1263">
                  <c:v>243</c:v>
                </c:pt>
                <c:pt idx="1264">
                  <c:v>150</c:v>
                </c:pt>
                <c:pt idx="1265">
                  <c:v>264</c:v>
                </c:pt>
                <c:pt idx="1266">
                  <c:v>191</c:v>
                </c:pt>
                <c:pt idx="1267">
                  <c:v>216</c:v>
                </c:pt>
                <c:pt idx="1268">
                  <c:v>272</c:v>
                </c:pt>
                <c:pt idx="1269">
                  <c:v>270</c:v>
                </c:pt>
                <c:pt idx="1270">
                  <c:v>225</c:v>
                </c:pt>
                <c:pt idx="1271">
                  <c:v>223</c:v>
                </c:pt>
                <c:pt idx="1272">
                  <c:v>212</c:v>
                </c:pt>
                <c:pt idx="1273">
                  <c:v>156</c:v>
                </c:pt>
                <c:pt idx="1274">
                  <c:v>264</c:v>
                </c:pt>
                <c:pt idx="1275">
                  <c:v>236</c:v>
                </c:pt>
                <c:pt idx="1276">
                  <c:v>283</c:v>
                </c:pt>
                <c:pt idx="1277">
                  <c:v>254</c:v>
                </c:pt>
                <c:pt idx="1278">
                  <c:v>246</c:v>
                </c:pt>
                <c:pt idx="1279">
                  <c:v>213</c:v>
                </c:pt>
                <c:pt idx="1280">
                  <c:v>233</c:v>
                </c:pt>
                <c:pt idx="1281">
                  <c:v>245</c:v>
                </c:pt>
                <c:pt idx="1282">
                  <c:v>265</c:v>
                </c:pt>
                <c:pt idx="1283">
                  <c:v>313</c:v>
                </c:pt>
                <c:pt idx="1284">
                  <c:v>192</c:v>
                </c:pt>
                <c:pt idx="1285">
                  <c:v>263</c:v>
                </c:pt>
                <c:pt idx="1286">
                  <c:v>193</c:v>
                </c:pt>
                <c:pt idx="1287">
                  <c:v>184</c:v>
                </c:pt>
                <c:pt idx="1288">
                  <c:v>231</c:v>
                </c:pt>
                <c:pt idx="1289">
                  <c:v>202</c:v>
                </c:pt>
                <c:pt idx="1290">
                  <c:v>260</c:v>
                </c:pt>
                <c:pt idx="1291">
                  <c:v>203</c:v>
                </c:pt>
                <c:pt idx="1292">
                  <c:v>215</c:v>
                </c:pt>
                <c:pt idx="1293">
                  <c:v>233</c:v>
                </c:pt>
                <c:pt idx="1294">
                  <c:v>240</c:v>
                </c:pt>
                <c:pt idx="1295">
                  <c:v>177</c:v>
                </c:pt>
                <c:pt idx="1296">
                  <c:v>270</c:v>
                </c:pt>
                <c:pt idx="1297">
                  <c:v>205</c:v>
                </c:pt>
                <c:pt idx="1298">
                  <c:v>247</c:v>
                </c:pt>
                <c:pt idx="1299">
                  <c:v>225</c:v>
                </c:pt>
                <c:pt idx="1300">
                  <c:v>250</c:v>
                </c:pt>
                <c:pt idx="1301">
                  <c:v>302</c:v>
                </c:pt>
                <c:pt idx="1302">
                  <c:v>207</c:v>
                </c:pt>
                <c:pt idx="1303">
                  <c:v>225</c:v>
                </c:pt>
                <c:pt idx="1304">
                  <c:v>209</c:v>
                </c:pt>
                <c:pt idx="1305">
                  <c:v>246</c:v>
                </c:pt>
                <c:pt idx="1306">
                  <c:v>222</c:v>
                </c:pt>
                <c:pt idx="1307">
                  <c:v>258</c:v>
                </c:pt>
                <c:pt idx="1308">
                  <c:v>208</c:v>
                </c:pt>
                <c:pt idx="1309">
                  <c:v>229</c:v>
                </c:pt>
                <c:pt idx="1310">
                  <c:v>220</c:v>
                </c:pt>
                <c:pt idx="1311">
                  <c:v>212</c:v>
                </c:pt>
                <c:pt idx="1312">
                  <c:v>244</c:v>
                </c:pt>
                <c:pt idx="1313">
                  <c:v>287</c:v>
                </c:pt>
                <c:pt idx="1314">
                  <c:v>289</c:v>
                </c:pt>
                <c:pt idx="1315">
                  <c:v>225</c:v>
                </c:pt>
                <c:pt idx="1316">
                  <c:v>247</c:v>
                </c:pt>
                <c:pt idx="1317">
                  <c:v>227</c:v>
                </c:pt>
                <c:pt idx="1318">
                  <c:v>354</c:v>
                </c:pt>
                <c:pt idx="1319">
                  <c:v>231</c:v>
                </c:pt>
                <c:pt idx="1320">
                  <c:v>265</c:v>
                </c:pt>
                <c:pt idx="1321">
                  <c:v>209</c:v>
                </c:pt>
                <c:pt idx="1322">
                  <c:v>245</c:v>
                </c:pt>
                <c:pt idx="1323">
                  <c:v>220</c:v>
                </c:pt>
                <c:pt idx="1324">
                  <c:v>225</c:v>
                </c:pt>
                <c:pt idx="1325">
                  <c:v>210</c:v>
                </c:pt>
                <c:pt idx="1326">
                  <c:v>222</c:v>
                </c:pt>
                <c:pt idx="1327">
                  <c:v>204</c:v>
                </c:pt>
                <c:pt idx="1328">
                  <c:v>255</c:v>
                </c:pt>
                <c:pt idx="1329">
                  <c:v>236</c:v>
                </c:pt>
                <c:pt idx="1330">
                  <c:v>388</c:v>
                </c:pt>
                <c:pt idx="1331">
                  <c:v>223</c:v>
                </c:pt>
                <c:pt idx="1332">
                  <c:v>208</c:v>
                </c:pt>
                <c:pt idx="1333">
                  <c:v>227</c:v>
                </c:pt>
                <c:pt idx="1334">
                  <c:v>418</c:v>
                </c:pt>
                <c:pt idx="1335">
                  <c:v>225</c:v>
                </c:pt>
                <c:pt idx="1336">
                  <c:v>312</c:v>
                </c:pt>
                <c:pt idx="1337">
                  <c:v>152</c:v>
                </c:pt>
                <c:pt idx="1338">
                  <c:v>203</c:v>
                </c:pt>
                <c:pt idx="1339">
                  <c:v>241</c:v>
                </c:pt>
                <c:pt idx="1340">
                  <c:v>252</c:v>
                </c:pt>
                <c:pt idx="1341">
                  <c:v>287</c:v>
                </c:pt>
                <c:pt idx="1342">
                  <c:v>227</c:v>
                </c:pt>
                <c:pt idx="1343">
                  <c:v>270</c:v>
                </c:pt>
                <c:pt idx="1344">
                  <c:v>221</c:v>
                </c:pt>
                <c:pt idx="1345">
                  <c:v>253</c:v>
                </c:pt>
                <c:pt idx="1346">
                  <c:v>278</c:v>
                </c:pt>
                <c:pt idx="1347">
                  <c:v>215</c:v>
                </c:pt>
                <c:pt idx="1348">
                  <c:v>258</c:v>
                </c:pt>
                <c:pt idx="1349">
                  <c:v>249</c:v>
                </c:pt>
                <c:pt idx="1350">
                  <c:v>242</c:v>
                </c:pt>
                <c:pt idx="1351">
                  <c:v>239</c:v>
                </c:pt>
                <c:pt idx="1352">
                  <c:v>247</c:v>
                </c:pt>
                <c:pt idx="1353">
                  <c:v>220</c:v>
                </c:pt>
                <c:pt idx="1354">
                  <c:v>207</c:v>
                </c:pt>
                <c:pt idx="1355">
                  <c:v>233</c:v>
                </c:pt>
                <c:pt idx="1356">
                  <c:v>239</c:v>
                </c:pt>
                <c:pt idx="1357">
                  <c:v>180</c:v>
                </c:pt>
                <c:pt idx="1358">
                  <c:v>134</c:v>
                </c:pt>
                <c:pt idx="1359">
                  <c:v>196</c:v>
                </c:pt>
                <c:pt idx="1360">
                  <c:v>229</c:v>
                </c:pt>
                <c:pt idx="1361">
                  <c:v>295</c:v>
                </c:pt>
                <c:pt idx="1362">
                  <c:v>212</c:v>
                </c:pt>
                <c:pt idx="1363">
                  <c:v>265</c:v>
                </c:pt>
                <c:pt idx="1364">
                  <c:v>209</c:v>
                </c:pt>
                <c:pt idx="1365">
                  <c:v>204</c:v>
                </c:pt>
                <c:pt idx="1366">
                  <c:v>246</c:v>
                </c:pt>
                <c:pt idx="1367">
                  <c:v>321</c:v>
                </c:pt>
                <c:pt idx="1368">
                  <c:v>258</c:v>
                </c:pt>
                <c:pt idx="1369">
                  <c:v>329</c:v>
                </c:pt>
                <c:pt idx="1370">
                  <c:v>260</c:v>
                </c:pt>
                <c:pt idx="1371">
                  <c:v>212</c:v>
                </c:pt>
                <c:pt idx="1372">
                  <c:v>223</c:v>
                </c:pt>
                <c:pt idx="1373">
                  <c:v>340</c:v>
                </c:pt>
                <c:pt idx="1374">
                  <c:v>255</c:v>
                </c:pt>
                <c:pt idx="1375">
                  <c:v>247</c:v>
                </c:pt>
                <c:pt idx="1376">
                  <c:v>180</c:v>
                </c:pt>
                <c:pt idx="1377">
                  <c:v>239</c:v>
                </c:pt>
                <c:pt idx="1378">
                  <c:v>248</c:v>
                </c:pt>
                <c:pt idx="1379">
                  <c:v>192</c:v>
                </c:pt>
                <c:pt idx="1380">
                  <c:v>246</c:v>
                </c:pt>
                <c:pt idx="1381">
                  <c:v>346</c:v>
                </c:pt>
                <c:pt idx="1382">
                  <c:v>263</c:v>
                </c:pt>
                <c:pt idx="1383">
                  <c:v>231</c:v>
                </c:pt>
                <c:pt idx="1384">
                  <c:v>222</c:v>
                </c:pt>
                <c:pt idx="1385">
                  <c:v>225</c:v>
                </c:pt>
                <c:pt idx="1386">
                  <c:v>156</c:v>
                </c:pt>
                <c:pt idx="1387">
                  <c:v>255</c:v>
                </c:pt>
                <c:pt idx="1388">
                  <c:v>216</c:v>
                </c:pt>
                <c:pt idx="1389">
                  <c:v>217</c:v>
                </c:pt>
                <c:pt idx="1390">
                  <c:v>219</c:v>
                </c:pt>
                <c:pt idx="1391">
                  <c:v>311</c:v>
                </c:pt>
                <c:pt idx="1392">
                  <c:v>308</c:v>
                </c:pt>
                <c:pt idx="1393">
                  <c:v>241</c:v>
                </c:pt>
                <c:pt idx="1394">
                  <c:v>162</c:v>
                </c:pt>
                <c:pt idx="1395">
                  <c:v>222</c:v>
                </c:pt>
                <c:pt idx="1396">
                  <c:v>222</c:v>
                </c:pt>
                <c:pt idx="1397">
                  <c:v>230</c:v>
                </c:pt>
                <c:pt idx="1398">
                  <c:v>235</c:v>
                </c:pt>
                <c:pt idx="1399">
                  <c:v>203</c:v>
                </c:pt>
                <c:pt idx="1400">
                  <c:v>228</c:v>
                </c:pt>
                <c:pt idx="1401">
                  <c:v>254</c:v>
                </c:pt>
                <c:pt idx="1402">
                  <c:v>216</c:v>
                </c:pt>
                <c:pt idx="1403">
                  <c:v>256</c:v>
                </c:pt>
                <c:pt idx="1404">
                  <c:v>263</c:v>
                </c:pt>
                <c:pt idx="1405">
                  <c:v>264</c:v>
                </c:pt>
                <c:pt idx="1406">
                  <c:v>244</c:v>
                </c:pt>
                <c:pt idx="1407">
                  <c:v>243</c:v>
                </c:pt>
                <c:pt idx="1408">
                  <c:v>254</c:v>
                </c:pt>
                <c:pt idx="1409">
                  <c:v>256</c:v>
                </c:pt>
                <c:pt idx="1410">
                  <c:v>272</c:v>
                </c:pt>
                <c:pt idx="1411">
                  <c:v>302</c:v>
                </c:pt>
                <c:pt idx="1412">
                  <c:v>253</c:v>
                </c:pt>
                <c:pt idx="1413">
                  <c:v>252</c:v>
                </c:pt>
                <c:pt idx="1414">
                  <c:v>291</c:v>
                </c:pt>
                <c:pt idx="1415">
                  <c:v>256</c:v>
                </c:pt>
                <c:pt idx="1416">
                  <c:v>247</c:v>
                </c:pt>
                <c:pt idx="1417">
                  <c:v>223</c:v>
                </c:pt>
                <c:pt idx="1418">
                  <c:v>216</c:v>
                </c:pt>
                <c:pt idx="1419">
                  <c:v>265</c:v>
                </c:pt>
                <c:pt idx="1420">
                  <c:v>235</c:v>
                </c:pt>
                <c:pt idx="1421">
                  <c:v>220</c:v>
                </c:pt>
                <c:pt idx="1422">
                  <c:v>283</c:v>
                </c:pt>
                <c:pt idx="1423">
                  <c:v>208</c:v>
                </c:pt>
                <c:pt idx="1424">
                  <c:v>203</c:v>
                </c:pt>
                <c:pt idx="1425">
                  <c:v>341</c:v>
                </c:pt>
                <c:pt idx="1426">
                  <c:v>245</c:v>
                </c:pt>
                <c:pt idx="1427">
                  <c:v>244</c:v>
                </c:pt>
                <c:pt idx="1428">
                  <c:v>204</c:v>
                </c:pt>
                <c:pt idx="1429">
                  <c:v>282</c:v>
                </c:pt>
                <c:pt idx="1430">
                  <c:v>269</c:v>
                </c:pt>
                <c:pt idx="1431">
                  <c:v>212</c:v>
                </c:pt>
                <c:pt idx="1432">
                  <c:v>237</c:v>
                </c:pt>
                <c:pt idx="1433">
                  <c:v>261</c:v>
                </c:pt>
                <c:pt idx="1434">
                  <c:v>300</c:v>
                </c:pt>
                <c:pt idx="1435">
                  <c:v>227</c:v>
                </c:pt>
                <c:pt idx="1436">
                  <c:v>227</c:v>
                </c:pt>
                <c:pt idx="1437">
                  <c:v>204</c:v>
                </c:pt>
                <c:pt idx="1438">
                  <c:v>177</c:v>
                </c:pt>
                <c:pt idx="1439">
                  <c:v>244</c:v>
                </c:pt>
                <c:pt idx="1440">
                  <c:v>220</c:v>
                </c:pt>
                <c:pt idx="1441">
                  <c:v>162</c:v>
                </c:pt>
                <c:pt idx="1442">
                  <c:v>278</c:v>
                </c:pt>
                <c:pt idx="1443">
                  <c:v>176</c:v>
                </c:pt>
                <c:pt idx="1444">
                  <c:v>263</c:v>
                </c:pt>
                <c:pt idx="1445">
                  <c:v>211</c:v>
                </c:pt>
                <c:pt idx="1446">
                  <c:v>282</c:v>
                </c:pt>
                <c:pt idx="1447">
                  <c:v>268</c:v>
                </c:pt>
                <c:pt idx="1448">
                  <c:v>244</c:v>
                </c:pt>
                <c:pt idx="1449">
                  <c:v>211</c:v>
                </c:pt>
                <c:pt idx="1450">
                  <c:v>222</c:v>
                </c:pt>
                <c:pt idx="1451">
                  <c:v>235</c:v>
                </c:pt>
                <c:pt idx="1452">
                  <c:v>219</c:v>
                </c:pt>
                <c:pt idx="1453">
                  <c:v>265</c:v>
                </c:pt>
                <c:pt idx="1454">
                  <c:v>251</c:v>
                </c:pt>
                <c:pt idx="1455">
                  <c:v>265</c:v>
                </c:pt>
                <c:pt idx="1456">
                  <c:v>170</c:v>
                </c:pt>
                <c:pt idx="1457">
                  <c:v>216</c:v>
                </c:pt>
                <c:pt idx="1458">
                  <c:v>250</c:v>
                </c:pt>
                <c:pt idx="1459">
                  <c:v>251</c:v>
                </c:pt>
                <c:pt idx="1460">
                  <c:v>240</c:v>
                </c:pt>
                <c:pt idx="1461">
                  <c:v>197</c:v>
                </c:pt>
                <c:pt idx="1462">
                  <c:v>210</c:v>
                </c:pt>
                <c:pt idx="1463">
                  <c:v>225</c:v>
                </c:pt>
                <c:pt idx="1464">
                  <c:v>290</c:v>
                </c:pt>
                <c:pt idx="1465">
                  <c:v>244</c:v>
                </c:pt>
                <c:pt idx="1466">
                  <c:v>203</c:v>
                </c:pt>
                <c:pt idx="1467">
                  <c:v>265</c:v>
                </c:pt>
                <c:pt idx="1468">
                  <c:v>266</c:v>
                </c:pt>
                <c:pt idx="1469">
                  <c:v>264</c:v>
                </c:pt>
                <c:pt idx="1470">
                  <c:v>252</c:v>
                </c:pt>
                <c:pt idx="1471">
                  <c:v>217</c:v>
                </c:pt>
                <c:pt idx="1472">
                  <c:v>273</c:v>
                </c:pt>
                <c:pt idx="1473">
                  <c:v>188</c:v>
                </c:pt>
                <c:pt idx="1474">
                  <c:v>227</c:v>
                </c:pt>
                <c:pt idx="1475">
                  <c:v>170</c:v>
                </c:pt>
                <c:pt idx="1476">
                  <c:v>219</c:v>
                </c:pt>
                <c:pt idx="1477">
                  <c:v>227</c:v>
                </c:pt>
                <c:pt idx="1478">
                  <c:v>274</c:v>
                </c:pt>
                <c:pt idx="1479">
                  <c:v>243</c:v>
                </c:pt>
                <c:pt idx="1480">
                  <c:v>211</c:v>
                </c:pt>
                <c:pt idx="1481">
                  <c:v>228</c:v>
                </c:pt>
                <c:pt idx="1482">
                  <c:v>212</c:v>
                </c:pt>
                <c:pt idx="1483">
                  <c:v>236</c:v>
                </c:pt>
                <c:pt idx="1484">
                  <c:v>236</c:v>
                </c:pt>
                <c:pt idx="1485">
                  <c:v>211</c:v>
                </c:pt>
                <c:pt idx="1486">
                  <c:v>189</c:v>
                </c:pt>
                <c:pt idx="1487">
                  <c:v>229</c:v>
                </c:pt>
                <c:pt idx="1488">
                  <c:v>216</c:v>
                </c:pt>
                <c:pt idx="1489">
                  <c:v>293</c:v>
                </c:pt>
                <c:pt idx="1490">
                  <c:v>242</c:v>
                </c:pt>
                <c:pt idx="1491">
                  <c:v>264</c:v>
                </c:pt>
                <c:pt idx="1492">
                  <c:v>252</c:v>
                </c:pt>
                <c:pt idx="1493">
                  <c:v>238</c:v>
                </c:pt>
                <c:pt idx="1494">
                  <c:v>254</c:v>
                </c:pt>
                <c:pt idx="1495">
                  <c:v>192</c:v>
                </c:pt>
                <c:pt idx="1496">
                  <c:v>193</c:v>
                </c:pt>
                <c:pt idx="1497">
                  <c:v>304</c:v>
                </c:pt>
                <c:pt idx="1498">
                  <c:v>288</c:v>
                </c:pt>
                <c:pt idx="1499">
                  <c:v>204</c:v>
                </c:pt>
                <c:pt idx="1500">
                  <c:v>197</c:v>
                </c:pt>
                <c:pt idx="1501">
                  <c:v>238</c:v>
                </c:pt>
                <c:pt idx="1502">
                  <c:v>331</c:v>
                </c:pt>
                <c:pt idx="1503">
                  <c:v>153</c:v>
                </c:pt>
                <c:pt idx="1504">
                  <c:v>202</c:v>
                </c:pt>
                <c:pt idx="1505">
                  <c:v>223</c:v>
                </c:pt>
                <c:pt idx="1506">
                  <c:v>242</c:v>
                </c:pt>
                <c:pt idx="1507">
                  <c:v>325</c:v>
                </c:pt>
                <c:pt idx="1508">
                  <c:v>184</c:v>
                </c:pt>
                <c:pt idx="1509">
                  <c:v>193</c:v>
                </c:pt>
                <c:pt idx="1510">
                  <c:v>259</c:v>
                </c:pt>
                <c:pt idx="1511">
                  <c:v>203</c:v>
                </c:pt>
                <c:pt idx="1512">
                  <c:v>192</c:v>
                </c:pt>
                <c:pt idx="1513">
                  <c:v>223</c:v>
                </c:pt>
                <c:pt idx="1514">
                  <c:v>257</c:v>
                </c:pt>
                <c:pt idx="1515">
                  <c:v>231</c:v>
                </c:pt>
                <c:pt idx="1516">
                  <c:v>217</c:v>
                </c:pt>
                <c:pt idx="1517">
                  <c:v>229</c:v>
                </c:pt>
                <c:pt idx="1518">
                  <c:v>247</c:v>
                </c:pt>
                <c:pt idx="1519">
                  <c:v>251</c:v>
                </c:pt>
                <c:pt idx="1520">
                  <c:v>203</c:v>
                </c:pt>
                <c:pt idx="1521">
                  <c:v>300</c:v>
                </c:pt>
                <c:pt idx="1522">
                  <c:v>187</c:v>
                </c:pt>
                <c:pt idx="1523">
                  <c:v>293</c:v>
                </c:pt>
                <c:pt idx="1524">
                  <c:v>227</c:v>
                </c:pt>
                <c:pt idx="1525">
                  <c:v>230</c:v>
                </c:pt>
                <c:pt idx="1526">
                  <c:v>217</c:v>
                </c:pt>
                <c:pt idx="1527">
                  <c:v>152</c:v>
                </c:pt>
                <c:pt idx="1528">
                  <c:v>242</c:v>
                </c:pt>
                <c:pt idx="1529">
                  <c:v>210</c:v>
                </c:pt>
                <c:pt idx="1530">
                  <c:v>253</c:v>
                </c:pt>
                <c:pt idx="1531">
                  <c:v>338</c:v>
                </c:pt>
                <c:pt idx="1532">
                  <c:v>229</c:v>
                </c:pt>
                <c:pt idx="1533">
                  <c:v>256</c:v>
                </c:pt>
                <c:pt idx="1534">
                  <c:v>235</c:v>
                </c:pt>
                <c:pt idx="1535">
                  <c:v>228</c:v>
                </c:pt>
                <c:pt idx="1536">
                  <c:v>220</c:v>
                </c:pt>
                <c:pt idx="1537">
                  <c:v>225</c:v>
                </c:pt>
                <c:pt idx="1538">
                  <c:v>209</c:v>
                </c:pt>
                <c:pt idx="1539">
                  <c:v>254</c:v>
                </c:pt>
                <c:pt idx="1540">
                  <c:v>225</c:v>
                </c:pt>
                <c:pt idx="1541">
                  <c:v>245</c:v>
                </c:pt>
                <c:pt idx="1542">
                  <c:v>222</c:v>
                </c:pt>
                <c:pt idx="1543">
                  <c:v>213</c:v>
                </c:pt>
                <c:pt idx="1544">
                  <c:v>200</c:v>
                </c:pt>
                <c:pt idx="1545">
                  <c:v>228</c:v>
                </c:pt>
                <c:pt idx="1546">
                  <c:v>222</c:v>
                </c:pt>
                <c:pt idx="1547">
                  <c:v>192</c:v>
                </c:pt>
                <c:pt idx="1548">
                  <c:v>254</c:v>
                </c:pt>
                <c:pt idx="1549">
                  <c:v>253</c:v>
                </c:pt>
                <c:pt idx="1550">
                  <c:v>186</c:v>
                </c:pt>
                <c:pt idx="1551">
                  <c:v>253</c:v>
                </c:pt>
                <c:pt idx="1552">
                  <c:v>230</c:v>
                </c:pt>
                <c:pt idx="1553">
                  <c:v>215</c:v>
                </c:pt>
                <c:pt idx="1554">
                  <c:v>210</c:v>
                </c:pt>
                <c:pt idx="1555">
                  <c:v>291</c:v>
                </c:pt>
                <c:pt idx="1556">
                  <c:v>228</c:v>
                </c:pt>
                <c:pt idx="1557">
                  <c:v>513</c:v>
                </c:pt>
                <c:pt idx="1558">
                  <c:v>213</c:v>
                </c:pt>
                <c:pt idx="1559">
                  <c:v>282</c:v>
                </c:pt>
                <c:pt idx="1560">
                  <c:v>272</c:v>
                </c:pt>
                <c:pt idx="1561">
                  <c:v>225</c:v>
                </c:pt>
                <c:pt idx="1562">
                  <c:v>175</c:v>
                </c:pt>
                <c:pt idx="1563">
                  <c:v>243</c:v>
                </c:pt>
                <c:pt idx="1564">
                  <c:v>272</c:v>
                </c:pt>
                <c:pt idx="1565">
                  <c:v>201</c:v>
                </c:pt>
                <c:pt idx="1566">
                  <c:v>287</c:v>
                </c:pt>
                <c:pt idx="1567">
                  <c:v>220</c:v>
                </c:pt>
                <c:pt idx="1568">
                  <c:v>288</c:v>
                </c:pt>
                <c:pt idx="1569">
                  <c:v>303</c:v>
                </c:pt>
                <c:pt idx="1570">
                  <c:v>239</c:v>
                </c:pt>
                <c:pt idx="1571">
                  <c:v>254</c:v>
                </c:pt>
                <c:pt idx="1572">
                  <c:v>231</c:v>
                </c:pt>
                <c:pt idx="1573">
                  <c:v>256</c:v>
                </c:pt>
                <c:pt idx="1574">
                  <c:v>235</c:v>
                </c:pt>
                <c:pt idx="1575">
                  <c:v>238</c:v>
                </c:pt>
                <c:pt idx="1576">
                  <c:v>244</c:v>
                </c:pt>
                <c:pt idx="1577">
                  <c:v>235</c:v>
                </c:pt>
                <c:pt idx="1578">
                  <c:v>283</c:v>
                </c:pt>
                <c:pt idx="1579">
                  <c:v>192</c:v>
                </c:pt>
                <c:pt idx="1580">
                  <c:v>224</c:v>
                </c:pt>
                <c:pt idx="1581">
                  <c:v>200</c:v>
                </c:pt>
                <c:pt idx="1582">
                  <c:v>229</c:v>
                </c:pt>
                <c:pt idx="1583">
                  <c:v>228</c:v>
                </c:pt>
                <c:pt idx="1584">
                  <c:v>238</c:v>
                </c:pt>
                <c:pt idx="1585">
                  <c:v>230</c:v>
                </c:pt>
                <c:pt idx="1586">
                  <c:v>256</c:v>
                </c:pt>
                <c:pt idx="1587">
                  <c:v>190</c:v>
                </c:pt>
                <c:pt idx="1588">
                  <c:v>215</c:v>
                </c:pt>
                <c:pt idx="1589">
                  <c:v>311</c:v>
                </c:pt>
                <c:pt idx="1590">
                  <c:v>239</c:v>
                </c:pt>
                <c:pt idx="1591">
                  <c:v>290</c:v>
                </c:pt>
                <c:pt idx="1592">
                  <c:v>223</c:v>
                </c:pt>
                <c:pt idx="1593">
                  <c:v>243</c:v>
                </c:pt>
                <c:pt idx="1594">
                  <c:v>225</c:v>
                </c:pt>
                <c:pt idx="1595">
                  <c:v>283</c:v>
                </c:pt>
                <c:pt idx="1596">
                  <c:v>258</c:v>
                </c:pt>
                <c:pt idx="1597">
                  <c:v>256</c:v>
                </c:pt>
                <c:pt idx="1598">
                  <c:v>295</c:v>
                </c:pt>
                <c:pt idx="1599">
                  <c:v>321</c:v>
                </c:pt>
                <c:pt idx="1600">
                  <c:v>235</c:v>
                </c:pt>
                <c:pt idx="1601">
                  <c:v>184</c:v>
                </c:pt>
                <c:pt idx="1602">
                  <c:v>209</c:v>
                </c:pt>
                <c:pt idx="1603">
                  <c:v>257</c:v>
                </c:pt>
                <c:pt idx="1604">
                  <c:v>222</c:v>
                </c:pt>
                <c:pt idx="1605">
                  <c:v>217</c:v>
                </c:pt>
                <c:pt idx="1606">
                  <c:v>222</c:v>
                </c:pt>
                <c:pt idx="1607">
                  <c:v>257</c:v>
                </c:pt>
                <c:pt idx="1608">
                  <c:v>315</c:v>
                </c:pt>
                <c:pt idx="1609">
                  <c:v>242</c:v>
                </c:pt>
                <c:pt idx="1610">
                  <c:v>248</c:v>
                </c:pt>
                <c:pt idx="1611">
                  <c:v>264</c:v>
                </c:pt>
                <c:pt idx="1612">
                  <c:v>205</c:v>
                </c:pt>
                <c:pt idx="1613">
                  <c:v>195</c:v>
                </c:pt>
                <c:pt idx="1614">
                  <c:v>265</c:v>
                </c:pt>
                <c:pt idx="1615">
                  <c:v>513</c:v>
                </c:pt>
                <c:pt idx="1616">
                  <c:v>255</c:v>
                </c:pt>
                <c:pt idx="1617">
                  <c:v>207</c:v>
                </c:pt>
                <c:pt idx="1618">
                  <c:v>200</c:v>
                </c:pt>
                <c:pt idx="1619">
                  <c:v>218</c:v>
                </c:pt>
                <c:pt idx="1620">
                  <c:v>283</c:v>
                </c:pt>
                <c:pt idx="1621">
                  <c:v>209</c:v>
                </c:pt>
                <c:pt idx="1622">
                  <c:v>203</c:v>
                </c:pt>
                <c:pt idx="1623">
                  <c:v>292</c:v>
                </c:pt>
                <c:pt idx="1624">
                  <c:v>228</c:v>
                </c:pt>
                <c:pt idx="1625">
                  <c:v>203</c:v>
                </c:pt>
                <c:pt idx="1626">
                  <c:v>273</c:v>
                </c:pt>
                <c:pt idx="1627">
                  <c:v>231</c:v>
                </c:pt>
                <c:pt idx="1628">
                  <c:v>254</c:v>
                </c:pt>
                <c:pt idx="1629">
                  <c:v>202</c:v>
                </c:pt>
                <c:pt idx="1630">
                  <c:v>219</c:v>
                </c:pt>
                <c:pt idx="1631">
                  <c:v>293</c:v>
                </c:pt>
                <c:pt idx="1632">
                  <c:v>193</c:v>
                </c:pt>
                <c:pt idx="1633">
                  <c:v>197</c:v>
                </c:pt>
                <c:pt idx="1634">
                  <c:v>285</c:v>
                </c:pt>
                <c:pt idx="1635">
                  <c:v>513</c:v>
                </c:pt>
                <c:pt idx="1636">
                  <c:v>199</c:v>
                </c:pt>
                <c:pt idx="1637">
                  <c:v>288</c:v>
                </c:pt>
                <c:pt idx="1638">
                  <c:v>191</c:v>
                </c:pt>
                <c:pt idx="1639">
                  <c:v>239</c:v>
                </c:pt>
                <c:pt idx="1640">
                  <c:v>264</c:v>
                </c:pt>
                <c:pt idx="1641">
                  <c:v>231</c:v>
                </c:pt>
                <c:pt idx="1642">
                  <c:v>209</c:v>
                </c:pt>
                <c:pt idx="1643">
                  <c:v>195</c:v>
                </c:pt>
                <c:pt idx="1644">
                  <c:v>197</c:v>
                </c:pt>
                <c:pt idx="1645">
                  <c:v>227</c:v>
                </c:pt>
                <c:pt idx="1646">
                  <c:v>202</c:v>
                </c:pt>
                <c:pt idx="1647">
                  <c:v>278</c:v>
                </c:pt>
                <c:pt idx="1648">
                  <c:v>182</c:v>
                </c:pt>
                <c:pt idx="1649">
                  <c:v>215</c:v>
                </c:pt>
                <c:pt idx="1650">
                  <c:v>229</c:v>
                </c:pt>
                <c:pt idx="1651">
                  <c:v>267</c:v>
                </c:pt>
                <c:pt idx="1652">
                  <c:v>247</c:v>
                </c:pt>
                <c:pt idx="1653">
                  <c:v>231</c:v>
                </c:pt>
                <c:pt idx="1654">
                  <c:v>218</c:v>
                </c:pt>
                <c:pt idx="1655">
                  <c:v>198</c:v>
                </c:pt>
                <c:pt idx="1656">
                  <c:v>253</c:v>
                </c:pt>
                <c:pt idx="1657">
                  <c:v>165</c:v>
                </c:pt>
                <c:pt idx="1658">
                  <c:v>208</c:v>
                </c:pt>
                <c:pt idx="1659">
                  <c:v>235</c:v>
                </c:pt>
                <c:pt idx="1660">
                  <c:v>331</c:v>
                </c:pt>
                <c:pt idx="1661">
                  <c:v>301</c:v>
                </c:pt>
                <c:pt idx="1662">
                  <c:v>251</c:v>
                </c:pt>
                <c:pt idx="1663">
                  <c:v>220</c:v>
                </c:pt>
                <c:pt idx="1664">
                  <c:v>258</c:v>
                </c:pt>
                <c:pt idx="1665">
                  <c:v>191</c:v>
                </c:pt>
                <c:pt idx="1666">
                  <c:v>146</c:v>
                </c:pt>
                <c:pt idx="1667">
                  <c:v>263</c:v>
                </c:pt>
                <c:pt idx="1668">
                  <c:v>250</c:v>
                </c:pt>
                <c:pt idx="1669">
                  <c:v>168</c:v>
                </c:pt>
                <c:pt idx="1670">
                  <c:v>235</c:v>
                </c:pt>
                <c:pt idx="1671">
                  <c:v>238</c:v>
                </c:pt>
                <c:pt idx="1672">
                  <c:v>273</c:v>
                </c:pt>
                <c:pt idx="1673">
                  <c:v>263</c:v>
                </c:pt>
                <c:pt idx="1674">
                  <c:v>244</c:v>
                </c:pt>
                <c:pt idx="1675">
                  <c:v>218</c:v>
                </c:pt>
                <c:pt idx="1676">
                  <c:v>243</c:v>
                </c:pt>
                <c:pt idx="1677">
                  <c:v>180</c:v>
                </c:pt>
                <c:pt idx="1678">
                  <c:v>264</c:v>
                </c:pt>
                <c:pt idx="1679">
                  <c:v>201</c:v>
                </c:pt>
                <c:pt idx="1680">
                  <c:v>227</c:v>
                </c:pt>
                <c:pt idx="1681">
                  <c:v>247</c:v>
                </c:pt>
                <c:pt idx="1682">
                  <c:v>287</c:v>
                </c:pt>
                <c:pt idx="1683">
                  <c:v>245</c:v>
                </c:pt>
                <c:pt idx="1684">
                  <c:v>196</c:v>
                </c:pt>
                <c:pt idx="1685">
                  <c:v>298</c:v>
                </c:pt>
                <c:pt idx="1686">
                  <c:v>230</c:v>
                </c:pt>
                <c:pt idx="1687">
                  <c:v>393</c:v>
                </c:pt>
                <c:pt idx="1688">
                  <c:v>225</c:v>
                </c:pt>
                <c:pt idx="1689">
                  <c:v>295</c:v>
                </c:pt>
                <c:pt idx="1690">
                  <c:v>216</c:v>
                </c:pt>
                <c:pt idx="1691">
                  <c:v>303</c:v>
                </c:pt>
                <c:pt idx="1692">
                  <c:v>230</c:v>
                </c:pt>
                <c:pt idx="1693">
                  <c:v>260</c:v>
                </c:pt>
                <c:pt idx="1694">
                  <c:v>258</c:v>
                </c:pt>
                <c:pt idx="1695">
                  <c:v>229</c:v>
                </c:pt>
                <c:pt idx="1696">
                  <c:v>180</c:v>
                </c:pt>
                <c:pt idx="1697">
                  <c:v>239</c:v>
                </c:pt>
                <c:pt idx="1698">
                  <c:v>266</c:v>
                </c:pt>
                <c:pt idx="1699">
                  <c:v>253</c:v>
                </c:pt>
                <c:pt idx="1700">
                  <c:v>236</c:v>
                </c:pt>
                <c:pt idx="1701">
                  <c:v>213</c:v>
                </c:pt>
                <c:pt idx="1702">
                  <c:v>285</c:v>
                </c:pt>
                <c:pt idx="1703">
                  <c:v>290</c:v>
                </c:pt>
                <c:pt idx="1704">
                  <c:v>219</c:v>
                </c:pt>
                <c:pt idx="1705">
                  <c:v>294</c:v>
                </c:pt>
                <c:pt idx="1706">
                  <c:v>210</c:v>
                </c:pt>
                <c:pt idx="1707">
                  <c:v>178</c:v>
                </c:pt>
                <c:pt idx="1708">
                  <c:v>265</c:v>
                </c:pt>
                <c:pt idx="1709">
                  <c:v>278</c:v>
                </c:pt>
                <c:pt idx="1710">
                  <c:v>283</c:v>
                </c:pt>
                <c:pt idx="1711">
                  <c:v>321</c:v>
                </c:pt>
                <c:pt idx="1712">
                  <c:v>184</c:v>
                </c:pt>
                <c:pt idx="1713">
                  <c:v>227</c:v>
                </c:pt>
                <c:pt idx="1714">
                  <c:v>170</c:v>
                </c:pt>
                <c:pt idx="1715">
                  <c:v>323</c:v>
                </c:pt>
                <c:pt idx="1716">
                  <c:v>282</c:v>
                </c:pt>
                <c:pt idx="1717">
                  <c:v>244</c:v>
                </c:pt>
                <c:pt idx="1718">
                  <c:v>252</c:v>
                </c:pt>
                <c:pt idx="1719">
                  <c:v>257</c:v>
                </c:pt>
                <c:pt idx="1720">
                  <c:v>220</c:v>
                </c:pt>
                <c:pt idx="1721">
                  <c:v>245</c:v>
                </c:pt>
                <c:pt idx="1722">
                  <c:v>247</c:v>
                </c:pt>
                <c:pt idx="1723">
                  <c:v>300</c:v>
                </c:pt>
                <c:pt idx="1724">
                  <c:v>235</c:v>
                </c:pt>
                <c:pt idx="1725">
                  <c:v>229</c:v>
                </c:pt>
                <c:pt idx="1726">
                  <c:v>204</c:v>
                </c:pt>
                <c:pt idx="1727">
                  <c:v>265</c:v>
                </c:pt>
                <c:pt idx="1728">
                  <c:v>263</c:v>
                </c:pt>
                <c:pt idx="1729">
                  <c:v>250</c:v>
                </c:pt>
                <c:pt idx="1730">
                  <c:v>227</c:v>
                </c:pt>
                <c:pt idx="1731">
                  <c:v>260</c:v>
                </c:pt>
                <c:pt idx="1732">
                  <c:v>266</c:v>
                </c:pt>
                <c:pt idx="1733">
                  <c:v>196</c:v>
                </c:pt>
                <c:pt idx="1734">
                  <c:v>210</c:v>
                </c:pt>
                <c:pt idx="1735">
                  <c:v>289</c:v>
                </c:pt>
                <c:pt idx="1736">
                  <c:v>259</c:v>
                </c:pt>
                <c:pt idx="1737">
                  <c:v>245</c:v>
                </c:pt>
                <c:pt idx="1738">
                  <c:v>196</c:v>
                </c:pt>
                <c:pt idx="1739">
                  <c:v>308</c:v>
                </c:pt>
                <c:pt idx="1740">
                  <c:v>250</c:v>
                </c:pt>
                <c:pt idx="1741">
                  <c:v>220</c:v>
                </c:pt>
                <c:pt idx="1742">
                  <c:v>217</c:v>
                </c:pt>
                <c:pt idx="1743">
                  <c:v>226</c:v>
                </c:pt>
                <c:pt idx="1744">
                  <c:v>245</c:v>
                </c:pt>
                <c:pt idx="1745">
                  <c:v>244</c:v>
                </c:pt>
                <c:pt idx="1746">
                  <c:v>252</c:v>
                </c:pt>
                <c:pt idx="1747">
                  <c:v>254</c:v>
                </c:pt>
                <c:pt idx="1748">
                  <c:v>258</c:v>
                </c:pt>
                <c:pt idx="1749">
                  <c:v>246</c:v>
                </c:pt>
                <c:pt idx="1750">
                  <c:v>197</c:v>
                </c:pt>
                <c:pt idx="1751">
                  <c:v>260</c:v>
                </c:pt>
                <c:pt idx="1752">
                  <c:v>245</c:v>
                </c:pt>
                <c:pt idx="1753">
                  <c:v>223</c:v>
                </c:pt>
                <c:pt idx="1754">
                  <c:v>273</c:v>
                </c:pt>
                <c:pt idx="1755">
                  <c:v>237</c:v>
                </c:pt>
                <c:pt idx="1756">
                  <c:v>186</c:v>
                </c:pt>
                <c:pt idx="1757">
                  <c:v>223</c:v>
                </c:pt>
                <c:pt idx="1758">
                  <c:v>268</c:v>
                </c:pt>
                <c:pt idx="1759">
                  <c:v>229</c:v>
                </c:pt>
                <c:pt idx="1760">
                  <c:v>199</c:v>
                </c:pt>
                <c:pt idx="1761">
                  <c:v>237</c:v>
                </c:pt>
                <c:pt idx="1762">
                  <c:v>238</c:v>
                </c:pt>
                <c:pt idx="1763">
                  <c:v>220</c:v>
                </c:pt>
                <c:pt idx="1764">
                  <c:v>268</c:v>
                </c:pt>
                <c:pt idx="1765">
                  <c:v>227</c:v>
                </c:pt>
                <c:pt idx="1766">
                  <c:v>215</c:v>
                </c:pt>
                <c:pt idx="1767">
                  <c:v>225</c:v>
                </c:pt>
                <c:pt idx="1768">
                  <c:v>233</c:v>
                </c:pt>
                <c:pt idx="1769">
                  <c:v>171</c:v>
                </c:pt>
                <c:pt idx="1770">
                  <c:v>225</c:v>
                </c:pt>
                <c:pt idx="1771">
                  <c:v>242</c:v>
                </c:pt>
                <c:pt idx="1772">
                  <c:v>266</c:v>
                </c:pt>
                <c:pt idx="1773">
                  <c:v>227</c:v>
                </c:pt>
                <c:pt idx="1774">
                  <c:v>210</c:v>
                </c:pt>
                <c:pt idx="1775">
                  <c:v>247</c:v>
                </c:pt>
                <c:pt idx="1776">
                  <c:v>240</c:v>
                </c:pt>
                <c:pt idx="1777">
                  <c:v>249</c:v>
                </c:pt>
                <c:pt idx="1778">
                  <c:v>228</c:v>
                </c:pt>
                <c:pt idx="1779">
                  <c:v>243</c:v>
                </c:pt>
                <c:pt idx="1780">
                  <c:v>143</c:v>
                </c:pt>
                <c:pt idx="1781">
                  <c:v>229</c:v>
                </c:pt>
                <c:pt idx="1782">
                  <c:v>327</c:v>
                </c:pt>
                <c:pt idx="1783">
                  <c:v>222</c:v>
                </c:pt>
                <c:pt idx="1784">
                  <c:v>243</c:v>
                </c:pt>
                <c:pt idx="1785">
                  <c:v>210</c:v>
                </c:pt>
                <c:pt idx="1786">
                  <c:v>207</c:v>
                </c:pt>
                <c:pt idx="1787">
                  <c:v>231</c:v>
                </c:pt>
                <c:pt idx="1788">
                  <c:v>231</c:v>
                </c:pt>
                <c:pt idx="1789">
                  <c:v>280</c:v>
                </c:pt>
                <c:pt idx="1790">
                  <c:v>245</c:v>
                </c:pt>
                <c:pt idx="1791">
                  <c:v>193</c:v>
                </c:pt>
                <c:pt idx="1792">
                  <c:v>214</c:v>
                </c:pt>
                <c:pt idx="1793">
                  <c:v>269</c:v>
                </c:pt>
                <c:pt idx="1794">
                  <c:v>265</c:v>
                </c:pt>
                <c:pt idx="1795">
                  <c:v>249</c:v>
                </c:pt>
                <c:pt idx="1796">
                  <c:v>230</c:v>
                </c:pt>
                <c:pt idx="1797">
                  <c:v>244</c:v>
                </c:pt>
                <c:pt idx="1798">
                  <c:v>178</c:v>
                </c:pt>
                <c:pt idx="1799">
                  <c:v>253</c:v>
                </c:pt>
                <c:pt idx="1800">
                  <c:v>244</c:v>
                </c:pt>
                <c:pt idx="1801">
                  <c:v>240</c:v>
                </c:pt>
                <c:pt idx="1802">
                  <c:v>175</c:v>
                </c:pt>
                <c:pt idx="1803">
                  <c:v>212</c:v>
                </c:pt>
                <c:pt idx="1804">
                  <c:v>201</c:v>
                </c:pt>
                <c:pt idx="1805">
                  <c:v>303</c:v>
                </c:pt>
                <c:pt idx="1806">
                  <c:v>166</c:v>
                </c:pt>
                <c:pt idx="1807">
                  <c:v>209</c:v>
                </c:pt>
                <c:pt idx="1808">
                  <c:v>270</c:v>
                </c:pt>
                <c:pt idx="1809">
                  <c:v>214</c:v>
                </c:pt>
                <c:pt idx="1810">
                  <c:v>180</c:v>
                </c:pt>
                <c:pt idx="1811">
                  <c:v>234</c:v>
                </c:pt>
                <c:pt idx="1812">
                  <c:v>207</c:v>
                </c:pt>
                <c:pt idx="1813">
                  <c:v>191</c:v>
                </c:pt>
                <c:pt idx="1814">
                  <c:v>352</c:v>
                </c:pt>
                <c:pt idx="1815">
                  <c:v>293</c:v>
                </c:pt>
                <c:pt idx="1816">
                  <c:v>205</c:v>
                </c:pt>
                <c:pt idx="1817">
                  <c:v>258</c:v>
                </c:pt>
                <c:pt idx="1818">
                  <c:v>258</c:v>
                </c:pt>
                <c:pt idx="1819">
                  <c:v>256</c:v>
                </c:pt>
                <c:pt idx="1820">
                  <c:v>227</c:v>
                </c:pt>
                <c:pt idx="1821">
                  <c:v>315</c:v>
                </c:pt>
                <c:pt idx="1822">
                  <c:v>273</c:v>
                </c:pt>
                <c:pt idx="1823">
                  <c:v>200</c:v>
                </c:pt>
                <c:pt idx="1824">
                  <c:v>311</c:v>
                </c:pt>
                <c:pt idx="1825">
                  <c:v>274</c:v>
                </c:pt>
                <c:pt idx="1826">
                  <c:v>208</c:v>
                </c:pt>
                <c:pt idx="1827">
                  <c:v>216</c:v>
                </c:pt>
                <c:pt idx="1828">
                  <c:v>243</c:v>
                </c:pt>
                <c:pt idx="1829">
                  <c:v>215</c:v>
                </c:pt>
                <c:pt idx="1830">
                  <c:v>273</c:v>
                </c:pt>
                <c:pt idx="1831">
                  <c:v>196</c:v>
                </c:pt>
                <c:pt idx="1832">
                  <c:v>252</c:v>
                </c:pt>
                <c:pt idx="1833">
                  <c:v>203</c:v>
                </c:pt>
                <c:pt idx="1834">
                  <c:v>283</c:v>
                </c:pt>
                <c:pt idx="1835">
                  <c:v>260</c:v>
                </c:pt>
                <c:pt idx="1836">
                  <c:v>513</c:v>
                </c:pt>
                <c:pt idx="1837">
                  <c:v>225</c:v>
                </c:pt>
                <c:pt idx="1838">
                  <c:v>265</c:v>
                </c:pt>
                <c:pt idx="1839">
                  <c:v>219</c:v>
                </c:pt>
                <c:pt idx="1840">
                  <c:v>257</c:v>
                </c:pt>
                <c:pt idx="1841">
                  <c:v>233</c:v>
                </c:pt>
                <c:pt idx="1842">
                  <c:v>247</c:v>
                </c:pt>
                <c:pt idx="1843">
                  <c:v>202</c:v>
                </c:pt>
                <c:pt idx="1844">
                  <c:v>244</c:v>
                </c:pt>
                <c:pt idx="1845">
                  <c:v>216</c:v>
                </c:pt>
                <c:pt idx="1846">
                  <c:v>254</c:v>
                </c:pt>
                <c:pt idx="1847">
                  <c:v>185</c:v>
                </c:pt>
                <c:pt idx="1848">
                  <c:v>242</c:v>
                </c:pt>
                <c:pt idx="1849">
                  <c:v>258</c:v>
                </c:pt>
                <c:pt idx="1850">
                  <c:v>199</c:v>
                </c:pt>
                <c:pt idx="1851">
                  <c:v>301</c:v>
                </c:pt>
                <c:pt idx="1852">
                  <c:v>226</c:v>
                </c:pt>
                <c:pt idx="1853">
                  <c:v>264</c:v>
                </c:pt>
                <c:pt idx="1854">
                  <c:v>231</c:v>
                </c:pt>
                <c:pt idx="1855">
                  <c:v>208</c:v>
                </c:pt>
                <c:pt idx="1856">
                  <c:v>220</c:v>
                </c:pt>
                <c:pt idx="1857">
                  <c:v>241</c:v>
                </c:pt>
                <c:pt idx="1858">
                  <c:v>272</c:v>
                </c:pt>
                <c:pt idx="1859">
                  <c:v>258</c:v>
                </c:pt>
                <c:pt idx="1860">
                  <c:v>325</c:v>
                </c:pt>
                <c:pt idx="1861">
                  <c:v>166</c:v>
                </c:pt>
                <c:pt idx="1862">
                  <c:v>219</c:v>
                </c:pt>
                <c:pt idx="1863">
                  <c:v>230</c:v>
                </c:pt>
                <c:pt idx="1864">
                  <c:v>209</c:v>
                </c:pt>
                <c:pt idx="1865">
                  <c:v>252</c:v>
                </c:pt>
                <c:pt idx="1866">
                  <c:v>215</c:v>
                </c:pt>
                <c:pt idx="1867">
                  <c:v>220</c:v>
                </c:pt>
                <c:pt idx="1868">
                  <c:v>199</c:v>
                </c:pt>
                <c:pt idx="1869">
                  <c:v>224</c:v>
                </c:pt>
                <c:pt idx="1870">
                  <c:v>265</c:v>
                </c:pt>
                <c:pt idx="1871">
                  <c:v>295</c:v>
                </c:pt>
                <c:pt idx="1872">
                  <c:v>199</c:v>
                </c:pt>
                <c:pt idx="1873">
                  <c:v>236</c:v>
                </c:pt>
                <c:pt idx="1874">
                  <c:v>224</c:v>
                </c:pt>
                <c:pt idx="1875">
                  <c:v>295</c:v>
                </c:pt>
                <c:pt idx="1876">
                  <c:v>255</c:v>
                </c:pt>
                <c:pt idx="1877">
                  <c:v>191</c:v>
                </c:pt>
                <c:pt idx="1878">
                  <c:v>249</c:v>
                </c:pt>
                <c:pt idx="1879">
                  <c:v>223</c:v>
                </c:pt>
                <c:pt idx="1880">
                  <c:v>235</c:v>
                </c:pt>
                <c:pt idx="1881">
                  <c:v>265</c:v>
                </c:pt>
                <c:pt idx="1882">
                  <c:v>210</c:v>
                </c:pt>
                <c:pt idx="1883">
                  <c:v>233</c:v>
                </c:pt>
                <c:pt idx="1884">
                  <c:v>223</c:v>
                </c:pt>
                <c:pt idx="1885">
                  <c:v>238</c:v>
                </c:pt>
                <c:pt idx="1886">
                  <c:v>276</c:v>
                </c:pt>
                <c:pt idx="1887">
                  <c:v>240</c:v>
                </c:pt>
                <c:pt idx="1888">
                  <c:v>235</c:v>
                </c:pt>
                <c:pt idx="1889">
                  <c:v>283</c:v>
                </c:pt>
                <c:pt idx="1890">
                  <c:v>289</c:v>
                </c:pt>
                <c:pt idx="1891">
                  <c:v>265</c:v>
                </c:pt>
                <c:pt idx="1892">
                  <c:v>282</c:v>
                </c:pt>
                <c:pt idx="1893">
                  <c:v>229</c:v>
                </c:pt>
                <c:pt idx="1894">
                  <c:v>243</c:v>
                </c:pt>
                <c:pt idx="1895">
                  <c:v>210</c:v>
                </c:pt>
                <c:pt idx="1896">
                  <c:v>223</c:v>
                </c:pt>
                <c:pt idx="1897">
                  <c:v>215</c:v>
                </c:pt>
                <c:pt idx="1898">
                  <c:v>244</c:v>
                </c:pt>
                <c:pt idx="1899">
                  <c:v>202</c:v>
                </c:pt>
                <c:pt idx="1900">
                  <c:v>231</c:v>
                </c:pt>
                <c:pt idx="1901">
                  <c:v>236</c:v>
                </c:pt>
                <c:pt idx="1902">
                  <c:v>205</c:v>
                </c:pt>
                <c:pt idx="1903">
                  <c:v>211</c:v>
                </c:pt>
                <c:pt idx="1904">
                  <c:v>258</c:v>
                </c:pt>
                <c:pt idx="1905">
                  <c:v>281</c:v>
                </c:pt>
                <c:pt idx="1906">
                  <c:v>212</c:v>
                </c:pt>
                <c:pt idx="1907">
                  <c:v>218</c:v>
                </c:pt>
                <c:pt idx="1908">
                  <c:v>242</c:v>
                </c:pt>
                <c:pt idx="1909">
                  <c:v>258</c:v>
                </c:pt>
                <c:pt idx="1910">
                  <c:v>329</c:v>
                </c:pt>
                <c:pt idx="1911">
                  <c:v>210</c:v>
                </c:pt>
                <c:pt idx="1912">
                  <c:v>206</c:v>
                </c:pt>
                <c:pt idx="1913">
                  <c:v>204</c:v>
                </c:pt>
                <c:pt idx="1914">
                  <c:v>253</c:v>
                </c:pt>
                <c:pt idx="1915">
                  <c:v>218</c:v>
                </c:pt>
                <c:pt idx="1916">
                  <c:v>216</c:v>
                </c:pt>
                <c:pt idx="1917">
                  <c:v>254</c:v>
                </c:pt>
                <c:pt idx="1918">
                  <c:v>223</c:v>
                </c:pt>
                <c:pt idx="1919">
                  <c:v>264</c:v>
                </c:pt>
                <c:pt idx="1920">
                  <c:v>264</c:v>
                </c:pt>
                <c:pt idx="1921">
                  <c:v>289</c:v>
                </c:pt>
                <c:pt idx="1922">
                  <c:v>228</c:v>
                </c:pt>
                <c:pt idx="1923">
                  <c:v>201</c:v>
                </c:pt>
                <c:pt idx="1924">
                  <c:v>250</c:v>
                </c:pt>
                <c:pt idx="1925">
                  <c:v>310</c:v>
                </c:pt>
                <c:pt idx="1926">
                  <c:v>225</c:v>
                </c:pt>
                <c:pt idx="1927">
                  <c:v>236</c:v>
                </c:pt>
                <c:pt idx="1928">
                  <c:v>270</c:v>
                </c:pt>
                <c:pt idx="1929">
                  <c:v>454</c:v>
                </c:pt>
                <c:pt idx="1930">
                  <c:v>271</c:v>
                </c:pt>
                <c:pt idx="1931">
                  <c:v>223</c:v>
                </c:pt>
                <c:pt idx="1932">
                  <c:v>298</c:v>
                </c:pt>
                <c:pt idx="1933">
                  <c:v>194</c:v>
                </c:pt>
                <c:pt idx="1934">
                  <c:v>197</c:v>
                </c:pt>
                <c:pt idx="1935">
                  <c:v>191</c:v>
                </c:pt>
                <c:pt idx="1936">
                  <c:v>232</c:v>
                </c:pt>
                <c:pt idx="1937">
                  <c:v>212</c:v>
                </c:pt>
                <c:pt idx="1938">
                  <c:v>265</c:v>
                </c:pt>
                <c:pt idx="1939">
                  <c:v>246</c:v>
                </c:pt>
                <c:pt idx="1940">
                  <c:v>273</c:v>
                </c:pt>
                <c:pt idx="1941">
                  <c:v>210</c:v>
                </c:pt>
                <c:pt idx="1942">
                  <c:v>278</c:v>
                </c:pt>
                <c:pt idx="1943">
                  <c:v>207</c:v>
                </c:pt>
                <c:pt idx="1944">
                  <c:v>220</c:v>
                </c:pt>
                <c:pt idx="1945">
                  <c:v>228</c:v>
                </c:pt>
                <c:pt idx="1946">
                  <c:v>228</c:v>
                </c:pt>
                <c:pt idx="1947">
                  <c:v>218</c:v>
                </c:pt>
                <c:pt idx="1948">
                  <c:v>182</c:v>
                </c:pt>
                <c:pt idx="1949">
                  <c:v>254</c:v>
                </c:pt>
                <c:pt idx="1950">
                  <c:v>218</c:v>
                </c:pt>
                <c:pt idx="1951">
                  <c:v>239</c:v>
                </c:pt>
                <c:pt idx="1952">
                  <c:v>243</c:v>
                </c:pt>
                <c:pt idx="1953">
                  <c:v>304</c:v>
                </c:pt>
                <c:pt idx="1954">
                  <c:v>223</c:v>
                </c:pt>
                <c:pt idx="1955">
                  <c:v>256</c:v>
                </c:pt>
                <c:pt idx="1956">
                  <c:v>245</c:v>
                </c:pt>
                <c:pt idx="1957">
                  <c:v>239</c:v>
                </c:pt>
                <c:pt idx="1958">
                  <c:v>197</c:v>
                </c:pt>
                <c:pt idx="1959">
                  <c:v>197</c:v>
                </c:pt>
                <c:pt idx="1960">
                  <c:v>234</c:v>
                </c:pt>
                <c:pt idx="1961">
                  <c:v>216</c:v>
                </c:pt>
                <c:pt idx="1962">
                  <c:v>188</c:v>
                </c:pt>
                <c:pt idx="1963">
                  <c:v>259</c:v>
                </c:pt>
                <c:pt idx="1964">
                  <c:v>250</c:v>
                </c:pt>
                <c:pt idx="1965">
                  <c:v>256</c:v>
                </c:pt>
                <c:pt idx="1966">
                  <c:v>209</c:v>
                </c:pt>
                <c:pt idx="1967">
                  <c:v>233</c:v>
                </c:pt>
                <c:pt idx="1968">
                  <c:v>239</c:v>
                </c:pt>
                <c:pt idx="1969">
                  <c:v>222</c:v>
                </c:pt>
                <c:pt idx="1970">
                  <c:v>211</c:v>
                </c:pt>
                <c:pt idx="1971">
                  <c:v>314</c:v>
                </c:pt>
                <c:pt idx="1972">
                  <c:v>233</c:v>
                </c:pt>
                <c:pt idx="1973">
                  <c:v>260</c:v>
                </c:pt>
                <c:pt idx="1974">
                  <c:v>224</c:v>
                </c:pt>
                <c:pt idx="1975">
                  <c:v>246</c:v>
                </c:pt>
                <c:pt idx="1976">
                  <c:v>207</c:v>
                </c:pt>
                <c:pt idx="1977">
                  <c:v>243</c:v>
                </c:pt>
                <c:pt idx="1978">
                  <c:v>223</c:v>
                </c:pt>
                <c:pt idx="1979">
                  <c:v>243</c:v>
                </c:pt>
                <c:pt idx="1980">
                  <c:v>227</c:v>
                </c:pt>
                <c:pt idx="1981">
                  <c:v>220</c:v>
                </c:pt>
                <c:pt idx="1982">
                  <c:v>227</c:v>
                </c:pt>
                <c:pt idx="1983">
                  <c:v>223</c:v>
                </c:pt>
                <c:pt idx="1984">
                  <c:v>264</c:v>
                </c:pt>
                <c:pt idx="1985">
                  <c:v>177</c:v>
                </c:pt>
                <c:pt idx="1986">
                  <c:v>303</c:v>
                </c:pt>
                <c:pt idx="1987">
                  <c:v>223</c:v>
                </c:pt>
                <c:pt idx="1988">
                  <c:v>222</c:v>
                </c:pt>
                <c:pt idx="1989">
                  <c:v>203</c:v>
                </c:pt>
                <c:pt idx="1990">
                  <c:v>217</c:v>
                </c:pt>
                <c:pt idx="1991">
                  <c:v>166</c:v>
                </c:pt>
                <c:pt idx="1992">
                  <c:v>229</c:v>
                </c:pt>
                <c:pt idx="1993">
                  <c:v>222</c:v>
                </c:pt>
                <c:pt idx="1994">
                  <c:v>163</c:v>
                </c:pt>
                <c:pt idx="1995">
                  <c:v>265</c:v>
                </c:pt>
                <c:pt idx="1996">
                  <c:v>228</c:v>
                </c:pt>
                <c:pt idx="1997">
                  <c:v>215</c:v>
                </c:pt>
                <c:pt idx="1998">
                  <c:v>244</c:v>
                </c:pt>
                <c:pt idx="1999">
                  <c:v>231</c:v>
                </c:pt>
                <c:pt idx="2000">
                  <c:v>292</c:v>
                </c:pt>
                <c:pt idx="2001">
                  <c:v>307</c:v>
                </c:pt>
                <c:pt idx="2002">
                  <c:v>347</c:v>
                </c:pt>
                <c:pt idx="2003">
                  <c:v>234</c:v>
                </c:pt>
                <c:pt idx="2004">
                  <c:v>250</c:v>
                </c:pt>
                <c:pt idx="2005">
                  <c:v>272</c:v>
                </c:pt>
                <c:pt idx="2006">
                  <c:v>211</c:v>
                </c:pt>
                <c:pt idx="2007">
                  <c:v>325</c:v>
                </c:pt>
                <c:pt idx="2008">
                  <c:v>263</c:v>
                </c:pt>
                <c:pt idx="2009">
                  <c:v>212</c:v>
                </c:pt>
                <c:pt idx="2010">
                  <c:v>276</c:v>
                </c:pt>
                <c:pt idx="2011">
                  <c:v>224</c:v>
                </c:pt>
                <c:pt idx="2012">
                  <c:v>268</c:v>
                </c:pt>
                <c:pt idx="2013">
                  <c:v>264</c:v>
                </c:pt>
                <c:pt idx="2014">
                  <c:v>298</c:v>
                </c:pt>
                <c:pt idx="2015">
                  <c:v>244</c:v>
                </c:pt>
                <c:pt idx="2016">
                  <c:v>214</c:v>
                </c:pt>
                <c:pt idx="2017">
                  <c:v>180</c:v>
                </c:pt>
                <c:pt idx="2018">
                  <c:v>222</c:v>
                </c:pt>
                <c:pt idx="2019">
                  <c:v>273</c:v>
                </c:pt>
                <c:pt idx="2020">
                  <c:v>233</c:v>
                </c:pt>
                <c:pt idx="2021">
                  <c:v>298</c:v>
                </c:pt>
                <c:pt idx="2022">
                  <c:v>249</c:v>
                </c:pt>
                <c:pt idx="2023">
                  <c:v>252</c:v>
                </c:pt>
                <c:pt idx="2024">
                  <c:v>236</c:v>
                </c:pt>
                <c:pt idx="2025">
                  <c:v>311</c:v>
                </c:pt>
                <c:pt idx="2026">
                  <c:v>237</c:v>
                </c:pt>
                <c:pt idx="2027">
                  <c:v>223</c:v>
                </c:pt>
                <c:pt idx="2028">
                  <c:v>231</c:v>
                </c:pt>
                <c:pt idx="2029">
                  <c:v>162</c:v>
                </c:pt>
                <c:pt idx="2030">
                  <c:v>240</c:v>
                </c:pt>
                <c:pt idx="2031">
                  <c:v>169</c:v>
                </c:pt>
                <c:pt idx="2032">
                  <c:v>265</c:v>
                </c:pt>
                <c:pt idx="2033">
                  <c:v>261</c:v>
                </c:pt>
                <c:pt idx="2034">
                  <c:v>267</c:v>
                </c:pt>
                <c:pt idx="2035">
                  <c:v>182</c:v>
                </c:pt>
                <c:pt idx="2036">
                  <c:v>253</c:v>
                </c:pt>
                <c:pt idx="2037">
                  <c:v>230</c:v>
                </c:pt>
                <c:pt idx="2038">
                  <c:v>265</c:v>
                </c:pt>
                <c:pt idx="2039">
                  <c:v>220</c:v>
                </c:pt>
                <c:pt idx="2040">
                  <c:v>233</c:v>
                </c:pt>
                <c:pt idx="2041">
                  <c:v>215</c:v>
                </c:pt>
                <c:pt idx="2042">
                  <c:v>248</c:v>
                </c:pt>
                <c:pt idx="2043">
                  <c:v>250</c:v>
                </c:pt>
                <c:pt idx="2044">
                  <c:v>235</c:v>
                </c:pt>
                <c:pt idx="2045">
                  <c:v>204</c:v>
                </c:pt>
                <c:pt idx="2046">
                  <c:v>224</c:v>
                </c:pt>
                <c:pt idx="2047">
                  <c:v>250</c:v>
                </c:pt>
                <c:pt idx="2048">
                  <c:v>247</c:v>
                </c:pt>
                <c:pt idx="2049">
                  <c:v>235</c:v>
                </c:pt>
                <c:pt idx="2050">
                  <c:v>222</c:v>
                </c:pt>
                <c:pt idx="2051">
                  <c:v>245</c:v>
                </c:pt>
                <c:pt idx="2052">
                  <c:v>246</c:v>
                </c:pt>
                <c:pt idx="2053">
                  <c:v>292</c:v>
                </c:pt>
                <c:pt idx="2054">
                  <c:v>210</c:v>
                </c:pt>
                <c:pt idx="2055">
                  <c:v>243</c:v>
                </c:pt>
                <c:pt idx="2056">
                  <c:v>235</c:v>
                </c:pt>
                <c:pt idx="2057">
                  <c:v>227</c:v>
                </c:pt>
                <c:pt idx="2058">
                  <c:v>192</c:v>
                </c:pt>
                <c:pt idx="2059">
                  <c:v>211</c:v>
                </c:pt>
                <c:pt idx="2060">
                  <c:v>310</c:v>
                </c:pt>
                <c:pt idx="2061">
                  <c:v>290</c:v>
                </c:pt>
                <c:pt idx="2062">
                  <c:v>207</c:v>
                </c:pt>
                <c:pt idx="2063">
                  <c:v>250</c:v>
                </c:pt>
                <c:pt idx="2064">
                  <c:v>250</c:v>
                </c:pt>
                <c:pt idx="2065">
                  <c:v>199</c:v>
                </c:pt>
                <c:pt idx="2066">
                  <c:v>163</c:v>
                </c:pt>
                <c:pt idx="2067">
                  <c:v>216</c:v>
                </c:pt>
                <c:pt idx="2068">
                  <c:v>229</c:v>
                </c:pt>
                <c:pt idx="2069">
                  <c:v>249</c:v>
                </c:pt>
                <c:pt idx="2070">
                  <c:v>220</c:v>
                </c:pt>
                <c:pt idx="2071">
                  <c:v>311</c:v>
                </c:pt>
                <c:pt idx="2072">
                  <c:v>197</c:v>
                </c:pt>
                <c:pt idx="2073">
                  <c:v>192</c:v>
                </c:pt>
                <c:pt idx="2074">
                  <c:v>257</c:v>
                </c:pt>
                <c:pt idx="2075">
                  <c:v>239</c:v>
                </c:pt>
                <c:pt idx="2076">
                  <c:v>192</c:v>
                </c:pt>
                <c:pt idx="2077">
                  <c:v>259</c:v>
                </c:pt>
                <c:pt idx="2078">
                  <c:v>211</c:v>
                </c:pt>
                <c:pt idx="2079">
                  <c:v>231</c:v>
                </c:pt>
                <c:pt idx="2080">
                  <c:v>243</c:v>
                </c:pt>
                <c:pt idx="2081">
                  <c:v>165</c:v>
                </c:pt>
                <c:pt idx="2082">
                  <c:v>225</c:v>
                </c:pt>
                <c:pt idx="2083">
                  <c:v>201</c:v>
                </c:pt>
                <c:pt idx="2084">
                  <c:v>197</c:v>
                </c:pt>
                <c:pt idx="2085">
                  <c:v>219</c:v>
                </c:pt>
                <c:pt idx="2086">
                  <c:v>254</c:v>
                </c:pt>
                <c:pt idx="2087">
                  <c:v>315</c:v>
                </c:pt>
                <c:pt idx="2088">
                  <c:v>215</c:v>
                </c:pt>
                <c:pt idx="2089">
                  <c:v>229</c:v>
                </c:pt>
                <c:pt idx="2090">
                  <c:v>224</c:v>
                </c:pt>
                <c:pt idx="2091">
                  <c:v>172</c:v>
                </c:pt>
                <c:pt idx="2092">
                  <c:v>250</c:v>
                </c:pt>
                <c:pt idx="2093">
                  <c:v>236</c:v>
                </c:pt>
                <c:pt idx="2094">
                  <c:v>251</c:v>
                </c:pt>
                <c:pt idx="2095">
                  <c:v>267</c:v>
                </c:pt>
                <c:pt idx="2096">
                  <c:v>216</c:v>
                </c:pt>
                <c:pt idx="2097">
                  <c:v>258</c:v>
                </c:pt>
                <c:pt idx="2098">
                  <c:v>225</c:v>
                </c:pt>
                <c:pt idx="2099">
                  <c:v>276</c:v>
                </c:pt>
                <c:pt idx="2100">
                  <c:v>204</c:v>
                </c:pt>
                <c:pt idx="2101">
                  <c:v>303</c:v>
                </c:pt>
                <c:pt idx="2102">
                  <c:v>263</c:v>
                </c:pt>
                <c:pt idx="2103">
                  <c:v>166</c:v>
                </c:pt>
                <c:pt idx="2104">
                  <c:v>215</c:v>
                </c:pt>
                <c:pt idx="2105">
                  <c:v>239</c:v>
                </c:pt>
                <c:pt idx="2106">
                  <c:v>295</c:v>
                </c:pt>
                <c:pt idx="2107">
                  <c:v>241</c:v>
                </c:pt>
                <c:pt idx="2108">
                  <c:v>245</c:v>
                </c:pt>
                <c:pt idx="2109">
                  <c:v>203</c:v>
                </c:pt>
                <c:pt idx="2110">
                  <c:v>212</c:v>
                </c:pt>
                <c:pt idx="2111">
                  <c:v>227</c:v>
                </c:pt>
                <c:pt idx="2112">
                  <c:v>190</c:v>
                </c:pt>
                <c:pt idx="2113">
                  <c:v>165</c:v>
                </c:pt>
                <c:pt idx="2114">
                  <c:v>240</c:v>
                </c:pt>
                <c:pt idx="2115">
                  <c:v>266</c:v>
                </c:pt>
                <c:pt idx="2116">
                  <c:v>231</c:v>
                </c:pt>
                <c:pt idx="2117">
                  <c:v>266</c:v>
                </c:pt>
                <c:pt idx="2118">
                  <c:v>166</c:v>
                </c:pt>
                <c:pt idx="2119">
                  <c:v>269</c:v>
                </c:pt>
                <c:pt idx="2120">
                  <c:v>260</c:v>
                </c:pt>
                <c:pt idx="2121">
                  <c:v>384</c:v>
                </c:pt>
                <c:pt idx="2122">
                  <c:v>280</c:v>
                </c:pt>
                <c:pt idx="2123">
                  <c:v>253</c:v>
                </c:pt>
                <c:pt idx="2124">
                  <c:v>170</c:v>
                </c:pt>
                <c:pt idx="2125">
                  <c:v>388</c:v>
                </c:pt>
                <c:pt idx="2126">
                  <c:v>150</c:v>
                </c:pt>
                <c:pt idx="2127">
                  <c:v>228</c:v>
                </c:pt>
                <c:pt idx="2128">
                  <c:v>272</c:v>
                </c:pt>
                <c:pt idx="2129">
                  <c:v>288</c:v>
                </c:pt>
                <c:pt idx="2130">
                  <c:v>235</c:v>
                </c:pt>
                <c:pt idx="2131">
                  <c:v>260</c:v>
                </c:pt>
                <c:pt idx="2132">
                  <c:v>311</c:v>
                </c:pt>
                <c:pt idx="2133">
                  <c:v>209</c:v>
                </c:pt>
                <c:pt idx="2134">
                  <c:v>231</c:v>
                </c:pt>
                <c:pt idx="2135">
                  <c:v>220</c:v>
                </c:pt>
                <c:pt idx="2136">
                  <c:v>249</c:v>
                </c:pt>
                <c:pt idx="2137">
                  <c:v>168</c:v>
                </c:pt>
                <c:pt idx="2138">
                  <c:v>250</c:v>
                </c:pt>
                <c:pt idx="2139">
                  <c:v>239</c:v>
                </c:pt>
                <c:pt idx="2140">
                  <c:v>208</c:v>
                </c:pt>
                <c:pt idx="2141">
                  <c:v>270</c:v>
                </c:pt>
                <c:pt idx="2142">
                  <c:v>228</c:v>
                </c:pt>
                <c:pt idx="2143">
                  <c:v>175</c:v>
                </c:pt>
                <c:pt idx="2144">
                  <c:v>220</c:v>
                </c:pt>
                <c:pt idx="2145">
                  <c:v>244</c:v>
                </c:pt>
                <c:pt idx="2146">
                  <c:v>293</c:v>
                </c:pt>
                <c:pt idx="2147">
                  <c:v>219</c:v>
                </c:pt>
                <c:pt idx="2148">
                  <c:v>209</c:v>
                </c:pt>
                <c:pt idx="2149">
                  <c:v>273</c:v>
                </c:pt>
                <c:pt idx="2150">
                  <c:v>239</c:v>
                </c:pt>
                <c:pt idx="2151">
                  <c:v>242</c:v>
                </c:pt>
                <c:pt idx="2152">
                  <c:v>221</c:v>
                </c:pt>
                <c:pt idx="2153">
                  <c:v>260</c:v>
                </c:pt>
                <c:pt idx="2154">
                  <c:v>265</c:v>
                </c:pt>
                <c:pt idx="2155">
                  <c:v>239</c:v>
                </c:pt>
                <c:pt idx="2156">
                  <c:v>233</c:v>
                </c:pt>
                <c:pt idx="2157">
                  <c:v>200</c:v>
                </c:pt>
                <c:pt idx="2158">
                  <c:v>178</c:v>
                </c:pt>
                <c:pt idx="2159">
                  <c:v>242</c:v>
                </c:pt>
                <c:pt idx="2160">
                  <c:v>287</c:v>
                </c:pt>
                <c:pt idx="2161">
                  <c:v>200</c:v>
                </c:pt>
                <c:pt idx="2162">
                  <c:v>222</c:v>
                </c:pt>
                <c:pt idx="2163">
                  <c:v>237</c:v>
                </c:pt>
                <c:pt idx="2164">
                  <c:v>244</c:v>
                </c:pt>
                <c:pt idx="2165">
                  <c:v>273</c:v>
                </c:pt>
                <c:pt idx="2166">
                  <c:v>235</c:v>
                </c:pt>
                <c:pt idx="2167">
                  <c:v>222</c:v>
                </c:pt>
                <c:pt idx="2168">
                  <c:v>290</c:v>
                </c:pt>
                <c:pt idx="2169">
                  <c:v>232</c:v>
                </c:pt>
                <c:pt idx="2170">
                  <c:v>265</c:v>
                </c:pt>
                <c:pt idx="2171">
                  <c:v>292</c:v>
                </c:pt>
                <c:pt idx="2172">
                  <c:v>239</c:v>
                </c:pt>
                <c:pt idx="2173">
                  <c:v>245</c:v>
                </c:pt>
                <c:pt idx="2174">
                  <c:v>236</c:v>
                </c:pt>
                <c:pt idx="2175">
                  <c:v>195</c:v>
                </c:pt>
                <c:pt idx="2176">
                  <c:v>216</c:v>
                </c:pt>
                <c:pt idx="2177">
                  <c:v>277</c:v>
                </c:pt>
                <c:pt idx="2178">
                  <c:v>265</c:v>
                </c:pt>
                <c:pt idx="2179">
                  <c:v>220</c:v>
                </c:pt>
                <c:pt idx="2180">
                  <c:v>196</c:v>
                </c:pt>
                <c:pt idx="2181">
                  <c:v>230</c:v>
                </c:pt>
                <c:pt idx="2182">
                  <c:v>235</c:v>
                </c:pt>
                <c:pt idx="2183">
                  <c:v>220</c:v>
                </c:pt>
                <c:pt idx="2184">
                  <c:v>225</c:v>
                </c:pt>
                <c:pt idx="2185">
                  <c:v>256</c:v>
                </c:pt>
                <c:pt idx="2186">
                  <c:v>266</c:v>
                </c:pt>
                <c:pt idx="2187">
                  <c:v>235</c:v>
                </c:pt>
                <c:pt idx="2188">
                  <c:v>208</c:v>
                </c:pt>
                <c:pt idx="2189">
                  <c:v>264</c:v>
                </c:pt>
                <c:pt idx="2190">
                  <c:v>255</c:v>
                </c:pt>
                <c:pt idx="2191">
                  <c:v>210</c:v>
                </c:pt>
                <c:pt idx="2192">
                  <c:v>236</c:v>
                </c:pt>
              </c:numCache>
            </c:numRef>
          </c:yVal>
          <c:smooth val="0"/>
        </c:ser>
        <c:dLbls>
          <c:showLegendKey val="0"/>
          <c:showVal val="0"/>
          <c:showCatName val="0"/>
          <c:showSerName val="0"/>
          <c:showPercent val="0"/>
          <c:showBubbleSize val="0"/>
        </c:dLbls>
        <c:axId val="204374784"/>
        <c:axId val="204376320"/>
      </c:scatterChart>
      <c:valAx>
        <c:axId val="204374784"/>
        <c:scaling>
          <c:orientation val="minMax"/>
        </c:scaling>
        <c:delete val="0"/>
        <c:axPos val="b"/>
        <c:numFmt formatCode="General" sourceLinked="1"/>
        <c:majorTickMark val="out"/>
        <c:minorTickMark val="none"/>
        <c:tickLblPos val="nextTo"/>
        <c:crossAx val="204376320"/>
        <c:crosses val="autoZero"/>
        <c:crossBetween val="midCat"/>
      </c:valAx>
      <c:valAx>
        <c:axId val="204376320"/>
        <c:scaling>
          <c:orientation val="minMax"/>
        </c:scaling>
        <c:delete val="0"/>
        <c:axPos val="l"/>
        <c:majorGridlines/>
        <c:numFmt formatCode="General" sourceLinked="1"/>
        <c:majorTickMark val="out"/>
        <c:minorTickMark val="none"/>
        <c:tickLblPos val="nextTo"/>
        <c:crossAx val="204374784"/>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 of Residuals</a:t>
            </a:r>
          </a:p>
        </c:rich>
      </c:tx>
      <c:layout/>
      <c:overlay val="0"/>
    </c:title>
    <c:autoTitleDeleted val="0"/>
    <c:plotArea>
      <c:layout/>
      <c:barChart>
        <c:barDir val="col"/>
        <c:grouping val="clustered"/>
        <c:varyColors val="0"/>
        <c:ser>
          <c:idx val="0"/>
          <c:order val="0"/>
          <c:tx>
            <c:strRef>
              <c:f>LiveRegressionQuad!$S$42</c:f>
              <c:strCache>
                <c:ptCount val="1"/>
                <c:pt idx="0">
                  <c:v>Frequency</c:v>
                </c:pt>
              </c:strCache>
            </c:strRef>
          </c:tx>
          <c:invertIfNegative val="0"/>
          <c:cat>
            <c:strRef>
              <c:f>LiveRegressionQuad!$Q$43:$Q$55</c:f>
              <c:strCache>
                <c:ptCount val="13"/>
                <c:pt idx="0">
                  <c:v>&lt;-10.9366696694382</c:v>
                </c:pt>
                <c:pt idx="1">
                  <c:v>-10.9366696694382 to &lt;-8.63667918083114</c:v>
                </c:pt>
                <c:pt idx="2">
                  <c:v>-8.63667918083114 to &lt;-6.33668869222404</c:v>
                </c:pt>
                <c:pt idx="3">
                  <c:v>-6.33668869222404 to &lt;-4.03669820361694</c:v>
                </c:pt>
                <c:pt idx="4">
                  <c:v>-4.03669820361694 to &lt;-1.73670771500984</c:v>
                </c:pt>
                <c:pt idx="5">
                  <c:v>-1.73670771500984 to &lt;0.563282773597256</c:v>
                </c:pt>
                <c:pt idx="6">
                  <c:v>0.563282773597256 to &lt;2.86327326220436</c:v>
                </c:pt>
                <c:pt idx="7">
                  <c:v>2.86327326220436 to &lt;5.16326375081145</c:v>
                </c:pt>
                <c:pt idx="8">
                  <c:v>5.16326375081145 to &lt;7.46325423941855</c:v>
                </c:pt>
                <c:pt idx="9">
                  <c:v>7.46325423941855 to &lt;9.76324472802565</c:v>
                </c:pt>
                <c:pt idx="10">
                  <c:v>9.76324472802565 to &lt;12.0632352166328</c:v>
                </c:pt>
                <c:pt idx="11">
                  <c:v>12.0632352166328 to &lt;14.3632257052399</c:v>
                </c:pt>
                <c:pt idx="12">
                  <c:v>14.3632257052399 to &lt;16.6632161938469</c:v>
                </c:pt>
              </c:strCache>
            </c:strRef>
          </c:cat>
          <c:val>
            <c:numRef>
              <c:f>LiveRegressionQuad!$S$43:$S$55</c:f>
              <c:numCache>
                <c:formatCode>General</c:formatCode>
                <c:ptCount val="13"/>
                <c:pt idx="0">
                  <c:v>1</c:v>
                </c:pt>
                <c:pt idx="1">
                  <c:v>0</c:v>
                </c:pt>
                <c:pt idx="2">
                  <c:v>0</c:v>
                </c:pt>
                <c:pt idx="3">
                  <c:v>0</c:v>
                </c:pt>
                <c:pt idx="4">
                  <c:v>0</c:v>
                </c:pt>
                <c:pt idx="5">
                  <c:v>0</c:v>
                </c:pt>
                <c:pt idx="6">
                  <c:v>0</c:v>
                </c:pt>
                <c:pt idx="7">
                  <c:v>0</c:v>
                </c:pt>
                <c:pt idx="8">
                  <c:v>0</c:v>
                </c:pt>
                <c:pt idx="9">
                  <c:v>0</c:v>
                </c:pt>
                <c:pt idx="10">
                  <c:v>1</c:v>
                </c:pt>
                <c:pt idx="11">
                  <c:v>0</c:v>
                </c:pt>
                <c:pt idx="12">
                  <c:v>0</c:v>
                </c:pt>
              </c:numCache>
            </c:numRef>
          </c:val>
        </c:ser>
        <c:dLbls>
          <c:showLegendKey val="0"/>
          <c:showVal val="0"/>
          <c:showCatName val="0"/>
          <c:showSerName val="0"/>
          <c:showPercent val="0"/>
          <c:showBubbleSize val="0"/>
        </c:dLbls>
        <c:gapWidth val="150"/>
        <c:axId val="108917504"/>
        <c:axId val="108919424"/>
      </c:barChart>
      <c:catAx>
        <c:axId val="108917504"/>
        <c:scaling>
          <c:orientation val="minMax"/>
        </c:scaling>
        <c:delete val="0"/>
        <c:axPos val="b"/>
        <c:title>
          <c:tx>
            <c:strRef>
              <c:f>LiveRegressionQuad!$M$42</c:f>
              <c:strCache>
                <c:ptCount val="1"/>
                <c:pt idx="0">
                  <c:v>Residuals of Time in Seconds(random week)</c:v>
                </c:pt>
              </c:strCache>
            </c:strRef>
          </c:tx>
          <c:layout/>
          <c:overlay val="0"/>
        </c:title>
        <c:numFmt formatCode="General" sourceLinked="1"/>
        <c:majorTickMark val="out"/>
        <c:minorTickMark val="none"/>
        <c:tickLblPos val="nextTo"/>
        <c:crossAx val="108919424"/>
        <c:crosses val="autoZero"/>
        <c:auto val="1"/>
        <c:lblAlgn val="ctr"/>
        <c:lblOffset val="100"/>
        <c:noMultiLvlLbl val="0"/>
      </c:catAx>
      <c:valAx>
        <c:axId val="108919424"/>
        <c:scaling>
          <c:orientation val="minMax"/>
        </c:scaling>
        <c:delete val="0"/>
        <c:axPos val="l"/>
        <c:majorGridlines/>
        <c:title>
          <c:layout/>
          <c:overlay val="0"/>
          <c:txPr>
            <a:bodyPr rot="-5400000" vert="horz"/>
            <a:lstStyle/>
            <a:p>
              <a:pPr>
                <a:defRPr/>
              </a:pPr>
              <a:endParaRPr lang="en-US"/>
            </a:p>
          </c:txPr>
        </c:title>
        <c:numFmt formatCode="General" sourceLinked="1"/>
        <c:majorTickMark val="out"/>
        <c:minorTickMark val="none"/>
        <c:tickLblPos val="nextTo"/>
        <c:crossAx val="10891750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LiveRegressionQuad!$M$42</c:f>
          <c:strCache>
            <c:ptCount val="1"/>
            <c:pt idx="0">
              <c:v>Residuals of Time in Seconds(random week)</c:v>
            </c:pt>
          </c:strCache>
        </c:strRef>
      </c:tx>
      <c:layout/>
      <c:overlay val="0"/>
    </c:title>
    <c:autoTitleDeleted val="0"/>
    <c:plotArea>
      <c:layout/>
      <c:scatterChart>
        <c:scatterStyle val="lineMarker"/>
        <c:varyColors val="0"/>
        <c:ser>
          <c:idx val="0"/>
          <c:order val="0"/>
          <c:tx>
            <c:v>SimpleBoxPlot</c:v>
          </c:tx>
          <c:xVal>
            <c:numRef>
              <c:f>LiveRegressionQuad!$S$29:$S$33</c:f>
              <c:numCache>
                <c:formatCode>General</c:formatCode>
                <c:ptCount val="5"/>
                <c:pt idx="0">
                  <c:v>-13.236660158045339</c:v>
                </c:pt>
                <c:pt idx="1">
                  <c:v>-7.4866839365275908</c:v>
                </c:pt>
                <c:pt idx="2">
                  <c:v>-1.7367077150098424</c:v>
                </c:pt>
                <c:pt idx="3">
                  <c:v>4.0132685065079059</c:v>
                </c:pt>
                <c:pt idx="4">
                  <c:v>9.7632447280256542</c:v>
                </c:pt>
              </c:numCache>
            </c:numRef>
          </c:xVal>
          <c:yVal>
            <c:numRef>
              <c:f>LiveRegressionQuad!$T$29:$T$33</c:f>
              <c:numCache>
                <c:formatCode>General</c:formatCode>
                <c:ptCount val="5"/>
                <c:pt idx="0">
                  <c:v>1.1000000000000001</c:v>
                </c:pt>
                <c:pt idx="1">
                  <c:v>1.1000000000000001</c:v>
                </c:pt>
                <c:pt idx="2">
                  <c:v>1.1000000000000001</c:v>
                </c:pt>
                <c:pt idx="3">
                  <c:v>1.1000000000000001</c:v>
                </c:pt>
                <c:pt idx="4">
                  <c:v>1.1000000000000001</c:v>
                </c:pt>
              </c:numCache>
            </c:numRef>
          </c:yVal>
          <c:smooth val="0"/>
        </c:ser>
        <c:ser>
          <c:idx val="1"/>
          <c:order val="1"/>
          <c:tx>
            <c:strRef>
              <c:f>LiveRegressionQuad!$M$42</c:f>
              <c:strCache>
                <c:ptCount val="1"/>
                <c:pt idx="0">
                  <c:v>Residuals of Time in Seconds(random week)</c:v>
                </c:pt>
              </c:strCache>
            </c:strRef>
          </c:tx>
          <c:spPr>
            <a:ln w="28575">
              <a:noFill/>
            </a:ln>
          </c:spPr>
          <c:xVal>
            <c:numRef>
              <c:f>LiveRegressionQuad!$L$43:$L$32000</c:f>
              <c:numCache>
                <c:formatCode>General</c:formatCode>
                <c:ptCount val="31958"/>
                <c:pt idx="0">
                  <c:v>-13.236660158045339</c:v>
                </c:pt>
                <c:pt idx="1">
                  <c:v>9.7632447280256542</c:v>
                </c:pt>
              </c:numCache>
            </c:numRef>
          </c:xVal>
          <c:yVal>
            <c:numRef>
              <c:f>LiveRegressionQuad!$M$43:$M$32000</c:f>
              <c:numCache>
                <c:formatCode>General</c:formatCode>
                <c:ptCount val="31958"/>
                <c:pt idx="0">
                  <c:v>1</c:v>
                </c:pt>
                <c:pt idx="1">
                  <c:v>1</c:v>
                </c:pt>
              </c:numCache>
            </c:numRef>
          </c:yVal>
          <c:smooth val="0"/>
        </c:ser>
        <c:dLbls>
          <c:showLegendKey val="0"/>
          <c:showVal val="0"/>
          <c:showCatName val="0"/>
          <c:showSerName val="0"/>
          <c:showPercent val="0"/>
          <c:showBubbleSize val="0"/>
        </c:dLbls>
        <c:axId val="108949888"/>
        <c:axId val="108951808"/>
      </c:scatterChart>
      <c:valAx>
        <c:axId val="108949888"/>
        <c:scaling>
          <c:orientation val="minMax"/>
        </c:scaling>
        <c:delete val="0"/>
        <c:axPos val="b"/>
        <c:title>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08951808"/>
        <c:crosses val="autoZero"/>
        <c:crossBetween val="midCat"/>
      </c:valAx>
      <c:valAx>
        <c:axId val="108951808"/>
        <c:scaling>
          <c:orientation val="minMax"/>
        </c:scaling>
        <c:delete val="0"/>
        <c:axPos val="l"/>
        <c:majorGridlines/>
        <c:title>
          <c:tx>
            <c:rich>
              <a:bodyPr rot="-5400000" vert="horz"/>
              <a:lstStyle/>
              <a:p>
                <a:pPr>
                  <a:defRPr/>
                </a:pPr>
                <a:r>
                  <a:rPr lang="en-US"/>
                  <a:t>Dotplot count</a:t>
                </a:r>
              </a:p>
            </c:rich>
          </c:tx>
          <c:layout/>
          <c:overlay val="0"/>
        </c:title>
        <c:numFmt formatCode="General" sourceLinked="1"/>
        <c:majorTickMark val="out"/>
        <c:minorTickMark val="none"/>
        <c:tickLblPos val="nextTo"/>
        <c:crossAx val="108949888"/>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Relative Frequency of Residuals</a:t>
            </a:r>
          </a:p>
        </c:rich>
      </c:tx>
      <c:overlay val="0"/>
    </c:title>
    <c:autoTitleDeleted val="0"/>
    <c:plotArea>
      <c:layout/>
      <c:scatterChart>
        <c:scatterStyle val="lineMarker"/>
        <c:varyColors val="0"/>
        <c:ser>
          <c:idx val="0"/>
          <c:order val="0"/>
          <c:tx>
            <c:strRef>
              <c:f>LiveRegressionQuad!$U$42</c:f>
              <c:strCache>
                <c:ptCount val="1"/>
                <c:pt idx="0">
                  <c:v>Cumulative Relative Frequency</c:v>
                </c:pt>
              </c:strCache>
            </c:strRef>
          </c:tx>
          <c:xVal>
            <c:numRef>
              <c:f>LiveRegressionQuad!$P$43:$P$55</c:f>
              <c:numCache>
                <c:formatCode>General</c:formatCode>
                <c:ptCount val="13"/>
                <c:pt idx="0">
                  <c:v>-10.93666966943824</c:v>
                </c:pt>
                <c:pt idx="1">
                  <c:v>-8.6366791808311412</c:v>
                </c:pt>
                <c:pt idx="2">
                  <c:v>-6.3366886922240422</c:v>
                </c:pt>
                <c:pt idx="3">
                  <c:v>-4.0366982036169432</c:v>
                </c:pt>
                <c:pt idx="4">
                  <c:v>-1.7367077150098438</c:v>
                </c:pt>
                <c:pt idx="5">
                  <c:v>0.56328277359725565</c:v>
                </c:pt>
                <c:pt idx="6">
                  <c:v>2.8632732622043551</c:v>
                </c:pt>
                <c:pt idx="7">
                  <c:v>5.1632637508114545</c:v>
                </c:pt>
                <c:pt idx="8">
                  <c:v>7.4632542394185535</c:v>
                </c:pt>
                <c:pt idx="9">
                  <c:v>9.7632447280256525</c:v>
                </c:pt>
                <c:pt idx="10">
                  <c:v>12.063235216632751</c:v>
                </c:pt>
                <c:pt idx="11">
                  <c:v>14.36322570523985</c:v>
                </c:pt>
                <c:pt idx="12">
                  <c:v>16.663216193846949</c:v>
                </c:pt>
              </c:numCache>
            </c:numRef>
          </c:xVal>
          <c:yVal>
            <c:numRef>
              <c:f>LiveRegressionQuad!$U$43:$U$55</c:f>
              <c:numCache>
                <c:formatCode>0%</c:formatCode>
                <c:ptCount val="13"/>
                <c:pt idx="0">
                  <c:v>4.5599635202918376E-4</c:v>
                </c:pt>
                <c:pt idx="1">
                  <c:v>4.5599635202918376E-4</c:v>
                </c:pt>
                <c:pt idx="2">
                  <c:v>4.5599635202918376E-4</c:v>
                </c:pt>
                <c:pt idx="3">
                  <c:v>4.5599635202918376E-4</c:v>
                </c:pt>
                <c:pt idx="4">
                  <c:v>4.5599635202918376E-4</c:v>
                </c:pt>
                <c:pt idx="5">
                  <c:v>4.5599635202918376E-4</c:v>
                </c:pt>
                <c:pt idx="6">
                  <c:v>4.5599635202918376E-4</c:v>
                </c:pt>
                <c:pt idx="7">
                  <c:v>4.5599635202918376E-4</c:v>
                </c:pt>
                <c:pt idx="8">
                  <c:v>4.5599635202918376E-4</c:v>
                </c:pt>
                <c:pt idx="9">
                  <c:v>4.5599635202918376E-4</c:v>
                </c:pt>
                <c:pt idx="10">
                  <c:v>9.1199270405836752E-4</c:v>
                </c:pt>
                <c:pt idx="11">
                  <c:v>9.1199270405836752E-4</c:v>
                </c:pt>
                <c:pt idx="12">
                  <c:v>9.1199270405836752E-4</c:v>
                </c:pt>
              </c:numCache>
            </c:numRef>
          </c:yVal>
          <c:smooth val="0"/>
        </c:ser>
        <c:dLbls>
          <c:showLegendKey val="0"/>
          <c:showVal val="0"/>
          <c:showCatName val="0"/>
          <c:showSerName val="0"/>
          <c:showPercent val="0"/>
          <c:showBubbleSize val="0"/>
        </c:dLbls>
        <c:axId val="108379136"/>
        <c:axId val="129700992"/>
      </c:scatterChart>
      <c:valAx>
        <c:axId val="108379136"/>
        <c:scaling>
          <c:orientation val="minMax"/>
        </c:scaling>
        <c:delete val="0"/>
        <c:axPos val="b"/>
        <c:title>
          <c:tx>
            <c:strRef>
              <c:f>LiveRegressionQuad!$M$42</c:f>
              <c:strCache>
                <c:ptCount val="1"/>
                <c:pt idx="0">
                  <c:v>Residuals of Time in Seconds(random week)</c:v>
                </c:pt>
              </c:strCache>
            </c:strRef>
          </c:tx>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29700992"/>
        <c:crosses val="autoZero"/>
        <c:crossBetween val="midCat"/>
      </c:valAx>
      <c:valAx>
        <c:axId val="129700992"/>
        <c:scaling>
          <c:orientation val="minMax"/>
        </c:scaling>
        <c:delete val="0"/>
        <c:axPos val="l"/>
        <c:majorGridlines/>
        <c:numFmt formatCode="0%" sourceLinked="1"/>
        <c:majorTickMark val="out"/>
        <c:minorTickMark val="none"/>
        <c:tickLblPos val="nextTo"/>
        <c:crossAx val="108379136"/>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Q-Q Normal Probability Plot Of Residuals</a:t>
            </a:r>
          </a:p>
        </c:rich>
      </c:tx>
      <c:layout/>
      <c:overlay val="0"/>
    </c:title>
    <c:autoTitleDeleted val="0"/>
    <c:plotArea>
      <c:layout/>
      <c:scatterChart>
        <c:scatterStyle val="lineMarker"/>
        <c:varyColors val="0"/>
        <c:ser>
          <c:idx val="0"/>
          <c:order val="0"/>
          <c:tx>
            <c:strRef>
              <c:f>LiveRegressionQuad!$L$42</c:f>
              <c:strCache>
                <c:ptCount val="1"/>
                <c:pt idx="0">
                  <c:v>Ordered Residuals of Time in Seconds(random week)</c:v>
                </c:pt>
              </c:strCache>
            </c:strRef>
          </c:tx>
          <c:spPr>
            <a:ln w="28575">
              <a:noFill/>
            </a:ln>
          </c:spPr>
          <c:trendline>
            <c:trendlineType val="linear"/>
            <c:dispRSqr val="1"/>
            <c:dispEq val="1"/>
            <c:trendlineLbl>
              <c:layout>
                <c:manualLayout>
                  <c:x val="0.36852952755905499"/>
                  <c:y val="-0.14946011956838701"/>
                </c:manualLayout>
              </c:layout>
              <c:numFmt formatCode="General" sourceLinked="0"/>
            </c:trendlineLbl>
          </c:trendline>
          <c:xVal>
            <c:numRef>
              <c:f>LiveRegressionQuad!$K$43:$K$32000</c:f>
              <c:numCache>
                <c:formatCode>0.0000</c:formatCode>
                <c:ptCount val="31958"/>
                <c:pt idx="0">
                  <c:v>-3.5053564370253762</c:v>
                </c:pt>
                <c:pt idx="1">
                  <c:v>-3.2013212853513022</c:v>
                </c:pt>
              </c:numCache>
            </c:numRef>
          </c:xVal>
          <c:yVal>
            <c:numRef>
              <c:f>LiveRegressionQuad!$L$43:$L$32000</c:f>
              <c:numCache>
                <c:formatCode>General</c:formatCode>
                <c:ptCount val="31958"/>
                <c:pt idx="0">
                  <c:v>-13.236660158045339</c:v>
                </c:pt>
                <c:pt idx="1">
                  <c:v>9.7632447280256542</c:v>
                </c:pt>
              </c:numCache>
            </c:numRef>
          </c:yVal>
          <c:smooth val="0"/>
        </c:ser>
        <c:dLbls>
          <c:showLegendKey val="0"/>
          <c:showVal val="0"/>
          <c:showCatName val="0"/>
          <c:showSerName val="0"/>
          <c:showPercent val="0"/>
          <c:showBubbleSize val="0"/>
        </c:dLbls>
        <c:axId val="130312064"/>
        <c:axId val="130318336"/>
      </c:scatterChart>
      <c:valAx>
        <c:axId val="130312064"/>
        <c:scaling>
          <c:orientation val="minMax"/>
        </c:scaling>
        <c:delete val="0"/>
        <c:axPos val="b"/>
        <c:title>
          <c:tx>
            <c:rich>
              <a:bodyPr/>
              <a:lstStyle/>
              <a:p>
                <a:pPr>
                  <a:defRPr/>
                </a:pPr>
                <a:r>
                  <a:rPr lang="en-US"/>
                  <a:t>Normal score</a:t>
                </a:r>
              </a:p>
            </c:rich>
          </c:tx>
          <c:layout/>
          <c:overlay val="0"/>
        </c:title>
        <c:numFmt formatCode="0.00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30318336"/>
        <c:crosses val="autoZero"/>
        <c:crossBetween val="midCat"/>
      </c:valAx>
      <c:valAx>
        <c:axId val="130318336"/>
        <c:scaling>
          <c:orientation val="minMax"/>
        </c:scaling>
        <c:delete val="0"/>
        <c:axPos val="l"/>
        <c:majorGridlines/>
        <c:title>
          <c:tx>
            <c:strRef>
              <c:f>LiveRegressionQuad!$M$42</c:f>
              <c:strCache>
                <c:ptCount val="1"/>
                <c:pt idx="0">
                  <c:v>Residuals of Time in Seconds(random week)</c:v>
                </c:pt>
              </c:strCache>
            </c:strRef>
          </c:tx>
          <c:layout/>
          <c:overlay val="0"/>
          <c:txPr>
            <a:bodyPr rot="-5400000" vert="horz"/>
            <a:lstStyle/>
            <a:p>
              <a:pPr>
                <a:defRPr/>
              </a:pPr>
              <a:endParaRPr lang="en-US"/>
            </a:p>
          </c:txPr>
        </c:title>
        <c:numFmt formatCode="General" sourceLinked="1"/>
        <c:majorTickMark val="out"/>
        <c:minorTickMark val="none"/>
        <c:tickLblPos val="nextTo"/>
        <c:crossAx val="130312064"/>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Empirical CDF of Residuals</a:t>
            </a:r>
          </a:p>
        </c:rich>
      </c:tx>
      <c:overlay val="0"/>
    </c:title>
    <c:autoTitleDeleted val="0"/>
    <c:plotArea>
      <c:layout/>
      <c:scatterChart>
        <c:scatterStyle val="lineMarker"/>
        <c:varyColors val="0"/>
        <c:ser>
          <c:idx val="0"/>
          <c:order val="0"/>
          <c:tx>
            <c:strRef>
              <c:f>LiveRegressionQuad!$L$42</c:f>
              <c:strCache>
                <c:ptCount val="1"/>
                <c:pt idx="0">
                  <c:v>Ordered Residuals of Time in Seconds(random week)</c:v>
                </c:pt>
              </c:strCache>
            </c:strRef>
          </c:tx>
          <c:spPr>
            <a:ln w="28575">
              <a:noFill/>
            </a:ln>
          </c:spPr>
          <c:xVal>
            <c:numRef>
              <c:f>LiveRegressionQuad!$L$43:$L$32000</c:f>
              <c:numCache>
                <c:formatCode>General</c:formatCode>
                <c:ptCount val="31958"/>
                <c:pt idx="0">
                  <c:v>-13.236660158045339</c:v>
                </c:pt>
                <c:pt idx="1">
                  <c:v>9.7632447280256542</c:v>
                </c:pt>
              </c:numCache>
            </c:numRef>
          </c:xVal>
          <c:yVal>
            <c:numRef>
              <c:f>LiveRegressionQuad!$I$43:$I$32000</c:f>
              <c:numCache>
                <c:formatCode>General</c:formatCode>
                <c:ptCount val="31958"/>
                <c:pt idx="0">
                  <c:v>2.2799817601459188E-4</c:v>
                </c:pt>
                <c:pt idx="1">
                  <c:v>6.8399452804377564E-4</c:v>
                </c:pt>
              </c:numCache>
            </c:numRef>
          </c:yVal>
          <c:smooth val="0"/>
        </c:ser>
        <c:dLbls>
          <c:showLegendKey val="0"/>
          <c:showVal val="0"/>
          <c:showCatName val="0"/>
          <c:showSerName val="0"/>
          <c:showPercent val="0"/>
          <c:showBubbleSize val="0"/>
        </c:dLbls>
        <c:axId val="130339200"/>
        <c:axId val="130341120"/>
      </c:scatterChart>
      <c:valAx>
        <c:axId val="130339200"/>
        <c:scaling>
          <c:orientation val="minMax"/>
        </c:scaling>
        <c:delete val="0"/>
        <c:axPos val="b"/>
        <c:title>
          <c:tx>
            <c:strRef>
              <c:f>LiveRegressionQuad!$G$42</c:f>
              <c:strCache>
                <c:ptCount val="1"/>
                <c:pt idx="0">
                  <c:v>Residuals of Time in Seconds(random week)</c:v>
                </c:pt>
              </c:strCache>
            </c:strRef>
          </c:tx>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30341120"/>
        <c:crosses val="autoZero"/>
        <c:crossBetween val="midCat"/>
      </c:valAx>
      <c:valAx>
        <c:axId val="130341120"/>
        <c:scaling>
          <c:orientation val="minMax"/>
        </c:scaling>
        <c:delete val="0"/>
        <c:axPos val="l"/>
        <c:majorGridlines/>
        <c:title>
          <c:tx>
            <c:strRef>
              <c:f>LiveRegressionQuad!$I$42</c:f>
              <c:strCache>
                <c:ptCount val="1"/>
                <c:pt idx="0">
                  <c:v>Relative Rank</c:v>
                </c:pt>
              </c:strCache>
            </c:strRef>
          </c:tx>
          <c:overlay val="0"/>
          <c:txPr>
            <a:bodyPr rot="-5400000" vert="horz"/>
            <a:lstStyle/>
            <a:p>
              <a:pPr>
                <a:defRPr/>
              </a:pPr>
              <a:endParaRPr lang="en-US"/>
            </a:p>
          </c:txPr>
        </c:title>
        <c:numFmt formatCode="General" sourceLinked="1"/>
        <c:majorTickMark val="out"/>
        <c:minorTickMark val="none"/>
        <c:tickLblPos val="nextTo"/>
        <c:crossAx val="13033920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Run Sequence Plot of Residuals</a:t>
            </a:r>
          </a:p>
        </c:rich>
      </c:tx>
      <c:layout/>
      <c:overlay val="0"/>
    </c:title>
    <c:autoTitleDeleted val="0"/>
    <c:plotArea>
      <c:layout/>
      <c:scatterChart>
        <c:scatterStyle val="lineMarker"/>
        <c:varyColors val="0"/>
        <c:ser>
          <c:idx val="0"/>
          <c:order val="0"/>
          <c:tx>
            <c:strRef>
              <c:f>LiveRegressionQuad!$E$42</c:f>
              <c:strCache>
                <c:ptCount val="1"/>
                <c:pt idx="0">
                  <c:v>Residuals of Time in Seconds(random week)</c:v>
                </c:pt>
              </c:strCache>
            </c:strRef>
          </c:tx>
          <c:trendline>
            <c:trendlineType val="linear"/>
            <c:dispRSqr val="1"/>
            <c:dispEq val="1"/>
            <c:trendlineLbl>
              <c:layout>
                <c:manualLayout>
                  <c:x val="0.443912292213473"/>
                  <c:y val="-0.25217811315252298"/>
                </c:manualLayout>
              </c:layout>
              <c:numFmt formatCode="General" sourceLinked="0"/>
            </c:trendlineLbl>
          </c:trendline>
          <c:xVal>
            <c:numRef>
              <c:f>LiveRegressionQuad!$A$43:$A$32000</c:f>
              <c:numCache>
                <c:formatCode>General</c:formatCode>
                <c:ptCount val="3195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numCache>
            </c:numRef>
          </c:xVal>
          <c:yVal>
            <c:numRef>
              <c:f>LiveRegressionQuad!$E$43:$E$32000</c:f>
              <c:numCache>
                <c:formatCode>General</c:formatCode>
                <c:ptCount val="31958"/>
                <c:pt idx="0">
                  <c:v>-13.236660158045339</c:v>
                </c:pt>
                <c:pt idx="1">
                  <c:v>9.7632447280256542</c:v>
                </c:pt>
              </c:numCache>
            </c:numRef>
          </c:yVal>
          <c:smooth val="0"/>
        </c:ser>
        <c:dLbls>
          <c:showLegendKey val="0"/>
          <c:showVal val="0"/>
          <c:showCatName val="0"/>
          <c:showSerName val="0"/>
          <c:showPercent val="0"/>
          <c:showBubbleSize val="0"/>
        </c:dLbls>
        <c:axId val="130477056"/>
        <c:axId val="318768256"/>
      </c:scatterChart>
      <c:valAx>
        <c:axId val="130477056"/>
        <c:scaling>
          <c:orientation val="minMax"/>
        </c:scaling>
        <c:delete val="0"/>
        <c:axPos val="b"/>
        <c:title>
          <c:tx>
            <c:rich>
              <a:bodyPr/>
              <a:lstStyle/>
              <a:p>
                <a:pPr>
                  <a:defRPr/>
                </a:pPr>
                <a:r>
                  <a:rPr lang="en-US"/>
                  <a:t>Data Point # in Original Run</a:t>
                </a:r>
                <a:r>
                  <a:rPr lang="en-US" baseline="0"/>
                  <a:t> Sequence</a:t>
                </a:r>
                <a:endParaRPr lang="en-US"/>
              </a:p>
            </c:rich>
          </c:tx>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18768256"/>
        <c:crosses val="autoZero"/>
        <c:crossBetween val="midCat"/>
      </c:valAx>
      <c:valAx>
        <c:axId val="318768256"/>
        <c:scaling>
          <c:orientation val="minMax"/>
        </c:scaling>
        <c:delete val="0"/>
        <c:axPos val="l"/>
        <c:majorGridlines/>
        <c:title>
          <c:tx>
            <c:strRef>
              <c:f>LiveRegressionQuad!$E$42</c:f>
              <c:strCache>
                <c:ptCount val="1"/>
                <c:pt idx="0">
                  <c:v>Residuals of Time in Seconds(random week)</c:v>
                </c:pt>
              </c:strCache>
            </c:strRef>
          </c:tx>
          <c:layout/>
          <c:overlay val="0"/>
          <c:txPr>
            <a:bodyPr rot="-5400000" vert="horz"/>
            <a:lstStyle/>
            <a:p>
              <a:pPr>
                <a:defRPr/>
              </a:pPr>
              <a:endParaRPr lang="en-US"/>
            </a:p>
          </c:txPr>
        </c:title>
        <c:numFmt formatCode="General" sourceLinked="1"/>
        <c:majorTickMark val="out"/>
        <c:minorTickMark val="none"/>
        <c:tickLblPos val="nextTo"/>
        <c:crossAx val="130477056"/>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scatterChart>
        <c:scatterStyle val="lineMarker"/>
        <c:varyColors val="0"/>
        <c:ser>
          <c:idx val="0"/>
          <c:order val="0"/>
          <c:tx>
            <c:strRef>
              <c:f>LiveRegressionQuad!$E$42</c:f>
              <c:strCache>
                <c:ptCount val="1"/>
                <c:pt idx="0">
                  <c:v>Residuals of Time in Seconds(random week)</c:v>
                </c:pt>
              </c:strCache>
            </c:strRef>
          </c:tx>
          <c:spPr>
            <a:ln w="28575">
              <a:noFill/>
            </a:ln>
          </c:spPr>
          <c:trendline>
            <c:trendlineType val="linear"/>
            <c:dispRSqr val="1"/>
            <c:dispEq val="1"/>
            <c:trendlineLbl>
              <c:layout>
                <c:manualLayout>
                  <c:x val="0.44506036745406802"/>
                  <c:y val="-0.35322069116360499"/>
                </c:manualLayout>
              </c:layout>
              <c:numFmt formatCode="General" sourceLinked="0"/>
            </c:trendlineLbl>
          </c:trendline>
          <c:xVal>
            <c:numRef>
              <c:f>LiveRegressionQuad!$E$43:$E$32000</c:f>
              <c:numCache>
                <c:formatCode>General</c:formatCode>
                <c:ptCount val="31958"/>
                <c:pt idx="0">
                  <c:v>-13.236660158045339</c:v>
                </c:pt>
                <c:pt idx="1">
                  <c:v>9.7632447280256542</c:v>
                </c:pt>
              </c:numCache>
            </c:numRef>
          </c:xVal>
          <c:yVal>
            <c:numRef>
              <c:f>LiveRegressionQuad!$E$44:$E$32001</c:f>
              <c:numCache>
                <c:formatCode>General</c:formatCode>
                <c:ptCount val="31958"/>
                <c:pt idx="0">
                  <c:v>9.7632447280256542</c:v>
                </c:pt>
              </c:numCache>
            </c:numRef>
          </c:yVal>
          <c:smooth val="0"/>
        </c:ser>
        <c:dLbls>
          <c:showLegendKey val="0"/>
          <c:showVal val="0"/>
          <c:showCatName val="0"/>
          <c:showSerName val="0"/>
          <c:showPercent val="0"/>
          <c:showBubbleSize val="0"/>
        </c:dLbls>
        <c:axId val="328796416"/>
        <c:axId val="328802688"/>
      </c:scatterChart>
      <c:valAx>
        <c:axId val="328796416"/>
        <c:scaling>
          <c:orientation val="minMax"/>
        </c:scaling>
        <c:delete val="0"/>
        <c:axPos val="b"/>
        <c:title>
          <c:tx>
            <c:rich>
              <a:bodyPr/>
              <a:lstStyle/>
              <a:p>
                <a:pPr>
                  <a:defRPr/>
                </a:pPr>
                <a:r>
                  <a:rPr lang="en-US"/>
                  <a:t>data point # n in original sequence</a:t>
                </a:r>
              </a:p>
            </c:rich>
          </c:tx>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28802688"/>
        <c:crosses val="autoZero"/>
        <c:crossBetween val="midCat"/>
      </c:valAx>
      <c:valAx>
        <c:axId val="328802688"/>
        <c:scaling>
          <c:orientation val="minMax"/>
        </c:scaling>
        <c:delete val="0"/>
        <c:axPos val="l"/>
        <c:majorGridlines/>
        <c:title>
          <c:tx>
            <c:rich>
              <a:bodyPr rot="-5400000" vert="horz"/>
              <a:lstStyle/>
              <a:p>
                <a:pPr>
                  <a:defRPr/>
                </a:pPr>
                <a:r>
                  <a:rPr lang="en-US"/>
                  <a:t>data point # (n+1) in original sequence</a:t>
                </a:r>
              </a:p>
            </c:rich>
          </c:tx>
          <c:layout/>
          <c:overlay val="0"/>
        </c:title>
        <c:numFmt formatCode="General" sourceLinked="1"/>
        <c:majorTickMark val="out"/>
        <c:minorTickMark val="none"/>
        <c:tickLblPos val="nextTo"/>
        <c:crossAx val="328796416"/>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LiveRegressionQuad!$C$42</c:f>
              <c:strCache>
                <c:ptCount val="1"/>
                <c:pt idx="0">
                  <c:v>Observed Time in Seconds(random week)</c:v>
                </c:pt>
              </c:strCache>
            </c:strRef>
          </c:tx>
          <c:spPr>
            <a:ln w="28575">
              <a:noFill/>
            </a:ln>
          </c:spPr>
          <c:xVal>
            <c:numRef>
              <c:f>LiveRegressionQuad!$D$43:$D$32000</c:f>
              <c:numCache>
                <c:formatCode>General</c:formatCode>
                <c:ptCount val="31958"/>
                <c:pt idx="0">
                  <c:v>240.23666015804534</c:v>
                </c:pt>
                <c:pt idx="1">
                  <c:v>240.23675527197435</c:v>
                </c:pt>
              </c:numCache>
            </c:numRef>
          </c:xVal>
          <c:yVal>
            <c:numRef>
              <c:f>LiveRegressionQuad!$C$43:$C$32000</c:f>
              <c:numCache>
                <c:formatCode>General</c:formatCode>
                <c:ptCount val="31958"/>
                <c:pt idx="0">
                  <c:v>227</c:v>
                </c:pt>
                <c:pt idx="1">
                  <c:v>250</c:v>
                </c:pt>
                <c:pt idx="2">
                  <c:v>256</c:v>
                </c:pt>
                <c:pt idx="3">
                  <c:v>244</c:v>
                </c:pt>
                <c:pt idx="4">
                  <c:v>230</c:v>
                </c:pt>
                <c:pt idx="5">
                  <c:v>203</c:v>
                </c:pt>
                <c:pt idx="6">
                  <c:v>272</c:v>
                </c:pt>
                <c:pt idx="7">
                  <c:v>203</c:v>
                </c:pt>
                <c:pt idx="8">
                  <c:v>264</c:v>
                </c:pt>
                <c:pt idx="9">
                  <c:v>272</c:v>
                </c:pt>
                <c:pt idx="10">
                  <c:v>255</c:v>
                </c:pt>
                <c:pt idx="11">
                  <c:v>298</c:v>
                </c:pt>
                <c:pt idx="12">
                  <c:v>298</c:v>
                </c:pt>
                <c:pt idx="13">
                  <c:v>240</c:v>
                </c:pt>
                <c:pt idx="14">
                  <c:v>233</c:v>
                </c:pt>
                <c:pt idx="15">
                  <c:v>294</c:v>
                </c:pt>
                <c:pt idx="16">
                  <c:v>201</c:v>
                </c:pt>
                <c:pt idx="17">
                  <c:v>223</c:v>
                </c:pt>
                <c:pt idx="18">
                  <c:v>221</c:v>
                </c:pt>
                <c:pt idx="19">
                  <c:v>281</c:v>
                </c:pt>
                <c:pt idx="20">
                  <c:v>311</c:v>
                </c:pt>
                <c:pt idx="21">
                  <c:v>217</c:v>
                </c:pt>
                <c:pt idx="22">
                  <c:v>273</c:v>
                </c:pt>
                <c:pt idx="23">
                  <c:v>223</c:v>
                </c:pt>
                <c:pt idx="24">
                  <c:v>234</c:v>
                </c:pt>
                <c:pt idx="25">
                  <c:v>264</c:v>
                </c:pt>
                <c:pt idx="26">
                  <c:v>249</c:v>
                </c:pt>
                <c:pt idx="27">
                  <c:v>193</c:v>
                </c:pt>
                <c:pt idx="28">
                  <c:v>209</c:v>
                </c:pt>
                <c:pt idx="29">
                  <c:v>238</c:v>
                </c:pt>
                <c:pt idx="30">
                  <c:v>243</c:v>
                </c:pt>
                <c:pt idx="31">
                  <c:v>146</c:v>
                </c:pt>
                <c:pt idx="32">
                  <c:v>197</c:v>
                </c:pt>
                <c:pt idx="33">
                  <c:v>252</c:v>
                </c:pt>
                <c:pt idx="34">
                  <c:v>273</c:v>
                </c:pt>
                <c:pt idx="35">
                  <c:v>266</c:v>
                </c:pt>
                <c:pt idx="36">
                  <c:v>296</c:v>
                </c:pt>
                <c:pt idx="37">
                  <c:v>215</c:v>
                </c:pt>
                <c:pt idx="38">
                  <c:v>188</c:v>
                </c:pt>
                <c:pt idx="39">
                  <c:v>256</c:v>
                </c:pt>
                <c:pt idx="40">
                  <c:v>289</c:v>
                </c:pt>
                <c:pt idx="41">
                  <c:v>237</c:v>
                </c:pt>
                <c:pt idx="42">
                  <c:v>257</c:v>
                </c:pt>
                <c:pt idx="43">
                  <c:v>263</c:v>
                </c:pt>
                <c:pt idx="44">
                  <c:v>321</c:v>
                </c:pt>
                <c:pt idx="45">
                  <c:v>219</c:v>
                </c:pt>
                <c:pt idx="46">
                  <c:v>244</c:v>
                </c:pt>
                <c:pt idx="47">
                  <c:v>222</c:v>
                </c:pt>
                <c:pt idx="48">
                  <c:v>162</c:v>
                </c:pt>
                <c:pt idx="49">
                  <c:v>337</c:v>
                </c:pt>
                <c:pt idx="50">
                  <c:v>210</c:v>
                </c:pt>
                <c:pt idx="51">
                  <c:v>283</c:v>
                </c:pt>
                <c:pt idx="52">
                  <c:v>197</c:v>
                </c:pt>
                <c:pt idx="53">
                  <c:v>194</c:v>
                </c:pt>
                <c:pt idx="54">
                  <c:v>210</c:v>
                </c:pt>
                <c:pt idx="55">
                  <c:v>177</c:v>
                </c:pt>
                <c:pt idx="56">
                  <c:v>230</c:v>
                </c:pt>
                <c:pt idx="57">
                  <c:v>220</c:v>
                </c:pt>
                <c:pt idx="58">
                  <c:v>283</c:v>
                </c:pt>
                <c:pt idx="59">
                  <c:v>338</c:v>
                </c:pt>
                <c:pt idx="60">
                  <c:v>249</c:v>
                </c:pt>
                <c:pt idx="61">
                  <c:v>204</c:v>
                </c:pt>
                <c:pt idx="62">
                  <c:v>250</c:v>
                </c:pt>
                <c:pt idx="63">
                  <c:v>223</c:v>
                </c:pt>
                <c:pt idx="64">
                  <c:v>219</c:v>
                </c:pt>
                <c:pt idx="65">
                  <c:v>247</c:v>
                </c:pt>
                <c:pt idx="66">
                  <c:v>231</c:v>
                </c:pt>
                <c:pt idx="67">
                  <c:v>172</c:v>
                </c:pt>
                <c:pt idx="68">
                  <c:v>276</c:v>
                </c:pt>
                <c:pt idx="69">
                  <c:v>256</c:v>
                </c:pt>
                <c:pt idx="70">
                  <c:v>266</c:v>
                </c:pt>
                <c:pt idx="71">
                  <c:v>244</c:v>
                </c:pt>
                <c:pt idx="72">
                  <c:v>253</c:v>
                </c:pt>
                <c:pt idx="73">
                  <c:v>233</c:v>
                </c:pt>
                <c:pt idx="74">
                  <c:v>298</c:v>
                </c:pt>
                <c:pt idx="75">
                  <c:v>214</c:v>
                </c:pt>
                <c:pt idx="76">
                  <c:v>273</c:v>
                </c:pt>
                <c:pt idx="77">
                  <c:v>211</c:v>
                </c:pt>
                <c:pt idx="78">
                  <c:v>252</c:v>
                </c:pt>
                <c:pt idx="79">
                  <c:v>230</c:v>
                </c:pt>
                <c:pt idx="80">
                  <c:v>229</c:v>
                </c:pt>
                <c:pt idx="81">
                  <c:v>229</c:v>
                </c:pt>
                <c:pt idx="82">
                  <c:v>251</c:v>
                </c:pt>
                <c:pt idx="83">
                  <c:v>245</c:v>
                </c:pt>
                <c:pt idx="84">
                  <c:v>247</c:v>
                </c:pt>
                <c:pt idx="85">
                  <c:v>205</c:v>
                </c:pt>
                <c:pt idx="86">
                  <c:v>212</c:v>
                </c:pt>
                <c:pt idx="87">
                  <c:v>228</c:v>
                </c:pt>
                <c:pt idx="88">
                  <c:v>245</c:v>
                </c:pt>
                <c:pt idx="89">
                  <c:v>168</c:v>
                </c:pt>
                <c:pt idx="90">
                  <c:v>236</c:v>
                </c:pt>
                <c:pt idx="91">
                  <c:v>222</c:v>
                </c:pt>
                <c:pt idx="92">
                  <c:v>262</c:v>
                </c:pt>
                <c:pt idx="93">
                  <c:v>230</c:v>
                </c:pt>
                <c:pt idx="94">
                  <c:v>282</c:v>
                </c:pt>
                <c:pt idx="95">
                  <c:v>277</c:v>
                </c:pt>
                <c:pt idx="96">
                  <c:v>245</c:v>
                </c:pt>
                <c:pt idx="97">
                  <c:v>199</c:v>
                </c:pt>
                <c:pt idx="98">
                  <c:v>264</c:v>
                </c:pt>
                <c:pt idx="99">
                  <c:v>217</c:v>
                </c:pt>
                <c:pt idx="100">
                  <c:v>218</c:v>
                </c:pt>
                <c:pt idx="101">
                  <c:v>199</c:v>
                </c:pt>
                <c:pt idx="102">
                  <c:v>215</c:v>
                </c:pt>
                <c:pt idx="103">
                  <c:v>216</c:v>
                </c:pt>
                <c:pt idx="104">
                  <c:v>273</c:v>
                </c:pt>
                <c:pt idx="105">
                  <c:v>273</c:v>
                </c:pt>
                <c:pt idx="106">
                  <c:v>262</c:v>
                </c:pt>
                <c:pt idx="107">
                  <c:v>303</c:v>
                </c:pt>
                <c:pt idx="108">
                  <c:v>222</c:v>
                </c:pt>
                <c:pt idx="109">
                  <c:v>243</c:v>
                </c:pt>
                <c:pt idx="110">
                  <c:v>186</c:v>
                </c:pt>
                <c:pt idx="111">
                  <c:v>250</c:v>
                </c:pt>
                <c:pt idx="112">
                  <c:v>196</c:v>
                </c:pt>
                <c:pt idx="113">
                  <c:v>222</c:v>
                </c:pt>
                <c:pt idx="114">
                  <c:v>252</c:v>
                </c:pt>
                <c:pt idx="115">
                  <c:v>247</c:v>
                </c:pt>
                <c:pt idx="116">
                  <c:v>384</c:v>
                </c:pt>
                <c:pt idx="117">
                  <c:v>252</c:v>
                </c:pt>
                <c:pt idx="118">
                  <c:v>243</c:v>
                </c:pt>
                <c:pt idx="119">
                  <c:v>253</c:v>
                </c:pt>
                <c:pt idx="120">
                  <c:v>260</c:v>
                </c:pt>
                <c:pt idx="121">
                  <c:v>243</c:v>
                </c:pt>
                <c:pt idx="122">
                  <c:v>240</c:v>
                </c:pt>
                <c:pt idx="123">
                  <c:v>162</c:v>
                </c:pt>
                <c:pt idx="124">
                  <c:v>280</c:v>
                </c:pt>
                <c:pt idx="125">
                  <c:v>244</c:v>
                </c:pt>
                <c:pt idx="126">
                  <c:v>255</c:v>
                </c:pt>
                <c:pt idx="127">
                  <c:v>244</c:v>
                </c:pt>
                <c:pt idx="128">
                  <c:v>231</c:v>
                </c:pt>
                <c:pt idx="129">
                  <c:v>273</c:v>
                </c:pt>
                <c:pt idx="130">
                  <c:v>298</c:v>
                </c:pt>
                <c:pt idx="131">
                  <c:v>264</c:v>
                </c:pt>
                <c:pt idx="132">
                  <c:v>249</c:v>
                </c:pt>
                <c:pt idx="133">
                  <c:v>341</c:v>
                </c:pt>
                <c:pt idx="134">
                  <c:v>252</c:v>
                </c:pt>
                <c:pt idx="135">
                  <c:v>233</c:v>
                </c:pt>
                <c:pt idx="136">
                  <c:v>237</c:v>
                </c:pt>
                <c:pt idx="137">
                  <c:v>273</c:v>
                </c:pt>
                <c:pt idx="138">
                  <c:v>200</c:v>
                </c:pt>
                <c:pt idx="139">
                  <c:v>215</c:v>
                </c:pt>
                <c:pt idx="140">
                  <c:v>233</c:v>
                </c:pt>
                <c:pt idx="141">
                  <c:v>273</c:v>
                </c:pt>
                <c:pt idx="142">
                  <c:v>260</c:v>
                </c:pt>
                <c:pt idx="143">
                  <c:v>289</c:v>
                </c:pt>
                <c:pt idx="144">
                  <c:v>238</c:v>
                </c:pt>
                <c:pt idx="145">
                  <c:v>245</c:v>
                </c:pt>
                <c:pt idx="146">
                  <c:v>292</c:v>
                </c:pt>
                <c:pt idx="147">
                  <c:v>216</c:v>
                </c:pt>
                <c:pt idx="148">
                  <c:v>225</c:v>
                </c:pt>
                <c:pt idx="149">
                  <c:v>265</c:v>
                </c:pt>
                <c:pt idx="150">
                  <c:v>192</c:v>
                </c:pt>
                <c:pt idx="151">
                  <c:v>146</c:v>
                </c:pt>
                <c:pt idx="152">
                  <c:v>162</c:v>
                </c:pt>
                <c:pt idx="153">
                  <c:v>254</c:v>
                </c:pt>
                <c:pt idx="154">
                  <c:v>231</c:v>
                </c:pt>
                <c:pt idx="155">
                  <c:v>276</c:v>
                </c:pt>
                <c:pt idx="156">
                  <c:v>262</c:v>
                </c:pt>
                <c:pt idx="157">
                  <c:v>223</c:v>
                </c:pt>
                <c:pt idx="158">
                  <c:v>295</c:v>
                </c:pt>
                <c:pt idx="159">
                  <c:v>202</c:v>
                </c:pt>
                <c:pt idx="160">
                  <c:v>257</c:v>
                </c:pt>
                <c:pt idx="161">
                  <c:v>226</c:v>
                </c:pt>
                <c:pt idx="162">
                  <c:v>217</c:v>
                </c:pt>
                <c:pt idx="163">
                  <c:v>216</c:v>
                </c:pt>
                <c:pt idx="164">
                  <c:v>246</c:v>
                </c:pt>
                <c:pt idx="165">
                  <c:v>165</c:v>
                </c:pt>
                <c:pt idx="166">
                  <c:v>287</c:v>
                </c:pt>
                <c:pt idx="167">
                  <c:v>259</c:v>
                </c:pt>
                <c:pt idx="168">
                  <c:v>240</c:v>
                </c:pt>
                <c:pt idx="169">
                  <c:v>248</c:v>
                </c:pt>
                <c:pt idx="170">
                  <c:v>150</c:v>
                </c:pt>
                <c:pt idx="171">
                  <c:v>216</c:v>
                </c:pt>
                <c:pt idx="172">
                  <c:v>213</c:v>
                </c:pt>
                <c:pt idx="173">
                  <c:v>193</c:v>
                </c:pt>
                <c:pt idx="174">
                  <c:v>224</c:v>
                </c:pt>
                <c:pt idx="175">
                  <c:v>220</c:v>
                </c:pt>
                <c:pt idx="176">
                  <c:v>269</c:v>
                </c:pt>
                <c:pt idx="177">
                  <c:v>260</c:v>
                </c:pt>
                <c:pt idx="178">
                  <c:v>198</c:v>
                </c:pt>
                <c:pt idx="179">
                  <c:v>170</c:v>
                </c:pt>
                <c:pt idx="180">
                  <c:v>217</c:v>
                </c:pt>
                <c:pt idx="181">
                  <c:v>263</c:v>
                </c:pt>
                <c:pt idx="182">
                  <c:v>215</c:v>
                </c:pt>
                <c:pt idx="183">
                  <c:v>220</c:v>
                </c:pt>
                <c:pt idx="184">
                  <c:v>168</c:v>
                </c:pt>
                <c:pt idx="185">
                  <c:v>211</c:v>
                </c:pt>
                <c:pt idx="186">
                  <c:v>250</c:v>
                </c:pt>
                <c:pt idx="187">
                  <c:v>308</c:v>
                </c:pt>
                <c:pt idx="188">
                  <c:v>231</c:v>
                </c:pt>
                <c:pt idx="189">
                  <c:v>283</c:v>
                </c:pt>
                <c:pt idx="190">
                  <c:v>235</c:v>
                </c:pt>
                <c:pt idx="191">
                  <c:v>258</c:v>
                </c:pt>
                <c:pt idx="192">
                  <c:v>229</c:v>
                </c:pt>
                <c:pt idx="193">
                  <c:v>321</c:v>
                </c:pt>
                <c:pt idx="194">
                  <c:v>263</c:v>
                </c:pt>
                <c:pt idx="195">
                  <c:v>256</c:v>
                </c:pt>
                <c:pt idx="196">
                  <c:v>208</c:v>
                </c:pt>
                <c:pt idx="197">
                  <c:v>223</c:v>
                </c:pt>
                <c:pt idx="198">
                  <c:v>230</c:v>
                </c:pt>
                <c:pt idx="199">
                  <c:v>243</c:v>
                </c:pt>
                <c:pt idx="200">
                  <c:v>230</c:v>
                </c:pt>
                <c:pt idx="201">
                  <c:v>270</c:v>
                </c:pt>
                <c:pt idx="202">
                  <c:v>273</c:v>
                </c:pt>
                <c:pt idx="203">
                  <c:v>255</c:v>
                </c:pt>
                <c:pt idx="204">
                  <c:v>207</c:v>
                </c:pt>
                <c:pt idx="205">
                  <c:v>266</c:v>
                </c:pt>
                <c:pt idx="206">
                  <c:v>222</c:v>
                </c:pt>
                <c:pt idx="207">
                  <c:v>220</c:v>
                </c:pt>
                <c:pt idx="208">
                  <c:v>212</c:v>
                </c:pt>
                <c:pt idx="209">
                  <c:v>241</c:v>
                </c:pt>
                <c:pt idx="210">
                  <c:v>270</c:v>
                </c:pt>
                <c:pt idx="211">
                  <c:v>166</c:v>
                </c:pt>
                <c:pt idx="212">
                  <c:v>253</c:v>
                </c:pt>
                <c:pt idx="213">
                  <c:v>223</c:v>
                </c:pt>
                <c:pt idx="214">
                  <c:v>270</c:v>
                </c:pt>
                <c:pt idx="215">
                  <c:v>222</c:v>
                </c:pt>
                <c:pt idx="216">
                  <c:v>236</c:v>
                </c:pt>
                <c:pt idx="217">
                  <c:v>230</c:v>
                </c:pt>
                <c:pt idx="218">
                  <c:v>230</c:v>
                </c:pt>
                <c:pt idx="219">
                  <c:v>215</c:v>
                </c:pt>
                <c:pt idx="220">
                  <c:v>180</c:v>
                </c:pt>
                <c:pt idx="221">
                  <c:v>228</c:v>
                </c:pt>
                <c:pt idx="222">
                  <c:v>252</c:v>
                </c:pt>
                <c:pt idx="223">
                  <c:v>193</c:v>
                </c:pt>
                <c:pt idx="224">
                  <c:v>209</c:v>
                </c:pt>
                <c:pt idx="225">
                  <c:v>268</c:v>
                </c:pt>
                <c:pt idx="226">
                  <c:v>240</c:v>
                </c:pt>
                <c:pt idx="227">
                  <c:v>224</c:v>
                </c:pt>
                <c:pt idx="228">
                  <c:v>227</c:v>
                </c:pt>
                <c:pt idx="229">
                  <c:v>209</c:v>
                </c:pt>
                <c:pt idx="230">
                  <c:v>251</c:v>
                </c:pt>
                <c:pt idx="231">
                  <c:v>200</c:v>
                </c:pt>
                <c:pt idx="232">
                  <c:v>281</c:v>
                </c:pt>
                <c:pt idx="233">
                  <c:v>184</c:v>
                </c:pt>
                <c:pt idx="234">
                  <c:v>166</c:v>
                </c:pt>
                <c:pt idx="235">
                  <c:v>229</c:v>
                </c:pt>
                <c:pt idx="236">
                  <c:v>289</c:v>
                </c:pt>
                <c:pt idx="237">
                  <c:v>238</c:v>
                </c:pt>
                <c:pt idx="238">
                  <c:v>233</c:v>
                </c:pt>
                <c:pt idx="239">
                  <c:v>218</c:v>
                </c:pt>
                <c:pt idx="240">
                  <c:v>233</c:v>
                </c:pt>
                <c:pt idx="241">
                  <c:v>298</c:v>
                </c:pt>
                <c:pt idx="242">
                  <c:v>308</c:v>
                </c:pt>
                <c:pt idx="243">
                  <c:v>230</c:v>
                </c:pt>
                <c:pt idx="244">
                  <c:v>248</c:v>
                </c:pt>
                <c:pt idx="245">
                  <c:v>222</c:v>
                </c:pt>
                <c:pt idx="246">
                  <c:v>207</c:v>
                </c:pt>
                <c:pt idx="247">
                  <c:v>223</c:v>
                </c:pt>
                <c:pt idx="248">
                  <c:v>250</c:v>
                </c:pt>
                <c:pt idx="249">
                  <c:v>170</c:v>
                </c:pt>
                <c:pt idx="250">
                  <c:v>237</c:v>
                </c:pt>
                <c:pt idx="251">
                  <c:v>172</c:v>
                </c:pt>
                <c:pt idx="252">
                  <c:v>298</c:v>
                </c:pt>
                <c:pt idx="253">
                  <c:v>298</c:v>
                </c:pt>
                <c:pt idx="254">
                  <c:v>325</c:v>
                </c:pt>
                <c:pt idx="255">
                  <c:v>245</c:v>
                </c:pt>
                <c:pt idx="256">
                  <c:v>251</c:v>
                </c:pt>
                <c:pt idx="257">
                  <c:v>239</c:v>
                </c:pt>
                <c:pt idx="258">
                  <c:v>224</c:v>
                </c:pt>
                <c:pt idx="259">
                  <c:v>243</c:v>
                </c:pt>
                <c:pt idx="260">
                  <c:v>203</c:v>
                </c:pt>
                <c:pt idx="261">
                  <c:v>266</c:v>
                </c:pt>
                <c:pt idx="262">
                  <c:v>231</c:v>
                </c:pt>
                <c:pt idx="263">
                  <c:v>244</c:v>
                </c:pt>
                <c:pt idx="264">
                  <c:v>230</c:v>
                </c:pt>
                <c:pt idx="265">
                  <c:v>243</c:v>
                </c:pt>
                <c:pt idx="266">
                  <c:v>231</c:v>
                </c:pt>
                <c:pt idx="267">
                  <c:v>193</c:v>
                </c:pt>
                <c:pt idx="268">
                  <c:v>228</c:v>
                </c:pt>
                <c:pt idx="269">
                  <c:v>283</c:v>
                </c:pt>
                <c:pt idx="270">
                  <c:v>258</c:v>
                </c:pt>
                <c:pt idx="271">
                  <c:v>215</c:v>
                </c:pt>
                <c:pt idx="272">
                  <c:v>226</c:v>
                </c:pt>
                <c:pt idx="273">
                  <c:v>255</c:v>
                </c:pt>
                <c:pt idx="274">
                  <c:v>200</c:v>
                </c:pt>
                <c:pt idx="275">
                  <c:v>220</c:v>
                </c:pt>
                <c:pt idx="276">
                  <c:v>270</c:v>
                </c:pt>
                <c:pt idx="277">
                  <c:v>260</c:v>
                </c:pt>
                <c:pt idx="278">
                  <c:v>454</c:v>
                </c:pt>
                <c:pt idx="279">
                  <c:v>329</c:v>
                </c:pt>
                <c:pt idx="280">
                  <c:v>265</c:v>
                </c:pt>
                <c:pt idx="281">
                  <c:v>218</c:v>
                </c:pt>
                <c:pt idx="282">
                  <c:v>222</c:v>
                </c:pt>
                <c:pt idx="283">
                  <c:v>293</c:v>
                </c:pt>
                <c:pt idx="284">
                  <c:v>239</c:v>
                </c:pt>
                <c:pt idx="285">
                  <c:v>273</c:v>
                </c:pt>
                <c:pt idx="286">
                  <c:v>244</c:v>
                </c:pt>
                <c:pt idx="287">
                  <c:v>273</c:v>
                </c:pt>
                <c:pt idx="288">
                  <c:v>238</c:v>
                </c:pt>
                <c:pt idx="289">
                  <c:v>243</c:v>
                </c:pt>
                <c:pt idx="290">
                  <c:v>273</c:v>
                </c:pt>
                <c:pt idx="291">
                  <c:v>263</c:v>
                </c:pt>
                <c:pt idx="292">
                  <c:v>168</c:v>
                </c:pt>
                <c:pt idx="293">
                  <c:v>251</c:v>
                </c:pt>
                <c:pt idx="294">
                  <c:v>337</c:v>
                </c:pt>
                <c:pt idx="295">
                  <c:v>287</c:v>
                </c:pt>
                <c:pt idx="296">
                  <c:v>219</c:v>
                </c:pt>
                <c:pt idx="297">
                  <c:v>193</c:v>
                </c:pt>
                <c:pt idx="298">
                  <c:v>224</c:v>
                </c:pt>
                <c:pt idx="299">
                  <c:v>216</c:v>
                </c:pt>
                <c:pt idx="300">
                  <c:v>193</c:v>
                </c:pt>
                <c:pt idx="301">
                  <c:v>335</c:v>
                </c:pt>
                <c:pt idx="302">
                  <c:v>240</c:v>
                </c:pt>
                <c:pt idx="303">
                  <c:v>248</c:v>
                </c:pt>
                <c:pt idx="304">
                  <c:v>244</c:v>
                </c:pt>
                <c:pt idx="305">
                  <c:v>187</c:v>
                </c:pt>
                <c:pt idx="306">
                  <c:v>216</c:v>
                </c:pt>
                <c:pt idx="307">
                  <c:v>243</c:v>
                </c:pt>
                <c:pt idx="308">
                  <c:v>274</c:v>
                </c:pt>
                <c:pt idx="309">
                  <c:v>222</c:v>
                </c:pt>
                <c:pt idx="310">
                  <c:v>265</c:v>
                </c:pt>
                <c:pt idx="311">
                  <c:v>211</c:v>
                </c:pt>
                <c:pt idx="312">
                  <c:v>270</c:v>
                </c:pt>
                <c:pt idx="313">
                  <c:v>228</c:v>
                </c:pt>
                <c:pt idx="314">
                  <c:v>240</c:v>
                </c:pt>
                <c:pt idx="315">
                  <c:v>328</c:v>
                </c:pt>
                <c:pt idx="316">
                  <c:v>253</c:v>
                </c:pt>
                <c:pt idx="317">
                  <c:v>207</c:v>
                </c:pt>
                <c:pt idx="318">
                  <c:v>225</c:v>
                </c:pt>
                <c:pt idx="319">
                  <c:v>258</c:v>
                </c:pt>
                <c:pt idx="320">
                  <c:v>196</c:v>
                </c:pt>
                <c:pt idx="321">
                  <c:v>232</c:v>
                </c:pt>
                <c:pt idx="322">
                  <c:v>273</c:v>
                </c:pt>
                <c:pt idx="323">
                  <c:v>220</c:v>
                </c:pt>
                <c:pt idx="324">
                  <c:v>244</c:v>
                </c:pt>
                <c:pt idx="325">
                  <c:v>211</c:v>
                </c:pt>
                <c:pt idx="326">
                  <c:v>220</c:v>
                </c:pt>
                <c:pt idx="327">
                  <c:v>255</c:v>
                </c:pt>
                <c:pt idx="328">
                  <c:v>273</c:v>
                </c:pt>
                <c:pt idx="329">
                  <c:v>255</c:v>
                </c:pt>
                <c:pt idx="330">
                  <c:v>239</c:v>
                </c:pt>
                <c:pt idx="331">
                  <c:v>251</c:v>
                </c:pt>
                <c:pt idx="332">
                  <c:v>294</c:v>
                </c:pt>
                <c:pt idx="333">
                  <c:v>236</c:v>
                </c:pt>
                <c:pt idx="334">
                  <c:v>164</c:v>
                </c:pt>
                <c:pt idx="335">
                  <c:v>227</c:v>
                </c:pt>
                <c:pt idx="336">
                  <c:v>180</c:v>
                </c:pt>
                <c:pt idx="337">
                  <c:v>255</c:v>
                </c:pt>
                <c:pt idx="338">
                  <c:v>210</c:v>
                </c:pt>
                <c:pt idx="339">
                  <c:v>207</c:v>
                </c:pt>
                <c:pt idx="340">
                  <c:v>252</c:v>
                </c:pt>
                <c:pt idx="341">
                  <c:v>290</c:v>
                </c:pt>
                <c:pt idx="342">
                  <c:v>202</c:v>
                </c:pt>
                <c:pt idx="343">
                  <c:v>245</c:v>
                </c:pt>
                <c:pt idx="344">
                  <c:v>207</c:v>
                </c:pt>
                <c:pt idx="345">
                  <c:v>240</c:v>
                </c:pt>
                <c:pt idx="346">
                  <c:v>214</c:v>
                </c:pt>
                <c:pt idx="347">
                  <c:v>247</c:v>
                </c:pt>
                <c:pt idx="348">
                  <c:v>283</c:v>
                </c:pt>
                <c:pt idx="349">
                  <c:v>212</c:v>
                </c:pt>
                <c:pt idx="350">
                  <c:v>270</c:v>
                </c:pt>
                <c:pt idx="351">
                  <c:v>227</c:v>
                </c:pt>
                <c:pt idx="352">
                  <c:v>243</c:v>
                </c:pt>
                <c:pt idx="353">
                  <c:v>279</c:v>
                </c:pt>
                <c:pt idx="354">
                  <c:v>203</c:v>
                </c:pt>
                <c:pt idx="355">
                  <c:v>238</c:v>
                </c:pt>
                <c:pt idx="356">
                  <c:v>268</c:v>
                </c:pt>
                <c:pt idx="357">
                  <c:v>245</c:v>
                </c:pt>
                <c:pt idx="358">
                  <c:v>208</c:v>
                </c:pt>
                <c:pt idx="359">
                  <c:v>235</c:v>
                </c:pt>
                <c:pt idx="360">
                  <c:v>272</c:v>
                </c:pt>
                <c:pt idx="361">
                  <c:v>209</c:v>
                </c:pt>
                <c:pt idx="362">
                  <c:v>308</c:v>
                </c:pt>
                <c:pt idx="363">
                  <c:v>269</c:v>
                </c:pt>
                <c:pt idx="364">
                  <c:v>269</c:v>
                </c:pt>
                <c:pt idx="365">
                  <c:v>267</c:v>
                </c:pt>
                <c:pt idx="366">
                  <c:v>283</c:v>
                </c:pt>
                <c:pt idx="367">
                  <c:v>230</c:v>
                </c:pt>
                <c:pt idx="368">
                  <c:v>205</c:v>
                </c:pt>
                <c:pt idx="369">
                  <c:v>253</c:v>
                </c:pt>
                <c:pt idx="370">
                  <c:v>231</c:v>
                </c:pt>
                <c:pt idx="371">
                  <c:v>197</c:v>
                </c:pt>
                <c:pt idx="372">
                  <c:v>241</c:v>
                </c:pt>
                <c:pt idx="373">
                  <c:v>220</c:v>
                </c:pt>
                <c:pt idx="374">
                  <c:v>283</c:v>
                </c:pt>
                <c:pt idx="375">
                  <c:v>204</c:v>
                </c:pt>
                <c:pt idx="376">
                  <c:v>235</c:v>
                </c:pt>
                <c:pt idx="377">
                  <c:v>200</c:v>
                </c:pt>
                <c:pt idx="378">
                  <c:v>203</c:v>
                </c:pt>
                <c:pt idx="379">
                  <c:v>233</c:v>
                </c:pt>
                <c:pt idx="380">
                  <c:v>201</c:v>
                </c:pt>
                <c:pt idx="381">
                  <c:v>241</c:v>
                </c:pt>
                <c:pt idx="382">
                  <c:v>288</c:v>
                </c:pt>
                <c:pt idx="383">
                  <c:v>231</c:v>
                </c:pt>
                <c:pt idx="384">
                  <c:v>246</c:v>
                </c:pt>
                <c:pt idx="385">
                  <c:v>230</c:v>
                </c:pt>
                <c:pt idx="386">
                  <c:v>247</c:v>
                </c:pt>
                <c:pt idx="387">
                  <c:v>298</c:v>
                </c:pt>
                <c:pt idx="388">
                  <c:v>218</c:v>
                </c:pt>
                <c:pt idx="389">
                  <c:v>243</c:v>
                </c:pt>
                <c:pt idx="390">
                  <c:v>217</c:v>
                </c:pt>
                <c:pt idx="391">
                  <c:v>253</c:v>
                </c:pt>
                <c:pt idx="392">
                  <c:v>253</c:v>
                </c:pt>
                <c:pt idx="393">
                  <c:v>240</c:v>
                </c:pt>
                <c:pt idx="394">
                  <c:v>244</c:v>
                </c:pt>
                <c:pt idx="395">
                  <c:v>247</c:v>
                </c:pt>
                <c:pt idx="396">
                  <c:v>238</c:v>
                </c:pt>
                <c:pt idx="397">
                  <c:v>222</c:v>
                </c:pt>
                <c:pt idx="398">
                  <c:v>249</c:v>
                </c:pt>
                <c:pt idx="399">
                  <c:v>239</c:v>
                </c:pt>
                <c:pt idx="400">
                  <c:v>244</c:v>
                </c:pt>
                <c:pt idx="401">
                  <c:v>218</c:v>
                </c:pt>
                <c:pt idx="402">
                  <c:v>325</c:v>
                </c:pt>
                <c:pt idx="403">
                  <c:v>205</c:v>
                </c:pt>
                <c:pt idx="404">
                  <c:v>217</c:v>
                </c:pt>
                <c:pt idx="405">
                  <c:v>268</c:v>
                </c:pt>
                <c:pt idx="406">
                  <c:v>229</c:v>
                </c:pt>
                <c:pt idx="407">
                  <c:v>341</c:v>
                </c:pt>
                <c:pt idx="408">
                  <c:v>234</c:v>
                </c:pt>
                <c:pt idx="409">
                  <c:v>208</c:v>
                </c:pt>
                <c:pt idx="410">
                  <c:v>200</c:v>
                </c:pt>
                <c:pt idx="411">
                  <c:v>264</c:v>
                </c:pt>
                <c:pt idx="412">
                  <c:v>227</c:v>
                </c:pt>
                <c:pt idx="413">
                  <c:v>273</c:v>
                </c:pt>
                <c:pt idx="414">
                  <c:v>239</c:v>
                </c:pt>
                <c:pt idx="415">
                  <c:v>236</c:v>
                </c:pt>
                <c:pt idx="416">
                  <c:v>208</c:v>
                </c:pt>
                <c:pt idx="417">
                  <c:v>414</c:v>
                </c:pt>
                <c:pt idx="418">
                  <c:v>235</c:v>
                </c:pt>
                <c:pt idx="419">
                  <c:v>208</c:v>
                </c:pt>
                <c:pt idx="420">
                  <c:v>251</c:v>
                </c:pt>
                <c:pt idx="421">
                  <c:v>224</c:v>
                </c:pt>
                <c:pt idx="422">
                  <c:v>302</c:v>
                </c:pt>
                <c:pt idx="423">
                  <c:v>216</c:v>
                </c:pt>
                <c:pt idx="424">
                  <c:v>261</c:v>
                </c:pt>
                <c:pt idx="425">
                  <c:v>215</c:v>
                </c:pt>
                <c:pt idx="426">
                  <c:v>231</c:v>
                </c:pt>
                <c:pt idx="427">
                  <c:v>215</c:v>
                </c:pt>
                <c:pt idx="428">
                  <c:v>174</c:v>
                </c:pt>
                <c:pt idx="429">
                  <c:v>274</c:v>
                </c:pt>
                <c:pt idx="430">
                  <c:v>200</c:v>
                </c:pt>
                <c:pt idx="431">
                  <c:v>267</c:v>
                </c:pt>
                <c:pt idx="432">
                  <c:v>197</c:v>
                </c:pt>
                <c:pt idx="433">
                  <c:v>235</c:v>
                </c:pt>
                <c:pt idx="434">
                  <c:v>310</c:v>
                </c:pt>
                <c:pt idx="435">
                  <c:v>229</c:v>
                </c:pt>
                <c:pt idx="436">
                  <c:v>197</c:v>
                </c:pt>
                <c:pt idx="437">
                  <c:v>244</c:v>
                </c:pt>
                <c:pt idx="438">
                  <c:v>308</c:v>
                </c:pt>
                <c:pt idx="439">
                  <c:v>354</c:v>
                </c:pt>
                <c:pt idx="440">
                  <c:v>231</c:v>
                </c:pt>
                <c:pt idx="441">
                  <c:v>286</c:v>
                </c:pt>
                <c:pt idx="442">
                  <c:v>259</c:v>
                </c:pt>
                <c:pt idx="443">
                  <c:v>198</c:v>
                </c:pt>
                <c:pt idx="444">
                  <c:v>229</c:v>
                </c:pt>
                <c:pt idx="445">
                  <c:v>227</c:v>
                </c:pt>
                <c:pt idx="446">
                  <c:v>269</c:v>
                </c:pt>
                <c:pt idx="447">
                  <c:v>252</c:v>
                </c:pt>
                <c:pt idx="448">
                  <c:v>260</c:v>
                </c:pt>
                <c:pt idx="449">
                  <c:v>265</c:v>
                </c:pt>
                <c:pt idx="450">
                  <c:v>235</c:v>
                </c:pt>
                <c:pt idx="451">
                  <c:v>245</c:v>
                </c:pt>
                <c:pt idx="452">
                  <c:v>200</c:v>
                </c:pt>
                <c:pt idx="453">
                  <c:v>172</c:v>
                </c:pt>
                <c:pt idx="454">
                  <c:v>308</c:v>
                </c:pt>
                <c:pt idx="455">
                  <c:v>263</c:v>
                </c:pt>
                <c:pt idx="456">
                  <c:v>230</c:v>
                </c:pt>
                <c:pt idx="457">
                  <c:v>275</c:v>
                </c:pt>
                <c:pt idx="458">
                  <c:v>222</c:v>
                </c:pt>
                <c:pt idx="459">
                  <c:v>263</c:v>
                </c:pt>
                <c:pt idx="460">
                  <c:v>264</c:v>
                </c:pt>
                <c:pt idx="461">
                  <c:v>292</c:v>
                </c:pt>
                <c:pt idx="462">
                  <c:v>222</c:v>
                </c:pt>
                <c:pt idx="463">
                  <c:v>163</c:v>
                </c:pt>
                <c:pt idx="464">
                  <c:v>269</c:v>
                </c:pt>
                <c:pt idx="465">
                  <c:v>286</c:v>
                </c:pt>
                <c:pt idx="466">
                  <c:v>273</c:v>
                </c:pt>
                <c:pt idx="467">
                  <c:v>215</c:v>
                </c:pt>
                <c:pt idx="468">
                  <c:v>227</c:v>
                </c:pt>
                <c:pt idx="469">
                  <c:v>222</c:v>
                </c:pt>
                <c:pt idx="470">
                  <c:v>235</c:v>
                </c:pt>
                <c:pt idx="471">
                  <c:v>274</c:v>
                </c:pt>
                <c:pt idx="472">
                  <c:v>273</c:v>
                </c:pt>
                <c:pt idx="473">
                  <c:v>235</c:v>
                </c:pt>
                <c:pt idx="474">
                  <c:v>279</c:v>
                </c:pt>
                <c:pt idx="475">
                  <c:v>236</c:v>
                </c:pt>
                <c:pt idx="476">
                  <c:v>236</c:v>
                </c:pt>
                <c:pt idx="477">
                  <c:v>209</c:v>
                </c:pt>
                <c:pt idx="478">
                  <c:v>199</c:v>
                </c:pt>
                <c:pt idx="479">
                  <c:v>170</c:v>
                </c:pt>
                <c:pt idx="480">
                  <c:v>143</c:v>
                </c:pt>
                <c:pt idx="481">
                  <c:v>214</c:v>
                </c:pt>
                <c:pt idx="482">
                  <c:v>211</c:v>
                </c:pt>
                <c:pt idx="483">
                  <c:v>282</c:v>
                </c:pt>
                <c:pt idx="484">
                  <c:v>192</c:v>
                </c:pt>
                <c:pt idx="485">
                  <c:v>244</c:v>
                </c:pt>
                <c:pt idx="486">
                  <c:v>292</c:v>
                </c:pt>
                <c:pt idx="487">
                  <c:v>242</c:v>
                </c:pt>
                <c:pt idx="488">
                  <c:v>200</c:v>
                </c:pt>
                <c:pt idx="489">
                  <c:v>202</c:v>
                </c:pt>
                <c:pt idx="490">
                  <c:v>228</c:v>
                </c:pt>
                <c:pt idx="491">
                  <c:v>259</c:v>
                </c:pt>
                <c:pt idx="492">
                  <c:v>352</c:v>
                </c:pt>
                <c:pt idx="493">
                  <c:v>222</c:v>
                </c:pt>
                <c:pt idx="494">
                  <c:v>321</c:v>
                </c:pt>
                <c:pt idx="495">
                  <c:v>215</c:v>
                </c:pt>
                <c:pt idx="496">
                  <c:v>273</c:v>
                </c:pt>
                <c:pt idx="497">
                  <c:v>200</c:v>
                </c:pt>
                <c:pt idx="498">
                  <c:v>264</c:v>
                </c:pt>
                <c:pt idx="499">
                  <c:v>245</c:v>
                </c:pt>
                <c:pt idx="500">
                  <c:v>157</c:v>
                </c:pt>
                <c:pt idx="501">
                  <c:v>230</c:v>
                </c:pt>
                <c:pt idx="502">
                  <c:v>250</c:v>
                </c:pt>
                <c:pt idx="503">
                  <c:v>246</c:v>
                </c:pt>
                <c:pt idx="504">
                  <c:v>271</c:v>
                </c:pt>
                <c:pt idx="505">
                  <c:v>195</c:v>
                </c:pt>
                <c:pt idx="506">
                  <c:v>210</c:v>
                </c:pt>
                <c:pt idx="507">
                  <c:v>245</c:v>
                </c:pt>
                <c:pt idx="508">
                  <c:v>245</c:v>
                </c:pt>
                <c:pt idx="509">
                  <c:v>270</c:v>
                </c:pt>
                <c:pt idx="510">
                  <c:v>293</c:v>
                </c:pt>
                <c:pt idx="511">
                  <c:v>262</c:v>
                </c:pt>
                <c:pt idx="512">
                  <c:v>224</c:v>
                </c:pt>
                <c:pt idx="513">
                  <c:v>199</c:v>
                </c:pt>
                <c:pt idx="514">
                  <c:v>188</c:v>
                </c:pt>
                <c:pt idx="515">
                  <c:v>295</c:v>
                </c:pt>
                <c:pt idx="516">
                  <c:v>252</c:v>
                </c:pt>
                <c:pt idx="517">
                  <c:v>216</c:v>
                </c:pt>
                <c:pt idx="518">
                  <c:v>204</c:v>
                </c:pt>
                <c:pt idx="519">
                  <c:v>247</c:v>
                </c:pt>
                <c:pt idx="520">
                  <c:v>310</c:v>
                </c:pt>
                <c:pt idx="521">
                  <c:v>244</c:v>
                </c:pt>
                <c:pt idx="522">
                  <c:v>239</c:v>
                </c:pt>
                <c:pt idx="523">
                  <c:v>293</c:v>
                </c:pt>
                <c:pt idx="524">
                  <c:v>256</c:v>
                </c:pt>
                <c:pt idx="525">
                  <c:v>235</c:v>
                </c:pt>
                <c:pt idx="526">
                  <c:v>308</c:v>
                </c:pt>
                <c:pt idx="527">
                  <c:v>252</c:v>
                </c:pt>
                <c:pt idx="528">
                  <c:v>204</c:v>
                </c:pt>
                <c:pt idx="529">
                  <c:v>247</c:v>
                </c:pt>
                <c:pt idx="530">
                  <c:v>228</c:v>
                </c:pt>
                <c:pt idx="531">
                  <c:v>224</c:v>
                </c:pt>
                <c:pt idx="532">
                  <c:v>296</c:v>
                </c:pt>
                <c:pt idx="533">
                  <c:v>218</c:v>
                </c:pt>
                <c:pt idx="534">
                  <c:v>182</c:v>
                </c:pt>
                <c:pt idx="535">
                  <c:v>303</c:v>
                </c:pt>
                <c:pt idx="536">
                  <c:v>286</c:v>
                </c:pt>
                <c:pt idx="537">
                  <c:v>152</c:v>
                </c:pt>
                <c:pt idx="538">
                  <c:v>252</c:v>
                </c:pt>
                <c:pt idx="539">
                  <c:v>208</c:v>
                </c:pt>
                <c:pt idx="540">
                  <c:v>283</c:v>
                </c:pt>
                <c:pt idx="541">
                  <c:v>243</c:v>
                </c:pt>
                <c:pt idx="542">
                  <c:v>214</c:v>
                </c:pt>
                <c:pt idx="543">
                  <c:v>172</c:v>
                </c:pt>
                <c:pt idx="544">
                  <c:v>270</c:v>
                </c:pt>
                <c:pt idx="545">
                  <c:v>230</c:v>
                </c:pt>
                <c:pt idx="546">
                  <c:v>235</c:v>
                </c:pt>
                <c:pt idx="547">
                  <c:v>224</c:v>
                </c:pt>
                <c:pt idx="548">
                  <c:v>233</c:v>
                </c:pt>
                <c:pt idx="549">
                  <c:v>308</c:v>
                </c:pt>
                <c:pt idx="550">
                  <c:v>233</c:v>
                </c:pt>
                <c:pt idx="551">
                  <c:v>180</c:v>
                </c:pt>
                <c:pt idx="552">
                  <c:v>223</c:v>
                </c:pt>
                <c:pt idx="553">
                  <c:v>263</c:v>
                </c:pt>
                <c:pt idx="554">
                  <c:v>186</c:v>
                </c:pt>
                <c:pt idx="555">
                  <c:v>258</c:v>
                </c:pt>
                <c:pt idx="556">
                  <c:v>178</c:v>
                </c:pt>
                <c:pt idx="557">
                  <c:v>180</c:v>
                </c:pt>
                <c:pt idx="558">
                  <c:v>328</c:v>
                </c:pt>
                <c:pt idx="559">
                  <c:v>236</c:v>
                </c:pt>
                <c:pt idx="560">
                  <c:v>227</c:v>
                </c:pt>
                <c:pt idx="561">
                  <c:v>238</c:v>
                </c:pt>
                <c:pt idx="562">
                  <c:v>243</c:v>
                </c:pt>
                <c:pt idx="563">
                  <c:v>254</c:v>
                </c:pt>
                <c:pt idx="564">
                  <c:v>212</c:v>
                </c:pt>
                <c:pt idx="565">
                  <c:v>301</c:v>
                </c:pt>
                <c:pt idx="566">
                  <c:v>228</c:v>
                </c:pt>
                <c:pt idx="567">
                  <c:v>210</c:v>
                </c:pt>
                <c:pt idx="568">
                  <c:v>226</c:v>
                </c:pt>
                <c:pt idx="569">
                  <c:v>235</c:v>
                </c:pt>
                <c:pt idx="570">
                  <c:v>186</c:v>
                </c:pt>
                <c:pt idx="571">
                  <c:v>172</c:v>
                </c:pt>
                <c:pt idx="572">
                  <c:v>180</c:v>
                </c:pt>
                <c:pt idx="573">
                  <c:v>212</c:v>
                </c:pt>
                <c:pt idx="574">
                  <c:v>227</c:v>
                </c:pt>
                <c:pt idx="575">
                  <c:v>259</c:v>
                </c:pt>
                <c:pt idx="576">
                  <c:v>240</c:v>
                </c:pt>
                <c:pt idx="577">
                  <c:v>252</c:v>
                </c:pt>
                <c:pt idx="578">
                  <c:v>286</c:v>
                </c:pt>
                <c:pt idx="579">
                  <c:v>283</c:v>
                </c:pt>
                <c:pt idx="580">
                  <c:v>231</c:v>
                </c:pt>
                <c:pt idx="581">
                  <c:v>352</c:v>
                </c:pt>
                <c:pt idx="582">
                  <c:v>293</c:v>
                </c:pt>
                <c:pt idx="583">
                  <c:v>228</c:v>
                </c:pt>
                <c:pt idx="584">
                  <c:v>243</c:v>
                </c:pt>
                <c:pt idx="585">
                  <c:v>331</c:v>
                </c:pt>
                <c:pt idx="586">
                  <c:v>191</c:v>
                </c:pt>
                <c:pt idx="587">
                  <c:v>247</c:v>
                </c:pt>
                <c:pt idx="588">
                  <c:v>256</c:v>
                </c:pt>
                <c:pt idx="589">
                  <c:v>209</c:v>
                </c:pt>
                <c:pt idx="590">
                  <c:v>260</c:v>
                </c:pt>
                <c:pt idx="591">
                  <c:v>215</c:v>
                </c:pt>
                <c:pt idx="592">
                  <c:v>206</c:v>
                </c:pt>
                <c:pt idx="593">
                  <c:v>200</c:v>
                </c:pt>
                <c:pt idx="594">
                  <c:v>213</c:v>
                </c:pt>
                <c:pt idx="595">
                  <c:v>240</c:v>
                </c:pt>
                <c:pt idx="596">
                  <c:v>243</c:v>
                </c:pt>
                <c:pt idx="597">
                  <c:v>236</c:v>
                </c:pt>
                <c:pt idx="598">
                  <c:v>199</c:v>
                </c:pt>
                <c:pt idx="599">
                  <c:v>197</c:v>
                </c:pt>
                <c:pt idx="600">
                  <c:v>191</c:v>
                </c:pt>
                <c:pt idx="601">
                  <c:v>170</c:v>
                </c:pt>
                <c:pt idx="602">
                  <c:v>178</c:v>
                </c:pt>
                <c:pt idx="603">
                  <c:v>225</c:v>
                </c:pt>
                <c:pt idx="604">
                  <c:v>239</c:v>
                </c:pt>
                <c:pt idx="605">
                  <c:v>285</c:v>
                </c:pt>
                <c:pt idx="606">
                  <c:v>243</c:v>
                </c:pt>
                <c:pt idx="607">
                  <c:v>216</c:v>
                </c:pt>
                <c:pt idx="608">
                  <c:v>210</c:v>
                </c:pt>
                <c:pt idx="609">
                  <c:v>220</c:v>
                </c:pt>
                <c:pt idx="610">
                  <c:v>223</c:v>
                </c:pt>
                <c:pt idx="611">
                  <c:v>194</c:v>
                </c:pt>
                <c:pt idx="612">
                  <c:v>231</c:v>
                </c:pt>
                <c:pt idx="613">
                  <c:v>239</c:v>
                </c:pt>
                <c:pt idx="614">
                  <c:v>166</c:v>
                </c:pt>
                <c:pt idx="615">
                  <c:v>220</c:v>
                </c:pt>
                <c:pt idx="616">
                  <c:v>290</c:v>
                </c:pt>
                <c:pt idx="617">
                  <c:v>276</c:v>
                </c:pt>
                <c:pt idx="618">
                  <c:v>235</c:v>
                </c:pt>
                <c:pt idx="619">
                  <c:v>223</c:v>
                </c:pt>
                <c:pt idx="620">
                  <c:v>231</c:v>
                </c:pt>
                <c:pt idx="621">
                  <c:v>266</c:v>
                </c:pt>
                <c:pt idx="622">
                  <c:v>233</c:v>
                </c:pt>
                <c:pt idx="623">
                  <c:v>228</c:v>
                </c:pt>
                <c:pt idx="624">
                  <c:v>272</c:v>
                </c:pt>
                <c:pt idx="625">
                  <c:v>186</c:v>
                </c:pt>
                <c:pt idx="626">
                  <c:v>228</c:v>
                </c:pt>
                <c:pt idx="627">
                  <c:v>240</c:v>
                </c:pt>
                <c:pt idx="628">
                  <c:v>166</c:v>
                </c:pt>
                <c:pt idx="629">
                  <c:v>241</c:v>
                </c:pt>
                <c:pt idx="630">
                  <c:v>192</c:v>
                </c:pt>
                <c:pt idx="631">
                  <c:v>217</c:v>
                </c:pt>
                <c:pt idx="632">
                  <c:v>329</c:v>
                </c:pt>
                <c:pt idx="633">
                  <c:v>243</c:v>
                </c:pt>
                <c:pt idx="634">
                  <c:v>248</c:v>
                </c:pt>
                <c:pt idx="635">
                  <c:v>212</c:v>
                </c:pt>
                <c:pt idx="636">
                  <c:v>266</c:v>
                </c:pt>
                <c:pt idx="637">
                  <c:v>298</c:v>
                </c:pt>
                <c:pt idx="638">
                  <c:v>261</c:v>
                </c:pt>
                <c:pt idx="639">
                  <c:v>244</c:v>
                </c:pt>
                <c:pt idx="640">
                  <c:v>274</c:v>
                </c:pt>
                <c:pt idx="641">
                  <c:v>264</c:v>
                </c:pt>
                <c:pt idx="642">
                  <c:v>235</c:v>
                </c:pt>
                <c:pt idx="643">
                  <c:v>244</c:v>
                </c:pt>
                <c:pt idx="644">
                  <c:v>240</c:v>
                </c:pt>
                <c:pt idx="645">
                  <c:v>239</c:v>
                </c:pt>
                <c:pt idx="646">
                  <c:v>200</c:v>
                </c:pt>
                <c:pt idx="647">
                  <c:v>211</c:v>
                </c:pt>
                <c:pt idx="648">
                  <c:v>218</c:v>
                </c:pt>
                <c:pt idx="649">
                  <c:v>331</c:v>
                </c:pt>
                <c:pt idx="650">
                  <c:v>240</c:v>
                </c:pt>
                <c:pt idx="651">
                  <c:v>239</c:v>
                </c:pt>
                <c:pt idx="652">
                  <c:v>184</c:v>
                </c:pt>
                <c:pt idx="653">
                  <c:v>221</c:v>
                </c:pt>
                <c:pt idx="654">
                  <c:v>263</c:v>
                </c:pt>
                <c:pt idx="655">
                  <c:v>331</c:v>
                </c:pt>
                <c:pt idx="656">
                  <c:v>264</c:v>
                </c:pt>
                <c:pt idx="657">
                  <c:v>278</c:v>
                </c:pt>
                <c:pt idx="658">
                  <c:v>202</c:v>
                </c:pt>
                <c:pt idx="659">
                  <c:v>197</c:v>
                </c:pt>
                <c:pt idx="660">
                  <c:v>223</c:v>
                </c:pt>
                <c:pt idx="661">
                  <c:v>256</c:v>
                </c:pt>
                <c:pt idx="662">
                  <c:v>210</c:v>
                </c:pt>
                <c:pt idx="663">
                  <c:v>244</c:v>
                </c:pt>
                <c:pt idx="664">
                  <c:v>218</c:v>
                </c:pt>
                <c:pt idx="665">
                  <c:v>331</c:v>
                </c:pt>
                <c:pt idx="666">
                  <c:v>238</c:v>
                </c:pt>
                <c:pt idx="667">
                  <c:v>252</c:v>
                </c:pt>
                <c:pt idx="668">
                  <c:v>233</c:v>
                </c:pt>
                <c:pt idx="669">
                  <c:v>231</c:v>
                </c:pt>
                <c:pt idx="670">
                  <c:v>209</c:v>
                </c:pt>
                <c:pt idx="671">
                  <c:v>189</c:v>
                </c:pt>
                <c:pt idx="672">
                  <c:v>235</c:v>
                </c:pt>
                <c:pt idx="673">
                  <c:v>220</c:v>
                </c:pt>
                <c:pt idx="674">
                  <c:v>243</c:v>
                </c:pt>
                <c:pt idx="675">
                  <c:v>228</c:v>
                </c:pt>
                <c:pt idx="676">
                  <c:v>253</c:v>
                </c:pt>
                <c:pt idx="677">
                  <c:v>259</c:v>
                </c:pt>
                <c:pt idx="678">
                  <c:v>250</c:v>
                </c:pt>
                <c:pt idx="679">
                  <c:v>222</c:v>
                </c:pt>
                <c:pt idx="680">
                  <c:v>204</c:v>
                </c:pt>
                <c:pt idx="681">
                  <c:v>212</c:v>
                </c:pt>
                <c:pt idx="682">
                  <c:v>268</c:v>
                </c:pt>
                <c:pt idx="683">
                  <c:v>352</c:v>
                </c:pt>
                <c:pt idx="684">
                  <c:v>255</c:v>
                </c:pt>
                <c:pt idx="685">
                  <c:v>328</c:v>
                </c:pt>
                <c:pt idx="686">
                  <c:v>230</c:v>
                </c:pt>
                <c:pt idx="687">
                  <c:v>220</c:v>
                </c:pt>
                <c:pt idx="688">
                  <c:v>252</c:v>
                </c:pt>
                <c:pt idx="689">
                  <c:v>285</c:v>
                </c:pt>
                <c:pt idx="690">
                  <c:v>193</c:v>
                </c:pt>
                <c:pt idx="691">
                  <c:v>230</c:v>
                </c:pt>
                <c:pt idx="692">
                  <c:v>196</c:v>
                </c:pt>
                <c:pt idx="693">
                  <c:v>259</c:v>
                </c:pt>
                <c:pt idx="694">
                  <c:v>228</c:v>
                </c:pt>
                <c:pt idx="695">
                  <c:v>206</c:v>
                </c:pt>
                <c:pt idx="696">
                  <c:v>234</c:v>
                </c:pt>
                <c:pt idx="697">
                  <c:v>229</c:v>
                </c:pt>
                <c:pt idx="698">
                  <c:v>247</c:v>
                </c:pt>
                <c:pt idx="699">
                  <c:v>243</c:v>
                </c:pt>
                <c:pt idx="700">
                  <c:v>230</c:v>
                </c:pt>
                <c:pt idx="701">
                  <c:v>203</c:v>
                </c:pt>
                <c:pt idx="702">
                  <c:v>203</c:v>
                </c:pt>
                <c:pt idx="703">
                  <c:v>283</c:v>
                </c:pt>
                <c:pt idx="704">
                  <c:v>234</c:v>
                </c:pt>
                <c:pt idx="705">
                  <c:v>253</c:v>
                </c:pt>
                <c:pt idx="706">
                  <c:v>244</c:v>
                </c:pt>
                <c:pt idx="707">
                  <c:v>229</c:v>
                </c:pt>
                <c:pt idx="708">
                  <c:v>250</c:v>
                </c:pt>
                <c:pt idx="709">
                  <c:v>216</c:v>
                </c:pt>
                <c:pt idx="710">
                  <c:v>330</c:v>
                </c:pt>
                <c:pt idx="711">
                  <c:v>388</c:v>
                </c:pt>
                <c:pt idx="712">
                  <c:v>259</c:v>
                </c:pt>
                <c:pt idx="713">
                  <c:v>236</c:v>
                </c:pt>
                <c:pt idx="714">
                  <c:v>192</c:v>
                </c:pt>
                <c:pt idx="715">
                  <c:v>261</c:v>
                </c:pt>
                <c:pt idx="716">
                  <c:v>260</c:v>
                </c:pt>
                <c:pt idx="717">
                  <c:v>168</c:v>
                </c:pt>
                <c:pt idx="718">
                  <c:v>219</c:v>
                </c:pt>
                <c:pt idx="719">
                  <c:v>238</c:v>
                </c:pt>
                <c:pt idx="720">
                  <c:v>250</c:v>
                </c:pt>
                <c:pt idx="721">
                  <c:v>263</c:v>
                </c:pt>
                <c:pt idx="722">
                  <c:v>222</c:v>
                </c:pt>
                <c:pt idx="723">
                  <c:v>240</c:v>
                </c:pt>
                <c:pt idx="724">
                  <c:v>310</c:v>
                </c:pt>
                <c:pt idx="725">
                  <c:v>194</c:v>
                </c:pt>
                <c:pt idx="726">
                  <c:v>189</c:v>
                </c:pt>
                <c:pt idx="727">
                  <c:v>191</c:v>
                </c:pt>
                <c:pt idx="728">
                  <c:v>247</c:v>
                </c:pt>
                <c:pt idx="729">
                  <c:v>255</c:v>
                </c:pt>
                <c:pt idx="730">
                  <c:v>228</c:v>
                </c:pt>
                <c:pt idx="731">
                  <c:v>235</c:v>
                </c:pt>
                <c:pt idx="732">
                  <c:v>228</c:v>
                </c:pt>
                <c:pt idx="733">
                  <c:v>233</c:v>
                </c:pt>
                <c:pt idx="734">
                  <c:v>219</c:v>
                </c:pt>
                <c:pt idx="735">
                  <c:v>242</c:v>
                </c:pt>
                <c:pt idx="736">
                  <c:v>224</c:v>
                </c:pt>
                <c:pt idx="737">
                  <c:v>341</c:v>
                </c:pt>
                <c:pt idx="738">
                  <c:v>208</c:v>
                </c:pt>
                <c:pt idx="739">
                  <c:v>203</c:v>
                </c:pt>
                <c:pt idx="740">
                  <c:v>229</c:v>
                </c:pt>
                <c:pt idx="741">
                  <c:v>231</c:v>
                </c:pt>
                <c:pt idx="742">
                  <c:v>223</c:v>
                </c:pt>
                <c:pt idx="743">
                  <c:v>212</c:v>
                </c:pt>
                <c:pt idx="744">
                  <c:v>240</c:v>
                </c:pt>
                <c:pt idx="745">
                  <c:v>340</c:v>
                </c:pt>
                <c:pt idx="746">
                  <c:v>146</c:v>
                </c:pt>
                <c:pt idx="747">
                  <c:v>236</c:v>
                </c:pt>
                <c:pt idx="748">
                  <c:v>227</c:v>
                </c:pt>
                <c:pt idx="749">
                  <c:v>222</c:v>
                </c:pt>
                <c:pt idx="750">
                  <c:v>236</c:v>
                </c:pt>
                <c:pt idx="751">
                  <c:v>238</c:v>
                </c:pt>
                <c:pt idx="752">
                  <c:v>191</c:v>
                </c:pt>
                <c:pt idx="753">
                  <c:v>222</c:v>
                </c:pt>
                <c:pt idx="754">
                  <c:v>223</c:v>
                </c:pt>
                <c:pt idx="755">
                  <c:v>201</c:v>
                </c:pt>
                <c:pt idx="756">
                  <c:v>226</c:v>
                </c:pt>
                <c:pt idx="757">
                  <c:v>195</c:v>
                </c:pt>
                <c:pt idx="758">
                  <c:v>210</c:v>
                </c:pt>
                <c:pt idx="759">
                  <c:v>283</c:v>
                </c:pt>
                <c:pt idx="760">
                  <c:v>250</c:v>
                </c:pt>
                <c:pt idx="761">
                  <c:v>245</c:v>
                </c:pt>
                <c:pt idx="762">
                  <c:v>204</c:v>
                </c:pt>
                <c:pt idx="763">
                  <c:v>225</c:v>
                </c:pt>
                <c:pt idx="764">
                  <c:v>249</c:v>
                </c:pt>
                <c:pt idx="765">
                  <c:v>228</c:v>
                </c:pt>
                <c:pt idx="766">
                  <c:v>218</c:v>
                </c:pt>
                <c:pt idx="767">
                  <c:v>328</c:v>
                </c:pt>
                <c:pt idx="768">
                  <c:v>203</c:v>
                </c:pt>
                <c:pt idx="769">
                  <c:v>227</c:v>
                </c:pt>
                <c:pt idx="770">
                  <c:v>222</c:v>
                </c:pt>
                <c:pt idx="771">
                  <c:v>227</c:v>
                </c:pt>
                <c:pt idx="772">
                  <c:v>258</c:v>
                </c:pt>
                <c:pt idx="773">
                  <c:v>237</c:v>
                </c:pt>
                <c:pt idx="774">
                  <c:v>247</c:v>
                </c:pt>
                <c:pt idx="775">
                  <c:v>204</c:v>
                </c:pt>
                <c:pt idx="776">
                  <c:v>214</c:v>
                </c:pt>
                <c:pt idx="777">
                  <c:v>329</c:v>
                </c:pt>
                <c:pt idx="778">
                  <c:v>293</c:v>
                </c:pt>
                <c:pt idx="779">
                  <c:v>290</c:v>
                </c:pt>
                <c:pt idx="780">
                  <c:v>256</c:v>
                </c:pt>
                <c:pt idx="781">
                  <c:v>223</c:v>
                </c:pt>
                <c:pt idx="782">
                  <c:v>253</c:v>
                </c:pt>
                <c:pt idx="783">
                  <c:v>197</c:v>
                </c:pt>
                <c:pt idx="784">
                  <c:v>256</c:v>
                </c:pt>
                <c:pt idx="785">
                  <c:v>203</c:v>
                </c:pt>
                <c:pt idx="786">
                  <c:v>235</c:v>
                </c:pt>
                <c:pt idx="787">
                  <c:v>244</c:v>
                </c:pt>
                <c:pt idx="788">
                  <c:v>213</c:v>
                </c:pt>
                <c:pt idx="789">
                  <c:v>277</c:v>
                </c:pt>
                <c:pt idx="790">
                  <c:v>229</c:v>
                </c:pt>
                <c:pt idx="791">
                  <c:v>287</c:v>
                </c:pt>
                <c:pt idx="792">
                  <c:v>298</c:v>
                </c:pt>
                <c:pt idx="793">
                  <c:v>230</c:v>
                </c:pt>
                <c:pt idx="794">
                  <c:v>314</c:v>
                </c:pt>
                <c:pt idx="795">
                  <c:v>266</c:v>
                </c:pt>
                <c:pt idx="796">
                  <c:v>200</c:v>
                </c:pt>
                <c:pt idx="797">
                  <c:v>241</c:v>
                </c:pt>
                <c:pt idx="798">
                  <c:v>261</c:v>
                </c:pt>
                <c:pt idx="799">
                  <c:v>227</c:v>
                </c:pt>
                <c:pt idx="800">
                  <c:v>178</c:v>
                </c:pt>
                <c:pt idx="801">
                  <c:v>209</c:v>
                </c:pt>
                <c:pt idx="802">
                  <c:v>260</c:v>
                </c:pt>
                <c:pt idx="803">
                  <c:v>315</c:v>
                </c:pt>
                <c:pt idx="804">
                  <c:v>293</c:v>
                </c:pt>
                <c:pt idx="805">
                  <c:v>229</c:v>
                </c:pt>
                <c:pt idx="806">
                  <c:v>269</c:v>
                </c:pt>
                <c:pt idx="807">
                  <c:v>207</c:v>
                </c:pt>
                <c:pt idx="808">
                  <c:v>215</c:v>
                </c:pt>
                <c:pt idx="809">
                  <c:v>243</c:v>
                </c:pt>
                <c:pt idx="810">
                  <c:v>197</c:v>
                </c:pt>
                <c:pt idx="811">
                  <c:v>236</c:v>
                </c:pt>
                <c:pt idx="812">
                  <c:v>268</c:v>
                </c:pt>
                <c:pt idx="813">
                  <c:v>266</c:v>
                </c:pt>
                <c:pt idx="814">
                  <c:v>204</c:v>
                </c:pt>
                <c:pt idx="815">
                  <c:v>277</c:v>
                </c:pt>
                <c:pt idx="816">
                  <c:v>203</c:v>
                </c:pt>
                <c:pt idx="817">
                  <c:v>211</c:v>
                </c:pt>
                <c:pt idx="818">
                  <c:v>236</c:v>
                </c:pt>
                <c:pt idx="819">
                  <c:v>219</c:v>
                </c:pt>
                <c:pt idx="820">
                  <c:v>264</c:v>
                </c:pt>
                <c:pt idx="821">
                  <c:v>309</c:v>
                </c:pt>
                <c:pt idx="822">
                  <c:v>310</c:v>
                </c:pt>
                <c:pt idx="823">
                  <c:v>265</c:v>
                </c:pt>
                <c:pt idx="824">
                  <c:v>230</c:v>
                </c:pt>
                <c:pt idx="825">
                  <c:v>231</c:v>
                </c:pt>
                <c:pt idx="826">
                  <c:v>273</c:v>
                </c:pt>
                <c:pt idx="827">
                  <c:v>213</c:v>
                </c:pt>
                <c:pt idx="828">
                  <c:v>204</c:v>
                </c:pt>
                <c:pt idx="829">
                  <c:v>230</c:v>
                </c:pt>
                <c:pt idx="830">
                  <c:v>229</c:v>
                </c:pt>
                <c:pt idx="831">
                  <c:v>250</c:v>
                </c:pt>
                <c:pt idx="832">
                  <c:v>235</c:v>
                </c:pt>
                <c:pt idx="833">
                  <c:v>268</c:v>
                </c:pt>
                <c:pt idx="834">
                  <c:v>200</c:v>
                </c:pt>
                <c:pt idx="835">
                  <c:v>238</c:v>
                </c:pt>
                <c:pt idx="836">
                  <c:v>210</c:v>
                </c:pt>
                <c:pt idx="837">
                  <c:v>223</c:v>
                </c:pt>
                <c:pt idx="838">
                  <c:v>273</c:v>
                </c:pt>
                <c:pt idx="839">
                  <c:v>268</c:v>
                </c:pt>
                <c:pt idx="840">
                  <c:v>248</c:v>
                </c:pt>
                <c:pt idx="841">
                  <c:v>230</c:v>
                </c:pt>
                <c:pt idx="842">
                  <c:v>241</c:v>
                </c:pt>
                <c:pt idx="843">
                  <c:v>236</c:v>
                </c:pt>
                <c:pt idx="844">
                  <c:v>243</c:v>
                </c:pt>
                <c:pt idx="845">
                  <c:v>211</c:v>
                </c:pt>
                <c:pt idx="846">
                  <c:v>286</c:v>
                </c:pt>
                <c:pt idx="847">
                  <c:v>220</c:v>
                </c:pt>
                <c:pt idx="848">
                  <c:v>212</c:v>
                </c:pt>
                <c:pt idx="849">
                  <c:v>247</c:v>
                </c:pt>
                <c:pt idx="850">
                  <c:v>258</c:v>
                </c:pt>
                <c:pt idx="851">
                  <c:v>235</c:v>
                </c:pt>
                <c:pt idx="852">
                  <c:v>216</c:v>
                </c:pt>
                <c:pt idx="853">
                  <c:v>236</c:v>
                </c:pt>
                <c:pt idx="854">
                  <c:v>240</c:v>
                </c:pt>
                <c:pt idx="855">
                  <c:v>255</c:v>
                </c:pt>
                <c:pt idx="856">
                  <c:v>240</c:v>
                </c:pt>
                <c:pt idx="857">
                  <c:v>236</c:v>
                </c:pt>
                <c:pt idx="858">
                  <c:v>263</c:v>
                </c:pt>
                <c:pt idx="859">
                  <c:v>225</c:v>
                </c:pt>
                <c:pt idx="860">
                  <c:v>234</c:v>
                </c:pt>
                <c:pt idx="861">
                  <c:v>291</c:v>
                </c:pt>
                <c:pt idx="862">
                  <c:v>298</c:v>
                </c:pt>
                <c:pt idx="863">
                  <c:v>219</c:v>
                </c:pt>
                <c:pt idx="864">
                  <c:v>247</c:v>
                </c:pt>
                <c:pt idx="865">
                  <c:v>235</c:v>
                </c:pt>
                <c:pt idx="866">
                  <c:v>238</c:v>
                </c:pt>
                <c:pt idx="867">
                  <c:v>218</c:v>
                </c:pt>
                <c:pt idx="868">
                  <c:v>265</c:v>
                </c:pt>
                <c:pt idx="869">
                  <c:v>311</c:v>
                </c:pt>
                <c:pt idx="870">
                  <c:v>199</c:v>
                </c:pt>
                <c:pt idx="871">
                  <c:v>266</c:v>
                </c:pt>
                <c:pt idx="872">
                  <c:v>241</c:v>
                </c:pt>
                <c:pt idx="873">
                  <c:v>211</c:v>
                </c:pt>
                <c:pt idx="874">
                  <c:v>198</c:v>
                </c:pt>
                <c:pt idx="875">
                  <c:v>203</c:v>
                </c:pt>
                <c:pt idx="876">
                  <c:v>191</c:v>
                </c:pt>
                <c:pt idx="877">
                  <c:v>174</c:v>
                </c:pt>
                <c:pt idx="878">
                  <c:v>321</c:v>
                </c:pt>
                <c:pt idx="879">
                  <c:v>235</c:v>
                </c:pt>
                <c:pt idx="880">
                  <c:v>268</c:v>
                </c:pt>
                <c:pt idx="881">
                  <c:v>235</c:v>
                </c:pt>
                <c:pt idx="882">
                  <c:v>204</c:v>
                </c:pt>
                <c:pt idx="883">
                  <c:v>245</c:v>
                </c:pt>
                <c:pt idx="884">
                  <c:v>265</c:v>
                </c:pt>
                <c:pt idx="885">
                  <c:v>250</c:v>
                </c:pt>
                <c:pt idx="886">
                  <c:v>203</c:v>
                </c:pt>
                <c:pt idx="887">
                  <c:v>268</c:v>
                </c:pt>
                <c:pt idx="888">
                  <c:v>222</c:v>
                </c:pt>
                <c:pt idx="889">
                  <c:v>246</c:v>
                </c:pt>
                <c:pt idx="890">
                  <c:v>311</c:v>
                </c:pt>
                <c:pt idx="891">
                  <c:v>238</c:v>
                </c:pt>
                <c:pt idx="892">
                  <c:v>250</c:v>
                </c:pt>
                <c:pt idx="893">
                  <c:v>246</c:v>
                </c:pt>
                <c:pt idx="894">
                  <c:v>263</c:v>
                </c:pt>
                <c:pt idx="895">
                  <c:v>216</c:v>
                </c:pt>
                <c:pt idx="896">
                  <c:v>292</c:v>
                </c:pt>
                <c:pt idx="897">
                  <c:v>270</c:v>
                </c:pt>
                <c:pt idx="898">
                  <c:v>235</c:v>
                </c:pt>
                <c:pt idx="899">
                  <c:v>218</c:v>
                </c:pt>
                <c:pt idx="900">
                  <c:v>228</c:v>
                </c:pt>
                <c:pt idx="901">
                  <c:v>252</c:v>
                </c:pt>
                <c:pt idx="902">
                  <c:v>253</c:v>
                </c:pt>
                <c:pt idx="903">
                  <c:v>225</c:v>
                </c:pt>
                <c:pt idx="904">
                  <c:v>211</c:v>
                </c:pt>
                <c:pt idx="905">
                  <c:v>223</c:v>
                </c:pt>
                <c:pt idx="906">
                  <c:v>263</c:v>
                </c:pt>
                <c:pt idx="907">
                  <c:v>235</c:v>
                </c:pt>
                <c:pt idx="908">
                  <c:v>212</c:v>
                </c:pt>
                <c:pt idx="909">
                  <c:v>249</c:v>
                </c:pt>
                <c:pt idx="910">
                  <c:v>237</c:v>
                </c:pt>
                <c:pt idx="911">
                  <c:v>191</c:v>
                </c:pt>
                <c:pt idx="912">
                  <c:v>242</c:v>
                </c:pt>
                <c:pt idx="913">
                  <c:v>235</c:v>
                </c:pt>
                <c:pt idx="914">
                  <c:v>222</c:v>
                </c:pt>
                <c:pt idx="915">
                  <c:v>298</c:v>
                </c:pt>
                <c:pt idx="916">
                  <c:v>258</c:v>
                </c:pt>
                <c:pt idx="917">
                  <c:v>292</c:v>
                </c:pt>
                <c:pt idx="918">
                  <c:v>254</c:v>
                </c:pt>
                <c:pt idx="919">
                  <c:v>193</c:v>
                </c:pt>
                <c:pt idx="920">
                  <c:v>234</c:v>
                </c:pt>
                <c:pt idx="921">
                  <c:v>232</c:v>
                </c:pt>
                <c:pt idx="922">
                  <c:v>190</c:v>
                </c:pt>
                <c:pt idx="923">
                  <c:v>245</c:v>
                </c:pt>
                <c:pt idx="924">
                  <c:v>225</c:v>
                </c:pt>
                <c:pt idx="925">
                  <c:v>177</c:v>
                </c:pt>
                <c:pt idx="926">
                  <c:v>227</c:v>
                </c:pt>
                <c:pt idx="927">
                  <c:v>210</c:v>
                </c:pt>
                <c:pt idx="928">
                  <c:v>332</c:v>
                </c:pt>
                <c:pt idx="929">
                  <c:v>246</c:v>
                </c:pt>
                <c:pt idx="930">
                  <c:v>263</c:v>
                </c:pt>
                <c:pt idx="931">
                  <c:v>218</c:v>
                </c:pt>
                <c:pt idx="932">
                  <c:v>269</c:v>
                </c:pt>
                <c:pt idx="933">
                  <c:v>180</c:v>
                </c:pt>
                <c:pt idx="934">
                  <c:v>180</c:v>
                </c:pt>
                <c:pt idx="935">
                  <c:v>250</c:v>
                </c:pt>
                <c:pt idx="936">
                  <c:v>249</c:v>
                </c:pt>
                <c:pt idx="937">
                  <c:v>273</c:v>
                </c:pt>
                <c:pt idx="938">
                  <c:v>243</c:v>
                </c:pt>
                <c:pt idx="939">
                  <c:v>227</c:v>
                </c:pt>
                <c:pt idx="940">
                  <c:v>236</c:v>
                </c:pt>
                <c:pt idx="941">
                  <c:v>192</c:v>
                </c:pt>
                <c:pt idx="942">
                  <c:v>248</c:v>
                </c:pt>
                <c:pt idx="943">
                  <c:v>258</c:v>
                </c:pt>
                <c:pt idx="944">
                  <c:v>171</c:v>
                </c:pt>
                <c:pt idx="945">
                  <c:v>234</c:v>
                </c:pt>
                <c:pt idx="946">
                  <c:v>289</c:v>
                </c:pt>
                <c:pt idx="947">
                  <c:v>283</c:v>
                </c:pt>
                <c:pt idx="948">
                  <c:v>246</c:v>
                </c:pt>
                <c:pt idx="949">
                  <c:v>293</c:v>
                </c:pt>
                <c:pt idx="950">
                  <c:v>236</c:v>
                </c:pt>
                <c:pt idx="951">
                  <c:v>242</c:v>
                </c:pt>
                <c:pt idx="952">
                  <c:v>254</c:v>
                </c:pt>
                <c:pt idx="953">
                  <c:v>247</c:v>
                </c:pt>
                <c:pt idx="954">
                  <c:v>290</c:v>
                </c:pt>
                <c:pt idx="955">
                  <c:v>229</c:v>
                </c:pt>
                <c:pt idx="956">
                  <c:v>213</c:v>
                </c:pt>
                <c:pt idx="957">
                  <c:v>219</c:v>
                </c:pt>
                <c:pt idx="958">
                  <c:v>264</c:v>
                </c:pt>
                <c:pt idx="959">
                  <c:v>287</c:v>
                </c:pt>
                <c:pt idx="960">
                  <c:v>216</c:v>
                </c:pt>
                <c:pt idx="961">
                  <c:v>264</c:v>
                </c:pt>
                <c:pt idx="962">
                  <c:v>199</c:v>
                </c:pt>
                <c:pt idx="963">
                  <c:v>210</c:v>
                </c:pt>
                <c:pt idx="964">
                  <c:v>244</c:v>
                </c:pt>
                <c:pt idx="965">
                  <c:v>223</c:v>
                </c:pt>
                <c:pt idx="966">
                  <c:v>204</c:v>
                </c:pt>
                <c:pt idx="967">
                  <c:v>344</c:v>
                </c:pt>
                <c:pt idx="968">
                  <c:v>248</c:v>
                </c:pt>
                <c:pt idx="969">
                  <c:v>185</c:v>
                </c:pt>
                <c:pt idx="970">
                  <c:v>215</c:v>
                </c:pt>
                <c:pt idx="971">
                  <c:v>231</c:v>
                </c:pt>
                <c:pt idx="972">
                  <c:v>225</c:v>
                </c:pt>
                <c:pt idx="973">
                  <c:v>212</c:v>
                </c:pt>
                <c:pt idx="974">
                  <c:v>231</c:v>
                </c:pt>
                <c:pt idx="975">
                  <c:v>329</c:v>
                </c:pt>
                <c:pt idx="976">
                  <c:v>231</c:v>
                </c:pt>
                <c:pt idx="977">
                  <c:v>247</c:v>
                </c:pt>
                <c:pt idx="978">
                  <c:v>308</c:v>
                </c:pt>
                <c:pt idx="979">
                  <c:v>168</c:v>
                </c:pt>
                <c:pt idx="980">
                  <c:v>227</c:v>
                </c:pt>
                <c:pt idx="981">
                  <c:v>255</c:v>
                </c:pt>
                <c:pt idx="982">
                  <c:v>239</c:v>
                </c:pt>
                <c:pt idx="983">
                  <c:v>211</c:v>
                </c:pt>
                <c:pt idx="984">
                  <c:v>186</c:v>
                </c:pt>
                <c:pt idx="985">
                  <c:v>203</c:v>
                </c:pt>
                <c:pt idx="986">
                  <c:v>166</c:v>
                </c:pt>
                <c:pt idx="987">
                  <c:v>256</c:v>
                </c:pt>
                <c:pt idx="988">
                  <c:v>207</c:v>
                </c:pt>
                <c:pt idx="989">
                  <c:v>265</c:v>
                </c:pt>
                <c:pt idx="990">
                  <c:v>209</c:v>
                </c:pt>
                <c:pt idx="991">
                  <c:v>236</c:v>
                </c:pt>
                <c:pt idx="992">
                  <c:v>192</c:v>
                </c:pt>
                <c:pt idx="993">
                  <c:v>203</c:v>
                </c:pt>
                <c:pt idx="994">
                  <c:v>204</c:v>
                </c:pt>
                <c:pt idx="995">
                  <c:v>308</c:v>
                </c:pt>
                <c:pt idx="996">
                  <c:v>230</c:v>
                </c:pt>
                <c:pt idx="997">
                  <c:v>245</c:v>
                </c:pt>
                <c:pt idx="998">
                  <c:v>243</c:v>
                </c:pt>
                <c:pt idx="999">
                  <c:v>196</c:v>
                </c:pt>
                <c:pt idx="1000">
                  <c:v>247</c:v>
                </c:pt>
                <c:pt idx="1001">
                  <c:v>240</c:v>
                </c:pt>
                <c:pt idx="1002">
                  <c:v>174</c:v>
                </c:pt>
                <c:pt idx="1003">
                  <c:v>219</c:v>
                </c:pt>
                <c:pt idx="1004">
                  <c:v>196</c:v>
                </c:pt>
                <c:pt idx="1005">
                  <c:v>195</c:v>
                </c:pt>
                <c:pt idx="1006">
                  <c:v>245</c:v>
                </c:pt>
                <c:pt idx="1007">
                  <c:v>209</c:v>
                </c:pt>
                <c:pt idx="1008">
                  <c:v>249</c:v>
                </c:pt>
                <c:pt idx="1009">
                  <c:v>189</c:v>
                </c:pt>
                <c:pt idx="1010">
                  <c:v>201</c:v>
                </c:pt>
                <c:pt idx="1011">
                  <c:v>217</c:v>
                </c:pt>
                <c:pt idx="1012">
                  <c:v>273</c:v>
                </c:pt>
                <c:pt idx="1013">
                  <c:v>223</c:v>
                </c:pt>
                <c:pt idx="1014">
                  <c:v>298</c:v>
                </c:pt>
                <c:pt idx="1015">
                  <c:v>231</c:v>
                </c:pt>
                <c:pt idx="1016">
                  <c:v>176</c:v>
                </c:pt>
                <c:pt idx="1017">
                  <c:v>204</c:v>
                </c:pt>
                <c:pt idx="1018">
                  <c:v>314</c:v>
                </c:pt>
                <c:pt idx="1019">
                  <c:v>245</c:v>
                </c:pt>
                <c:pt idx="1020">
                  <c:v>260</c:v>
                </c:pt>
                <c:pt idx="1021">
                  <c:v>245</c:v>
                </c:pt>
                <c:pt idx="1022">
                  <c:v>265</c:v>
                </c:pt>
                <c:pt idx="1023">
                  <c:v>384</c:v>
                </c:pt>
                <c:pt idx="1024">
                  <c:v>300</c:v>
                </c:pt>
                <c:pt idx="1025">
                  <c:v>220</c:v>
                </c:pt>
                <c:pt idx="1026">
                  <c:v>193</c:v>
                </c:pt>
                <c:pt idx="1027">
                  <c:v>215</c:v>
                </c:pt>
                <c:pt idx="1028">
                  <c:v>238</c:v>
                </c:pt>
                <c:pt idx="1029">
                  <c:v>265</c:v>
                </c:pt>
                <c:pt idx="1030">
                  <c:v>232</c:v>
                </c:pt>
                <c:pt idx="1031">
                  <c:v>277</c:v>
                </c:pt>
                <c:pt idx="1032">
                  <c:v>251</c:v>
                </c:pt>
                <c:pt idx="1033">
                  <c:v>220</c:v>
                </c:pt>
                <c:pt idx="1034">
                  <c:v>203</c:v>
                </c:pt>
                <c:pt idx="1035">
                  <c:v>215</c:v>
                </c:pt>
                <c:pt idx="1036">
                  <c:v>218</c:v>
                </c:pt>
                <c:pt idx="1037">
                  <c:v>222</c:v>
                </c:pt>
                <c:pt idx="1038">
                  <c:v>168</c:v>
                </c:pt>
                <c:pt idx="1039">
                  <c:v>245</c:v>
                </c:pt>
                <c:pt idx="1040">
                  <c:v>211</c:v>
                </c:pt>
                <c:pt idx="1041">
                  <c:v>184</c:v>
                </c:pt>
                <c:pt idx="1042">
                  <c:v>227</c:v>
                </c:pt>
                <c:pt idx="1043">
                  <c:v>253</c:v>
                </c:pt>
                <c:pt idx="1044">
                  <c:v>260</c:v>
                </c:pt>
                <c:pt idx="1045">
                  <c:v>203</c:v>
                </c:pt>
                <c:pt idx="1046">
                  <c:v>251</c:v>
                </c:pt>
                <c:pt idx="1047">
                  <c:v>278</c:v>
                </c:pt>
                <c:pt idx="1048">
                  <c:v>228</c:v>
                </c:pt>
                <c:pt idx="1049">
                  <c:v>268</c:v>
                </c:pt>
                <c:pt idx="1050">
                  <c:v>235</c:v>
                </c:pt>
                <c:pt idx="1051">
                  <c:v>244</c:v>
                </c:pt>
                <c:pt idx="1052">
                  <c:v>268</c:v>
                </c:pt>
                <c:pt idx="1053">
                  <c:v>265</c:v>
                </c:pt>
                <c:pt idx="1054">
                  <c:v>235</c:v>
                </c:pt>
                <c:pt idx="1055">
                  <c:v>278</c:v>
                </c:pt>
                <c:pt idx="1056">
                  <c:v>288</c:v>
                </c:pt>
                <c:pt idx="1057">
                  <c:v>225</c:v>
                </c:pt>
                <c:pt idx="1058">
                  <c:v>247</c:v>
                </c:pt>
                <c:pt idx="1059">
                  <c:v>286</c:v>
                </c:pt>
                <c:pt idx="1060">
                  <c:v>228</c:v>
                </c:pt>
                <c:pt idx="1061">
                  <c:v>230</c:v>
                </c:pt>
                <c:pt idx="1062">
                  <c:v>278</c:v>
                </c:pt>
                <c:pt idx="1063">
                  <c:v>244</c:v>
                </c:pt>
                <c:pt idx="1064">
                  <c:v>230</c:v>
                </c:pt>
                <c:pt idx="1065">
                  <c:v>233</c:v>
                </c:pt>
                <c:pt idx="1066">
                  <c:v>207</c:v>
                </c:pt>
                <c:pt idx="1067">
                  <c:v>253</c:v>
                </c:pt>
                <c:pt idx="1068">
                  <c:v>227</c:v>
                </c:pt>
                <c:pt idx="1069">
                  <c:v>240</c:v>
                </c:pt>
                <c:pt idx="1070">
                  <c:v>195</c:v>
                </c:pt>
                <c:pt idx="1071">
                  <c:v>255</c:v>
                </c:pt>
                <c:pt idx="1072">
                  <c:v>260</c:v>
                </c:pt>
                <c:pt idx="1073">
                  <c:v>254</c:v>
                </c:pt>
                <c:pt idx="1074">
                  <c:v>247</c:v>
                </c:pt>
                <c:pt idx="1075">
                  <c:v>247</c:v>
                </c:pt>
                <c:pt idx="1076">
                  <c:v>230</c:v>
                </c:pt>
                <c:pt idx="1077">
                  <c:v>211</c:v>
                </c:pt>
                <c:pt idx="1078">
                  <c:v>220</c:v>
                </c:pt>
                <c:pt idx="1079">
                  <c:v>210</c:v>
                </c:pt>
                <c:pt idx="1080">
                  <c:v>302</c:v>
                </c:pt>
                <c:pt idx="1081">
                  <c:v>165</c:v>
                </c:pt>
                <c:pt idx="1082">
                  <c:v>200</c:v>
                </c:pt>
                <c:pt idx="1083">
                  <c:v>223</c:v>
                </c:pt>
                <c:pt idx="1084">
                  <c:v>269</c:v>
                </c:pt>
                <c:pt idx="1085">
                  <c:v>239</c:v>
                </c:pt>
                <c:pt idx="1086">
                  <c:v>287</c:v>
                </c:pt>
                <c:pt idx="1087">
                  <c:v>229</c:v>
                </c:pt>
                <c:pt idx="1088">
                  <c:v>208</c:v>
                </c:pt>
                <c:pt idx="1089">
                  <c:v>274</c:v>
                </c:pt>
                <c:pt idx="1090">
                  <c:v>216</c:v>
                </c:pt>
                <c:pt idx="1091">
                  <c:v>264</c:v>
                </c:pt>
                <c:pt idx="1092">
                  <c:v>289</c:v>
                </c:pt>
                <c:pt idx="1093">
                  <c:v>267</c:v>
                </c:pt>
                <c:pt idx="1094">
                  <c:v>253</c:v>
                </c:pt>
                <c:pt idx="1095">
                  <c:v>285</c:v>
                </c:pt>
                <c:pt idx="1096">
                  <c:v>227</c:v>
                </c:pt>
                <c:pt idx="1097">
                  <c:v>248</c:v>
                </c:pt>
                <c:pt idx="1098">
                  <c:v>258</c:v>
                </c:pt>
                <c:pt idx="1099">
                  <c:v>192</c:v>
                </c:pt>
                <c:pt idx="1100">
                  <c:v>283</c:v>
                </c:pt>
                <c:pt idx="1101">
                  <c:v>254</c:v>
                </c:pt>
                <c:pt idx="1102">
                  <c:v>268</c:v>
                </c:pt>
                <c:pt idx="1103">
                  <c:v>230</c:v>
                </c:pt>
                <c:pt idx="1104">
                  <c:v>235</c:v>
                </c:pt>
                <c:pt idx="1105">
                  <c:v>269</c:v>
                </c:pt>
                <c:pt idx="1106">
                  <c:v>218</c:v>
                </c:pt>
                <c:pt idx="1107">
                  <c:v>163</c:v>
                </c:pt>
                <c:pt idx="1108">
                  <c:v>208</c:v>
                </c:pt>
                <c:pt idx="1109">
                  <c:v>134</c:v>
                </c:pt>
                <c:pt idx="1110">
                  <c:v>192</c:v>
                </c:pt>
                <c:pt idx="1111">
                  <c:v>216</c:v>
                </c:pt>
                <c:pt idx="1112">
                  <c:v>237</c:v>
                </c:pt>
                <c:pt idx="1113">
                  <c:v>254</c:v>
                </c:pt>
                <c:pt idx="1114">
                  <c:v>230</c:v>
                </c:pt>
                <c:pt idx="1115">
                  <c:v>212</c:v>
                </c:pt>
                <c:pt idx="1116">
                  <c:v>240</c:v>
                </c:pt>
                <c:pt idx="1117">
                  <c:v>195</c:v>
                </c:pt>
                <c:pt idx="1118">
                  <c:v>299</c:v>
                </c:pt>
                <c:pt idx="1119">
                  <c:v>244</c:v>
                </c:pt>
                <c:pt idx="1120">
                  <c:v>314</c:v>
                </c:pt>
                <c:pt idx="1121">
                  <c:v>238</c:v>
                </c:pt>
                <c:pt idx="1122">
                  <c:v>203</c:v>
                </c:pt>
                <c:pt idx="1123">
                  <c:v>178</c:v>
                </c:pt>
                <c:pt idx="1124">
                  <c:v>242</c:v>
                </c:pt>
                <c:pt idx="1125">
                  <c:v>231</c:v>
                </c:pt>
                <c:pt idx="1126">
                  <c:v>230</c:v>
                </c:pt>
                <c:pt idx="1127">
                  <c:v>218</c:v>
                </c:pt>
                <c:pt idx="1128">
                  <c:v>223</c:v>
                </c:pt>
                <c:pt idx="1129">
                  <c:v>191</c:v>
                </c:pt>
                <c:pt idx="1130">
                  <c:v>225</c:v>
                </c:pt>
                <c:pt idx="1131">
                  <c:v>196</c:v>
                </c:pt>
                <c:pt idx="1132">
                  <c:v>227</c:v>
                </c:pt>
                <c:pt idx="1133">
                  <c:v>236</c:v>
                </c:pt>
                <c:pt idx="1134">
                  <c:v>295</c:v>
                </c:pt>
                <c:pt idx="1135">
                  <c:v>253</c:v>
                </c:pt>
                <c:pt idx="1136">
                  <c:v>260</c:v>
                </c:pt>
                <c:pt idx="1137">
                  <c:v>233</c:v>
                </c:pt>
                <c:pt idx="1138">
                  <c:v>235</c:v>
                </c:pt>
                <c:pt idx="1139">
                  <c:v>231</c:v>
                </c:pt>
                <c:pt idx="1140">
                  <c:v>235</c:v>
                </c:pt>
                <c:pt idx="1141">
                  <c:v>252</c:v>
                </c:pt>
                <c:pt idx="1142">
                  <c:v>311</c:v>
                </c:pt>
                <c:pt idx="1143">
                  <c:v>261</c:v>
                </c:pt>
                <c:pt idx="1144">
                  <c:v>274</c:v>
                </c:pt>
                <c:pt idx="1145">
                  <c:v>233</c:v>
                </c:pt>
                <c:pt idx="1146">
                  <c:v>239</c:v>
                </c:pt>
                <c:pt idx="1147">
                  <c:v>216</c:v>
                </c:pt>
                <c:pt idx="1148">
                  <c:v>208</c:v>
                </c:pt>
                <c:pt idx="1149">
                  <c:v>225</c:v>
                </c:pt>
                <c:pt idx="1150">
                  <c:v>393</c:v>
                </c:pt>
                <c:pt idx="1151">
                  <c:v>279</c:v>
                </c:pt>
                <c:pt idx="1152">
                  <c:v>213</c:v>
                </c:pt>
                <c:pt idx="1153">
                  <c:v>196</c:v>
                </c:pt>
                <c:pt idx="1154">
                  <c:v>272</c:v>
                </c:pt>
                <c:pt idx="1155">
                  <c:v>262</c:v>
                </c:pt>
                <c:pt idx="1156">
                  <c:v>268</c:v>
                </c:pt>
                <c:pt idx="1157">
                  <c:v>190</c:v>
                </c:pt>
                <c:pt idx="1158">
                  <c:v>243</c:v>
                </c:pt>
                <c:pt idx="1159">
                  <c:v>235</c:v>
                </c:pt>
                <c:pt idx="1160">
                  <c:v>250</c:v>
                </c:pt>
                <c:pt idx="1161">
                  <c:v>238</c:v>
                </c:pt>
                <c:pt idx="1162">
                  <c:v>238</c:v>
                </c:pt>
                <c:pt idx="1163">
                  <c:v>247</c:v>
                </c:pt>
                <c:pt idx="1164">
                  <c:v>204</c:v>
                </c:pt>
                <c:pt idx="1165">
                  <c:v>245</c:v>
                </c:pt>
                <c:pt idx="1166">
                  <c:v>315</c:v>
                </c:pt>
                <c:pt idx="1167">
                  <c:v>235</c:v>
                </c:pt>
                <c:pt idx="1168">
                  <c:v>193</c:v>
                </c:pt>
                <c:pt idx="1169">
                  <c:v>201</c:v>
                </c:pt>
                <c:pt idx="1170">
                  <c:v>321</c:v>
                </c:pt>
                <c:pt idx="1171">
                  <c:v>211</c:v>
                </c:pt>
                <c:pt idx="1172">
                  <c:v>218</c:v>
                </c:pt>
                <c:pt idx="1173">
                  <c:v>240</c:v>
                </c:pt>
                <c:pt idx="1174">
                  <c:v>224</c:v>
                </c:pt>
                <c:pt idx="1175">
                  <c:v>213</c:v>
                </c:pt>
                <c:pt idx="1176">
                  <c:v>308</c:v>
                </c:pt>
                <c:pt idx="1177">
                  <c:v>300</c:v>
                </c:pt>
                <c:pt idx="1178">
                  <c:v>197</c:v>
                </c:pt>
                <c:pt idx="1179">
                  <c:v>218</c:v>
                </c:pt>
                <c:pt idx="1180">
                  <c:v>202</c:v>
                </c:pt>
                <c:pt idx="1181">
                  <c:v>252</c:v>
                </c:pt>
                <c:pt idx="1182">
                  <c:v>278</c:v>
                </c:pt>
                <c:pt idx="1183">
                  <c:v>238</c:v>
                </c:pt>
                <c:pt idx="1184">
                  <c:v>264</c:v>
                </c:pt>
                <c:pt idx="1185">
                  <c:v>216</c:v>
                </c:pt>
                <c:pt idx="1186">
                  <c:v>340</c:v>
                </c:pt>
                <c:pt idx="1187">
                  <c:v>231</c:v>
                </c:pt>
                <c:pt idx="1188">
                  <c:v>253</c:v>
                </c:pt>
                <c:pt idx="1189">
                  <c:v>233</c:v>
                </c:pt>
                <c:pt idx="1190">
                  <c:v>207</c:v>
                </c:pt>
                <c:pt idx="1191">
                  <c:v>251</c:v>
                </c:pt>
                <c:pt idx="1192">
                  <c:v>304</c:v>
                </c:pt>
                <c:pt idx="1193">
                  <c:v>182</c:v>
                </c:pt>
                <c:pt idx="1194">
                  <c:v>204</c:v>
                </c:pt>
                <c:pt idx="1195">
                  <c:v>262</c:v>
                </c:pt>
                <c:pt idx="1196">
                  <c:v>217</c:v>
                </c:pt>
                <c:pt idx="1197">
                  <c:v>195</c:v>
                </c:pt>
                <c:pt idx="1198">
                  <c:v>204</c:v>
                </c:pt>
                <c:pt idx="1199">
                  <c:v>246</c:v>
                </c:pt>
                <c:pt idx="1200">
                  <c:v>250</c:v>
                </c:pt>
                <c:pt idx="1201">
                  <c:v>204</c:v>
                </c:pt>
                <c:pt idx="1202">
                  <c:v>254</c:v>
                </c:pt>
                <c:pt idx="1203">
                  <c:v>216</c:v>
                </c:pt>
                <c:pt idx="1204">
                  <c:v>200</c:v>
                </c:pt>
                <c:pt idx="1205">
                  <c:v>263</c:v>
                </c:pt>
                <c:pt idx="1206">
                  <c:v>252</c:v>
                </c:pt>
                <c:pt idx="1207">
                  <c:v>200</c:v>
                </c:pt>
                <c:pt idx="1208">
                  <c:v>162</c:v>
                </c:pt>
                <c:pt idx="1209">
                  <c:v>262</c:v>
                </c:pt>
                <c:pt idx="1210">
                  <c:v>223</c:v>
                </c:pt>
                <c:pt idx="1211">
                  <c:v>418</c:v>
                </c:pt>
                <c:pt idx="1212">
                  <c:v>384</c:v>
                </c:pt>
                <c:pt idx="1213">
                  <c:v>293</c:v>
                </c:pt>
                <c:pt idx="1214">
                  <c:v>227</c:v>
                </c:pt>
                <c:pt idx="1215">
                  <c:v>266</c:v>
                </c:pt>
                <c:pt idx="1216">
                  <c:v>265</c:v>
                </c:pt>
                <c:pt idx="1217">
                  <c:v>168</c:v>
                </c:pt>
                <c:pt idx="1218">
                  <c:v>260</c:v>
                </c:pt>
                <c:pt idx="1219">
                  <c:v>245</c:v>
                </c:pt>
                <c:pt idx="1220">
                  <c:v>228</c:v>
                </c:pt>
                <c:pt idx="1221">
                  <c:v>225</c:v>
                </c:pt>
                <c:pt idx="1222">
                  <c:v>263</c:v>
                </c:pt>
                <c:pt idx="1223">
                  <c:v>175</c:v>
                </c:pt>
                <c:pt idx="1224">
                  <c:v>255</c:v>
                </c:pt>
                <c:pt idx="1225">
                  <c:v>228</c:v>
                </c:pt>
                <c:pt idx="1226">
                  <c:v>308</c:v>
                </c:pt>
                <c:pt idx="1227">
                  <c:v>239</c:v>
                </c:pt>
                <c:pt idx="1228">
                  <c:v>219</c:v>
                </c:pt>
                <c:pt idx="1229">
                  <c:v>227</c:v>
                </c:pt>
                <c:pt idx="1230">
                  <c:v>286</c:v>
                </c:pt>
                <c:pt idx="1231">
                  <c:v>263</c:v>
                </c:pt>
                <c:pt idx="1232">
                  <c:v>260</c:v>
                </c:pt>
                <c:pt idx="1233">
                  <c:v>311</c:v>
                </c:pt>
                <c:pt idx="1234">
                  <c:v>215</c:v>
                </c:pt>
                <c:pt idx="1235">
                  <c:v>299</c:v>
                </c:pt>
                <c:pt idx="1236">
                  <c:v>293</c:v>
                </c:pt>
                <c:pt idx="1237">
                  <c:v>214</c:v>
                </c:pt>
                <c:pt idx="1238">
                  <c:v>330</c:v>
                </c:pt>
                <c:pt idx="1239">
                  <c:v>226</c:v>
                </c:pt>
                <c:pt idx="1240">
                  <c:v>418</c:v>
                </c:pt>
                <c:pt idx="1241">
                  <c:v>283</c:v>
                </c:pt>
                <c:pt idx="1242">
                  <c:v>241</c:v>
                </c:pt>
                <c:pt idx="1243">
                  <c:v>193</c:v>
                </c:pt>
                <c:pt idx="1244">
                  <c:v>288</c:v>
                </c:pt>
                <c:pt idx="1245">
                  <c:v>222</c:v>
                </c:pt>
                <c:pt idx="1246">
                  <c:v>390</c:v>
                </c:pt>
                <c:pt idx="1247">
                  <c:v>260</c:v>
                </c:pt>
                <c:pt idx="1248">
                  <c:v>244</c:v>
                </c:pt>
                <c:pt idx="1249">
                  <c:v>215</c:v>
                </c:pt>
                <c:pt idx="1250">
                  <c:v>197</c:v>
                </c:pt>
                <c:pt idx="1251">
                  <c:v>216</c:v>
                </c:pt>
                <c:pt idx="1252">
                  <c:v>235</c:v>
                </c:pt>
                <c:pt idx="1253">
                  <c:v>212</c:v>
                </c:pt>
                <c:pt idx="1254">
                  <c:v>196</c:v>
                </c:pt>
                <c:pt idx="1255">
                  <c:v>216</c:v>
                </c:pt>
                <c:pt idx="1256">
                  <c:v>240</c:v>
                </c:pt>
                <c:pt idx="1257">
                  <c:v>308</c:v>
                </c:pt>
                <c:pt idx="1258">
                  <c:v>283</c:v>
                </c:pt>
                <c:pt idx="1259">
                  <c:v>235</c:v>
                </c:pt>
                <c:pt idx="1260">
                  <c:v>176</c:v>
                </c:pt>
                <c:pt idx="1261">
                  <c:v>249</c:v>
                </c:pt>
                <c:pt idx="1262">
                  <c:v>223</c:v>
                </c:pt>
                <c:pt idx="1263">
                  <c:v>243</c:v>
                </c:pt>
                <c:pt idx="1264">
                  <c:v>150</c:v>
                </c:pt>
                <c:pt idx="1265">
                  <c:v>264</c:v>
                </c:pt>
                <c:pt idx="1266">
                  <c:v>191</c:v>
                </c:pt>
                <c:pt idx="1267">
                  <c:v>216</c:v>
                </c:pt>
                <c:pt idx="1268">
                  <c:v>272</c:v>
                </c:pt>
                <c:pt idx="1269">
                  <c:v>270</c:v>
                </c:pt>
                <c:pt idx="1270">
                  <c:v>225</c:v>
                </c:pt>
                <c:pt idx="1271">
                  <c:v>223</c:v>
                </c:pt>
                <c:pt idx="1272">
                  <c:v>212</c:v>
                </c:pt>
                <c:pt idx="1273">
                  <c:v>156</c:v>
                </c:pt>
                <c:pt idx="1274">
                  <c:v>264</c:v>
                </c:pt>
                <c:pt idx="1275">
                  <c:v>236</c:v>
                </c:pt>
                <c:pt idx="1276">
                  <c:v>283</c:v>
                </c:pt>
                <c:pt idx="1277">
                  <c:v>254</c:v>
                </c:pt>
                <c:pt idx="1278">
                  <c:v>246</c:v>
                </c:pt>
                <c:pt idx="1279">
                  <c:v>213</c:v>
                </c:pt>
                <c:pt idx="1280">
                  <c:v>233</c:v>
                </c:pt>
                <c:pt idx="1281">
                  <c:v>245</c:v>
                </c:pt>
                <c:pt idx="1282">
                  <c:v>265</c:v>
                </c:pt>
                <c:pt idx="1283">
                  <c:v>313</c:v>
                </c:pt>
                <c:pt idx="1284">
                  <c:v>192</c:v>
                </c:pt>
                <c:pt idx="1285">
                  <c:v>263</c:v>
                </c:pt>
                <c:pt idx="1286">
                  <c:v>193</c:v>
                </c:pt>
                <c:pt idx="1287">
                  <c:v>184</c:v>
                </c:pt>
                <c:pt idx="1288">
                  <c:v>231</c:v>
                </c:pt>
                <c:pt idx="1289">
                  <c:v>202</c:v>
                </c:pt>
                <c:pt idx="1290">
                  <c:v>260</c:v>
                </c:pt>
                <c:pt idx="1291">
                  <c:v>203</c:v>
                </c:pt>
                <c:pt idx="1292">
                  <c:v>215</c:v>
                </c:pt>
                <c:pt idx="1293">
                  <c:v>233</c:v>
                </c:pt>
                <c:pt idx="1294">
                  <c:v>240</c:v>
                </c:pt>
                <c:pt idx="1295">
                  <c:v>177</c:v>
                </c:pt>
                <c:pt idx="1296">
                  <c:v>270</c:v>
                </c:pt>
                <c:pt idx="1297">
                  <c:v>205</c:v>
                </c:pt>
                <c:pt idx="1298">
                  <c:v>247</c:v>
                </c:pt>
                <c:pt idx="1299">
                  <c:v>225</c:v>
                </c:pt>
                <c:pt idx="1300">
                  <c:v>250</c:v>
                </c:pt>
                <c:pt idx="1301">
                  <c:v>302</c:v>
                </c:pt>
                <c:pt idx="1302">
                  <c:v>207</c:v>
                </c:pt>
                <c:pt idx="1303">
                  <c:v>225</c:v>
                </c:pt>
                <c:pt idx="1304">
                  <c:v>209</c:v>
                </c:pt>
                <c:pt idx="1305">
                  <c:v>246</c:v>
                </c:pt>
                <c:pt idx="1306">
                  <c:v>222</c:v>
                </c:pt>
                <c:pt idx="1307">
                  <c:v>258</c:v>
                </c:pt>
                <c:pt idx="1308">
                  <c:v>208</c:v>
                </c:pt>
                <c:pt idx="1309">
                  <c:v>229</c:v>
                </c:pt>
                <c:pt idx="1310">
                  <c:v>220</c:v>
                </c:pt>
                <c:pt idx="1311">
                  <c:v>212</c:v>
                </c:pt>
                <c:pt idx="1312">
                  <c:v>244</c:v>
                </c:pt>
                <c:pt idx="1313">
                  <c:v>287</c:v>
                </c:pt>
                <c:pt idx="1314">
                  <c:v>289</c:v>
                </c:pt>
                <c:pt idx="1315">
                  <c:v>225</c:v>
                </c:pt>
                <c:pt idx="1316">
                  <c:v>247</c:v>
                </c:pt>
                <c:pt idx="1317">
                  <c:v>227</c:v>
                </c:pt>
                <c:pt idx="1318">
                  <c:v>354</c:v>
                </c:pt>
                <c:pt idx="1319">
                  <c:v>231</c:v>
                </c:pt>
                <c:pt idx="1320">
                  <c:v>265</c:v>
                </c:pt>
                <c:pt idx="1321">
                  <c:v>209</c:v>
                </c:pt>
                <c:pt idx="1322">
                  <c:v>245</c:v>
                </c:pt>
                <c:pt idx="1323">
                  <c:v>220</c:v>
                </c:pt>
                <c:pt idx="1324">
                  <c:v>225</c:v>
                </c:pt>
                <c:pt idx="1325">
                  <c:v>210</c:v>
                </c:pt>
                <c:pt idx="1326">
                  <c:v>222</c:v>
                </c:pt>
                <c:pt idx="1327">
                  <c:v>204</c:v>
                </c:pt>
                <c:pt idx="1328">
                  <c:v>255</c:v>
                </c:pt>
                <c:pt idx="1329">
                  <c:v>236</c:v>
                </c:pt>
                <c:pt idx="1330">
                  <c:v>388</c:v>
                </c:pt>
                <c:pt idx="1331">
                  <c:v>223</c:v>
                </c:pt>
                <c:pt idx="1332">
                  <c:v>208</c:v>
                </c:pt>
                <c:pt idx="1333">
                  <c:v>227</c:v>
                </c:pt>
                <c:pt idx="1334">
                  <c:v>418</c:v>
                </c:pt>
                <c:pt idx="1335">
                  <c:v>225</c:v>
                </c:pt>
                <c:pt idx="1336">
                  <c:v>312</c:v>
                </c:pt>
                <c:pt idx="1337">
                  <c:v>152</c:v>
                </c:pt>
                <c:pt idx="1338">
                  <c:v>203</c:v>
                </c:pt>
                <c:pt idx="1339">
                  <c:v>241</c:v>
                </c:pt>
                <c:pt idx="1340">
                  <c:v>252</c:v>
                </c:pt>
                <c:pt idx="1341">
                  <c:v>287</c:v>
                </c:pt>
                <c:pt idx="1342">
                  <c:v>227</c:v>
                </c:pt>
                <c:pt idx="1343">
                  <c:v>270</c:v>
                </c:pt>
                <c:pt idx="1344">
                  <c:v>221</c:v>
                </c:pt>
                <c:pt idx="1345">
                  <c:v>253</c:v>
                </c:pt>
                <c:pt idx="1346">
                  <c:v>278</c:v>
                </c:pt>
                <c:pt idx="1347">
                  <c:v>215</c:v>
                </c:pt>
                <c:pt idx="1348">
                  <c:v>258</c:v>
                </c:pt>
                <c:pt idx="1349">
                  <c:v>249</c:v>
                </c:pt>
                <c:pt idx="1350">
                  <c:v>242</c:v>
                </c:pt>
                <c:pt idx="1351">
                  <c:v>239</c:v>
                </c:pt>
                <c:pt idx="1352">
                  <c:v>247</c:v>
                </c:pt>
                <c:pt idx="1353">
                  <c:v>220</c:v>
                </c:pt>
                <c:pt idx="1354">
                  <c:v>207</c:v>
                </c:pt>
                <c:pt idx="1355">
                  <c:v>233</c:v>
                </c:pt>
                <c:pt idx="1356">
                  <c:v>239</c:v>
                </c:pt>
                <c:pt idx="1357">
                  <c:v>180</c:v>
                </c:pt>
                <c:pt idx="1358">
                  <c:v>134</c:v>
                </c:pt>
                <c:pt idx="1359">
                  <c:v>196</c:v>
                </c:pt>
                <c:pt idx="1360">
                  <c:v>229</c:v>
                </c:pt>
                <c:pt idx="1361">
                  <c:v>295</c:v>
                </c:pt>
                <c:pt idx="1362">
                  <c:v>212</c:v>
                </c:pt>
                <c:pt idx="1363">
                  <c:v>265</c:v>
                </c:pt>
                <c:pt idx="1364">
                  <c:v>209</c:v>
                </c:pt>
                <c:pt idx="1365">
                  <c:v>204</c:v>
                </c:pt>
                <c:pt idx="1366">
                  <c:v>246</c:v>
                </c:pt>
                <c:pt idx="1367">
                  <c:v>321</c:v>
                </c:pt>
                <c:pt idx="1368">
                  <c:v>258</c:v>
                </c:pt>
                <c:pt idx="1369">
                  <c:v>329</c:v>
                </c:pt>
                <c:pt idx="1370">
                  <c:v>260</c:v>
                </c:pt>
                <c:pt idx="1371">
                  <c:v>212</c:v>
                </c:pt>
                <c:pt idx="1372">
                  <c:v>223</c:v>
                </c:pt>
                <c:pt idx="1373">
                  <c:v>340</c:v>
                </c:pt>
                <c:pt idx="1374">
                  <c:v>255</c:v>
                </c:pt>
                <c:pt idx="1375">
                  <c:v>247</c:v>
                </c:pt>
                <c:pt idx="1376">
                  <c:v>180</c:v>
                </c:pt>
                <c:pt idx="1377">
                  <c:v>239</c:v>
                </c:pt>
                <c:pt idx="1378">
                  <c:v>248</c:v>
                </c:pt>
                <c:pt idx="1379">
                  <c:v>192</c:v>
                </c:pt>
                <c:pt idx="1380">
                  <c:v>246</c:v>
                </c:pt>
                <c:pt idx="1381">
                  <c:v>346</c:v>
                </c:pt>
                <c:pt idx="1382">
                  <c:v>263</c:v>
                </c:pt>
                <c:pt idx="1383">
                  <c:v>231</c:v>
                </c:pt>
                <c:pt idx="1384">
                  <c:v>222</c:v>
                </c:pt>
                <c:pt idx="1385">
                  <c:v>225</c:v>
                </c:pt>
                <c:pt idx="1386">
                  <c:v>156</c:v>
                </c:pt>
                <c:pt idx="1387">
                  <c:v>255</c:v>
                </c:pt>
                <c:pt idx="1388">
                  <c:v>216</c:v>
                </c:pt>
                <c:pt idx="1389">
                  <c:v>217</c:v>
                </c:pt>
                <c:pt idx="1390">
                  <c:v>219</c:v>
                </c:pt>
                <c:pt idx="1391">
                  <c:v>311</c:v>
                </c:pt>
                <c:pt idx="1392">
                  <c:v>308</c:v>
                </c:pt>
                <c:pt idx="1393">
                  <c:v>241</c:v>
                </c:pt>
                <c:pt idx="1394">
                  <c:v>162</c:v>
                </c:pt>
                <c:pt idx="1395">
                  <c:v>222</c:v>
                </c:pt>
                <c:pt idx="1396">
                  <c:v>222</c:v>
                </c:pt>
                <c:pt idx="1397">
                  <c:v>230</c:v>
                </c:pt>
                <c:pt idx="1398">
                  <c:v>235</c:v>
                </c:pt>
                <c:pt idx="1399">
                  <c:v>203</c:v>
                </c:pt>
                <c:pt idx="1400">
                  <c:v>228</c:v>
                </c:pt>
                <c:pt idx="1401">
                  <c:v>254</c:v>
                </c:pt>
                <c:pt idx="1402">
                  <c:v>216</c:v>
                </c:pt>
                <c:pt idx="1403">
                  <c:v>256</c:v>
                </c:pt>
                <c:pt idx="1404">
                  <c:v>263</c:v>
                </c:pt>
                <c:pt idx="1405">
                  <c:v>264</c:v>
                </c:pt>
                <c:pt idx="1406">
                  <c:v>244</c:v>
                </c:pt>
                <c:pt idx="1407">
                  <c:v>243</c:v>
                </c:pt>
                <c:pt idx="1408">
                  <c:v>254</c:v>
                </c:pt>
                <c:pt idx="1409">
                  <c:v>256</c:v>
                </c:pt>
                <c:pt idx="1410">
                  <c:v>272</c:v>
                </c:pt>
                <c:pt idx="1411">
                  <c:v>302</c:v>
                </c:pt>
                <c:pt idx="1412">
                  <c:v>253</c:v>
                </c:pt>
                <c:pt idx="1413">
                  <c:v>252</c:v>
                </c:pt>
                <c:pt idx="1414">
                  <c:v>291</c:v>
                </c:pt>
                <c:pt idx="1415">
                  <c:v>256</c:v>
                </c:pt>
                <c:pt idx="1416">
                  <c:v>247</c:v>
                </c:pt>
                <c:pt idx="1417">
                  <c:v>223</c:v>
                </c:pt>
                <c:pt idx="1418">
                  <c:v>216</c:v>
                </c:pt>
                <c:pt idx="1419">
                  <c:v>265</c:v>
                </c:pt>
                <c:pt idx="1420">
                  <c:v>235</c:v>
                </c:pt>
                <c:pt idx="1421">
                  <c:v>220</c:v>
                </c:pt>
                <c:pt idx="1422">
                  <c:v>283</c:v>
                </c:pt>
                <c:pt idx="1423">
                  <c:v>208</c:v>
                </c:pt>
                <c:pt idx="1424">
                  <c:v>203</c:v>
                </c:pt>
                <c:pt idx="1425">
                  <c:v>341</c:v>
                </c:pt>
                <c:pt idx="1426">
                  <c:v>245</c:v>
                </c:pt>
                <c:pt idx="1427">
                  <c:v>244</c:v>
                </c:pt>
                <c:pt idx="1428">
                  <c:v>204</c:v>
                </c:pt>
                <c:pt idx="1429">
                  <c:v>282</c:v>
                </c:pt>
                <c:pt idx="1430">
                  <c:v>269</c:v>
                </c:pt>
                <c:pt idx="1431">
                  <c:v>212</c:v>
                </c:pt>
                <c:pt idx="1432">
                  <c:v>237</c:v>
                </c:pt>
                <c:pt idx="1433">
                  <c:v>261</c:v>
                </c:pt>
                <c:pt idx="1434">
                  <c:v>300</c:v>
                </c:pt>
                <c:pt idx="1435">
                  <c:v>227</c:v>
                </c:pt>
                <c:pt idx="1436">
                  <c:v>227</c:v>
                </c:pt>
                <c:pt idx="1437">
                  <c:v>204</c:v>
                </c:pt>
                <c:pt idx="1438">
                  <c:v>177</c:v>
                </c:pt>
                <c:pt idx="1439">
                  <c:v>244</c:v>
                </c:pt>
                <c:pt idx="1440">
                  <c:v>220</c:v>
                </c:pt>
                <c:pt idx="1441">
                  <c:v>162</c:v>
                </c:pt>
                <c:pt idx="1442">
                  <c:v>278</c:v>
                </c:pt>
                <c:pt idx="1443">
                  <c:v>176</c:v>
                </c:pt>
                <c:pt idx="1444">
                  <c:v>263</c:v>
                </c:pt>
                <c:pt idx="1445">
                  <c:v>211</c:v>
                </c:pt>
                <c:pt idx="1446">
                  <c:v>282</c:v>
                </c:pt>
                <c:pt idx="1447">
                  <c:v>268</c:v>
                </c:pt>
                <c:pt idx="1448">
                  <c:v>244</c:v>
                </c:pt>
                <c:pt idx="1449">
                  <c:v>211</c:v>
                </c:pt>
                <c:pt idx="1450">
                  <c:v>222</c:v>
                </c:pt>
                <c:pt idx="1451">
                  <c:v>235</c:v>
                </c:pt>
                <c:pt idx="1452">
                  <c:v>219</c:v>
                </c:pt>
                <c:pt idx="1453">
                  <c:v>265</c:v>
                </c:pt>
                <c:pt idx="1454">
                  <c:v>251</c:v>
                </c:pt>
                <c:pt idx="1455">
                  <c:v>265</c:v>
                </c:pt>
                <c:pt idx="1456">
                  <c:v>170</c:v>
                </c:pt>
                <c:pt idx="1457">
                  <c:v>216</c:v>
                </c:pt>
                <c:pt idx="1458">
                  <c:v>250</c:v>
                </c:pt>
                <c:pt idx="1459">
                  <c:v>251</c:v>
                </c:pt>
                <c:pt idx="1460">
                  <c:v>240</c:v>
                </c:pt>
                <c:pt idx="1461">
                  <c:v>197</c:v>
                </c:pt>
                <c:pt idx="1462">
                  <c:v>210</c:v>
                </c:pt>
                <c:pt idx="1463">
                  <c:v>225</c:v>
                </c:pt>
                <c:pt idx="1464">
                  <c:v>290</c:v>
                </c:pt>
                <c:pt idx="1465">
                  <c:v>244</c:v>
                </c:pt>
                <c:pt idx="1466">
                  <c:v>203</c:v>
                </c:pt>
                <c:pt idx="1467">
                  <c:v>265</c:v>
                </c:pt>
                <c:pt idx="1468">
                  <c:v>266</c:v>
                </c:pt>
                <c:pt idx="1469">
                  <c:v>264</c:v>
                </c:pt>
                <c:pt idx="1470">
                  <c:v>252</c:v>
                </c:pt>
                <c:pt idx="1471">
                  <c:v>217</c:v>
                </c:pt>
                <c:pt idx="1472">
                  <c:v>273</c:v>
                </c:pt>
                <c:pt idx="1473">
                  <c:v>188</c:v>
                </c:pt>
                <c:pt idx="1474">
                  <c:v>227</c:v>
                </c:pt>
                <c:pt idx="1475">
                  <c:v>170</c:v>
                </c:pt>
                <c:pt idx="1476">
                  <c:v>219</c:v>
                </c:pt>
                <c:pt idx="1477">
                  <c:v>227</c:v>
                </c:pt>
                <c:pt idx="1478">
                  <c:v>274</c:v>
                </c:pt>
                <c:pt idx="1479">
                  <c:v>243</c:v>
                </c:pt>
                <c:pt idx="1480">
                  <c:v>211</c:v>
                </c:pt>
                <c:pt idx="1481">
                  <c:v>228</c:v>
                </c:pt>
                <c:pt idx="1482">
                  <c:v>212</c:v>
                </c:pt>
                <c:pt idx="1483">
                  <c:v>236</c:v>
                </c:pt>
                <c:pt idx="1484">
                  <c:v>236</c:v>
                </c:pt>
                <c:pt idx="1485">
                  <c:v>211</c:v>
                </c:pt>
                <c:pt idx="1486">
                  <c:v>189</c:v>
                </c:pt>
                <c:pt idx="1487">
                  <c:v>229</c:v>
                </c:pt>
                <c:pt idx="1488">
                  <c:v>216</c:v>
                </c:pt>
                <c:pt idx="1489">
                  <c:v>293</c:v>
                </c:pt>
                <c:pt idx="1490">
                  <c:v>242</c:v>
                </c:pt>
                <c:pt idx="1491">
                  <c:v>264</c:v>
                </c:pt>
                <c:pt idx="1492">
                  <c:v>252</c:v>
                </c:pt>
                <c:pt idx="1493">
                  <c:v>238</c:v>
                </c:pt>
                <c:pt idx="1494">
                  <c:v>254</c:v>
                </c:pt>
                <c:pt idx="1495">
                  <c:v>192</c:v>
                </c:pt>
                <c:pt idx="1496">
                  <c:v>193</c:v>
                </c:pt>
                <c:pt idx="1497">
                  <c:v>304</c:v>
                </c:pt>
                <c:pt idx="1498">
                  <c:v>288</c:v>
                </c:pt>
                <c:pt idx="1499">
                  <c:v>204</c:v>
                </c:pt>
                <c:pt idx="1500">
                  <c:v>197</c:v>
                </c:pt>
                <c:pt idx="1501">
                  <c:v>238</c:v>
                </c:pt>
                <c:pt idx="1502">
                  <c:v>331</c:v>
                </c:pt>
                <c:pt idx="1503">
                  <c:v>153</c:v>
                </c:pt>
                <c:pt idx="1504">
                  <c:v>202</c:v>
                </c:pt>
                <c:pt idx="1505">
                  <c:v>223</c:v>
                </c:pt>
                <c:pt idx="1506">
                  <c:v>242</c:v>
                </c:pt>
                <c:pt idx="1507">
                  <c:v>325</c:v>
                </c:pt>
                <c:pt idx="1508">
                  <c:v>184</c:v>
                </c:pt>
                <c:pt idx="1509">
                  <c:v>193</c:v>
                </c:pt>
                <c:pt idx="1510">
                  <c:v>259</c:v>
                </c:pt>
                <c:pt idx="1511">
                  <c:v>203</c:v>
                </c:pt>
                <c:pt idx="1512">
                  <c:v>192</c:v>
                </c:pt>
                <c:pt idx="1513">
                  <c:v>223</c:v>
                </c:pt>
                <c:pt idx="1514">
                  <c:v>257</c:v>
                </c:pt>
                <c:pt idx="1515">
                  <c:v>231</c:v>
                </c:pt>
                <c:pt idx="1516">
                  <c:v>217</c:v>
                </c:pt>
                <c:pt idx="1517">
                  <c:v>229</c:v>
                </c:pt>
                <c:pt idx="1518">
                  <c:v>247</c:v>
                </c:pt>
                <c:pt idx="1519">
                  <c:v>251</c:v>
                </c:pt>
                <c:pt idx="1520">
                  <c:v>203</c:v>
                </c:pt>
                <c:pt idx="1521">
                  <c:v>300</c:v>
                </c:pt>
                <c:pt idx="1522">
                  <c:v>187</c:v>
                </c:pt>
                <c:pt idx="1523">
                  <c:v>293</c:v>
                </c:pt>
                <c:pt idx="1524">
                  <c:v>227</c:v>
                </c:pt>
                <c:pt idx="1525">
                  <c:v>230</c:v>
                </c:pt>
                <c:pt idx="1526">
                  <c:v>217</c:v>
                </c:pt>
                <c:pt idx="1527">
                  <c:v>152</c:v>
                </c:pt>
                <c:pt idx="1528">
                  <c:v>242</c:v>
                </c:pt>
                <c:pt idx="1529">
                  <c:v>210</c:v>
                </c:pt>
                <c:pt idx="1530">
                  <c:v>253</c:v>
                </c:pt>
                <c:pt idx="1531">
                  <c:v>338</c:v>
                </c:pt>
                <c:pt idx="1532">
                  <c:v>229</c:v>
                </c:pt>
                <c:pt idx="1533">
                  <c:v>256</c:v>
                </c:pt>
                <c:pt idx="1534">
                  <c:v>235</c:v>
                </c:pt>
                <c:pt idx="1535">
                  <c:v>228</c:v>
                </c:pt>
                <c:pt idx="1536">
                  <c:v>220</c:v>
                </c:pt>
                <c:pt idx="1537">
                  <c:v>225</c:v>
                </c:pt>
                <c:pt idx="1538">
                  <c:v>209</c:v>
                </c:pt>
                <c:pt idx="1539">
                  <c:v>254</c:v>
                </c:pt>
                <c:pt idx="1540">
                  <c:v>225</c:v>
                </c:pt>
                <c:pt idx="1541">
                  <c:v>245</c:v>
                </c:pt>
                <c:pt idx="1542">
                  <c:v>222</c:v>
                </c:pt>
                <c:pt idx="1543">
                  <c:v>213</c:v>
                </c:pt>
                <c:pt idx="1544">
                  <c:v>200</c:v>
                </c:pt>
                <c:pt idx="1545">
                  <c:v>228</c:v>
                </c:pt>
                <c:pt idx="1546">
                  <c:v>222</c:v>
                </c:pt>
                <c:pt idx="1547">
                  <c:v>192</c:v>
                </c:pt>
                <c:pt idx="1548">
                  <c:v>254</c:v>
                </c:pt>
                <c:pt idx="1549">
                  <c:v>253</c:v>
                </c:pt>
                <c:pt idx="1550">
                  <c:v>186</c:v>
                </c:pt>
                <c:pt idx="1551">
                  <c:v>253</c:v>
                </c:pt>
                <c:pt idx="1552">
                  <c:v>230</c:v>
                </c:pt>
                <c:pt idx="1553">
                  <c:v>215</c:v>
                </c:pt>
                <c:pt idx="1554">
                  <c:v>210</c:v>
                </c:pt>
                <c:pt idx="1555">
                  <c:v>291</c:v>
                </c:pt>
                <c:pt idx="1556">
                  <c:v>228</c:v>
                </c:pt>
                <c:pt idx="1557">
                  <c:v>513</c:v>
                </c:pt>
                <c:pt idx="1558">
                  <c:v>213</c:v>
                </c:pt>
                <c:pt idx="1559">
                  <c:v>282</c:v>
                </c:pt>
                <c:pt idx="1560">
                  <c:v>272</c:v>
                </c:pt>
                <c:pt idx="1561">
                  <c:v>225</c:v>
                </c:pt>
                <c:pt idx="1562">
                  <c:v>175</c:v>
                </c:pt>
                <c:pt idx="1563">
                  <c:v>243</c:v>
                </c:pt>
                <c:pt idx="1564">
                  <c:v>272</c:v>
                </c:pt>
                <c:pt idx="1565">
                  <c:v>201</c:v>
                </c:pt>
                <c:pt idx="1566">
                  <c:v>287</c:v>
                </c:pt>
                <c:pt idx="1567">
                  <c:v>220</c:v>
                </c:pt>
                <c:pt idx="1568">
                  <c:v>288</c:v>
                </c:pt>
                <c:pt idx="1569">
                  <c:v>303</c:v>
                </c:pt>
                <c:pt idx="1570">
                  <c:v>239</c:v>
                </c:pt>
                <c:pt idx="1571">
                  <c:v>254</c:v>
                </c:pt>
                <c:pt idx="1572">
                  <c:v>231</c:v>
                </c:pt>
                <c:pt idx="1573">
                  <c:v>256</c:v>
                </c:pt>
                <c:pt idx="1574">
                  <c:v>235</c:v>
                </c:pt>
                <c:pt idx="1575">
                  <c:v>238</c:v>
                </c:pt>
                <c:pt idx="1576">
                  <c:v>244</c:v>
                </c:pt>
                <c:pt idx="1577">
                  <c:v>235</c:v>
                </c:pt>
                <c:pt idx="1578">
                  <c:v>283</c:v>
                </c:pt>
                <c:pt idx="1579">
                  <c:v>192</c:v>
                </c:pt>
                <c:pt idx="1580">
                  <c:v>224</c:v>
                </c:pt>
                <c:pt idx="1581">
                  <c:v>200</c:v>
                </c:pt>
                <c:pt idx="1582">
                  <c:v>229</c:v>
                </c:pt>
                <c:pt idx="1583">
                  <c:v>228</c:v>
                </c:pt>
                <c:pt idx="1584">
                  <c:v>238</c:v>
                </c:pt>
                <c:pt idx="1585">
                  <c:v>230</c:v>
                </c:pt>
                <c:pt idx="1586">
                  <c:v>256</c:v>
                </c:pt>
                <c:pt idx="1587">
                  <c:v>190</c:v>
                </c:pt>
                <c:pt idx="1588">
                  <c:v>215</c:v>
                </c:pt>
                <c:pt idx="1589">
                  <c:v>311</c:v>
                </c:pt>
                <c:pt idx="1590">
                  <c:v>239</c:v>
                </c:pt>
                <c:pt idx="1591">
                  <c:v>290</c:v>
                </c:pt>
                <c:pt idx="1592">
                  <c:v>223</c:v>
                </c:pt>
                <c:pt idx="1593">
                  <c:v>243</c:v>
                </c:pt>
                <c:pt idx="1594">
                  <c:v>225</c:v>
                </c:pt>
                <c:pt idx="1595">
                  <c:v>283</c:v>
                </c:pt>
                <c:pt idx="1596">
                  <c:v>258</c:v>
                </c:pt>
                <c:pt idx="1597">
                  <c:v>256</c:v>
                </c:pt>
                <c:pt idx="1598">
                  <c:v>295</c:v>
                </c:pt>
                <c:pt idx="1599">
                  <c:v>321</c:v>
                </c:pt>
                <c:pt idx="1600">
                  <c:v>235</c:v>
                </c:pt>
                <c:pt idx="1601">
                  <c:v>184</c:v>
                </c:pt>
                <c:pt idx="1602">
                  <c:v>209</c:v>
                </c:pt>
                <c:pt idx="1603">
                  <c:v>257</c:v>
                </c:pt>
                <c:pt idx="1604">
                  <c:v>222</c:v>
                </c:pt>
                <c:pt idx="1605">
                  <c:v>217</c:v>
                </c:pt>
                <c:pt idx="1606">
                  <c:v>222</c:v>
                </c:pt>
                <c:pt idx="1607">
                  <c:v>257</c:v>
                </c:pt>
                <c:pt idx="1608">
                  <c:v>315</c:v>
                </c:pt>
                <c:pt idx="1609">
                  <c:v>242</c:v>
                </c:pt>
                <c:pt idx="1610">
                  <c:v>248</c:v>
                </c:pt>
                <c:pt idx="1611">
                  <c:v>264</c:v>
                </c:pt>
                <c:pt idx="1612">
                  <c:v>205</c:v>
                </c:pt>
                <c:pt idx="1613">
                  <c:v>195</c:v>
                </c:pt>
                <c:pt idx="1614">
                  <c:v>265</c:v>
                </c:pt>
                <c:pt idx="1615">
                  <c:v>513</c:v>
                </c:pt>
                <c:pt idx="1616">
                  <c:v>255</c:v>
                </c:pt>
                <c:pt idx="1617">
                  <c:v>207</c:v>
                </c:pt>
                <c:pt idx="1618">
                  <c:v>200</c:v>
                </c:pt>
                <c:pt idx="1619">
                  <c:v>218</c:v>
                </c:pt>
                <c:pt idx="1620">
                  <c:v>283</c:v>
                </c:pt>
                <c:pt idx="1621">
                  <c:v>209</c:v>
                </c:pt>
                <c:pt idx="1622">
                  <c:v>203</c:v>
                </c:pt>
                <c:pt idx="1623">
                  <c:v>292</c:v>
                </c:pt>
                <c:pt idx="1624">
                  <c:v>228</c:v>
                </c:pt>
                <c:pt idx="1625">
                  <c:v>203</c:v>
                </c:pt>
                <c:pt idx="1626">
                  <c:v>273</c:v>
                </c:pt>
                <c:pt idx="1627">
                  <c:v>231</c:v>
                </c:pt>
                <c:pt idx="1628">
                  <c:v>254</c:v>
                </c:pt>
                <c:pt idx="1629">
                  <c:v>202</c:v>
                </c:pt>
                <c:pt idx="1630">
                  <c:v>219</c:v>
                </c:pt>
                <c:pt idx="1631">
                  <c:v>293</c:v>
                </c:pt>
                <c:pt idx="1632">
                  <c:v>193</c:v>
                </c:pt>
                <c:pt idx="1633">
                  <c:v>197</c:v>
                </c:pt>
                <c:pt idx="1634">
                  <c:v>285</c:v>
                </c:pt>
                <c:pt idx="1635">
                  <c:v>513</c:v>
                </c:pt>
                <c:pt idx="1636">
                  <c:v>199</c:v>
                </c:pt>
                <c:pt idx="1637">
                  <c:v>288</c:v>
                </c:pt>
                <c:pt idx="1638">
                  <c:v>191</c:v>
                </c:pt>
                <c:pt idx="1639">
                  <c:v>239</c:v>
                </c:pt>
                <c:pt idx="1640">
                  <c:v>264</c:v>
                </c:pt>
                <c:pt idx="1641">
                  <c:v>231</c:v>
                </c:pt>
                <c:pt idx="1642">
                  <c:v>209</c:v>
                </c:pt>
                <c:pt idx="1643">
                  <c:v>195</c:v>
                </c:pt>
                <c:pt idx="1644">
                  <c:v>197</c:v>
                </c:pt>
                <c:pt idx="1645">
                  <c:v>227</c:v>
                </c:pt>
                <c:pt idx="1646">
                  <c:v>202</c:v>
                </c:pt>
                <c:pt idx="1647">
                  <c:v>278</c:v>
                </c:pt>
                <c:pt idx="1648">
                  <c:v>182</c:v>
                </c:pt>
                <c:pt idx="1649">
                  <c:v>215</c:v>
                </c:pt>
                <c:pt idx="1650">
                  <c:v>229</c:v>
                </c:pt>
                <c:pt idx="1651">
                  <c:v>267</c:v>
                </c:pt>
                <c:pt idx="1652">
                  <c:v>247</c:v>
                </c:pt>
                <c:pt idx="1653">
                  <c:v>231</c:v>
                </c:pt>
                <c:pt idx="1654">
                  <c:v>218</c:v>
                </c:pt>
                <c:pt idx="1655">
                  <c:v>198</c:v>
                </c:pt>
                <c:pt idx="1656">
                  <c:v>253</c:v>
                </c:pt>
                <c:pt idx="1657">
                  <c:v>165</c:v>
                </c:pt>
                <c:pt idx="1658">
                  <c:v>208</c:v>
                </c:pt>
                <c:pt idx="1659">
                  <c:v>235</c:v>
                </c:pt>
                <c:pt idx="1660">
                  <c:v>331</c:v>
                </c:pt>
                <c:pt idx="1661">
                  <c:v>301</c:v>
                </c:pt>
                <c:pt idx="1662">
                  <c:v>251</c:v>
                </c:pt>
                <c:pt idx="1663">
                  <c:v>220</c:v>
                </c:pt>
                <c:pt idx="1664">
                  <c:v>258</c:v>
                </c:pt>
                <c:pt idx="1665">
                  <c:v>191</c:v>
                </c:pt>
                <c:pt idx="1666">
                  <c:v>146</c:v>
                </c:pt>
                <c:pt idx="1667">
                  <c:v>263</c:v>
                </c:pt>
                <c:pt idx="1668">
                  <c:v>250</c:v>
                </c:pt>
                <c:pt idx="1669">
                  <c:v>168</c:v>
                </c:pt>
                <c:pt idx="1670">
                  <c:v>235</c:v>
                </c:pt>
                <c:pt idx="1671">
                  <c:v>238</c:v>
                </c:pt>
                <c:pt idx="1672">
                  <c:v>273</c:v>
                </c:pt>
                <c:pt idx="1673">
                  <c:v>263</c:v>
                </c:pt>
                <c:pt idx="1674">
                  <c:v>244</c:v>
                </c:pt>
                <c:pt idx="1675">
                  <c:v>218</c:v>
                </c:pt>
                <c:pt idx="1676">
                  <c:v>243</c:v>
                </c:pt>
                <c:pt idx="1677">
                  <c:v>180</c:v>
                </c:pt>
                <c:pt idx="1678">
                  <c:v>264</c:v>
                </c:pt>
                <c:pt idx="1679">
                  <c:v>201</c:v>
                </c:pt>
                <c:pt idx="1680">
                  <c:v>227</c:v>
                </c:pt>
                <c:pt idx="1681">
                  <c:v>247</c:v>
                </c:pt>
                <c:pt idx="1682">
                  <c:v>287</c:v>
                </c:pt>
                <c:pt idx="1683">
                  <c:v>245</c:v>
                </c:pt>
                <c:pt idx="1684">
                  <c:v>196</c:v>
                </c:pt>
                <c:pt idx="1685">
                  <c:v>298</c:v>
                </c:pt>
                <c:pt idx="1686">
                  <c:v>230</c:v>
                </c:pt>
                <c:pt idx="1687">
                  <c:v>393</c:v>
                </c:pt>
                <c:pt idx="1688">
                  <c:v>225</c:v>
                </c:pt>
                <c:pt idx="1689">
                  <c:v>295</c:v>
                </c:pt>
                <c:pt idx="1690">
                  <c:v>216</c:v>
                </c:pt>
                <c:pt idx="1691">
                  <c:v>303</c:v>
                </c:pt>
                <c:pt idx="1692">
                  <c:v>230</c:v>
                </c:pt>
                <c:pt idx="1693">
                  <c:v>260</c:v>
                </c:pt>
                <c:pt idx="1694">
                  <c:v>258</c:v>
                </c:pt>
                <c:pt idx="1695">
                  <c:v>229</c:v>
                </c:pt>
                <c:pt idx="1696">
                  <c:v>180</c:v>
                </c:pt>
                <c:pt idx="1697">
                  <c:v>239</c:v>
                </c:pt>
                <c:pt idx="1698">
                  <c:v>266</c:v>
                </c:pt>
                <c:pt idx="1699">
                  <c:v>253</c:v>
                </c:pt>
                <c:pt idx="1700">
                  <c:v>236</c:v>
                </c:pt>
                <c:pt idx="1701">
                  <c:v>213</c:v>
                </c:pt>
                <c:pt idx="1702">
                  <c:v>285</c:v>
                </c:pt>
                <c:pt idx="1703">
                  <c:v>290</c:v>
                </c:pt>
                <c:pt idx="1704">
                  <c:v>219</c:v>
                </c:pt>
                <c:pt idx="1705">
                  <c:v>294</c:v>
                </c:pt>
                <c:pt idx="1706">
                  <c:v>210</c:v>
                </c:pt>
                <c:pt idx="1707">
                  <c:v>178</c:v>
                </c:pt>
                <c:pt idx="1708">
                  <c:v>265</c:v>
                </c:pt>
                <c:pt idx="1709">
                  <c:v>278</c:v>
                </c:pt>
                <c:pt idx="1710">
                  <c:v>283</c:v>
                </c:pt>
                <c:pt idx="1711">
                  <c:v>321</c:v>
                </c:pt>
                <c:pt idx="1712">
                  <c:v>184</c:v>
                </c:pt>
                <c:pt idx="1713">
                  <c:v>227</c:v>
                </c:pt>
                <c:pt idx="1714">
                  <c:v>170</c:v>
                </c:pt>
                <c:pt idx="1715">
                  <c:v>323</c:v>
                </c:pt>
                <c:pt idx="1716">
                  <c:v>282</c:v>
                </c:pt>
                <c:pt idx="1717">
                  <c:v>244</c:v>
                </c:pt>
                <c:pt idx="1718">
                  <c:v>252</c:v>
                </c:pt>
                <c:pt idx="1719">
                  <c:v>257</c:v>
                </c:pt>
                <c:pt idx="1720">
                  <c:v>220</c:v>
                </c:pt>
                <c:pt idx="1721">
                  <c:v>245</c:v>
                </c:pt>
                <c:pt idx="1722">
                  <c:v>247</c:v>
                </c:pt>
                <c:pt idx="1723">
                  <c:v>300</c:v>
                </c:pt>
                <c:pt idx="1724">
                  <c:v>235</c:v>
                </c:pt>
                <c:pt idx="1725">
                  <c:v>229</c:v>
                </c:pt>
                <c:pt idx="1726">
                  <c:v>204</c:v>
                </c:pt>
                <c:pt idx="1727">
                  <c:v>265</c:v>
                </c:pt>
                <c:pt idx="1728">
                  <c:v>263</c:v>
                </c:pt>
                <c:pt idx="1729">
                  <c:v>250</c:v>
                </c:pt>
                <c:pt idx="1730">
                  <c:v>227</c:v>
                </c:pt>
                <c:pt idx="1731">
                  <c:v>260</c:v>
                </c:pt>
                <c:pt idx="1732">
                  <c:v>266</c:v>
                </c:pt>
                <c:pt idx="1733">
                  <c:v>196</c:v>
                </c:pt>
                <c:pt idx="1734">
                  <c:v>210</c:v>
                </c:pt>
                <c:pt idx="1735">
                  <c:v>289</c:v>
                </c:pt>
                <c:pt idx="1736">
                  <c:v>259</c:v>
                </c:pt>
                <c:pt idx="1737">
                  <c:v>245</c:v>
                </c:pt>
                <c:pt idx="1738">
                  <c:v>196</c:v>
                </c:pt>
                <c:pt idx="1739">
                  <c:v>308</c:v>
                </c:pt>
                <c:pt idx="1740">
                  <c:v>250</c:v>
                </c:pt>
                <c:pt idx="1741">
                  <c:v>220</c:v>
                </c:pt>
                <c:pt idx="1742">
                  <c:v>217</c:v>
                </c:pt>
                <c:pt idx="1743">
                  <c:v>226</c:v>
                </c:pt>
                <c:pt idx="1744">
                  <c:v>245</c:v>
                </c:pt>
                <c:pt idx="1745">
                  <c:v>244</c:v>
                </c:pt>
                <c:pt idx="1746">
                  <c:v>252</c:v>
                </c:pt>
                <c:pt idx="1747">
                  <c:v>254</c:v>
                </c:pt>
                <c:pt idx="1748">
                  <c:v>258</c:v>
                </c:pt>
                <c:pt idx="1749">
                  <c:v>246</c:v>
                </c:pt>
                <c:pt idx="1750">
                  <c:v>197</c:v>
                </c:pt>
                <c:pt idx="1751">
                  <c:v>260</c:v>
                </c:pt>
                <c:pt idx="1752">
                  <c:v>245</c:v>
                </c:pt>
                <c:pt idx="1753">
                  <c:v>223</c:v>
                </c:pt>
                <c:pt idx="1754">
                  <c:v>273</c:v>
                </c:pt>
                <c:pt idx="1755">
                  <c:v>237</c:v>
                </c:pt>
                <c:pt idx="1756">
                  <c:v>186</c:v>
                </c:pt>
                <c:pt idx="1757">
                  <c:v>223</c:v>
                </c:pt>
                <c:pt idx="1758">
                  <c:v>268</c:v>
                </c:pt>
                <c:pt idx="1759">
                  <c:v>229</c:v>
                </c:pt>
                <c:pt idx="1760">
                  <c:v>199</c:v>
                </c:pt>
                <c:pt idx="1761">
                  <c:v>237</c:v>
                </c:pt>
                <c:pt idx="1762">
                  <c:v>238</c:v>
                </c:pt>
                <c:pt idx="1763">
                  <c:v>220</c:v>
                </c:pt>
                <c:pt idx="1764">
                  <c:v>268</c:v>
                </c:pt>
                <c:pt idx="1765">
                  <c:v>227</c:v>
                </c:pt>
                <c:pt idx="1766">
                  <c:v>215</c:v>
                </c:pt>
                <c:pt idx="1767">
                  <c:v>225</c:v>
                </c:pt>
                <c:pt idx="1768">
                  <c:v>233</c:v>
                </c:pt>
                <c:pt idx="1769">
                  <c:v>171</c:v>
                </c:pt>
                <c:pt idx="1770">
                  <c:v>225</c:v>
                </c:pt>
                <c:pt idx="1771">
                  <c:v>242</c:v>
                </c:pt>
                <c:pt idx="1772">
                  <c:v>266</c:v>
                </c:pt>
                <c:pt idx="1773">
                  <c:v>227</c:v>
                </c:pt>
                <c:pt idx="1774">
                  <c:v>210</c:v>
                </c:pt>
                <c:pt idx="1775">
                  <c:v>247</c:v>
                </c:pt>
                <c:pt idx="1776">
                  <c:v>240</c:v>
                </c:pt>
                <c:pt idx="1777">
                  <c:v>249</c:v>
                </c:pt>
                <c:pt idx="1778">
                  <c:v>228</c:v>
                </c:pt>
                <c:pt idx="1779">
                  <c:v>243</c:v>
                </c:pt>
                <c:pt idx="1780">
                  <c:v>143</c:v>
                </c:pt>
                <c:pt idx="1781">
                  <c:v>229</c:v>
                </c:pt>
                <c:pt idx="1782">
                  <c:v>327</c:v>
                </c:pt>
                <c:pt idx="1783">
                  <c:v>222</c:v>
                </c:pt>
                <c:pt idx="1784">
                  <c:v>243</c:v>
                </c:pt>
                <c:pt idx="1785">
                  <c:v>210</c:v>
                </c:pt>
                <c:pt idx="1786">
                  <c:v>207</c:v>
                </c:pt>
                <c:pt idx="1787">
                  <c:v>231</c:v>
                </c:pt>
                <c:pt idx="1788">
                  <c:v>231</c:v>
                </c:pt>
                <c:pt idx="1789">
                  <c:v>280</c:v>
                </c:pt>
                <c:pt idx="1790">
                  <c:v>245</c:v>
                </c:pt>
                <c:pt idx="1791">
                  <c:v>193</c:v>
                </c:pt>
                <c:pt idx="1792">
                  <c:v>214</c:v>
                </c:pt>
                <c:pt idx="1793">
                  <c:v>269</c:v>
                </c:pt>
                <c:pt idx="1794">
                  <c:v>265</c:v>
                </c:pt>
                <c:pt idx="1795">
                  <c:v>249</c:v>
                </c:pt>
                <c:pt idx="1796">
                  <c:v>230</c:v>
                </c:pt>
                <c:pt idx="1797">
                  <c:v>244</c:v>
                </c:pt>
                <c:pt idx="1798">
                  <c:v>178</c:v>
                </c:pt>
                <c:pt idx="1799">
                  <c:v>253</c:v>
                </c:pt>
                <c:pt idx="1800">
                  <c:v>244</c:v>
                </c:pt>
                <c:pt idx="1801">
                  <c:v>240</c:v>
                </c:pt>
                <c:pt idx="1802">
                  <c:v>175</c:v>
                </c:pt>
                <c:pt idx="1803">
                  <c:v>212</c:v>
                </c:pt>
                <c:pt idx="1804">
                  <c:v>201</c:v>
                </c:pt>
                <c:pt idx="1805">
                  <c:v>303</c:v>
                </c:pt>
                <c:pt idx="1806">
                  <c:v>166</c:v>
                </c:pt>
                <c:pt idx="1807">
                  <c:v>209</c:v>
                </c:pt>
                <c:pt idx="1808">
                  <c:v>270</c:v>
                </c:pt>
                <c:pt idx="1809">
                  <c:v>214</c:v>
                </c:pt>
                <c:pt idx="1810">
                  <c:v>180</c:v>
                </c:pt>
                <c:pt idx="1811">
                  <c:v>234</c:v>
                </c:pt>
                <c:pt idx="1812">
                  <c:v>207</c:v>
                </c:pt>
                <c:pt idx="1813">
                  <c:v>191</c:v>
                </c:pt>
                <c:pt idx="1814">
                  <c:v>352</c:v>
                </c:pt>
                <c:pt idx="1815">
                  <c:v>293</c:v>
                </c:pt>
                <c:pt idx="1816">
                  <c:v>205</c:v>
                </c:pt>
                <c:pt idx="1817">
                  <c:v>258</c:v>
                </c:pt>
                <c:pt idx="1818">
                  <c:v>258</c:v>
                </c:pt>
                <c:pt idx="1819">
                  <c:v>256</c:v>
                </c:pt>
                <c:pt idx="1820">
                  <c:v>227</c:v>
                </c:pt>
                <c:pt idx="1821">
                  <c:v>315</c:v>
                </c:pt>
                <c:pt idx="1822">
                  <c:v>273</c:v>
                </c:pt>
                <c:pt idx="1823">
                  <c:v>200</c:v>
                </c:pt>
                <c:pt idx="1824">
                  <c:v>311</c:v>
                </c:pt>
                <c:pt idx="1825">
                  <c:v>274</c:v>
                </c:pt>
                <c:pt idx="1826">
                  <c:v>208</c:v>
                </c:pt>
                <c:pt idx="1827">
                  <c:v>216</c:v>
                </c:pt>
                <c:pt idx="1828">
                  <c:v>243</c:v>
                </c:pt>
                <c:pt idx="1829">
                  <c:v>215</c:v>
                </c:pt>
                <c:pt idx="1830">
                  <c:v>273</c:v>
                </c:pt>
                <c:pt idx="1831">
                  <c:v>196</c:v>
                </c:pt>
                <c:pt idx="1832">
                  <c:v>252</c:v>
                </c:pt>
                <c:pt idx="1833">
                  <c:v>203</c:v>
                </c:pt>
                <c:pt idx="1834">
                  <c:v>283</c:v>
                </c:pt>
                <c:pt idx="1835">
                  <c:v>260</c:v>
                </c:pt>
                <c:pt idx="1836">
                  <c:v>513</c:v>
                </c:pt>
                <c:pt idx="1837">
                  <c:v>225</c:v>
                </c:pt>
                <c:pt idx="1838">
                  <c:v>265</c:v>
                </c:pt>
                <c:pt idx="1839">
                  <c:v>219</c:v>
                </c:pt>
                <c:pt idx="1840">
                  <c:v>257</c:v>
                </c:pt>
                <c:pt idx="1841">
                  <c:v>233</c:v>
                </c:pt>
                <c:pt idx="1842">
                  <c:v>247</c:v>
                </c:pt>
                <c:pt idx="1843">
                  <c:v>202</c:v>
                </c:pt>
                <c:pt idx="1844">
                  <c:v>244</c:v>
                </c:pt>
                <c:pt idx="1845">
                  <c:v>216</c:v>
                </c:pt>
                <c:pt idx="1846">
                  <c:v>254</c:v>
                </c:pt>
                <c:pt idx="1847">
                  <c:v>185</c:v>
                </c:pt>
                <c:pt idx="1848">
                  <c:v>242</c:v>
                </c:pt>
                <c:pt idx="1849">
                  <c:v>258</c:v>
                </c:pt>
                <c:pt idx="1850">
                  <c:v>199</c:v>
                </c:pt>
                <c:pt idx="1851">
                  <c:v>301</c:v>
                </c:pt>
                <c:pt idx="1852">
                  <c:v>226</c:v>
                </c:pt>
                <c:pt idx="1853">
                  <c:v>264</c:v>
                </c:pt>
                <c:pt idx="1854">
                  <c:v>231</c:v>
                </c:pt>
                <c:pt idx="1855">
                  <c:v>208</c:v>
                </c:pt>
                <c:pt idx="1856">
                  <c:v>220</c:v>
                </c:pt>
                <c:pt idx="1857">
                  <c:v>241</c:v>
                </c:pt>
                <c:pt idx="1858">
                  <c:v>272</c:v>
                </c:pt>
                <c:pt idx="1859">
                  <c:v>258</c:v>
                </c:pt>
                <c:pt idx="1860">
                  <c:v>325</c:v>
                </c:pt>
                <c:pt idx="1861">
                  <c:v>166</c:v>
                </c:pt>
                <c:pt idx="1862">
                  <c:v>219</c:v>
                </c:pt>
                <c:pt idx="1863">
                  <c:v>230</c:v>
                </c:pt>
                <c:pt idx="1864">
                  <c:v>209</c:v>
                </c:pt>
                <c:pt idx="1865">
                  <c:v>252</c:v>
                </c:pt>
                <c:pt idx="1866">
                  <c:v>215</c:v>
                </c:pt>
                <c:pt idx="1867">
                  <c:v>220</c:v>
                </c:pt>
                <c:pt idx="1868">
                  <c:v>199</c:v>
                </c:pt>
                <c:pt idx="1869">
                  <c:v>224</c:v>
                </c:pt>
                <c:pt idx="1870">
                  <c:v>265</c:v>
                </c:pt>
                <c:pt idx="1871">
                  <c:v>295</c:v>
                </c:pt>
                <c:pt idx="1872">
                  <c:v>199</c:v>
                </c:pt>
                <c:pt idx="1873">
                  <c:v>236</c:v>
                </c:pt>
                <c:pt idx="1874">
                  <c:v>224</c:v>
                </c:pt>
                <c:pt idx="1875">
                  <c:v>295</c:v>
                </c:pt>
                <c:pt idx="1876">
                  <c:v>255</c:v>
                </c:pt>
                <c:pt idx="1877">
                  <c:v>191</c:v>
                </c:pt>
                <c:pt idx="1878">
                  <c:v>249</c:v>
                </c:pt>
                <c:pt idx="1879">
                  <c:v>223</c:v>
                </c:pt>
                <c:pt idx="1880">
                  <c:v>235</c:v>
                </c:pt>
                <c:pt idx="1881">
                  <c:v>265</c:v>
                </c:pt>
                <c:pt idx="1882">
                  <c:v>210</c:v>
                </c:pt>
                <c:pt idx="1883">
                  <c:v>233</c:v>
                </c:pt>
                <c:pt idx="1884">
                  <c:v>223</c:v>
                </c:pt>
                <c:pt idx="1885">
                  <c:v>238</c:v>
                </c:pt>
                <c:pt idx="1886">
                  <c:v>276</c:v>
                </c:pt>
                <c:pt idx="1887">
                  <c:v>240</c:v>
                </c:pt>
                <c:pt idx="1888">
                  <c:v>235</c:v>
                </c:pt>
                <c:pt idx="1889">
                  <c:v>283</c:v>
                </c:pt>
                <c:pt idx="1890">
                  <c:v>289</c:v>
                </c:pt>
                <c:pt idx="1891">
                  <c:v>265</c:v>
                </c:pt>
                <c:pt idx="1892">
                  <c:v>282</c:v>
                </c:pt>
                <c:pt idx="1893">
                  <c:v>229</c:v>
                </c:pt>
                <c:pt idx="1894">
                  <c:v>243</c:v>
                </c:pt>
                <c:pt idx="1895">
                  <c:v>210</c:v>
                </c:pt>
                <c:pt idx="1896">
                  <c:v>223</c:v>
                </c:pt>
                <c:pt idx="1897">
                  <c:v>215</c:v>
                </c:pt>
                <c:pt idx="1898">
                  <c:v>244</c:v>
                </c:pt>
                <c:pt idx="1899">
                  <c:v>202</c:v>
                </c:pt>
                <c:pt idx="1900">
                  <c:v>231</c:v>
                </c:pt>
                <c:pt idx="1901">
                  <c:v>236</c:v>
                </c:pt>
                <c:pt idx="1902">
                  <c:v>205</c:v>
                </c:pt>
                <c:pt idx="1903">
                  <c:v>211</c:v>
                </c:pt>
                <c:pt idx="1904">
                  <c:v>258</c:v>
                </c:pt>
                <c:pt idx="1905">
                  <c:v>281</c:v>
                </c:pt>
                <c:pt idx="1906">
                  <c:v>212</c:v>
                </c:pt>
                <c:pt idx="1907">
                  <c:v>218</c:v>
                </c:pt>
                <c:pt idx="1908">
                  <c:v>242</c:v>
                </c:pt>
                <c:pt idx="1909">
                  <c:v>258</c:v>
                </c:pt>
                <c:pt idx="1910">
                  <c:v>329</c:v>
                </c:pt>
                <c:pt idx="1911">
                  <c:v>210</c:v>
                </c:pt>
                <c:pt idx="1912">
                  <c:v>206</c:v>
                </c:pt>
                <c:pt idx="1913">
                  <c:v>204</c:v>
                </c:pt>
                <c:pt idx="1914">
                  <c:v>253</c:v>
                </c:pt>
                <c:pt idx="1915">
                  <c:v>218</c:v>
                </c:pt>
                <c:pt idx="1916">
                  <c:v>216</c:v>
                </c:pt>
                <c:pt idx="1917">
                  <c:v>254</c:v>
                </c:pt>
                <c:pt idx="1918">
                  <c:v>223</c:v>
                </c:pt>
                <c:pt idx="1919">
                  <c:v>264</c:v>
                </c:pt>
                <c:pt idx="1920">
                  <c:v>264</c:v>
                </c:pt>
                <c:pt idx="1921">
                  <c:v>289</c:v>
                </c:pt>
                <c:pt idx="1922">
                  <c:v>228</c:v>
                </c:pt>
                <c:pt idx="1923">
                  <c:v>201</c:v>
                </c:pt>
                <c:pt idx="1924">
                  <c:v>250</c:v>
                </c:pt>
                <c:pt idx="1925">
                  <c:v>310</c:v>
                </c:pt>
                <c:pt idx="1926">
                  <c:v>225</c:v>
                </c:pt>
                <c:pt idx="1927">
                  <c:v>236</c:v>
                </c:pt>
                <c:pt idx="1928">
                  <c:v>270</c:v>
                </c:pt>
                <c:pt idx="1929">
                  <c:v>454</c:v>
                </c:pt>
                <c:pt idx="1930">
                  <c:v>271</c:v>
                </c:pt>
                <c:pt idx="1931">
                  <c:v>223</c:v>
                </c:pt>
                <c:pt idx="1932">
                  <c:v>298</c:v>
                </c:pt>
                <c:pt idx="1933">
                  <c:v>194</c:v>
                </c:pt>
                <c:pt idx="1934">
                  <c:v>197</c:v>
                </c:pt>
                <c:pt idx="1935">
                  <c:v>191</c:v>
                </c:pt>
                <c:pt idx="1936">
                  <c:v>232</c:v>
                </c:pt>
                <c:pt idx="1937">
                  <c:v>212</c:v>
                </c:pt>
                <c:pt idx="1938">
                  <c:v>265</c:v>
                </c:pt>
                <c:pt idx="1939">
                  <c:v>246</c:v>
                </c:pt>
                <c:pt idx="1940">
                  <c:v>273</c:v>
                </c:pt>
                <c:pt idx="1941">
                  <c:v>210</c:v>
                </c:pt>
                <c:pt idx="1942">
                  <c:v>278</c:v>
                </c:pt>
                <c:pt idx="1943">
                  <c:v>207</c:v>
                </c:pt>
                <c:pt idx="1944">
                  <c:v>220</c:v>
                </c:pt>
                <c:pt idx="1945">
                  <c:v>228</c:v>
                </c:pt>
                <c:pt idx="1946">
                  <c:v>228</c:v>
                </c:pt>
                <c:pt idx="1947">
                  <c:v>218</c:v>
                </c:pt>
                <c:pt idx="1948">
                  <c:v>182</c:v>
                </c:pt>
                <c:pt idx="1949">
                  <c:v>254</c:v>
                </c:pt>
                <c:pt idx="1950">
                  <c:v>218</c:v>
                </c:pt>
                <c:pt idx="1951">
                  <c:v>239</c:v>
                </c:pt>
                <c:pt idx="1952">
                  <c:v>243</c:v>
                </c:pt>
                <c:pt idx="1953">
                  <c:v>304</c:v>
                </c:pt>
                <c:pt idx="1954">
                  <c:v>223</c:v>
                </c:pt>
                <c:pt idx="1955">
                  <c:v>256</c:v>
                </c:pt>
                <c:pt idx="1956">
                  <c:v>245</c:v>
                </c:pt>
                <c:pt idx="1957">
                  <c:v>239</c:v>
                </c:pt>
                <c:pt idx="1958">
                  <c:v>197</c:v>
                </c:pt>
                <c:pt idx="1959">
                  <c:v>197</c:v>
                </c:pt>
                <c:pt idx="1960">
                  <c:v>234</c:v>
                </c:pt>
                <c:pt idx="1961">
                  <c:v>216</c:v>
                </c:pt>
                <c:pt idx="1962">
                  <c:v>188</c:v>
                </c:pt>
                <c:pt idx="1963">
                  <c:v>259</c:v>
                </c:pt>
                <c:pt idx="1964">
                  <c:v>250</c:v>
                </c:pt>
                <c:pt idx="1965">
                  <c:v>256</c:v>
                </c:pt>
                <c:pt idx="1966">
                  <c:v>209</c:v>
                </c:pt>
                <c:pt idx="1967">
                  <c:v>233</c:v>
                </c:pt>
                <c:pt idx="1968">
                  <c:v>239</c:v>
                </c:pt>
                <c:pt idx="1969">
                  <c:v>222</c:v>
                </c:pt>
                <c:pt idx="1970">
                  <c:v>211</c:v>
                </c:pt>
                <c:pt idx="1971">
                  <c:v>314</c:v>
                </c:pt>
                <c:pt idx="1972">
                  <c:v>233</c:v>
                </c:pt>
                <c:pt idx="1973">
                  <c:v>260</c:v>
                </c:pt>
                <c:pt idx="1974">
                  <c:v>224</c:v>
                </c:pt>
                <c:pt idx="1975">
                  <c:v>246</c:v>
                </c:pt>
                <c:pt idx="1976">
                  <c:v>207</c:v>
                </c:pt>
                <c:pt idx="1977">
                  <c:v>243</c:v>
                </c:pt>
                <c:pt idx="1978">
                  <c:v>223</c:v>
                </c:pt>
                <c:pt idx="1979">
                  <c:v>243</c:v>
                </c:pt>
                <c:pt idx="1980">
                  <c:v>227</c:v>
                </c:pt>
                <c:pt idx="1981">
                  <c:v>220</c:v>
                </c:pt>
                <c:pt idx="1982">
                  <c:v>227</c:v>
                </c:pt>
                <c:pt idx="1983">
                  <c:v>223</c:v>
                </c:pt>
                <c:pt idx="1984">
                  <c:v>264</c:v>
                </c:pt>
                <c:pt idx="1985">
                  <c:v>177</c:v>
                </c:pt>
                <c:pt idx="1986">
                  <c:v>303</c:v>
                </c:pt>
                <c:pt idx="1987">
                  <c:v>223</c:v>
                </c:pt>
                <c:pt idx="1988">
                  <c:v>222</c:v>
                </c:pt>
                <c:pt idx="1989">
                  <c:v>203</c:v>
                </c:pt>
                <c:pt idx="1990">
                  <c:v>217</c:v>
                </c:pt>
                <c:pt idx="1991">
                  <c:v>166</c:v>
                </c:pt>
                <c:pt idx="1992">
                  <c:v>229</c:v>
                </c:pt>
                <c:pt idx="1993">
                  <c:v>222</c:v>
                </c:pt>
                <c:pt idx="1994">
                  <c:v>163</c:v>
                </c:pt>
                <c:pt idx="1995">
                  <c:v>265</c:v>
                </c:pt>
                <c:pt idx="1996">
                  <c:v>228</c:v>
                </c:pt>
                <c:pt idx="1997">
                  <c:v>215</c:v>
                </c:pt>
                <c:pt idx="1998">
                  <c:v>244</c:v>
                </c:pt>
                <c:pt idx="1999">
                  <c:v>231</c:v>
                </c:pt>
                <c:pt idx="2000">
                  <c:v>292</c:v>
                </c:pt>
                <c:pt idx="2001">
                  <c:v>307</c:v>
                </c:pt>
                <c:pt idx="2002">
                  <c:v>347</c:v>
                </c:pt>
                <c:pt idx="2003">
                  <c:v>234</c:v>
                </c:pt>
                <c:pt idx="2004">
                  <c:v>250</c:v>
                </c:pt>
                <c:pt idx="2005">
                  <c:v>272</c:v>
                </c:pt>
                <c:pt idx="2006">
                  <c:v>211</c:v>
                </c:pt>
                <c:pt idx="2007">
                  <c:v>325</c:v>
                </c:pt>
                <c:pt idx="2008">
                  <c:v>263</c:v>
                </c:pt>
                <c:pt idx="2009">
                  <c:v>212</c:v>
                </c:pt>
                <c:pt idx="2010">
                  <c:v>276</c:v>
                </c:pt>
                <c:pt idx="2011">
                  <c:v>224</c:v>
                </c:pt>
                <c:pt idx="2012">
                  <c:v>268</c:v>
                </c:pt>
                <c:pt idx="2013">
                  <c:v>264</c:v>
                </c:pt>
                <c:pt idx="2014">
                  <c:v>298</c:v>
                </c:pt>
                <c:pt idx="2015">
                  <c:v>244</c:v>
                </c:pt>
                <c:pt idx="2016">
                  <c:v>214</c:v>
                </c:pt>
                <c:pt idx="2017">
                  <c:v>180</c:v>
                </c:pt>
                <c:pt idx="2018">
                  <c:v>222</c:v>
                </c:pt>
                <c:pt idx="2019">
                  <c:v>273</c:v>
                </c:pt>
                <c:pt idx="2020">
                  <c:v>233</c:v>
                </c:pt>
                <c:pt idx="2021">
                  <c:v>298</c:v>
                </c:pt>
                <c:pt idx="2022">
                  <c:v>249</c:v>
                </c:pt>
                <c:pt idx="2023">
                  <c:v>252</c:v>
                </c:pt>
                <c:pt idx="2024">
                  <c:v>236</c:v>
                </c:pt>
                <c:pt idx="2025">
                  <c:v>311</c:v>
                </c:pt>
                <c:pt idx="2026">
                  <c:v>237</c:v>
                </c:pt>
                <c:pt idx="2027">
                  <c:v>223</c:v>
                </c:pt>
                <c:pt idx="2028">
                  <c:v>231</c:v>
                </c:pt>
                <c:pt idx="2029">
                  <c:v>162</c:v>
                </c:pt>
                <c:pt idx="2030">
                  <c:v>240</c:v>
                </c:pt>
                <c:pt idx="2031">
                  <c:v>169</c:v>
                </c:pt>
                <c:pt idx="2032">
                  <c:v>265</c:v>
                </c:pt>
                <c:pt idx="2033">
                  <c:v>261</c:v>
                </c:pt>
                <c:pt idx="2034">
                  <c:v>267</c:v>
                </c:pt>
                <c:pt idx="2035">
                  <c:v>182</c:v>
                </c:pt>
                <c:pt idx="2036">
                  <c:v>253</c:v>
                </c:pt>
                <c:pt idx="2037">
                  <c:v>230</c:v>
                </c:pt>
                <c:pt idx="2038">
                  <c:v>265</c:v>
                </c:pt>
                <c:pt idx="2039">
                  <c:v>220</c:v>
                </c:pt>
                <c:pt idx="2040">
                  <c:v>233</c:v>
                </c:pt>
                <c:pt idx="2041">
                  <c:v>215</c:v>
                </c:pt>
                <c:pt idx="2042">
                  <c:v>248</c:v>
                </c:pt>
                <c:pt idx="2043">
                  <c:v>250</c:v>
                </c:pt>
                <c:pt idx="2044">
                  <c:v>235</c:v>
                </c:pt>
                <c:pt idx="2045">
                  <c:v>204</c:v>
                </c:pt>
                <c:pt idx="2046">
                  <c:v>224</c:v>
                </c:pt>
                <c:pt idx="2047">
                  <c:v>250</c:v>
                </c:pt>
                <c:pt idx="2048">
                  <c:v>247</c:v>
                </c:pt>
                <c:pt idx="2049">
                  <c:v>235</c:v>
                </c:pt>
                <c:pt idx="2050">
                  <c:v>222</c:v>
                </c:pt>
                <c:pt idx="2051">
                  <c:v>245</c:v>
                </c:pt>
                <c:pt idx="2052">
                  <c:v>246</c:v>
                </c:pt>
                <c:pt idx="2053">
                  <c:v>292</c:v>
                </c:pt>
                <c:pt idx="2054">
                  <c:v>210</c:v>
                </c:pt>
                <c:pt idx="2055">
                  <c:v>243</c:v>
                </c:pt>
                <c:pt idx="2056">
                  <c:v>235</c:v>
                </c:pt>
                <c:pt idx="2057">
                  <c:v>227</c:v>
                </c:pt>
                <c:pt idx="2058">
                  <c:v>192</c:v>
                </c:pt>
                <c:pt idx="2059">
                  <c:v>211</c:v>
                </c:pt>
                <c:pt idx="2060">
                  <c:v>310</c:v>
                </c:pt>
                <c:pt idx="2061">
                  <c:v>290</c:v>
                </c:pt>
                <c:pt idx="2062">
                  <c:v>207</c:v>
                </c:pt>
                <c:pt idx="2063">
                  <c:v>250</c:v>
                </c:pt>
                <c:pt idx="2064">
                  <c:v>250</c:v>
                </c:pt>
                <c:pt idx="2065">
                  <c:v>199</c:v>
                </c:pt>
                <c:pt idx="2066">
                  <c:v>163</c:v>
                </c:pt>
                <c:pt idx="2067">
                  <c:v>216</c:v>
                </c:pt>
                <c:pt idx="2068">
                  <c:v>229</c:v>
                </c:pt>
                <c:pt idx="2069">
                  <c:v>249</c:v>
                </c:pt>
                <c:pt idx="2070">
                  <c:v>220</c:v>
                </c:pt>
                <c:pt idx="2071">
                  <c:v>311</c:v>
                </c:pt>
                <c:pt idx="2072">
                  <c:v>197</c:v>
                </c:pt>
                <c:pt idx="2073">
                  <c:v>192</c:v>
                </c:pt>
                <c:pt idx="2074">
                  <c:v>257</c:v>
                </c:pt>
                <c:pt idx="2075">
                  <c:v>239</c:v>
                </c:pt>
                <c:pt idx="2076">
                  <c:v>192</c:v>
                </c:pt>
                <c:pt idx="2077">
                  <c:v>259</c:v>
                </c:pt>
                <c:pt idx="2078">
                  <c:v>211</c:v>
                </c:pt>
                <c:pt idx="2079">
                  <c:v>231</c:v>
                </c:pt>
                <c:pt idx="2080">
                  <c:v>243</c:v>
                </c:pt>
                <c:pt idx="2081">
                  <c:v>165</c:v>
                </c:pt>
                <c:pt idx="2082">
                  <c:v>225</c:v>
                </c:pt>
                <c:pt idx="2083">
                  <c:v>201</c:v>
                </c:pt>
                <c:pt idx="2084">
                  <c:v>197</c:v>
                </c:pt>
                <c:pt idx="2085">
                  <c:v>219</c:v>
                </c:pt>
                <c:pt idx="2086">
                  <c:v>254</c:v>
                </c:pt>
                <c:pt idx="2087">
                  <c:v>315</c:v>
                </c:pt>
                <c:pt idx="2088">
                  <c:v>215</c:v>
                </c:pt>
                <c:pt idx="2089">
                  <c:v>229</c:v>
                </c:pt>
                <c:pt idx="2090">
                  <c:v>224</c:v>
                </c:pt>
                <c:pt idx="2091">
                  <c:v>172</c:v>
                </c:pt>
                <c:pt idx="2092">
                  <c:v>250</c:v>
                </c:pt>
                <c:pt idx="2093">
                  <c:v>236</c:v>
                </c:pt>
                <c:pt idx="2094">
                  <c:v>251</c:v>
                </c:pt>
                <c:pt idx="2095">
                  <c:v>267</c:v>
                </c:pt>
                <c:pt idx="2096">
                  <c:v>216</c:v>
                </c:pt>
                <c:pt idx="2097">
                  <c:v>258</c:v>
                </c:pt>
                <c:pt idx="2098">
                  <c:v>225</c:v>
                </c:pt>
                <c:pt idx="2099">
                  <c:v>276</c:v>
                </c:pt>
                <c:pt idx="2100">
                  <c:v>204</c:v>
                </c:pt>
                <c:pt idx="2101">
                  <c:v>303</c:v>
                </c:pt>
                <c:pt idx="2102">
                  <c:v>263</c:v>
                </c:pt>
                <c:pt idx="2103">
                  <c:v>166</c:v>
                </c:pt>
                <c:pt idx="2104">
                  <c:v>215</c:v>
                </c:pt>
                <c:pt idx="2105">
                  <c:v>239</c:v>
                </c:pt>
                <c:pt idx="2106">
                  <c:v>295</c:v>
                </c:pt>
                <c:pt idx="2107">
                  <c:v>241</c:v>
                </c:pt>
                <c:pt idx="2108">
                  <c:v>245</c:v>
                </c:pt>
                <c:pt idx="2109">
                  <c:v>203</c:v>
                </c:pt>
                <c:pt idx="2110">
                  <c:v>212</c:v>
                </c:pt>
                <c:pt idx="2111">
                  <c:v>227</c:v>
                </c:pt>
                <c:pt idx="2112">
                  <c:v>190</c:v>
                </c:pt>
                <c:pt idx="2113">
                  <c:v>165</c:v>
                </c:pt>
                <c:pt idx="2114">
                  <c:v>240</c:v>
                </c:pt>
                <c:pt idx="2115">
                  <c:v>266</c:v>
                </c:pt>
                <c:pt idx="2116">
                  <c:v>231</c:v>
                </c:pt>
                <c:pt idx="2117">
                  <c:v>266</c:v>
                </c:pt>
                <c:pt idx="2118">
                  <c:v>166</c:v>
                </c:pt>
                <c:pt idx="2119">
                  <c:v>269</c:v>
                </c:pt>
                <c:pt idx="2120">
                  <c:v>260</c:v>
                </c:pt>
                <c:pt idx="2121">
                  <c:v>384</c:v>
                </c:pt>
                <c:pt idx="2122">
                  <c:v>280</c:v>
                </c:pt>
                <c:pt idx="2123">
                  <c:v>253</c:v>
                </c:pt>
                <c:pt idx="2124">
                  <c:v>170</c:v>
                </c:pt>
                <c:pt idx="2125">
                  <c:v>388</c:v>
                </c:pt>
                <c:pt idx="2126">
                  <c:v>150</c:v>
                </c:pt>
                <c:pt idx="2127">
                  <c:v>228</c:v>
                </c:pt>
                <c:pt idx="2128">
                  <c:v>272</c:v>
                </c:pt>
                <c:pt idx="2129">
                  <c:v>288</c:v>
                </c:pt>
                <c:pt idx="2130">
                  <c:v>235</c:v>
                </c:pt>
                <c:pt idx="2131">
                  <c:v>260</c:v>
                </c:pt>
                <c:pt idx="2132">
                  <c:v>311</c:v>
                </c:pt>
                <c:pt idx="2133">
                  <c:v>209</c:v>
                </c:pt>
                <c:pt idx="2134">
                  <c:v>231</c:v>
                </c:pt>
                <c:pt idx="2135">
                  <c:v>220</c:v>
                </c:pt>
                <c:pt idx="2136">
                  <c:v>249</c:v>
                </c:pt>
                <c:pt idx="2137">
                  <c:v>168</c:v>
                </c:pt>
                <c:pt idx="2138">
                  <c:v>250</c:v>
                </c:pt>
                <c:pt idx="2139">
                  <c:v>239</c:v>
                </c:pt>
                <c:pt idx="2140">
                  <c:v>208</c:v>
                </c:pt>
                <c:pt idx="2141">
                  <c:v>270</c:v>
                </c:pt>
                <c:pt idx="2142">
                  <c:v>228</c:v>
                </c:pt>
                <c:pt idx="2143">
                  <c:v>175</c:v>
                </c:pt>
                <c:pt idx="2144">
                  <c:v>220</c:v>
                </c:pt>
                <c:pt idx="2145">
                  <c:v>244</c:v>
                </c:pt>
                <c:pt idx="2146">
                  <c:v>293</c:v>
                </c:pt>
                <c:pt idx="2147">
                  <c:v>219</c:v>
                </c:pt>
                <c:pt idx="2148">
                  <c:v>209</c:v>
                </c:pt>
                <c:pt idx="2149">
                  <c:v>273</c:v>
                </c:pt>
                <c:pt idx="2150">
                  <c:v>239</c:v>
                </c:pt>
                <c:pt idx="2151">
                  <c:v>242</c:v>
                </c:pt>
                <c:pt idx="2152">
                  <c:v>221</c:v>
                </c:pt>
                <c:pt idx="2153">
                  <c:v>260</c:v>
                </c:pt>
                <c:pt idx="2154">
                  <c:v>265</c:v>
                </c:pt>
                <c:pt idx="2155">
                  <c:v>239</c:v>
                </c:pt>
                <c:pt idx="2156">
                  <c:v>233</c:v>
                </c:pt>
                <c:pt idx="2157">
                  <c:v>200</c:v>
                </c:pt>
                <c:pt idx="2158">
                  <c:v>178</c:v>
                </c:pt>
                <c:pt idx="2159">
                  <c:v>242</c:v>
                </c:pt>
                <c:pt idx="2160">
                  <c:v>287</c:v>
                </c:pt>
                <c:pt idx="2161">
                  <c:v>200</c:v>
                </c:pt>
                <c:pt idx="2162">
                  <c:v>222</c:v>
                </c:pt>
                <c:pt idx="2163">
                  <c:v>237</c:v>
                </c:pt>
                <c:pt idx="2164">
                  <c:v>244</c:v>
                </c:pt>
                <c:pt idx="2165">
                  <c:v>273</c:v>
                </c:pt>
                <c:pt idx="2166">
                  <c:v>235</c:v>
                </c:pt>
                <c:pt idx="2167">
                  <c:v>222</c:v>
                </c:pt>
                <c:pt idx="2168">
                  <c:v>290</c:v>
                </c:pt>
                <c:pt idx="2169">
                  <c:v>232</c:v>
                </c:pt>
                <c:pt idx="2170">
                  <c:v>265</c:v>
                </c:pt>
                <c:pt idx="2171">
                  <c:v>292</c:v>
                </c:pt>
                <c:pt idx="2172">
                  <c:v>239</c:v>
                </c:pt>
                <c:pt idx="2173">
                  <c:v>245</c:v>
                </c:pt>
                <c:pt idx="2174">
                  <c:v>236</c:v>
                </c:pt>
                <c:pt idx="2175">
                  <c:v>195</c:v>
                </c:pt>
                <c:pt idx="2176">
                  <c:v>216</c:v>
                </c:pt>
                <c:pt idx="2177">
                  <c:v>277</c:v>
                </c:pt>
                <c:pt idx="2178">
                  <c:v>265</c:v>
                </c:pt>
                <c:pt idx="2179">
                  <c:v>220</c:v>
                </c:pt>
                <c:pt idx="2180">
                  <c:v>196</c:v>
                </c:pt>
                <c:pt idx="2181">
                  <c:v>230</c:v>
                </c:pt>
                <c:pt idx="2182">
                  <c:v>235</c:v>
                </c:pt>
                <c:pt idx="2183">
                  <c:v>220</c:v>
                </c:pt>
                <c:pt idx="2184">
                  <c:v>225</c:v>
                </c:pt>
                <c:pt idx="2185">
                  <c:v>256</c:v>
                </c:pt>
                <c:pt idx="2186">
                  <c:v>266</c:v>
                </c:pt>
                <c:pt idx="2187">
                  <c:v>235</c:v>
                </c:pt>
                <c:pt idx="2188">
                  <c:v>208</c:v>
                </c:pt>
                <c:pt idx="2189">
                  <c:v>264</c:v>
                </c:pt>
                <c:pt idx="2190">
                  <c:v>255</c:v>
                </c:pt>
                <c:pt idx="2191">
                  <c:v>210</c:v>
                </c:pt>
                <c:pt idx="2192">
                  <c:v>236</c:v>
                </c:pt>
              </c:numCache>
            </c:numRef>
          </c:yVal>
          <c:smooth val="0"/>
        </c:ser>
        <c:dLbls>
          <c:showLegendKey val="0"/>
          <c:showVal val="0"/>
          <c:showCatName val="0"/>
          <c:showSerName val="0"/>
          <c:showPercent val="0"/>
          <c:showBubbleSize val="0"/>
        </c:dLbls>
        <c:axId val="327648384"/>
        <c:axId val="327650304"/>
      </c:scatterChart>
      <c:valAx>
        <c:axId val="327648384"/>
        <c:scaling>
          <c:orientation val="minMax"/>
        </c:scaling>
        <c:delete val="0"/>
        <c:axPos val="b"/>
        <c:title>
          <c:tx>
            <c:strRef>
              <c:f>LiveRegressionQuad!$D$42</c:f>
              <c:strCache>
                <c:ptCount val="1"/>
                <c:pt idx="0">
                  <c:v>Predicted  Time in Seconds(random week)</c:v>
                </c:pt>
              </c:strCache>
            </c:strRef>
          </c:tx>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27650304"/>
        <c:crosses val="autoZero"/>
        <c:crossBetween val="midCat"/>
      </c:valAx>
      <c:valAx>
        <c:axId val="327650304"/>
        <c:scaling>
          <c:orientation val="minMax"/>
        </c:scaling>
        <c:delete val="0"/>
        <c:axPos val="l"/>
        <c:majorGridlines/>
        <c:title>
          <c:tx>
            <c:strRef>
              <c:f>LiveRegressionQuad!$C$42</c:f>
              <c:strCache>
                <c:ptCount val="1"/>
                <c:pt idx="0">
                  <c:v>Observed Time in Seconds(random week)</c:v>
                </c:pt>
              </c:strCache>
            </c:strRef>
          </c:tx>
          <c:overlay val="0"/>
          <c:txPr>
            <a:bodyPr rot="-5400000" vert="horz"/>
            <a:lstStyle/>
            <a:p>
              <a:pPr>
                <a:defRPr/>
              </a:pPr>
              <a:endParaRPr lang="en-US"/>
            </a:p>
          </c:txPr>
        </c:title>
        <c:numFmt formatCode="General" sourceLinked="1"/>
        <c:majorTickMark val="out"/>
        <c:minorTickMark val="none"/>
        <c:tickLblPos val="nextTo"/>
        <c:crossAx val="32764838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LiveRegressionQuad!$E$42</c:f>
              <c:strCache>
                <c:ptCount val="1"/>
                <c:pt idx="0">
                  <c:v>Residuals of Time in Seconds(random week)</c:v>
                </c:pt>
              </c:strCache>
            </c:strRef>
          </c:tx>
          <c:spPr>
            <a:ln w="28575">
              <a:noFill/>
            </a:ln>
          </c:spPr>
          <c:xVal>
            <c:numRef>
              <c:f>LiveRegressionQuad!$D$43:$D$32000</c:f>
              <c:numCache>
                <c:formatCode>General</c:formatCode>
                <c:ptCount val="31958"/>
                <c:pt idx="0">
                  <c:v>240.23666015804534</c:v>
                </c:pt>
                <c:pt idx="1">
                  <c:v>240.23675527197435</c:v>
                </c:pt>
              </c:numCache>
            </c:numRef>
          </c:xVal>
          <c:yVal>
            <c:numRef>
              <c:f>LiveRegressionQuad!$E$43:$E$32000</c:f>
              <c:numCache>
                <c:formatCode>General</c:formatCode>
                <c:ptCount val="31958"/>
                <c:pt idx="0">
                  <c:v>-13.236660158045339</c:v>
                </c:pt>
                <c:pt idx="1">
                  <c:v>9.7632447280256542</c:v>
                </c:pt>
              </c:numCache>
            </c:numRef>
          </c:yVal>
          <c:smooth val="0"/>
        </c:ser>
        <c:dLbls>
          <c:showLegendKey val="0"/>
          <c:showVal val="0"/>
          <c:showCatName val="0"/>
          <c:showSerName val="0"/>
          <c:showPercent val="0"/>
          <c:showBubbleSize val="0"/>
        </c:dLbls>
        <c:axId val="328859008"/>
        <c:axId val="328345088"/>
      </c:scatterChart>
      <c:valAx>
        <c:axId val="328859008"/>
        <c:scaling>
          <c:orientation val="minMax"/>
        </c:scaling>
        <c:delete val="0"/>
        <c:axPos val="b"/>
        <c:title>
          <c:tx>
            <c:strRef>
              <c:f>LiveRegressionQuad!$D$42</c:f>
              <c:strCache>
                <c:ptCount val="1"/>
                <c:pt idx="0">
                  <c:v>Predicted  Time in Seconds(random week)</c:v>
                </c:pt>
              </c:strCache>
            </c:strRef>
          </c:tx>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28345088"/>
        <c:crosses val="autoZero"/>
        <c:crossBetween val="midCat"/>
      </c:valAx>
      <c:valAx>
        <c:axId val="328345088"/>
        <c:scaling>
          <c:orientation val="minMax"/>
        </c:scaling>
        <c:delete val="0"/>
        <c:axPos val="l"/>
        <c:majorGridlines/>
        <c:title>
          <c:tx>
            <c:strRef>
              <c:f>LiveRegressionQuad!$C$42</c:f>
              <c:strCache>
                <c:ptCount val="1"/>
                <c:pt idx="0">
                  <c:v>Observed Time in Seconds(random week)</c:v>
                </c:pt>
              </c:strCache>
            </c:strRef>
          </c:tx>
          <c:overlay val="0"/>
          <c:txPr>
            <a:bodyPr rot="-5400000" vert="horz"/>
            <a:lstStyle/>
            <a:p>
              <a:pPr>
                <a:defRPr/>
              </a:pPr>
              <a:endParaRPr lang="en-US"/>
            </a:p>
          </c:txPr>
        </c:title>
        <c:numFmt formatCode="General" sourceLinked="1"/>
        <c:majorTickMark val="out"/>
        <c:minorTickMark val="none"/>
        <c:tickLblPos val="nextTo"/>
        <c:crossAx val="328859008"/>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 of Residuals</a:t>
            </a:r>
          </a:p>
        </c:rich>
      </c:tx>
      <c:overlay val="0"/>
    </c:title>
    <c:autoTitleDeleted val="0"/>
    <c:plotArea>
      <c:layout/>
      <c:barChart>
        <c:barDir val="col"/>
        <c:grouping val="clustered"/>
        <c:varyColors val="0"/>
        <c:ser>
          <c:idx val="0"/>
          <c:order val="0"/>
          <c:tx>
            <c:strRef>
              <c:f>LiveRegressionLin!$S$42</c:f>
              <c:strCache>
                <c:ptCount val="1"/>
                <c:pt idx="0">
                  <c:v>Frequency</c:v>
                </c:pt>
              </c:strCache>
            </c:strRef>
          </c:tx>
          <c:invertIfNegative val="0"/>
          <c:cat>
            <c:strRef>
              <c:f>LiveRegressionLin!$Q$43:$Q$55</c:f>
              <c:strCache>
                <c:ptCount val="13"/>
                <c:pt idx="0">
                  <c:v>&lt;-11.1693019894529</c:v>
                </c:pt>
                <c:pt idx="1">
                  <c:v>-11.1693019894529 to &lt;-8.86924780668133</c:v>
                </c:pt>
                <c:pt idx="2">
                  <c:v>-8.86924780668133 to &lt;-6.56919362390977</c:v>
                </c:pt>
                <c:pt idx="3">
                  <c:v>-6.56919362390977 to &lt;-4.26913944113821</c:v>
                </c:pt>
                <c:pt idx="4">
                  <c:v>-4.26913944113821 to &lt;-1.96908525836665</c:v>
                </c:pt>
                <c:pt idx="5">
                  <c:v>-1.96908525836665 to &lt;0.330968924404914</c:v>
                </c:pt>
                <c:pt idx="6">
                  <c:v>0.330968924404914 to &lt;2.63102310717647</c:v>
                </c:pt>
                <c:pt idx="7">
                  <c:v>2.63102310717647 to &lt;4.93107728994804</c:v>
                </c:pt>
                <c:pt idx="8">
                  <c:v>4.93107728994804 to &lt;7.2311314727196</c:v>
                </c:pt>
                <c:pt idx="9">
                  <c:v>7.2311314727196 to &lt;9.53118565549116</c:v>
                </c:pt>
                <c:pt idx="10">
                  <c:v>9.53118565549116 to &lt;11.8312398382627</c:v>
                </c:pt>
                <c:pt idx="11">
                  <c:v>11.8312398382627 to &lt;14.1312940210343</c:v>
                </c:pt>
                <c:pt idx="12">
                  <c:v>14.1312940210343 to &lt;16.4313482038058</c:v>
                </c:pt>
              </c:strCache>
            </c:strRef>
          </c:cat>
          <c:val>
            <c:numRef>
              <c:f>LiveRegressionLin!$S$43:$S$55</c:f>
              <c:numCache>
                <c:formatCode>General</c:formatCode>
                <c:ptCount val="13"/>
                <c:pt idx="0">
                  <c:v>1</c:v>
                </c:pt>
                <c:pt idx="1">
                  <c:v>0</c:v>
                </c:pt>
                <c:pt idx="2">
                  <c:v>0</c:v>
                </c:pt>
                <c:pt idx="3">
                  <c:v>0</c:v>
                </c:pt>
                <c:pt idx="4">
                  <c:v>0</c:v>
                </c:pt>
                <c:pt idx="5">
                  <c:v>0</c:v>
                </c:pt>
                <c:pt idx="6">
                  <c:v>0</c:v>
                </c:pt>
                <c:pt idx="7">
                  <c:v>0</c:v>
                </c:pt>
                <c:pt idx="8">
                  <c:v>0</c:v>
                </c:pt>
                <c:pt idx="9">
                  <c:v>0</c:v>
                </c:pt>
                <c:pt idx="10">
                  <c:v>1</c:v>
                </c:pt>
                <c:pt idx="11">
                  <c:v>0</c:v>
                </c:pt>
                <c:pt idx="12">
                  <c:v>0</c:v>
                </c:pt>
              </c:numCache>
            </c:numRef>
          </c:val>
        </c:ser>
        <c:dLbls>
          <c:showLegendKey val="0"/>
          <c:showVal val="0"/>
          <c:showCatName val="0"/>
          <c:showSerName val="0"/>
          <c:showPercent val="0"/>
          <c:showBubbleSize val="0"/>
        </c:dLbls>
        <c:gapWidth val="150"/>
        <c:axId val="226501376"/>
        <c:axId val="226503296"/>
      </c:barChart>
      <c:catAx>
        <c:axId val="226501376"/>
        <c:scaling>
          <c:orientation val="minMax"/>
        </c:scaling>
        <c:delete val="0"/>
        <c:axPos val="b"/>
        <c:title>
          <c:tx>
            <c:strRef>
              <c:f>LiveRegressionLin!$M$42</c:f>
              <c:strCache>
                <c:ptCount val="1"/>
                <c:pt idx="0">
                  <c:v>Residuals of Time in Seconds(random week)</c:v>
                </c:pt>
              </c:strCache>
            </c:strRef>
          </c:tx>
          <c:overlay val="0"/>
        </c:title>
        <c:numFmt formatCode="General" sourceLinked="1"/>
        <c:majorTickMark val="out"/>
        <c:minorTickMark val="none"/>
        <c:tickLblPos val="nextTo"/>
        <c:crossAx val="226503296"/>
        <c:crosses val="autoZero"/>
        <c:auto val="1"/>
        <c:lblAlgn val="ctr"/>
        <c:lblOffset val="100"/>
        <c:noMultiLvlLbl val="0"/>
      </c:catAx>
      <c:valAx>
        <c:axId val="226503296"/>
        <c:scaling>
          <c:orientation val="minMax"/>
        </c:scaling>
        <c:delete val="0"/>
        <c:axPos val="l"/>
        <c:majorGridlines/>
        <c:title>
          <c:overlay val="0"/>
          <c:txPr>
            <a:bodyPr rot="-5400000" vert="horz"/>
            <a:lstStyle/>
            <a:p>
              <a:pPr>
                <a:defRPr/>
              </a:pPr>
              <a:endParaRPr lang="en-US"/>
            </a:p>
          </c:txPr>
        </c:title>
        <c:numFmt formatCode="General" sourceLinked="1"/>
        <c:majorTickMark val="out"/>
        <c:minorTickMark val="none"/>
        <c:tickLblPos val="nextTo"/>
        <c:crossAx val="2265013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LiveRegressionLin!$M$42</c:f>
          <c:strCache>
            <c:ptCount val="1"/>
            <c:pt idx="0">
              <c:v>Residuals of Time in Seconds(random week)</c:v>
            </c:pt>
          </c:strCache>
        </c:strRef>
      </c:tx>
      <c:overlay val="0"/>
    </c:title>
    <c:autoTitleDeleted val="0"/>
    <c:plotArea>
      <c:layout/>
      <c:scatterChart>
        <c:scatterStyle val="lineMarker"/>
        <c:varyColors val="0"/>
        <c:ser>
          <c:idx val="0"/>
          <c:order val="0"/>
          <c:tx>
            <c:v>SimpleBoxPlot</c:v>
          </c:tx>
          <c:xVal>
            <c:numRef>
              <c:f>LiveRegressionLin!$S$29:$S$33</c:f>
              <c:numCache>
                <c:formatCode>General</c:formatCode>
                <c:ptCount val="5"/>
                <c:pt idx="0">
                  <c:v>-13.469356172224451</c:v>
                </c:pt>
                <c:pt idx="1">
                  <c:v>-7.719220715295549</c:v>
                </c:pt>
                <c:pt idx="2">
                  <c:v>-1.9690852583666469</c:v>
                </c:pt>
                <c:pt idx="3">
                  <c:v>3.7810501985622551</c:v>
                </c:pt>
                <c:pt idx="4">
                  <c:v>9.5311856554911571</c:v>
                </c:pt>
              </c:numCache>
            </c:numRef>
          </c:xVal>
          <c:yVal>
            <c:numRef>
              <c:f>LiveRegressionLin!$T$29:$T$33</c:f>
              <c:numCache>
                <c:formatCode>General</c:formatCode>
                <c:ptCount val="5"/>
                <c:pt idx="0">
                  <c:v>1.1000000000000001</c:v>
                </c:pt>
                <c:pt idx="1">
                  <c:v>1.1000000000000001</c:v>
                </c:pt>
                <c:pt idx="2">
                  <c:v>1.1000000000000001</c:v>
                </c:pt>
                <c:pt idx="3">
                  <c:v>1.1000000000000001</c:v>
                </c:pt>
                <c:pt idx="4">
                  <c:v>1.1000000000000001</c:v>
                </c:pt>
              </c:numCache>
            </c:numRef>
          </c:yVal>
          <c:smooth val="0"/>
        </c:ser>
        <c:ser>
          <c:idx val="1"/>
          <c:order val="1"/>
          <c:tx>
            <c:strRef>
              <c:f>LiveRegressionLin!$M$42</c:f>
              <c:strCache>
                <c:ptCount val="1"/>
                <c:pt idx="0">
                  <c:v>Residuals of Time in Seconds(random week)</c:v>
                </c:pt>
              </c:strCache>
            </c:strRef>
          </c:tx>
          <c:spPr>
            <a:ln w="28575">
              <a:noFill/>
            </a:ln>
          </c:spPr>
          <c:xVal>
            <c:numRef>
              <c:f>LiveRegressionLin!$L$43:$L$32000</c:f>
              <c:numCache>
                <c:formatCode>General</c:formatCode>
                <c:ptCount val="31958"/>
                <c:pt idx="0">
                  <c:v>-13.469356172224451</c:v>
                </c:pt>
                <c:pt idx="1">
                  <c:v>9.5311856554911571</c:v>
                </c:pt>
              </c:numCache>
            </c:numRef>
          </c:xVal>
          <c:yVal>
            <c:numRef>
              <c:f>LiveRegressionLin!$M$43:$M$32000</c:f>
              <c:numCache>
                <c:formatCode>General</c:formatCode>
                <c:ptCount val="31958"/>
                <c:pt idx="0">
                  <c:v>1</c:v>
                </c:pt>
                <c:pt idx="1">
                  <c:v>1</c:v>
                </c:pt>
              </c:numCache>
            </c:numRef>
          </c:yVal>
          <c:smooth val="0"/>
        </c:ser>
        <c:dLbls>
          <c:showLegendKey val="0"/>
          <c:showVal val="0"/>
          <c:showCatName val="0"/>
          <c:showSerName val="0"/>
          <c:showPercent val="0"/>
          <c:showBubbleSize val="0"/>
        </c:dLbls>
        <c:axId val="226545664"/>
        <c:axId val="226547584"/>
      </c:scatterChart>
      <c:valAx>
        <c:axId val="226545664"/>
        <c:scaling>
          <c:orientation val="minMax"/>
        </c:scaling>
        <c:delete val="0"/>
        <c:axPos val="b"/>
        <c:title>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26547584"/>
        <c:crosses val="autoZero"/>
        <c:crossBetween val="midCat"/>
      </c:valAx>
      <c:valAx>
        <c:axId val="226547584"/>
        <c:scaling>
          <c:orientation val="minMax"/>
        </c:scaling>
        <c:delete val="0"/>
        <c:axPos val="l"/>
        <c:majorGridlines/>
        <c:title>
          <c:tx>
            <c:rich>
              <a:bodyPr rot="-5400000" vert="horz"/>
              <a:lstStyle/>
              <a:p>
                <a:pPr>
                  <a:defRPr/>
                </a:pPr>
                <a:r>
                  <a:rPr lang="en-US"/>
                  <a:t>Dotplot count</a:t>
                </a:r>
              </a:p>
            </c:rich>
          </c:tx>
          <c:overlay val="0"/>
        </c:title>
        <c:numFmt formatCode="General" sourceLinked="1"/>
        <c:majorTickMark val="out"/>
        <c:minorTickMark val="none"/>
        <c:tickLblPos val="nextTo"/>
        <c:crossAx val="22654566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Relative Frequency of Residuals</a:t>
            </a:r>
          </a:p>
        </c:rich>
      </c:tx>
      <c:overlay val="0"/>
    </c:title>
    <c:autoTitleDeleted val="0"/>
    <c:plotArea>
      <c:layout/>
      <c:scatterChart>
        <c:scatterStyle val="lineMarker"/>
        <c:varyColors val="0"/>
        <c:ser>
          <c:idx val="0"/>
          <c:order val="0"/>
          <c:tx>
            <c:strRef>
              <c:f>LiveRegressionLin!$U$42</c:f>
              <c:strCache>
                <c:ptCount val="1"/>
                <c:pt idx="0">
                  <c:v>Cumulative Relative Frequency</c:v>
                </c:pt>
              </c:strCache>
            </c:strRef>
          </c:tx>
          <c:xVal>
            <c:numRef>
              <c:f>LiveRegressionLin!$P$43:$P$55</c:f>
              <c:numCache>
                <c:formatCode>General</c:formatCode>
                <c:ptCount val="13"/>
                <c:pt idx="0">
                  <c:v>-11.16930198945289</c:v>
                </c:pt>
                <c:pt idx="1">
                  <c:v>-8.8692478066813294</c:v>
                </c:pt>
                <c:pt idx="2">
                  <c:v>-6.5691936239097686</c:v>
                </c:pt>
                <c:pt idx="3">
                  <c:v>-4.2691394411382078</c:v>
                </c:pt>
                <c:pt idx="4">
                  <c:v>-1.9690852583666469</c:v>
                </c:pt>
                <c:pt idx="5">
                  <c:v>0.33096892440491388</c:v>
                </c:pt>
                <c:pt idx="6">
                  <c:v>2.6310231071764747</c:v>
                </c:pt>
                <c:pt idx="7">
                  <c:v>4.9310772899480355</c:v>
                </c:pt>
                <c:pt idx="8">
                  <c:v>7.2311314727195963</c:v>
                </c:pt>
                <c:pt idx="9">
                  <c:v>9.5311856554911571</c:v>
                </c:pt>
                <c:pt idx="10">
                  <c:v>11.831239838262718</c:v>
                </c:pt>
                <c:pt idx="11">
                  <c:v>14.131294021034279</c:v>
                </c:pt>
                <c:pt idx="12">
                  <c:v>16.43134820380584</c:v>
                </c:pt>
              </c:numCache>
            </c:numRef>
          </c:xVal>
          <c:yVal>
            <c:numRef>
              <c:f>LiveRegressionLin!$U$43:$U$55</c:f>
              <c:numCache>
                <c:formatCode>0%</c:formatCode>
                <c:ptCount val="13"/>
                <c:pt idx="0">
                  <c:v>4.5599635202918376E-4</c:v>
                </c:pt>
                <c:pt idx="1">
                  <c:v>4.5599635202918376E-4</c:v>
                </c:pt>
                <c:pt idx="2">
                  <c:v>4.5599635202918376E-4</c:v>
                </c:pt>
                <c:pt idx="3">
                  <c:v>4.5599635202918376E-4</c:v>
                </c:pt>
                <c:pt idx="4">
                  <c:v>4.5599635202918376E-4</c:v>
                </c:pt>
                <c:pt idx="5">
                  <c:v>4.5599635202918376E-4</c:v>
                </c:pt>
                <c:pt idx="6">
                  <c:v>4.5599635202918376E-4</c:v>
                </c:pt>
                <c:pt idx="7">
                  <c:v>4.5599635202918376E-4</c:v>
                </c:pt>
                <c:pt idx="8">
                  <c:v>4.5599635202918376E-4</c:v>
                </c:pt>
                <c:pt idx="9">
                  <c:v>4.5599635202918376E-4</c:v>
                </c:pt>
                <c:pt idx="10">
                  <c:v>9.1199270405836752E-4</c:v>
                </c:pt>
                <c:pt idx="11">
                  <c:v>9.1199270405836752E-4</c:v>
                </c:pt>
                <c:pt idx="12">
                  <c:v>9.1199270405836752E-4</c:v>
                </c:pt>
              </c:numCache>
            </c:numRef>
          </c:yVal>
          <c:smooth val="0"/>
        </c:ser>
        <c:dLbls>
          <c:showLegendKey val="0"/>
          <c:showVal val="0"/>
          <c:showCatName val="0"/>
          <c:showSerName val="0"/>
          <c:showPercent val="0"/>
          <c:showBubbleSize val="0"/>
        </c:dLbls>
        <c:axId val="230729984"/>
        <c:axId val="230740352"/>
      </c:scatterChart>
      <c:valAx>
        <c:axId val="230729984"/>
        <c:scaling>
          <c:orientation val="minMax"/>
        </c:scaling>
        <c:delete val="0"/>
        <c:axPos val="b"/>
        <c:title>
          <c:tx>
            <c:strRef>
              <c:f>LiveRegressionLin!$M$42</c:f>
              <c:strCache>
                <c:ptCount val="1"/>
                <c:pt idx="0">
                  <c:v>Residuals of Time in Seconds(random week)</c:v>
                </c:pt>
              </c:strCache>
            </c:strRef>
          </c:tx>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30740352"/>
        <c:crosses val="autoZero"/>
        <c:crossBetween val="midCat"/>
      </c:valAx>
      <c:valAx>
        <c:axId val="230740352"/>
        <c:scaling>
          <c:orientation val="minMax"/>
        </c:scaling>
        <c:delete val="0"/>
        <c:axPos val="l"/>
        <c:majorGridlines/>
        <c:numFmt formatCode="0%" sourceLinked="1"/>
        <c:majorTickMark val="out"/>
        <c:minorTickMark val="none"/>
        <c:tickLblPos val="nextTo"/>
        <c:crossAx val="23072998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Q-Q Normal Probability Plot Of Residuals</a:t>
            </a:r>
          </a:p>
        </c:rich>
      </c:tx>
      <c:overlay val="0"/>
    </c:title>
    <c:autoTitleDeleted val="0"/>
    <c:plotArea>
      <c:layout/>
      <c:scatterChart>
        <c:scatterStyle val="lineMarker"/>
        <c:varyColors val="0"/>
        <c:ser>
          <c:idx val="0"/>
          <c:order val="0"/>
          <c:tx>
            <c:strRef>
              <c:f>LiveRegressionLin!$L$42</c:f>
              <c:strCache>
                <c:ptCount val="1"/>
                <c:pt idx="0">
                  <c:v>Ordered Residuals of Time in Seconds(random week)</c:v>
                </c:pt>
              </c:strCache>
            </c:strRef>
          </c:tx>
          <c:spPr>
            <a:ln w="28575">
              <a:noFill/>
            </a:ln>
          </c:spPr>
          <c:trendline>
            <c:trendlineType val="linear"/>
            <c:dispRSqr val="1"/>
            <c:dispEq val="1"/>
            <c:trendlineLbl>
              <c:layout>
                <c:manualLayout>
                  <c:x val="0.36852952755905499"/>
                  <c:y val="-0.14946011956838701"/>
                </c:manualLayout>
              </c:layout>
              <c:numFmt formatCode="General" sourceLinked="0"/>
            </c:trendlineLbl>
          </c:trendline>
          <c:xVal>
            <c:numRef>
              <c:f>LiveRegressionLin!$K$43:$K$32000</c:f>
              <c:numCache>
                <c:formatCode>0.0000</c:formatCode>
                <c:ptCount val="31958"/>
                <c:pt idx="0">
                  <c:v>-3.5053564370253762</c:v>
                </c:pt>
                <c:pt idx="1">
                  <c:v>-3.2013212853513022</c:v>
                </c:pt>
              </c:numCache>
            </c:numRef>
          </c:xVal>
          <c:yVal>
            <c:numRef>
              <c:f>LiveRegressionLin!$L$43:$L$32000</c:f>
              <c:numCache>
                <c:formatCode>General</c:formatCode>
                <c:ptCount val="31958"/>
                <c:pt idx="0">
                  <c:v>-13.469356172224451</c:v>
                </c:pt>
                <c:pt idx="1">
                  <c:v>9.5311856554911571</c:v>
                </c:pt>
              </c:numCache>
            </c:numRef>
          </c:yVal>
          <c:smooth val="0"/>
        </c:ser>
        <c:dLbls>
          <c:showLegendKey val="0"/>
          <c:showVal val="0"/>
          <c:showCatName val="0"/>
          <c:showSerName val="0"/>
          <c:showPercent val="0"/>
          <c:showBubbleSize val="0"/>
        </c:dLbls>
        <c:axId val="230884480"/>
        <c:axId val="230886400"/>
      </c:scatterChart>
      <c:valAx>
        <c:axId val="230884480"/>
        <c:scaling>
          <c:orientation val="minMax"/>
        </c:scaling>
        <c:delete val="0"/>
        <c:axPos val="b"/>
        <c:title>
          <c:tx>
            <c:rich>
              <a:bodyPr/>
              <a:lstStyle/>
              <a:p>
                <a:pPr>
                  <a:defRPr/>
                </a:pPr>
                <a:r>
                  <a:rPr lang="en-US"/>
                  <a:t>Normal score</a:t>
                </a:r>
              </a:p>
            </c:rich>
          </c:tx>
          <c:overlay val="0"/>
        </c:title>
        <c:numFmt formatCode="0.00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30886400"/>
        <c:crosses val="autoZero"/>
        <c:crossBetween val="midCat"/>
      </c:valAx>
      <c:valAx>
        <c:axId val="230886400"/>
        <c:scaling>
          <c:orientation val="minMax"/>
        </c:scaling>
        <c:delete val="0"/>
        <c:axPos val="l"/>
        <c:majorGridlines/>
        <c:title>
          <c:tx>
            <c:strRef>
              <c:f>LiveRegressionLin!$M$42</c:f>
              <c:strCache>
                <c:ptCount val="1"/>
                <c:pt idx="0">
                  <c:v>Residuals of Time in Seconds(random week)</c:v>
                </c:pt>
              </c:strCache>
            </c:strRef>
          </c:tx>
          <c:overlay val="0"/>
          <c:txPr>
            <a:bodyPr rot="-5400000" vert="horz"/>
            <a:lstStyle/>
            <a:p>
              <a:pPr>
                <a:defRPr/>
              </a:pPr>
              <a:endParaRPr lang="en-US"/>
            </a:p>
          </c:txPr>
        </c:title>
        <c:numFmt formatCode="General" sourceLinked="1"/>
        <c:majorTickMark val="out"/>
        <c:minorTickMark val="none"/>
        <c:tickLblPos val="nextTo"/>
        <c:crossAx val="23088448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Empirical CDF of Residuals</a:t>
            </a:r>
          </a:p>
        </c:rich>
      </c:tx>
      <c:overlay val="0"/>
    </c:title>
    <c:autoTitleDeleted val="0"/>
    <c:plotArea>
      <c:layout/>
      <c:scatterChart>
        <c:scatterStyle val="lineMarker"/>
        <c:varyColors val="0"/>
        <c:ser>
          <c:idx val="0"/>
          <c:order val="0"/>
          <c:tx>
            <c:strRef>
              <c:f>LiveRegressionLin!$L$42</c:f>
              <c:strCache>
                <c:ptCount val="1"/>
                <c:pt idx="0">
                  <c:v>Ordered Residuals of Time in Seconds(random week)</c:v>
                </c:pt>
              </c:strCache>
            </c:strRef>
          </c:tx>
          <c:spPr>
            <a:ln w="28575">
              <a:noFill/>
            </a:ln>
          </c:spPr>
          <c:xVal>
            <c:numRef>
              <c:f>LiveRegressionLin!$L$43:$L$32000</c:f>
              <c:numCache>
                <c:formatCode>General</c:formatCode>
                <c:ptCount val="31958"/>
                <c:pt idx="0">
                  <c:v>-13.469356172224451</c:v>
                </c:pt>
                <c:pt idx="1">
                  <c:v>9.5311856554911571</c:v>
                </c:pt>
              </c:numCache>
            </c:numRef>
          </c:xVal>
          <c:yVal>
            <c:numRef>
              <c:f>LiveRegressionLin!$I$43:$I$32000</c:f>
              <c:numCache>
                <c:formatCode>General</c:formatCode>
                <c:ptCount val="31958"/>
                <c:pt idx="0">
                  <c:v>2.2799817601459188E-4</c:v>
                </c:pt>
                <c:pt idx="1">
                  <c:v>6.8399452804377564E-4</c:v>
                </c:pt>
              </c:numCache>
            </c:numRef>
          </c:yVal>
          <c:smooth val="0"/>
        </c:ser>
        <c:dLbls>
          <c:showLegendKey val="0"/>
          <c:showVal val="0"/>
          <c:showCatName val="0"/>
          <c:showSerName val="0"/>
          <c:showPercent val="0"/>
          <c:showBubbleSize val="0"/>
        </c:dLbls>
        <c:axId val="230903168"/>
        <c:axId val="230905344"/>
      </c:scatterChart>
      <c:valAx>
        <c:axId val="230903168"/>
        <c:scaling>
          <c:orientation val="minMax"/>
        </c:scaling>
        <c:delete val="0"/>
        <c:axPos val="b"/>
        <c:title>
          <c:tx>
            <c:strRef>
              <c:f>LiveRegressionLin!$G$42</c:f>
              <c:strCache>
                <c:ptCount val="1"/>
                <c:pt idx="0">
                  <c:v>Residuals of Time in Seconds(random week)</c:v>
                </c:pt>
              </c:strCache>
            </c:strRef>
          </c:tx>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30905344"/>
        <c:crosses val="autoZero"/>
        <c:crossBetween val="midCat"/>
      </c:valAx>
      <c:valAx>
        <c:axId val="230905344"/>
        <c:scaling>
          <c:orientation val="minMax"/>
        </c:scaling>
        <c:delete val="0"/>
        <c:axPos val="l"/>
        <c:majorGridlines/>
        <c:title>
          <c:tx>
            <c:strRef>
              <c:f>LiveRegressionLin!$I$42</c:f>
              <c:strCache>
                <c:ptCount val="1"/>
                <c:pt idx="0">
                  <c:v>Relative Rank</c:v>
                </c:pt>
              </c:strCache>
            </c:strRef>
          </c:tx>
          <c:overlay val="0"/>
          <c:txPr>
            <a:bodyPr rot="-5400000" vert="horz"/>
            <a:lstStyle/>
            <a:p>
              <a:pPr>
                <a:defRPr/>
              </a:pPr>
              <a:endParaRPr lang="en-US"/>
            </a:p>
          </c:txPr>
        </c:title>
        <c:numFmt formatCode="General" sourceLinked="1"/>
        <c:majorTickMark val="out"/>
        <c:minorTickMark val="none"/>
        <c:tickLblPos val="nextTo"/>
        <c:crossAx val="230903168"/>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Run Sequence Plot of Residuals</a:t>
            </a:r>
          </a:p>
        </c:rich>
      </c:tx>
      <c:overlay val="0"/>
    </c:title>
    <c:autoTitleDeleted val="0"/>
    <c:plotArea>
      <c:layout/>
      <c:scatterChart>
        <c:scatterStyle val="lineMarker"/>
        <c:varyColors val="0"/>
        <c:ser>
          <c:idx val="0"/>
          <c:order val="0"/>
          <c:tx>
            <c:strRef>
              <c:f>LiveRegressionLin!$E$42</c:f>
              <c:strCache>
                <c:ptCount val="1"/>
                <c:pt idx="0">
                  <c:v>Residuals of Time in Seconds(random week)</c:v>
                </c:pt>
              </c:strCache>
            </c:strRef>
          </c:tx>
          <c:trendline>
            <c:trendlineType val="linear"/>
            <c:dispRSqr val="1"/>
            <c:dispEq val="1"/>
            <c:trendlineLbl>
              <c:layout>
                <c:manualLayout>
                  <c:x val="0.443912292213473"/>
                  <c:y val="-0.25217811315252298"/>
                </c:manualLayout>
              </c:layout>
              <c:numFmt formatCode="General" sourceLinked="0"/>
            </c:trendlineLbl>
          </c:trendline>
          <c:xVal>
            <c:numRef>
              <c:f>LiveRegressionLin!$A$43:$A$32000</c:f>
              <c:numCache>
                <c:formatCode>General</c:formatCode>
                <c:ptCount val="3195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numCache>
            </c:numRef>
          </c:xVal>
          <c:yVal>
            <c:numRef>
              <c:f>LiveRegressionLin!$E$43:$E$32000</c:f>
              <c:numCache>
                <c:formatCode>General</c:formatCode>
                <c:ptCount val="31958"/>
                <c:pt idx="0">
                  <c:v>-13.469356172224451</c:v>
                </c:pt>
                <c:pt idx="1">
                  <c:v>9.5311856554911571</c:v>
                </c:pt>
              </c:numCache>
            </c:numRef>
          </c:yVal>
          <c:smooth val="0"/>
        </c:ser>
        <c:dLbls>
          <c:showLegendKey val="0"/>
          <c:showVal val="0"/>
          <c:showCatName val="0"/>
          <c:showSerName val="0"/>
          <c:showPercent val="0"/>
          <c:showBubbleSize val="0"/>
        </c:dLbls>
        <c:axId val="230918784"/>
        <c:axId val="231150336"/>
      </c:scatterChart>
      <c:valAx>
        <c:axId val="230918784"/>
        <c:scaling>
          <c:orientation val="minMax"/>
        </c:scaling>
        <c:delete val="0"/>
        <c:axPos val="b"/>
        <c:title>
          <c:tx>
            <c:rich>
              <a:bodyPr/>
              <a:lstStyle/>
              <a:p>
                <a:pPr>
                  <a:defRPr/>
                </a:pPr>
                <a:r>
                  <a:rPr lang="en-US"/>
                  <a:t>Data Point # in Original Run</a:t>
                </a:r>
                <a:r>
                  <a:rPr lang="en-US" baseline="0"/>
                  <a:t> Sequence</a:t>
                </a:r>
                <a:endParaRPr lang="en-US"/>
              </a:p>
            </c:rich>
          </c:tx>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31150336"/>
        <c:crosses val="autoZero"/>
        <c:crossBetween val="midCat"/>
      </c:valAx>
      <c:valAx>
        <c:axId val="231150336"/>
        <c:scaling>
          <c:orientation val="minMax"/>
        </c:scaling>
        <c:delete val="0"/>
        <c:axPos val="l"/>
        <c:majorGridlines/>
        <c:title>
          <c:tx>
            <c:strRef>
              <c:f>LiveRegressionLin!$E$42</c:f>
              <c:strCache>
                <c:ptCount val="1"/>
                <c:pt idx="0">
                  <c:v>Residuals of Time in Seconds(random week)</c:v>
                </c:pt>
              </c:strCache>
            </c:strRef>
          </c:tx>
          <c:overlay val="0"/>
          <c:txPr>
            <a:bodyPr rot="-5400000" vert="horz"/>
            <a:lstStyle/>
            <a:p>
              <a:pPr>
                <a:defRPr/>
              </a:pPr>
              <a:endParaRPr lang="en-US"/>
            </a:p>
          </c:txPr>
        </c:title>
        <c:numFmt formatCode="General" sourceLinked="1"/>
        <c:majorTickMark val="out"/>
        <c:minorTickMark val="none"/>
        <c:tickLblPos val="nextTo"/>
        <c:crossAx val="23091878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LiveRegressionLin!$E$42</c:f>
              <c:strCache>
                <c:ptCount val="1"/>
                <c:pt idx="0">
                  <c:v>Residuals of Time in Seconds(random week)</c:v>
                </c:pt>
              </c:strCache>
            </c:strRef>
          </c:tx>
          <c:spPr>
            <a:ln w="28575">
              <a:noFill/>
            </a:ln>
          </c:spPr>
          <c:trendline>
            <c:trendlineType val="linear"/>
            <c:dispRSqr val="1"/>
            <c:dispEq val="1"/>
            <c:trendlineLbl>
              <c:layout>
                <c:manualLayout>
                  <c:x val="0.44506036745406802"/>
                  <c:y val="-0.35322069116360499"/>
                </c:manualLayout>
              </c:layout>
              <c:numFmt formatCode="General" sourceLinked="0"/>
            </c:trendlineLbl>
          </c:trendline>
          <c:xVal>
            <c:numRef>
              <c:f>LiveRegressionLin!$E$43:$E$32000</c:f>
              <c:numCache>
                <c:formatCode>General</c:formatCode>
                <c:ptCount val="31958"/>
                <c:pt idx="0">
                  <c:v>-13.469356172224451</c:v>
                </c:pt>
                <c:pt idx="1">
                  <c:v>9.5311856554911571</c:v>
                </c:pt>
              </c:numCache>
            </c:numRef>
          </c:xVal>
          <c:yVal>
            <c:numRef>
              <c:f>LiveRegressionLin!$E$44:$E$32001</c:f>
              <c:numCache>
                <c:formatCode>General</c:formatCode>
                <c:ptCount val="31958"/>
                <c:pt idx="0">
                  <c:v>9.5311856554911571</c:v>
                </c:pt>
              </c:numCache>
            </c:numRef>
          </c:yVal>
          <c:smooth val="0"/>
        </c:ser>
        <c:dLbls>
          <c:showLegendKey val="0"/>
          <c:showVal val="0"/>
          <c:showCatName val="0"/>
          <c:showSerName val="0"/>
          <c:showPercent val="0"/>
          <c:showBubbleSize val="0"/>
        </c:dLbls>
        <c:axId val="231180160"/>
        <c:axId val="231182336"/>
      </c:scatterChart>
      <c:valAx>
        <c:axId val="231180160"/>
        <c:scaling>
          <c:orientation val="minMax"/>
        </c:scaling>
        <c:delete val="0"/>
        <c:axPos val="b"/>
        <c:title>
          <c:tx>
            <c:rich>
              <a:bodyPr/>
              <a:lstStyle/>
              <a:p>
                <a:pPr>
                  <a:defRPr/>
                </a:pPr>
                <a:r>
                  <a:rPr lang="en-US"/>
                  <a:t>data point # n in original sequence</a:t>
                </a:r>
              </a:p>
            </c:rich>
          </c:tx>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31182336"/>
        <c:crosses val="autoZero"/>
        <c:crossBetween val="midCat"/>
      </c:valAx>
      <c:valAx>
        <c:axId val="231182336"/>
        <c:scaling>
          <c:orientation val="minMax"/>
        </c:scaling>
        <c:delete val="0"/>
        <c:axPos val="l"/>
        <c:majorGridlines/>
        <c:title>
          <c:tx>
            <c:rich>
              <a:bodyPr rot="-5400000" vert="horz"/>
              <a:lstStyle/>
              <a:p>
                <a:pPr>
                  <a:defRPr/>
                </a:pPr>
                <a:r>
                  <a:rPr lang="en-US"/>
                  <a:t>data point # (n+1) in original sequence</a:t>
                </a:r>
              </a:p>
            </c:rich>
          </c:tx>
          <c:overlay val="0"/>
        </c:title>
        <c:numFmt formatCode="General" sourceLinked="1"/>
        <c:majorTickMark val="out"/>
        <c:minorTickMark val="none"/>
        <c:tickLblPos val="nextTo"/>
        <c:crossAx val="23118016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userShapes r:id="rId1"/>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LiveRegressionLin!$C$42</c:f>
              <c:strCache>
                <c:ptCount val="1"/>
                <c:pt idx="0">
                  <c:v>Observed Time in Seconds(random week)</c:v>
                </c:pt>
              </c:strCache>
            </c:strRef>
          </c:tx>
          <c:spPr>
            <a:ln w="28575">
              <a:noFill/>
            </a:ln>
          </c:spPr>
          <c:xVal>
            <c:numRef>
              <c:f>LiveRegressionLin!$D$43:$D$32000</c:f>
              <c:numCache>
                <c:formatCode>General</c:formatCode>
                <c:ptCount val="31958"/>
                <c:pt idx="0">
                  <c:v>240.46935617222445</c:v>
                </c:pt>
                <c:pt idx="1">
                  <c:v>240.46881434450884</c:v>
                </c:pt>
              </c:numCache>
            </c:numRef>
          </c:xVal>
          <c:yVal>
            <c:numRef>
              <c:f>LiveRegressionLin!$C$43:$C$32000</c:f>
              <c:numCache>
                <c:formatCode>General</c:formatCode>
                <c:ptCount val="31958"/>
                <c:pt idx="0">
                  <c:v>227</c:v>
                </c:pt>
                <c:pt idx="1">
                  <c:v>250</c:v>
                </c:pt>
                <c:pt idx="2">
                  <c:v>256</c:v>
                </c:pt>
                <c:pt idx="3">
                  <c:v>244</c:v>
                </c:pt>
                <c:pt idx="4">
                  <c:v>230</c:v>
                </c:pt>
                <c:pt idx="5">
                  <c:v>203</c:v>
                </c:pt>
                <c:pt idx="6">
                  <c:v>272</c:v>
                </c:pt>
                <c:pt idx="7">
                  <c:v>203</c:v>
                </c:pt>
                <c:pt idx="8">
                  <c:v>264</c:v>
                </c:pt>
                <c:pt idx="9">
                  <c:v>272</c:v>
                </c:pt>
                <c:pt idx="10">
                  <c:v>255</c:v>
                </c:pt>
                <c:pt idx="11">
                  <c:v>298</c:v>
                </c:pt>
                <c:pt idx="12">
                  <c:v>298</c:v>
                </c:pt>
                <c:pt idx="13">
                  <c:v>240</c:v>
                </c:pt>
                <c:pt idx="14">
                  <c:v>233</c:v>
                </c:pt>
                <c:pt idx="15">
                  <c:v>294</c:v>
                </c:pt>
                <c:pt idx="16">
                  <c:v>201</c:v>
                </c:pt>
                <c:pt idx="17">
                  <c:v>223</c:v>
                </c:pt>
                <c:pt idx="18">
                  <c:v>221</c:v>
                </c:pt>
                <c:pt idx="19">
                  <c:v>281</c:v>
                </c:pt>
                <c:pt idx="20">
                  <c:v>311</c:v>
                </c:pt>
                <c:pt idx="21">
                  <c:v>217</c:v>
                </c:pt>
                <c:pt idx="22">
                  <c:v>273</c:v>
                </c:pt>
                <c:pt idx="23">
                  <c:v>223</c:v>
                </c:pt>
                <c:pt idx="24">
                  <c:v>234</c:v>
                </c:pt>
                <c:pt idx="25">
                  <c:v>264</c:v>
                </c:pt>
                <c:pt idx="26">
                  <c:v>249</c:v>
                </c:pt>
                <c:pt idx="27">
                  <c:v>193</c:v>
                </c:pt>
                <c:pt idx="28">
                  <c:v>209</c:v>
                </c:pt>
                <c:pt idx="29">
                  <c:v>238</c:v>
                </c:pt>
                <c:pt idx="30">
                  <c:v>243</c:v>
                </c:pt>
                <c:pt idx="31">
                  <c:v>146</c:v>
                </c:pt>
                <c:pt idx="32">
                  <c:v>197</c:v>
                </c:pt>
                <c:pt idx="33">
                  <c:v>252</c:v>
                </c:pt>
                <c:pt idx="34">
                  <c:v>273</c:v>
                </c:pt>
                <c:pt idx="35">
                  <c:v>266</c:v>
                </c:pt>
                <c:pt idx="36">
                  <c:v>296</c:v>
                </c:pt>
                <c:pt idx="37">
                  <c:v>215</c:v>
                </c:pt>
                <c:pt idx="38">
                  <c:v>188</c:v>
                </c:pt>
                <c:pt idx="39">
                  <c:v>256</c:v>
                </c:pt>
                <c:pt idx="40">
                  <c:v>289</c:v>
                </c:pt>
                <c:pt idx="41">
                  <c:v>237</c:v>
                </c:pt>
                <c:pt idx="42">
                  <c:v>257</c:v>
                </c:pt>
                <c:pt idx="43">
                  <c:v>263</c:v>
                </c:pt>
                <c:pt idx="44">
                  <c:v>321</c:v>
                </c:pt>
                <c:pt idx="45">
                  <c:v>219</c:v>
                </c:pt>
                <c:pt idx="46">
                  <c:v>244</c:v>
                </c:pt>
                <c:pt idx="47">
                  <c:v>222</c:v>
                </c:pt>
                <c:pt idx="48">
                  <c:v>162</c:v>
                </c:pt>
                <c:pt idx="49">
                  <c:v>337</c:v>
                </c:pt>
                <c:pt idx="50">
                  <c:v>210</c:v>
                </c:pt>
                <c:pt idx="51">
                  <c:v>283</c:v>
                </c:pt>
                <c:pt idx="52">
                  <c:v>197</c:v>
                </c:pt>
                <c:pt idx="53">
                  <c:v>194</c:v>
                </c:pt>
                <c:pt idx="54">
                  <c:v>210</c:v>
                </c:pt>
                <c:pt idx="55">
                  <c:v>177</c:v>
                </c:pt>
                <c:pt idx="56">
                  <c:v>230</c:v>
                </c:pt>
                <c:pt idx="57">
                  <c:v>220</c:v>
                </c:pt>
                <c:pt idx="58">
                  <c:v>283</c:v>
                </c:pt>
                <c:pt idx="59">
                  <c:v>338</c:v>
                </c:pt>
                <c:pt idx="60">
                  <c:v>249</c:v>
                </c:pt>
                <c:pt idx="61">
                  <c:v>204</c:v>
                </c:pt>
                <c:pt idx="62">
                  <c:v>250</c:v>
                </c:pt>
                <c:pt idx="63">
                  <c:v>223</c:v>
                </c:pt>
                <c:pt idx="64">
                  <c:v>219</c:v>
                </c:pt>
                <c:pt idx="65">
                  <c:v>247</c:v>
                </c:pt>
                <c:pt idx="66">
                  <c:v>231</c:v>
                </c:pt>
                <c:pt idx="67">
                  <c:v>172</c:v>
                </c:pt>
                <c:pt idx="68">
                  <c:v>276</c:v>
                </c:pt>
                <c:pt idx="69">
                  <c:v>256</c:v>
                </c:pt>
                <c:pt idx="70">
                  <c:v>266</c:v>
                </c:pt>
                <c:pt idx="71">
                  <c:v>244</c:v>
                </c:pt>
                <c:pt idx="72">
                  <c:v>253</c:v>
                </c:pt>
                <c:pt idx="73">
                  <c:v>233</c:v>
                </c:pt>
                <c:pt idx="74">
                  <c:v>298</c:v>
                </c:pt>
                <c:pt idx="75">
                  <c:v>214</c:v>
                </c:pt>
                <c:pt idx="76">
                  <c:v>273</c:v>
                </c:pt>
                <c:pt idx="77">
                  <c:v>211</c:v>
                </c:pt>
                <c:pt idx="78">
                  <c:v>252</c:v>
                </c:pt>
                <c:pt idx="79">
                  <c:v>230</c:v>
                </c:pt>
                <c:pt idx="80">
                  <c:v>229</c:v>
                </c:pt>
                <c:pt idx="81">
                  <c:v>229</c:v>
                </c:pt>
                <c:pt idx="82">
                  <c:v>251</c:v>
                </c:pt>
                <c:pt idx="83">
                  <c:v>245</c:v>
                </c:pt>
                <c:pt idx="84">
                  <c:v>247</c:v>
                </c:pt>
                <c:pt idx="85">
                  <c:v>205</c:v>
                </c:pt>
                <c:pt idx="86">
                  <c:v>212</c:v>
                </c:pt>
                <c:pt idx="87">
                  <c:v>228</c:v>
                </c:pt>
                <c:pt idx="88">
                  <c:v>245</c:v>
                </c:pt>
                <c:pt idx="89">
                  <c:v>168</c:v>
                </c:pt>
                <c:pt idx="90">
                  <c:v>236</c:v>
                </c:pt>
                <c:pt idx="91">
                  <c:v>222</c:v>
                </c:pt>
                <c:pt idx="92">
                  <c:v>262</c:v>
                </c:pt>
                <c:pt idx="93">
                  <c:v>230</c:v>
                </c:pt>
                <c:pt idx="94">
                  <c:v>282</c:v>
                </c:pt>
                <c:pt idx="95">
                  <c:v>277</c:v>
                </c:pt>
                <c:pt idx="96">
                  <c:v>245</c:v>
                </c:pt>
                <c:pt idx="97">
                  <c:v>199</c:v>
                </c:pt>
                <c:pt idx="98">
                  <c:v>264</c:v>
                </c:pt>
                <c:pt idx="99">
                  <c:v>217</c:v>
                </c:pt>
                <c:pt idx="100">
                  <c:v>218</c:v>
                </c:pt>
                <c:pt idx="101">
                  <c:v>199</c:v>
                </c:pt>
                <c:pt idx="102">
                  <c:v>215</c:v>
                </c:pt>
                <c:pt idx="103">
                  <c:v>216</c:v>
                </c:pt>
                <c:pt idx="104">
                  <c:v>273</c:v>
                </c:pt>
                <c:pt idx="105">
                  <c:v>273</c:v>
                </c:pt>
                <c:pt idx="106">
                  <c:v>262</c:v>
                </c:pt>
                <c:pt idx="107">
                  <c:v>303</c:v>
                </c:pt>
                <c:pt idx="108">
                  <c:v>222</c:v>
                </c:pt>
                <c:pt idx="109">
                  <c:v>243</c:v>
                </c:pt>
                <c:pt idx="110">
                  <c:v>186</c:v>
                </c:pt>
                <c:pt idx="111">
                  <c:v>250</c:v>
                </c:pt>
                <c:pt idx="112">
                  <c:v>196</c:v>
                </c:pt>
                <c:pt idx="113">
                  <c:v>222</c:v>
                </c:pt>
                <c:pt idx="114">
                  <c:v>252</c:v>
                </c:pt>
                <c:pt idx="115">
                  <c:v>247</c:v>
                </c:pt>
                <c:pt idx="116">
                  <c:v>384</c:v>
                </c:pt>
                <c:pt idx="117">
                  <c:v>252</c:v>
                </c:pt>
                <c:pt idx="118">
                  <c:v>243</c:v>
                </c:pt>
                <c:pt idx="119">
                  <c:v>253</c:v>
                </c:pt>
                <c:pt idx="120">
                  <c:v>260</c:v>
                </c:pt>
                <c:pt idx="121">
                  <c:v>243</c:v>
                </c:pt>
                <c:pt idx="122">
                  <c:v>240</c:v>
                </c:pt>
                <c:pt idx="123">
                  <c:v>162</c:v>
                </c:pt>
                <c:pt idx="124">
                  <c:v>280</c:v>
                </c:pt>
                <c:pt idx="125">
                  <c:v>244</c:v>
                </c:pt>
                <c:pt idx="126">
                  <c:v>255</c:v>
                </c:pt>
                <c:pt idx="127">
                  <c:v>244</c:v>
                </c:pt>
                <c:pt idx="128">
                  <c:v>231</c:v>
                </c:pt>
                <c:pt idx="129">
                  <c:v>273</c:v>
                </c:pt>
                <c:pt idx="130">
                  <c:v>298</c:v>
                </c:pt>
                <c:pt idx="131">
                  <c:v>264</c:v>
                </c:pt>
                <c:pt idx="132">
                  <c:v>249</c:v>
                </c:pt>
                <c:pt idx="133">
                  <c:v>341</c:v>
                </c:pt>
                <c:pt idx="134">
                  <c:v>252</c:v>
                </c:pt>
                <c:pt idx="135">
                  <c:v>233</c:v>
                </c:pt>
                <c:pt idx="136">
                  <c:v>237</c:v>
                </c:pt>
                <c:pt idx="137">
                  <c:v>273</c:v>
                </c:pt>
                <c:pt idx="138">
                  <c:v>200</c:v>
                </c:pt>
                <c:pt idx="139">
                  <c:v>215</c:v>
                </c:pt>
                <c:pt idx="140">
                  <c:v>233</c:v>
                </c:pt>
                <c:pt idx="141">
                  <c:v>273</c:v>
                </c:pt>
                <c:pt idx="142">
                  <c:v>260</c:v>
                </c:pt>
                <c:pt idx="143">
                  <c:v>289</c:v>
                </c:pt>
                <c:pt idx="144">
                  <c:v>238</c:v>
                </c:pt>
                <c:pt idx="145">
                  <c:v>245</c:v>
                </c:pt>
                <c:pt idx="146">
                  <c:v>292</c:v>
                </c:pt>
                <c:pt idx="147">
                  <c:v>216</c:v>
                </c:pt>
                <c:pt idx="148">
                  <c:v>225</c:v>
                </c:pt>
                <c:pt idx="149">
                  <c:v>265</c:v>
                </c:pt>
                <c:pt idx="150">
                  <c:v>192</c:v>
                </c:pt>
                <c:pt idx="151">
                  <c:v>146</c:v>
                </c:pt>
                <c:pt idx="152">
                  <c:v>162</c:v>
                </c:pt>
                <c:pt idx="153">
                  <c:v>254</c:v>
                </c:pt>
                <c:pt idx="154">
                  <c:v>231</c:v>
                </c:pt>
                <c:pt idx="155">
                  <c:v>276</c:v>
                </c:pt>
                <c:pt idx="156">
                  <c:v>262</c:v>
                </c:pt>
                <c:pt idx="157">
                  <c:v>223</c:v>
                </c:pt>
                <c:pt idx="158">
                  <c:v>295</c:v>
                </c:pt>
                <c:pt idx="159">
                  <c:v>202</c:v>
                </c:pt>
                <c:pt idx="160">
                  <c:v>257</c:v>
                </c:pt>
                <c:pt idx="161">
                  <c:v>226</c:v>
                </c:pt>
                <c:pt idx="162">
                  <c:v>217</c:v>
                </c:pt>
                <c:pt idx="163">
                  <c:v>216</c:v>
                </c:pt>
                <c:pt idx="164">
                  <c:v>246</c:v>
                </c:pt>
                <c:pt idx="165">
                  <c:v>165</c:v>
                </c:pt>
                <c:pt idx="166">
                  <c:v>287</c:v>
                </c:pt>
                <c:pt idx="167">
                  <c:v>259</c:v>
                </c:pt>
                <c:pt idx="168">
                  <c:v>240</c:v>
                </c:pt>
                <c:pt idx="169">
                  <c:v>248</c:v>
                </c:pt>
                <c:pt idx="170">
                  <c:v>150</c:v>
                </c:pt>
                <c:pt idx="171">
                  <c:v>216</c:v>
                </c:pt>
                <c:pt idx="172">
                  <c:v>213</c:v>
                </c:pt>
                <c:pt idx="173">
                  <c:v>193</c:v>
                </c:pt>
                <c:pt idx="174">
                  <c:v>224</c:v>
                </c:pt>
                <c:pt idx="175">
                  <c:v>220</c:v>
                </c:pt>
                <c:pt idx="176">
                  <c:v>269</c:v>
                </c:pt>
                <c:pt idx="177">
                  <c:v>260</c:v>
                </c:pt>
                <c:pt idx="178">
                  <c:v>198</c:v>
                </c:pt>
                <c:pt idx="179">
                  <c:v>170</c:v>
                </c:pt>
                <c:pt idx="180">
                  <c:v>217</c:v>
                </c:pt>
                <c:pt idx="181">
                  <c:v>263</c:v>
                </c:pt>
                <c:pt idx="182">
                  <c:v>215</c:v>
                </c:pt>
                <c:pt idx="183">
                  <c:v>220</c:v>
                </c:pt>
                <c:pt idx="184">
                  <c:v>168</c:v>
                </c:pt>
                <c:pt idx="185">
                  <c:v>211</c:v>
                </c:pt>
                <c:pt idx="186">
                  <c:v>250</c:v>
                </c:pt>
                <c:pt idx="187">
                  <c:v>308</c:v>
                </c:pt>
                <c:pt idx="188">
                  <c:v>231</c:v>
                </c:pt>
                <c:pt idx="189">
                  <c:v>283</c:v>
                </c:pt>
                <c:pt idx="190">
                  <c:v>235</c:v>
                </c:pt>
                <c:pt idx="191">
                  <c:v>258</c:v>
                </c:pt>
                <c:pt idx="192">
                  <c:v>229</c:v>
                </c:pt>
                <c:pt idx="193">
                  <c:v>321</c:v>
                </c:pt>
                <c:pt idx="194">
                  <c:v>263</c:v>
                </c:pt>
                <c:pt idx="195">
                  <c:v>256</c:v>
                </c:pt>
                <c:pt idx="196">
                  <c:v>208</c:v>
                </c:pt>
                <c:pt idx="197">
                  <c:v>223</c:v>
                </c:pt>
                <c:pt idx="198">
                  <c:v>230</c:v>
                </c:pt>
                <c:pt idx="199">
                  <c:v>243</c:v>
                </c:pt>
                <c:pt idx="200">
                  <c:v>230</c:v>
                </c:pt>
                <c:pt idx="201">
                  <c:v>270</c:v>
                </c:pt>
                <c:pt idx="202">
                  <c:v>273</c:v>
                </c:pt>
                <c:pt idx="203">
                  <c:v>255</c:v>
                </c:pt>
                <c:pt idx="204">
                  <c:v>207</c:v>
                </c:pt>
                <c:pt idx="205">
                  <c:v>266</c:v>
                </c:pt>
                <c:pt idx="206">
                  <c:v>222</c:v>
                </c:pt>
                <c:pt idx="207">
                  <c:v>220</c:v>
                </c:pt>
                <c:pt idx="208">
                  <c:v>212</c:v>
                </c:pt>
                <c:pt idx="209">
                  <c:v>241</c:v>
                </c:pt>
                <c:pt idx="210">
                  <c:v>270</c:v>
                </c:pt>
                <c:pt idx="211">
                  <c:v>166</c:v>
                </c:pt>
                <c:pt idx="212">
                  <c:v>253</c:v>
                </c:pt>
                <c:pt idx="213">
                  <c:v>223</c:v>
                </c:pt>
                <c:pt idx="214">
                  <c:v>270</c:v>
                </c:pt>
                <c:pt idx="215">
                  <c:v>222</c:v>
                </c:pt>
                <c:pt idx="216">
                  <c:v>236</c:v>
                </c:pt>
                <c:pt idx="217">
                  <c:v>230</c:v>
                </c:pt>
                <c:pt idx="218">
                  <c:v>230</c:v>
                </c:pt>
                <c:pt idx="219">
                  <c:v>215</c:v>
                </c:pt>
                <c:pt idx="220">
                  <c:v>180</c:v>
                </c:pt>
                <c:pt idx="221">
                  <c:v>228</c:v>
                </c:pt>
                <c:pt idx="222">
                  <c:v>252</c:v>
                </c:pt>
                <c:pt idx="223">
                  <c:v>193</c:v>
                </c:pt>
                <c:pt idx="224">
                  <c:v>209</c:v>
                </c:pt>
                <c:pt idx="225">
                  <c:v>268</c:v>
                </c:pt>
                <c:pt idx="226">
                  <c:v>240</c:v>
                </c:pt>
                <c:pt idx="227">
                  <c:v>224</c:v>
                </c:pt>
                <c:pt idx="228">
                  <c:v>227</c:v>
                </c:pt>
                <c:pt idx="229">
                  <c:v>209</c:v>
                </c:pt>
                <c:pt idx="230">
                  <c:v>251</c:v>
                </c:pt>
                <c:pt idx="231">
                  <c:v>200</c:v>
                </c:pt>
                <c:pt idx="232">
                  <c:v>281</c:v>
                </c:pt>
                <c:pt idx="233">
                  <c:v>184</c:v>
                </c:pt>
                <c:pt idx="234">
                  <c:v>166</c:v>
                </c:pt>
                <c:pt idx="235">
                  <c:v>229</c:v>
                </c:pt>
                <c:pt idx="236">
                  <c:v>289</c:v>
                </c:pt>
                <c:pt idx="237">
                  <c:v>238</c:v>
                </c:pt>
                <c:pt idx="238">
                  <c:v>233</c:v>
                </c:pt>
                <c:pt idx="239">
                  <c:v>218</c:v>
                </c:pt>
                <c:pt idx="240">
                  <c:v>233</c:v>
                </c:pt>
                <c:pt idx="241">
                  <c:v>298</c:v>
                </c:pt>
                <c:pt idx="242">
                  <c:v>308</c:v>
                </c:pt>
                <c:pt idx="243">
                  <c:v>230</c:v>
                </c:pt>
                <c:pt idx="244">
                  <c:v>248</c:v>
                </c:pt>
                <c:pt idx="245">
                  <c:v>222</c:v>
                </c:pt>
                <c:pt idx="246">
                  <c:v>207</c:v>
                </c:pt>
                <c:pt idx="247">
                  <c:v>223</c:v>
                </c:pt>
                <c:pt idx="248">
                  <c:v>250</c:v>
                </c:pt>
                <c:pt idx="249">
                  <c:v>170</c:v>
                </c:pt>
                <c:pt idx="250">
                  <c:v>237</c:v>
                </c:pt>
                <c:pt idx="251">
                  <c:v>172</c:v>
                </c:pt>
                <c:pt idx="252">
                  <c:v>298</c:v>
                </c:pt>
                <c:pt idx="253">
                  <c:v>298</c:v>
                </c:pt>
                <c:pt idx="254">
                  <c:v>325</c:v>
                </c:pt>
                <c:pt idx="255">
                  <c:v>245</c:v>
                </c:pt>
                <c:pt idx="256">
                  <c:v>251</c:v>
                </c:pt>
                <c:pt idx="257">
                  <c:v>239</c:v>
                </c:pt>
                <c:pt idx="258">
                  <c:v>224</c:v>
                </c:pt>
                <c:pt idx="259">
                  <c:v>243</c:v>
                </c:pt>
                <c:pt idx="260">
                  <c:v>203</c:v>
                </c:pt>
                <c:pt idx="261">
                  <c:v>266</c:v>
                </c:pt>
                <c:pt idx="262">
                  <c:v>231</c:v>
                </c:pt>
                <c:pt idx="263">
                  <c:v>244</c:v>
                </c:pt>
                <c:pt idx="264">
                  <c:v>230</c:v>
                </c:pt>
                <c:pt idx="265">
                  <c:v>243</c:v>
                </c:pt>
                <c:pt idx="266">
                  <c:v>231</c:v>
                </c:pt>
                <c:pt idx="267">
                  <c:v>193</c:v>
                </c:pt>
                <c:pt idx="268">
                  <c:v>228</c:v>
                </c:pt>
                <c:pt idx="269">
                  <c:v>283</c:v>
                </c:pt>
                <c:pt idx="270">
                  <c:v>258</c:v>
                </c:pt>
                <c:pt idx="271">
                  <c:v>215</c:v>
                </c:pt>
                <c:pt idx="272">
                  <c:v>226</c:v>
                </c:pt>
                <c:pt idx="273">
                  <c:v>255</c:v>
                </c:pt>
                <c:pt idx="274">
                  <c:v>200</c:v>
                </c:pt>
                <c:pt idx="275">
                  <c:v>220</c:v>
                </c:pt>
                <c:pt idx="276">
                  <c:v>270</c:v>
                </c:pt>
                <c:pt idx="277">
                  <c:v>260</c:v>
                </c:pt>
                <c:pt idx="278">
                  <c:v>454</c:v>
                </c:pt>
                <c:pt idx="279">
                  <c:v>329</c:v>
                </c:pt>
                <c:pt idx="280">
                  <c:v>265</c:v>
                </c:pt>
                <c:pt idx="281">
                  <c:v>218</c:v>
                </c:pt>
                <c:pt idx="282">
                  <c:v>222</c:v>
                </c:pt>
                <c:pt idx="283">
                  <c:v>293</c:v>
                </c:pt>
                <c:pt idx="284">
                  <c:v>239</c:v>
                </c:pt>
                <c:pt idx="285">
                  <c:v>273</c:v>
                </c:pt>
                <c:pt idx="286">
                  <c:v>244</c:v>
                </c:pt>
                <c:pt idx="287">
                  <c:v>273</c:v>
                </c:pt>
                <c:pt idx="288">
                  <c:v>238</c:v>
                </c:pt>
                <c:pt idx="289">
                  <c:v>243</c:v>
                </c:pt>
                <c:pt idx="290">
                  <c:v>273</c:v>
                </c:pt>
                <c:pt idx="291">
                  <c:v>263</c:v>
                </c:pt>
                <c:pt idx="292">
                  <c:v>168</c:v>
                </c:pt>
                <c:pt idx="293">
                  <c:v>251</c:v>
                </c:pt>
                <c:pt idx="294">
                  <c:v>337</c:v>
                </c:pt>
                <c:pt idx="295">
                  <c:v>287</c:v>
                </c:pt>
                <c:pt idx="296">
                  <c:v>219</c:v>
                </c:pt>
                <c:pt idx="297">
                  <c:v>193</c:v>
                </c:pt>
                <c:pt idx="298">
                  <c:v>224</c:v>
                </c:pt>
                <c:pt idx="299">
                  <c:v>216</c:v>
                </c:pt>
                <c:pt idx="300">
                  <c:v>193</c:v>
                </c:pt>
                <c:pt idx="301">
                  <c:v>335</c:v>
                </c:pt>
                <c:pt idx="302">
                  <c:v>240</c:v>
                </c:pt>
                <c:pt idx="303">
                  <c:v>248</c:v>
                </c:pt>
                <c:pt idx="304">
                  <c:v>244</c:v>
                </c:pt>
                <c:pt idx="305">
                  <c:v>187</c:v>
                </c:pt>
                <c:pt idx="306">
                  <c:v>216</c:v>
                </c:pt>
                <c:pt idx="307">
                  <c:v>243</c:v>
                </c:pt>
                <c:pt idx="308">
                  <c:v>274</c:v>
                </c:pt>
                <c:pt idx="309">
                  <c:v>222</c:v>
                </c:pt>
                <c:pt idx="310">
                  <c:v>265</c:v>
                </c:pt>
                <c:pt idx="311">
                  <c:v>211</c:v>
                </c:pt>
                <c:pt idx="312">
                  <c:v>270</c:v>
                </c:pt>
                <c:pt idx="313">
                  <c:v>228</c:v>
                </c:pt>
                <c:pt idx="314">
                  <c:v>240</c:v>
                </c:pt>
                <c:pt idx="315">
                  <c:v>328</c:v>
                </c:pt>
                <c:pt idx="316">
                  <c:v>253</c:v>
                </c:pt>
                <c:pt idx="317">
                  <c:v>207</c:v>
                </c:pt>
                <c:pt idx="318">
                  <c:v>225</c:v>
                </c:pt>
                <c:pt idx="319">
                  <c:v>258</c:v>
                </c:pt>
                <c:pt idx="320">
                  <c:v>196</c:v>
                </c:pt>
                <c:pt idx="321">
                  <c:v>232</c:v>
                </c:pt>
                <c:pt idx="322">
                  <c:v>273</c:v>
                </c:pt>
                <c:pt idx="323">
                  <c:v>220</c:v>
                </c:pt>
                <c:pt idx="324">
                  <c:v>244</c:v>
                </c:pt>
                <c:pt idx="325">
                  <c:v>211</c:v>
                </c:pt>
                <c:pt idx="326">
                  <c:v>220</c:v>
                </c:pt>
                <c:pt idx="327">
                  <c:v>255</c:v>
                </c:pt>
                <c:pt idx="328">
                  <c:v>273</c:v>
                </c:pt>
                <c:pt idx="329">
                  <c:v>255</c:v>
                </c:pt>
                <c:pt idx="330">
                  <c:v>239</c:v>
                </c:pt>
                <c:pt idx="331">
                  <c:v>251</c:v>
                </c:pt>
                <c:pt idx="332">
                  <c:v>294</c:v>
                </c:pt>
                <c:pt idx="333">
                  <c:v>236</c:v>
                </c:pt>
                <c:pt idx="334">
                  <c:v>164</c:v>
                </c:pt>
                <c:pt idx="335">
                  <c:v>227</c:v>
                </c:pt>
                <c:pt idx="336">
                  <c:v>180</c:v>
                </c:pt>
                <c:pt idx="337">
                  <c:v>255</c:v>
                </c:pt>
                <c:pt idx="338">
                  <c:v>210</c:v>
                </c:pt>
                <c:pt idx="339">
                  <c:v>207</c:v>
                </c:pt>
                <c:pt idx="340">
                  <c:v>252</c:v>
                </c:pt>
                <c:pt idx="341">
                  <c:v>290</c:v>
                </c:pt>
                <c:pt idx="342">
                  <c:v>202</c:v>
                </c:pt>
                <c:pt idx="343">
                  <c:v>245</c:v>
                </c:pt>
                <c:pt idx="344">
                  <c:v>207</c:v>
                </c:pt>
                <c:pt idx="345">
                  <c:v>240</c:v>
                </c:pt>
                <c:pt idx="346">
                  <c:v>214</c:v>
                </c:pt>
                <c:pt idx="347">
                  <c:v>247</c:v>
                </c:pt>
                <c:pt idx="348">
                  <c:v>283</c:v>
                </c:pt>
                <c:pt idx="349">
                  <c:v>212</c:v>
                </c:pt>
                <c:pt idx="350">
                  <c:v>270</c:v>
                </c:pt>
                <c:pt idx="351">
                  <c:v>227</c:v>
                </c:pt>
                <c:pt idx="352">
                  <c:v>243</c:v>
                </c:pt>
                <c:pt idx="353">
                  <c:v>279</c:v>
                </c:pt>
                <c:pt idx="354">
                  <c:v>203</c:v>
                </c:pt>
                <c:pt idx="355">
                  <c:v>238</c:v>
                </c:pt>
                <c:pt idx="356">
                  <c:v>268</c:v>
                </c:pt>
                <c:pt idx="357">
                  <c:v>245</c:v>
                </c:pt>
                <c:pt idx="358">
                  <c:v>208</c:v>
                </c:pt>
                <c:pt idx="359">
                  <c:v>235</c:v>
                </c:pt>
                <c:pt idx="360">
                  <c:v>272</c:v>
                </c:pt>
                <c:pt idx="361">
                  <c:v>209</c:v>
                </c:pt>
                <c:pt idx="362">
                  <c:v>308</c:v>
                </c:pt>
                <c:pt idx="363">
                  <c:v>269</c:v>
                </c:pt>
                <c:pt idx="364">
                  <c:v>269</c:v>
                </c:pt>
                <c:pt idx="365">
                  <c:v>267</c:v>
                </c:pt>
                <c:pt idx="366">
                  <c:v>283</c:v>
                </c:pt>
                <c:pt idx="367">
                  <c:v>230</c:v>
                </c:pt>
                <c:pt idx="368">
                  <c:v>205</c:v>
                </c:pt>
                <c:pt idx="369">
                  <c:v>253</c:v>
                </c:pt>
                <c:pt idx="370">
                  <c:v>231</c:v>
                </c:pt>
                <c:pt idx="371">
                  <c:v>197</c:v>
                </c:pt>
                <c:pt idx="372">
                  <c:v>241</c:v>
                </c:pt>
                <c:pt idx="373">
                  <c:v>220</c:v>
                </c:pt>
                <c:pt idx="374">
                  <c:v>283</c:v>
                </c:pt>
                <c:pt idx="375">
                  <c:v>204</c:v>
                </c:pt>
                <c:pt idx="376">
                  <c:v>235</c:v>
                </c:pt>
                <c:pt idx="377">
                  <c:v>200</c:v>
                </c:pt>
                <c:pt idx="378">
                  <c:v>203</c:v>
                </c:pt>
                <c:pt idx="379">
                  <c:v>233</c:v>
                </c:pt>
                <c:pt idx="380">
                  <c:v>201</c:v>
                </c:pt>
                <c:pt idx="381">
                  <c:v>241</c:v>
                </c:pt>
                <c:pt idx="382">
                  <c:v>288</c:v>
                </c:pt>
                <c:pt idx="383">
                  <c:v>231</c:v>
                </c:pt>
                <c:pt idx="384">
                  <c:v>246</c:v>
                </c:pt>
                <c:pt idx="385">
                  <c:v>230</c:v>
                </c:pt>
                <c:pt idx="386">
                  <c:v>247</c:v>
                </c:pt>
                <c:pt idx="387">
                  <c:v>298</c:v>
                </c:pt>
                <c:pt idx="388">
                  <c:v>218</c:v>
                </c:pt>
                <c:pt idx="389">
                  <c:v>243</c:v>
                </c:pt>
                <c:pt idx="390">
                  <c:v>217</c:v>
                </c:pt>
                <c:pt idx="391">
                  <c:v>253</c:v>
                </c:pt>
                <c:pt idx="392">
                  <c:v>253</c:v>
                </c:pt>
                <c:pt idx="393">
                  <c:v>240</c:v>
                </c:pt>
                <c:pt idx="394">
                  <c:v>244</c:v>
                </c:pt>
                <c:pt idx="395">
                  <c:v>247</c:v>
                </c:pt>
                <c:pt idx="396">
                  <c:v>238</c:v>
                </c:pt>
                <c:pt idx="397">
                  <c:v>222</c:v>
                </c:pt>
                <c:pt idx="398">
                  <c:v>249</c:v>
                </c:pt>
                <c:pt idx="399">
                  <c:v>239</c:v>
                </c:pt>
                <c:pt idx="400">
                  <c:v>244</c:v>
                </c:pt>
                <c:pt idx="401">
                  <c:v>218</c:v>
                </c:pt>
                <c:pt idx="402">
                  <c:v>325</c:v>
                </c:pt>
                <c:pt idx="403">
                  <c:v>205</c:v>
                </c:pt>
                <c:pt idx="404">
                  <c:v>217</c:v>
                </c:pt>
                <c:pt idx="405">
                  <c:v>268</c:v>
                </c:pt>
                <c:pt idx="406">
                  <c:v>229</c:v>
                </c:pt>
                <c:pt idx="407">
                  <c:v>341</c:v>
                </c:pt>
                <c:pt idx="408">
                  <c:v>234</c:v>
                </c:pt>
                <c:pt idx="409">
                  <c:v>208</c:v>
                </c:pt>
                <c:pt idx="410">
                  <c:v>200</c:v>
                </c:pt>
                <c:pt idx="411">
                  <c:v>264</c:v>
                </c:pt>
                <c:pt idx="412">
                  <c:v>227</c:v>
                </c:pt>
                <c:pt idx="413">
                  <c:v>273</c:v>
                </c:pt>
                <c:pt idx="414">
                  <c:v>239</c:v>
                </c:pt>
                <c:pt idx="415">
                  <c:v>236</c:v>
                </c:pt>
                <c:pt idx="416">
                  <c:v>208</c:v>
                </c:pt>
                <c:pt idx="417">
                  <c:v>414</c:v>
                </c:pt>
                <c:pt idx="418">
                  <c:v>235</c:v>
                </c:pt>
                <c:pt idx="419">
                  <c:v>208</c:v>
                </c:pt>
                <c:pt idx="420">
                  <c:v>251</c:v>
                </c:pt>
                <c:pt idx="421">
                  <c:v>224</c:v>
                </c:pt>
                <c:pt idx="422">
                  <c:v>302</c:v>
                </c:pt>
                <c:pt idx="423">
                  <c:v>216</c:v>
                </c:pt>
                <c:pt idx="424">
                  <c:v>261</c:v>
                </c:pt>
                <c:pt idx="425">
                  <c:v>215</c:v>
                </c:pt>
                <c:pt idx="426">
                  <c:v>231</c:v>
                </c:pt>
                <c:pt idx="427">
                  <c:v>215</c:v>
                </c:pt>
                <c:pt idx="428">
                  <c:v>174</c:v>
                </c:pt>
                <c:pt idx="429">
                  <c:v>274</c:v>
                </c:pt>
                <c:pt idx="430">
                  <c:v>200</c:v>
                </c:pt>
                <c:pt idx="431">
                  <c:v>267</c:v>
                </c:pt>
                <c:pt idx="432">
                  <c:v>197</c:v>
                </c:pt>
                <c:pt idx="433">
                  <c:v>235</c:v>
                </c:pt>
                <c:pt idx="434">
                  <c:v>310</c:v>
                </c:pt>
                <c:pt idx="435">
                  <c:v>229</c:v>
                </c:pt>
                <c:pt idx="436">
                  <c:v>197</c:v>
                </c:pt>
                <c:pt idx="437">
                  <c:v>244</c:v>
                </c:pt>
                <c:pt idx="438">
                  <c:v>308</c:v>
                </c:pt>
                <c:pt idx="439">
                  <c:v>354</c:v>
                </c:pt>
                <c:pt idx="440">
                  <c:v>231</c:v>
                </c:pt>
                <c:pt idx="441">
                  <c:v>286</c:v>
                </c:pt>
                <c:pt idx="442">
                  <c:v>259</c:v>
                </c:pt>
                <c:pt idx="443">
                  <c:v>198</c:v>
                </c:pt>
                <c:pt idx="444">
                  <c:v>229</c:v>
                </c:pt>
                <c:pt idx="445">
                  <c:v>227</c:v>
                </c:pt>
                <c:pt idx="446">
                  <c:v>269</c:v>
                </c:pt>
                <c:pt idx="447">
                  <c:v>252</c:v>
                </c:pt>
                <c:pt idx="448">
                  <c:v>260</c:v>
                </c:pt>
                <c:pt idx="449">
                  <c:v>265</c:v>
                </c:pt>
                <c:pt idx="450">
                  <c:v>235</c:v>
                </c:pt>
                <c:pt idx="451">
                  <c:v>245</c:v>
                </c:pt>
                <c:pt idx="452">
                  <c:v>200</c:v>
                </c:pt>
                <c:pt idx="453">
                  <c:v>172</c:v>
                </c:pt>
                <c:pt idx="454">
                  <c:v>308</c:v>
                </c:pt>
                <c:pt idx="455">
                  <c:v>263</c:v>
                </c:pt>
                <c:pt idx="456">
                  <c:v>230</c:v>
                </c:pt>
                <c:pt idx="457">
                  <c:v>275</c:v>
                </c:pt>
                <c:pt idx="458">
                  <c:v>222</c:v>
                </c:pt>
                <c:pt idx="459">
                  <c:v>263</c:v>
                </c:pt>
                <c:pt idx="460">
                  <c:v>264</c:v>
                </c:pt>
                <c:pt idx="461">
                  <c:v>292</c:v>
                </c:pt>
                <c:pt idx="462">
                  <c:v>222</c:v>
                </c:pt>
                <c:pt idx="463">
                  <c:v>163</c:v>
                </c:pt>
                <c:pt idx="464">
                  <c:v>269</c:v>
                </c:pt>
                <c:pt idx="465">
                  <c:v>286</c:v>
                </c:pt>
                <c:pt idx="466">
                  <c:v>273</c:v>
                </c:pt>
                <c:pt idx="467">
                  <c:v>215</c:v>
                </c:pt>
                <c:pt idx="468">
                  <c:v>227</c:v>
                </c:pt>
                <c:pt idx="469">
                  <c:v>222</c:v>
                </c:pt>
                <c:pt idx="470">
                  <c:v>235</c:v>
                </c:pt>
                <c:pt idx="471">
                  <c:v>274</c:v>
                </c:pt>
                <c:pt idx="472">
                  <c:v>273</c:v>
                </c:pt>
                <c:pt idx="473">
                  <c:v>235</c:v>
                </c:pt>
                <c:pt idx="474">
                  <c:v>279</c:v>
                </c:pt>
                <c:pt idx="475">
                  <c:v>236</c:v>
                </c:pt>
                <c:pt idx="476">
                  <c:v>236</c:v>
                </c:pt>
                <c:pt idx="477">
                  <c:v>209</c:v>
                </c:pt>
                <c:pt idx="478">
                  <c:v>199</c:v>
                </c:pt>
                <c:pt idx="479">
                  <c:v>170</c:v>
                </c:pt>
                <c:pt idx="480">
                  <c:v>143</c:v>
                </c:pt>
                <c:pt idx="481">
                  <c:v>214</c:v>
                </c:pt>
                <c:pt idx="482">
                  <c:v>211</c:v>
                </c:pt>
                <c:pt idx="483">
                  <c:v>282</c:v>
                </c:pt>
                <c:pt idx="484">
                  <c:v>192</c:v>
                </c:pt>
                <c:pt idx="485">
                  <c:v>244</c:v>
                </c:pt>
                <c:pt idx="486">
                  <c:v>292</c:v>
                </c:pt>
                <c:pt idx="487">
                  <c:v>242</c:v>
                </c:pt>
                <c:pt idx="488">
                  <c:v>200</c:v>
                </c:pt>
                <c:pt idx="489">
                  <c:v>202</c:v>
                </c:pt>
                <c:pt idx="490">
                  <c:v>228</c:v>
                </c:pt>
                <c:pt idx="491">
                  <c:v>259</c:v>
                </c:pt>
                <c:pt idx="492">
                  <c:v>352</c:v>
                </c:pt>
                <c:pt idx="493">
                  <c:v>222</c:v>
                </c:pt>
                <c:pt idx="494">
                  <c:v>321</c:v>
                </c:pt>
                <c:pt idx="495">
                  <c:v>215</c:v>
                </c:pt>
                <c:pt idx="496">
                  <c:v>273</c:v>
                </c:pt>
                <c:pt idx="497">
                  <c:v>200</c:v>
                </c:pt>
                <c:pt idx="498">
                  <c:v>264</c:v>
                </c:pt>
                <c:pt idx="499">
                  <c:v>245</c:v>
                </c:pt>
                <c:pt idx="500">
                  <c:v>157</c:v>
                </c:pt>
                <c:pt idx="501">
                  <c:v>230</c:v>
                </c:pt>
                <c:pt idx="502">
                  <c:v>250</c:v>
                </c:pt>
                <c:pt idx="503">
                  <c:v>246</c:v>
                </c:pt>
                <c:pt idx="504">
                  <c:v>271</c:v>
                </c:pt>
                <c:pt idx="505">
                  <c:v>195</c:v>
                </c:pt>
                <c:pt idx="506">
                  <c:v>210</c:v>
                </c:pt>
                <c:pt idx="507">
                  <c:v>245</c:v>
                </c:pt>
                <c:pt idx="508">
                  <c:v>245</c:v>
                </c:pt>
                <c:pt idx="509">
                  <c:v>270</c:v>
                </c:pt>
                <c:pt idx="510">
                  <c:v>293</c:v>
                </c:pt>
                <c:pt idx="511">
                  <c:v>262</c:v>
                </c:pt>
                <c:pt idx="512">
                  <c:v>224</c:v>
                </c:pt>
                <c:pt idx="513">
                  <c:v>199</c:v>
                </c:pt>
                <c:pt idx="514">
                  <c:v>188</c:v>
                </c:pt>
                <c:pt idx="515">
                  <c:v>295</c:v>
                </c:pt>
                <c:pt idx="516">
                  <c:v>252</c:v>
                </c:pt>
                <c:pt idx="517">
                  <c:v>216</c:v>
                </c:pt>
                <c:pt idx="518">
                  <c:v>204</c:v>
                </c:pt>
                <c:pt idx="519">
                  <c:v>247</c:v>
                </c:pt>
                <c:pt idx="520">
                  <c:v>310</c:v>
                </c:pt>
                <c:pt idx="521">
                  <c:v>244</c:v>
                </c:pt>
                <c:pt idx="522">
                  <c:v>239</c:v>
                </c:pt>
                <c:pt idx="523">
                  <c:v>293</c:v>
                </c:pt>
                <c:pt idx="524">
                  <c:v>256</c:v>
                </c:pt>
                <c:pt idx="525">
                  <c:v>235</c:v>
                </c:pt>
                <c:pt idx="526">
                  <c:v>308</c:v>
                </c:pt>
                <c:pt idx="527">
                  <c:v>252</c:v>
                </c:pt>
                <c:pt idx="528">
                  <c:v>204</c:v>
                </c:pt>
                <c:pt idx="529">
                  <c:v>247</c:v>
                </c:pt>
                <c:pt idx="530">
                  <c:v>228</c:v>
                </c:pt>
                <c:pt idx="531">
                  <c:v>224</c:v>
                </c:pt>
                <c:pt idx="532">
                  <c:v>296</c:v>
                </c:pt>
                <c:pt idx="533">
                  <c:v>218</c:v>
                </c:pt>
                <c:pt idx="534">
                  <c:v>182</c:v>
                </c:pt>
                <c:pt idx="535">
                  <c:v>303</c:v>
                </c:pt>
                <c:pt idx="536">
                  <c:v>286</c:v>
                </c:pt>
                <c:pt idx="537">
                  <c:v>152</c:v>
                </c:pt>
                <c:pt idx="538">
                  <c:v>252</c:v>
                </c:pt>
                <c:pt idx="539">
                  <c:v>208</c:v>
                </c:pt>
                <c:pt idx="540">
                  <c:v>283</c:v>
                </c:pt>
                <c:pt idx="541">
                  <c:v>243</c:v>
                </c:pt>
                <c:pt idx="542">
                  <c:v>214</c:v>
                </c:pt>
                <c:pt idx="543">
                  <c:v>172</c:v>
                </c:pt>
                <c:pt idx="544">
                  <c:v>270</c:v>
                </c:pt>
                <c:pt idx="545">
                  <c:v>230</c:v>
                </c:pt>
                <c:pt idx="546">
                  <c:v>235</c:v>
                </c:pt>
                <c:pt idx="547">
                  <c:v>224</c:v>
                </c:pt>
                <c:pt idx="548">
                  <c:v>233</c:v>
                </c:pt>
                <c:pt idx="549">
                  <c:v>308</c:v>
                </c:pt>
                <c:pt idx="550">
                  <c:v>233</c:v>
                </c:pt>
                <c:pt idx="551">
                  <c:v>180</c:v>
                </c:pt>
                <c:pt idx="552">
                  <c:v>223</c:v>
                </c:pt>
                <c:pt idx="553">
                  <c:v>263</c:v>
                </c:pt>
                <c:pt idx="554">
                  <c:v>186</c:v>
                </c:pt>
                <c:pt idx="555">
                  <c:v>258</c:v>
                </c:pt>
                <c:pt idx="556">
                  <c:v>178</c:v>
                </c:pt>
                <c:pt idx="557">
                  <c:v>180</c:v>
                </c:pt>
                <c:pt idx="558">
                  <c:v>328</c:v>
                </c:pt>
                <c:pt idx="559">
                  <c:v>236</c:v>
                </c:pt>
                <c:pt idx="560">
                  <c:v>227</c:v>
                </c:pt>
                <c:pt idx="561">
                  <c:v>238</c:v>
                </c:pt>
                <c:pt idx="562">
                  <c:v>243</c:v>
                </c:pt>
                <c:pt idx="563">
                  <c:v>254</c:v>
                </c:pt>
                <c:pt idx="564">
                  <c:v>212</c:v>
                </c:pt>
                <c:pt idx="565">
                  <c:v>301</c:v>
                </c:pt>
                <c:pt idx="566">
                  <c:v>228</c:v>
                </c:pt>
                <c:pt idx="567">
                  <c:v>210</c:v>
                </c:pt>
                <c:pt idx="568">
                  <c:v>226</c:v>
                </c:pt>
                <c:pt idx="569">
                  <c:v>235</c:v>
                </c:pt>
                <c:pt idx="570">
                  <c:v>186</c:v>
                </c:pt>
                <c:pt idx="571">
                  <c:v>172</c:v>
                </c:pt>
                <c:pt idx="572">
                  <c:v>180</c:v>
                </c:pt>
                <c:pt idx="573">
                  <c:v>212</c:v>
                </c:pt>
                <c:pt idx="574">
                  <c:v>227</c:v>
                </c:pt>
                <c:pt idx="575">
                  <c:v>259</c:v>
                </c:pt>
                <c:pt idx="576">
                  <c:v>240</c:v>
                </c:pt>
                <c:pt idx="577">
                  <c:v>252</c:v>
                </c:pt>
                <c:pt idx="578">
                  <c:v>286</c:v>
                </c:pt>
                <c:pt idx="579">
                  <c:v>283</c:v>
                </c:pt>
                <c:pt idx="580">
                  <c:v>231</c:v>
                </c:pt>
                <c:pt idx="581">
                  <c:v>352</c:v>
                </c:pt>
                <c:pt idx="582">
                  <c:v>293</c:v>
                </c:pt>
                <c:pt idx="583">
                  <c:v>228</c:v>
                </c:pt>
                <c:pt idx="584">
                  <c:v>243</c:v>
                </c:pt>
                <c:pt idx="585">
                  <c:v>331</c:v>
                </c:pt>
                <c:pt idx="586">
                  <c:v>191</c:v>
                </c:pt>
                <c:pt idx="587">
                  <c:v>247</c:v>
                </c:pt>
                <c:pt idx="588">
                  <c:v>256</c:v>
                </c:pt>
                <c:pt idx="589">
                  <c:v>209</c:v>
                </c:pt>
                <c:pt idx="590">
                  <c:v>260</c:v>
                </c:pt>
                <c:pt idx="591">
                  <c:v>215</c:v>
                </c:pt>
                <c:pt idx="592">
                  <c:v>206</c:v>
                </c:pt>
                <c:pt idx="593">
                  <c:v>200</c:v>
                </c:pt>
                <c:pt idx="594">
                  <c:v>213</c:v>
                </c:pt>
                <c:pt idx="595">
                  <c:v>240</c:v>
                </c:pt>
                <c:pt idx="596">
                  <c:v>243</c:v>
                </c:pt>
                <c:pt idx="597">
                  <c:v>236</c:v>
                </c:pt>
                <c:pt idx="598">
                  <c:v>199</c:v>
                </c:pt>
                <c:pt idx="599">
                  <c:v>197</c:v>
                </c:pt>
                <c:pt idx="600">
                  <c:v>191</c:v>
                </c:pt>
                <c:pt idx="601">
                  <c:v>170</c:v>
                </c:pt>
                <c:pt idx="602">
                  <c:v>178</c:v>
                </c:pt>
                <c:pt idx="603">
                  <c:v>225</c:v>
                </c:pt>
                <c:pt idx="604">
                  <c:v>239</c:v>
                </c:pt>
                <c:pt idx="605">
                  <c:v>285</c:v>
                </c:pt>
                <c:pt idx="606">
                  <c:v>243</c:v>
                </c:pt>
                <c:pt idx="607">
                  <c:v>216</c:v>
                </c:pt>
                <c:pt idx="608">
                  <c:v>210</c:v>
                </c:pt>
                <c:pt idx="609">
                  <c:v>220</c:v>
                </c:pt>
                <c:pt idx="610">
                  <c:v>223</c:v>
                </c:pt>
                <c:pt idx="611">
                  <c:v>194</c:v>
                </c:pt>
                <c:pt idx="612">
                  <c:v>231</c:v>
                </c:pt>
                <c:pt idx="613">
                  <c:v>239</c:v>
                </c:pt>
                <c:pt idx="614">
                  <c:v>166</c:v>
                </c:pt>
                <c:pt idx="615">
                  <c:v>220</c:v>
                </c:pt>
                <c:pt idx="616">
                  <c:v>290</c:v>
                </c:pt>
                <c:pt idx="617">
                  <c:v>276</c:v>
                </c:pt>
                <c:pt idx="618">
                  <c:v>235</c:v>
                </c:pt>
                <c:pt idx="619">
                  <c:v>223</c:v>
                </c:pt>
                <c:pt idx="620">
                  <c:v>231</c:v>
                </c:pt>
                <c:pt idx="621">
                  <c:v>266</c:v>
                </c:pt>
                <c:pt idx="622">
                  <c:v>233</c:v>
                </c:pt>
                <c:pt idx="623">
                  <c:v>228</c:v>
                </c:pt>
                <c:pt idx="624">
                  <c:v>272</c:v>
                </c:pt>
                <c:pt idx="625">
                  <c:v>186</c:v>
                </c:pt>
                <c:pt idx="626">
                  <c:v>228</c:v>
                </c:pt>
                <c:pt idx="627">
                  <c:v>240</c:v>
                </c:pt>
                <c:pt idx="628">
                  <c:v>166</c:v>
                </c:pt>
                <c:pt idx="629">
                  <c:v>241</c:v>
                </c:pt>
                <c:pt idx="630">
                  <c:v>192</c:v>
                </c:pt>
                <c:pt idx="631">
                  <c:v>217</c:v>
                </c:pt>
                <c:pt idx="632">
                  <c:v>329</c:v>
                </c:pt>
                <c:pt idx="633">
                  <c:v>243</c:v>
                </c:pt>
                <c:pt idx="634">
                  <c:v>248</c:v>
                </c:pt>
                <c:pt idx="635">
                  <c:v>212</c:v>
                </c:pt>
                <c:pt idx="636">
                  <c:v>266</c:v>
                </c:pt>
                <c:pt idx="637">
                  <c:v>298</c:v>
                </c:pt>
                <c:pt idx="638">
                  <c:v>261</c:v>
                </c:pt>
                <c:pt idx="639">
                  <c:v>244</c:v>
                </c:pt>
                <c:pt idx="640">
                  <c:v>274</c:v>
                </c:pt>
                <c:pt idx="641">
                  <c:v>264</c:v>
                </c:pt>
                <c:pt idx="642">
                  <c:v>235</c:v>
                </c:pt>
                <c:pt idx="643">
                  <c:v>244</c:v>
                </c:pt>
                <c:pt idx="644">
                  <c:v>240</c:v>
                </c:pt>
                <c:pt idx="645">
                  <c:v>239</c:v>
                </c:pt>
                <c:pt idx="646">
                  <c:v>200</c:v>
                </c:pt>
                <c:pt idx="647">
                  <c:v>211</c:v>
                </c:pt>
                <c:pt idx="648">
                  <c:v>218</c:v>
                </c:pt>
                <c:pt idx="649">
                  <c:v>331</c:v>
                </c:pt>
                <c:pt idx="650">
                  <c:v>240</c:v>
                </c:pt>
                <c:pt idx="651">
                  <c:v>239</c:v>
                </c:pt>
                <c:pt idx="652">
                  <c:v>184</c:v>
                </c:pt>
                <c:pt idx="653">
                  <c:v>221</c:v>
                </c:pt>
                <c:pt idx="654">
                  <c:v>263</c:v>
                </c:pt>
                <c:pt idx="655">
                  <c:v>331</c:v>
                </c:pt>
                <c:pt idx="656">
                  <c:v>264</c:v>
                </c:pt>
                <c:pt idx="657">
                  <c:v>278</c:v>
                </c:pt>
                <c:pt idx="658">
                  <c:v>202</c:v>
                </c:pt>
                <c:pt idx="659">
                  <c:v>197</c:v>
                </c:pt>
                <c:pt idx="660">
                  <c:v>223</c:v>
                </c:pt>
                <c:pt idx="661">
                  <c:v>256</c:v>
                </c:pt>
                <c:pt idx="662">
                  <c:v>210</c:v>
                </c:pt>
                <c:pt idx="663">
                  <c:v>244</c:v>
                </c:pt>
                <c:pt idx="664">
                  <c:v>218</c:v>
                </c:pt>
                <c:pt idx="665">
                  <c:v>331</c:v>
                </c:pt>
                <c:pt idx="666">
                  <c:v>238</c:v>
                </c:pt>
                <c:pt idx="667">
                  <c:v>252</c:v>
                </c:pt>
                <c:pt idx="668">
                  <c:v>233</c:v>
                </c:pt>
                <c:pt idx="669">
                  <c:v>231</c:v>
                </c:pt>
                <c:pt idx="670">
                  <c:v>209</c:v>
                </c:pt>
                <c:pt idx="671">
                  <c:v>189</c:v>
                </c:pt>
                <c:pt idx="672">
                  <c:v>235</c:v>
                </c:pt>
                <c:pt idx="673">
                  <c:v>220</c:v>
                </c:pt>
                <c:pt idx="674">
                  <c:v>243</c:v>
                </c:pt>
                <c:pt idx="675">
                  <c:v>228</c:v>
                </c:pt>
                <c:pt idx="676">
                  <c:v>253</c:v>
                </c:pt>
                <c:pt idx="677">
                  <c:v>259</c:v>
                </c:pt>
                <c:pt idx="678">
                  <c:v>250</c:v>
                </c:pt>
                <c:pt idx="679">
                  <c:v>222</c:v>
                </c:pt>
                <c:pt idx="680">
                  <c:v>204</c:v>
                </c:pt>
                <c:pt idx="681">
                  <c:v>212</c:v>
                </c:pt>
                <c:pt idx="682">
                  <c:v>268</c:v>
                </c:pt>
                <c:pt idx="683">
                  <c:v>352</c:v>
                </c:pt>
                <c:pt idx="684">
                  <c:v>255</c:v>
                </c:pt>
                <c:pt idx="685">
                  <c:v>328</c:v>
                </c:pt>
                <c:pt idx="686">
                  <c:v>230</c:v>
                </c:pt>
                <c:pt idx="687">
                  <c:v>220</c:v>
                </c:pt>
                <c:pt idx="688">
                  <c:v>252</c:v>
                </c:pt>
                <c:pt idx="689">
                  <c:v>285</c:v>
                </c:pt>
                <c:pt idx="690">
                  <c:v>193</c:v>
                </c:pt>
                <c:pt idx="691">
                  <c:v>230</c:v>
                </c:pt>
                <c:pt idx="692">
                  <c:v>196</c:v>
                </c:pt>
                <c:pt idx="693">
                  <c:v>259</c:v>
                </c:pt>
                <c:pt idx="694">
                  <c:v>228</c:v>
                </c:pt>
                <c:pt idx="695">
                  <c:v>206</c:v>
                </c:pt>
                <c:pt idx="696">
                  <c:v>234</c:v>
                </c:pt>
                <c:pt idx="697">
                  <c:v>229</c:v>
                </c:pt>
                <c:pt idx="698">
                  <c:v>247</c:v>
                </c:pt>
                <c:pt idx="699">
                  <c:v>243</c:v>
                </c:pt>
                <c:pt idx="700">
                  <c:v>230</c:v>
                </c:pt>
                <c:pt idx="701">
                  <c:v>203</c:v>
                </c:pt>
                <c:pt idx="702">
                  <c:v>203</c:v>
                </c:pt>
                <c:pt idx="703">
                  <c:v>283</c:v>
                </c:pt>
                <c:pt idx="704">
                  <c:v>234</c:v>
                </c:pt>
                <c:pt idx="705">
                  <c:v>253</c:v>
                </c:pt>
                <c:pt idx="706">
                  <c:v>244</c:v>
                </c:pt>
                <c:pt idx="707">
                  <c:v>229</c:v>
                </c:pt>
                <c:pt idx="708">
                  <c:v>250</c:v>
                </c:pt>
                <c:pt idx="709">
                  <c:v>216</c:v>
                </c:pt>
                <c:pt idx="710">
                  <c:v>330</c:v>
                </c:pt>
                <c:pt idx="711">
                  <c:v>388</c:v>
                </c:pt>
                <c:pt idx="712">
                  <c:v>259</c:v>
                </c:pt>
                <c:pt idx="713">
                  <c:v>236</c:v>
                </c:pt>
                <c:pt idx="714">
                  <c:v>192</c:v>
                </c:pt>
                <c:pt idx="715">
                  <c:v>261</c:v>
                </c:pt>
                <c:pt idx="716">
                  <c:v>260</c:v>
                </c:pt>
                <c:pt idx="717">
                  <c:v>168</c:v>
                </c:pt>
                <c:pt idx="718">
                  <c:v>219</c:v>
                </c:pt>
                <c:pt idx="719">
                  <c:v>238</c:v>
                </c:pt>
                <c:pt idx="720">
                  <c:v>250</c:v>
                </c:pt>
                <c:pt idx="721">
                  <c:v>263</c:v>
                </c:pt>
                <c:pt idx="722">
                  <c:v>222</c:v>
                </c:pt>
                <c:pt idx="723">
                  <c:v>240</c:v>
                </c:pt>
                <c:pt idx="724">
                  <c:v>310</c:v>
                </c:pt>
                <c:pt idx="725">
                  <c:v>194</c:v>
                </c:pt>
                <c:pt idx="726">
                  <c:v>189</c:v>
                </c:pt>
                <c:pt idx="727">
                  <c:v>191</c:v>
                </c:pt>
                <c:pt idx="728">
                  <c:v>247</c:v>
                </c:pt>
                <c:pt idx="729">
                  <c:v>255</c:v>
                </c:pt>
                <c:pt idx="730">
                  <c:v>228</c:v>
                </c:pt>
                <c:pt idx="731">
                  <c:v>235</c:v>
                </c:pt>
                <c:pt idx="732">
                  <c:v>228</c:v>
                </c:pt>
                <c:pt idx="733">
                  <c:v>233</c:v>
                </c:pt>
                <c:pt idx="734">
                  <c:v>219</c:v>
                </c:pt>
                <c:pt idx="735">
                  <c:v>242</c:v>
                </c:pt>
                <c:pt idx="736">
                  <c:v>224</c:v>
                </c:pt>
                <c:pt idx="737">
                  <c:v>341</c:v>
                </c:pt>
                <c:pt idx="738">
                  <c:v>208</c:v>
                </c:pt>
                <c:pt idx="739">
                  <c:v>203</c:v>
                </c:pt>
                <c:pt idx="740">
                  <c:v>229</c:v>
                </c:pt>
                <c:pt idx="741">
                  <c:v>231</c:v>
                </c:pt>
                <c:pt idx="742">
                  <c:v>223</c:v>
                </c:pt>
                <c:pt idx="743">
                  <c:v>212</c:v>
                </c:pt>
                <c:pt idx="744">
                  <c:v>240</c:v>
                </c:pt>
                <c:pt idx="745">
                  <c:v>340</c:v>
                </c:pt>
                <c:pt idx="746">
                  <c:v>146</c:v>
                </c:pt>
                <c:pt idx="747">
                  <c:v>236</c:v>
                </c:pt>
                <c:pt idx="748">
                  <c:v>227</c:v>
                </c:pt>
                <c:pt idx="749">
                  <c:v>222</c:v>
                </c:pt>
                <c:pt idx="750">
                  <c:v>236</c:v>
                </c:pt>
                <c:pt idx="751">
                  <c:v>238</c:v>
                </c:pt>
                <c:pt idx="752">
                  <c:v>191</c:v>
                </c:pt>
                <c:pt idx="753">
                  <c:v>222</c:v>
                </c:pt>
                <c:pt idx="754">
                  <c:v>223</c:v>
                </c:pt>
                <c:pt idx="755">
                  <c:v>201</c:v>
                </c:pt>
                <c:pt idx="756">
                  <c:v>226</c:v>
                </c:pt>
                <c:pt idx="757">
                  <c:v>195</c:v>
                </c:pt>
                <c:pt idx="758">
                  <c:v>210</c:v>
                </c:pt>
                <c:pt idx="759">
                  <c:v>283</c:v>
                </c:pt>
                <c:pt idx="760">
                  <c:v>250</c:v>
                </c:pt>
                <c:pt idx="761">
                  <c:v>245</c:v>
                </c:pt>
                <c:pt idx="762">
                  <c:v>204</c:v>
                </c:pt>
                <c:pt idx="763">
                  <c:v>225</c:v>
                </c:pt>
                <c:pt idx="764">
                  <c:v>249</c:v>
                </c:pt>
                <c:pt idx="765">
                  <c:v>228</c:v>
                </c:pt>
                <c:pt idx="766">
                  <c:v>218</c:v>
                </c:pt>
                <c:pt idx="767">
                  <c:v>328</c:v>
                </c:pt>
                <c:pt idx="768">
                  <c:v>203</c:v>
                </c:pt>
                <c:pt idx="769">
                  <c:v>227</c:v>
                </c:pt>
                <c:pt idx="770">
                  <c:v>222</c:v>
                </c:pt>
                <c:pt idx="771">
                  <c:v>227</c:v>
                </c:pt>
                <c:pt idx="772">
                  <c:v>258</c:v>
                </c:pt>
                <c:pt idx="773">
                  <c:v>237</c:v>
                </c:pt>
                <c:pt idx="774">
                  <c:v>247</c:v>
                </c:pt>
                <c:pt idx="775">
                  <c:v>204</c:v>
                </c:pt>
                <c:pt idx="776">
                  <c:v>214</c:v>
                </c:pt>
                <c:pt idx="777">
                  <c:v>329</c:v>
                </c:pt>
                <c:pt idx="778">
                  <c:v>293</c:v>
                </c:pt>
                <c:pt idx="779">
                  <c:v>290</c:v>
                </c:pt>
                <c:pt idx="780">
                  <c:v>256</c:v>
                </c:pt>
                <c:pt idx="781">
                  <c:v>223</c:v>
                </c:pt>
                <c:pt idx="782">
                  <c:v>253</c:v>
                </c:pt>
                <c:pt idx="783">
                  <c:v>197</c:v>
                </c:pt>
                <c:pt idx="784">
                  <c:v>256</c:v>
                </c:pt>
                <c:pt idx="785">
                  <c:v>203</c:v>
                </c:pt>
                <c:pt idx="786">
                  <c:v>235</c:v>
                </c:pt>
                <c:pt idx="787">
                  <c:v>244</c:v>
                </c:pt>
                <c:pt idx="788">
                  <c:v>213</c:v>
                </c:pt>
                <c:pt idx="789">
                  <c:v>277</c:v>
                </c:pt>
                <c:pt idx="790">
                  <c:v>229</c:v>
                </c:pt>
                <c:pt idx="791">
                  <c:v>287</c:v>
                </c:pt>
                <c:pt idx="792">
                  <c:v>298</c:v>
                </c:pt>
                <c:pt idx="793">
                  <c:v>230</c:v>
                </c:pt>
                <c:pt idx="794">
                  <c:v>314</c:v>
                </c:pt>
                <c:pt idx="795">
                  <c:v>266</c:v>
                </c:pt>
                <c:pt idx="796">
                  <c:v>200</c:v>
                </c:pt>
                <c:pt idx="797">
                  <c:v>241</c:v>
                </c:pt>
                <c:pt idx="798">
                  <c:v>261</c:v>
                </c:pt>
                <c:pt idx="799">
                  <c:v>227</c:v>
                </c:pt>
                <c:pt idx="800">
                  <c:v>178</c:v>
                </c:pt>
                <c:pt idx="801">
                  <c:v>209</c:v>
                </c:pt>
                <c:pt idx="802">
                  <c:v>260</c:v>
                </c:pt>
                <c:pt idx="803">
                  <c:v>315</c:v>
                </c:pt>
                <c:pt idx="804">
                  <c:v>293</c:v>
                </c:pt>
                <c:pt idx="805">
                  <c:v>229</c:v>
                </c:pt>
                <c:pt idx="806">
                  <c:v>269</c:v>
                </c:pt>
                <c:pt idx="807">
                  <c:v>207</c:v>
                </c:pt>
                <c:pt idx="808">
                  <c:v>215</c:v>
                </c:pt>
                <c:pt idx="809">
                  <c:v>243</c:v>
                </c:pt>
                <c:pt idx="810">
                  <c:v>197</c:v>
                </c:pt>
                <c:pt idx="811">
                  <c:v>236</c:v>
                </c:pt>
                <c:pt idx="812">
                  <c:v>268</c:v>
                </c:pt>
                <c:pt idx="813">
                  <c:v>266</c:v>
                </c:pt>
                <c:pt idx="814">
                  <c:v>204</c:v>
                </c:pt>
                <c:pt idx="815">
                  <c:v>277</c:v>
                </c:pt>
                <c:pt idx="816">
                  <c:v>203</c:v>
                </c:pt>
                <c:pt idx="817">
                  <c:v>211</c:v>
                </c:pt>
                <c:pt idx="818">
                  <c:v>236</c:v>
                </c:pt>
                <c:pt idx="819">
                  <c:v>219</c:v>
                </c:pt>
                <c:pt idx="820">
                  <c:v>264</c:v>
                </c:pt>
                <c:pt idx="821">
                  <c:v>309</c:v>
                </c:pt>
                <c:pt idx="822">
                  <c:v>310</c:v>
                </c:pt>
                <c:pt idx="823">
                  <c:v>265</c:v>
                </c:pt>
                <c:pt idx="824">
                  <c:v>230</c:v>
                </c:pt>
                <c:pt idx="825">
                  <c:v>231</c:v>
                </c:pt>
                <c:pt idx="826">
                  <c:v>273</c:v>
                </c:pt>
                <c:pt idx="827">
                  <c:v>213</c:v>
                </c:pt>
                <c:pt idx="828">
                  <c:v>204</c:v>
                </c:pt>
                <c:pt idx="829">
                  <c:v>230</c:v>
                </c:pt>
                <c:pt idx="830">
                  <c:v>229</c:v>
                </c:pt>
                <c:pt idx="831">
                  <c:v>250</c:v>
                </c:pt>
                <c:pt idx="832">
                  <c:v>235</c:v>
                </c:pt>
                <c:pt idx="833">
                  <c:v>268</c:v>
                </c:pt>
                <c:pt idx="834">
                  <c:v>200</c:v>
                </c:pt>
                <c:pt idx="835">
                  <c:v>238</c:v>
                </c:pt>
                <c:pt idx="836">
                  <c:v>210</c:v>
                </c:pt>
                <c:pt idx="837">
                  <c:v>223</c:v>
                </c:pt>
                <c:pt idx="838">
                  <c:v>273</c:v>
                </c:pt>
                <c:pt idx="839">
                  <c:v>268</c:v>
                </c:pt>
                <c:pt idx="840">
                  <c:v>248</c:v>
                </c:pt>
                <c:pt idx="841">
                  <c:v>230</c:v>
                </c:pt>
                <c:pt idx="842">
                  <c:v>241</c:v>
                </c:pt>
                <c:pt idx="843">
                  <c:v>236</c:v>
                </c:pt>
                <c:pt idx="844">
                  <c:v>243</c:v>
                </c:pt>
                <c:pt idx="845">
                  <c:v>211</c:v>
                </c:pt>
                <c:pt idx="846">
                  <c:v>286</c:v>
                </c:pt>
                <c:pt idx="847">
                  <c:v>220</c:v>
                </c:pt>
                <c:pt idx="848">
                  <c:v>212</c:v>
                </c:pt>
                <c:pt idx="849">
                  <c:v>247</c:v>
                </c:pt>
                <c:pt idx="850">
                  <c:v>258</c:v>
                </c:pt>
                <c:pt idx="851">
                  <c:v>235</c:v>
                </c:pt>
                <c:pt idx="852">
                  <c:v>216</c:v>
                </c:pt>
                <c:pt idx="853">
                  <c:v>236</c:v>
                </c:pt>
                <c:pt idx="854">
                  <c:v>240</c:v>
                </c:pt>
                <c:pt idx="855">
                  <c:v>255</c:v>
                </c:pt>
                <c:pt idx="856">
                  <c:v>240</c:v>
                </c:pt>
                <c:pt idx="857">
                  <c:v>236</c:v>
                </c:pt>
                <c:pt idx="858">
                  <c:v>263</c:v>
                </c:pt>
                <c:pt idx="859">
                  <c:v>225</c:v>
                </c:pt>
                <c:pt idx="860">
                  <c:v>234</c:v>
                </c:pt>
                <c:pt idx="861">
                  <c:v>291</c:v>
                </c:pt>
                <c:pt idx="862">
                  <c:v>298</c:v>
                </c:pt>
                <c:pt idx="863">
                  <c:v>219</c:v>
                </c:pt>
                <c:pt idx="864">
                  <c:v>247</c:v>
                </c:pt>
                <c:pt idx="865">
                  <c:v>235</c:v>
                </c:pt>
                <c:pt idx="866">
                  <c:v>238</c:v>
                </c:pt>
                <c:pt idx="867">
                  <c:v>218</c:v>
                </c:pt>
                <c:pt idx="868">
                  <c:v>265</c:v>
                </c:pt>
                <c:pt idx="869">
                  <c:v>311</c:v>
                </c:pt>
                <c:pt idx="870">
                  <c:v>199</c:v>
                </c:pt>
                <c:pt idx="871">
                  <c:v>266</c:v>
                </c:pt>
                <c:pt idx="872">
                  <c:v>241</c:v>
                </c:pt>
                <c:pt idx="873">
                  <c:v>211</c:v>
                </c:pt>
                <c:pt idx="874">
                  <c:v>198</c:v>
                </c:pt>
                <c:pt idx="875">
                  <c:v>203</c:v>
                </c:pt>
                <c:pt idx="876">
                  <c:v>191</c:v>
                </c:pt>
                <c:pt idx="877">
                  <c:v>174</c:v>
                </c:pt>
                <c:pt idx="878">
                  <c:v>321</c:v>
                </c:pt>
                <c:pt idx="879">
                  <c:v>235</c:v>
                </c:pt>
                <c:pt idx="880">
                  <c:v>268</c:v>
                </c:pt>
                <c:pt idx="881">
                  <c:v>235</c:v>
                </c:pt>
                <c:pt idx="882">
                  <c:v>204</c:v>
                </c:pt>
                <c:pt idx="883">
                  <c:v>245</c:v>
                </c:pt>
                <c:pt idx="884">
                  <c:v>265</c:v>
                </c:pt>
                <c:pt idx="885">
                  <c:v>250</c:v>
                </c:pt>
                <c:pt idx="886">
                  <c:v>203</c:v>
                </c:pt>
                <c:pt idx="887">
                  <c:v>268</c:v>
                </c:pt>
                <c:pt idx="888">
                  <c:v>222</c:v>
                </c:pt>
                <c:pt idx="889">
                  <c:v>246</c:v>
                </c:pt>
                <c:pt idx="890">
                  <c:v>311</c:v>
                </c:pt>
                <c:pt idx="891">
                  <c:v>238</c:v>
                </c:pt>
                <c:pt idx="892">
                  <c:v>250</c:v>
                </c:pt>
                <c:pt idx="893">
                  <c:v>246</c:v>
                </c:pt>
                <c:pt idx="894">
                  <c:v>263</c:v>
                </c:pt>
                <c:pt idx="895">
                  <c:v>216</c:v>
                </c:pt>
                <c:pt idx="896">
                  <c:v>292</c:v>
                </c:pt>
                <c:pt idx="897">
                  <c:v>270</c:v>
                </c:pt>
                <c:pt idx="898">
                  <c:v>235</c:v>
                </c:pt>
                <c:pt idx="899">
                  <c:v>218</c:v>
                </c:pt>
                <c:pt idx="900">
                  <c:v>228</c:v>
                </c:pt>
                <c:pt idx="901">
                  <c:v>252</c:v>
                </c:pt>
                <c:pt idx="902">
                  <c:v>253</c:v>
                </c:pt>
                <c:pt idx="903">
                  <c:v>225</c:v>
                </c:pt>
                <c:pt idx="904">
                  <c:v>211</c:v>
                </c:pt>
                <c:pt idx="905">
                  <c:v>223</c:v>
                </c:pt>
                <c:pt idx="906">
                  <c:v>263</c:v>
                </c:pt>
                <c:pt idx="907">
                  <c:v>235</c:v>
                </c:pt>
                <c:pt idx="908">
                  <c:v>212</c:v>
                </c:pt>
                <c:pt idx="909">
                  <c:v>249</c:v>
                </c:pt>
                <c:pt idx="910">
                  <c:v>237</c:v>
                </c:pt>
                <c:pt idx="911">
                  <c:v>191</c:v>
                </c:pt>
                <c:pt idx="912">
                  <c:v>242</c:v>
                </c:pt>
                <c:pt idx="913">
                  <c:v>235</c:v>
                </c:pt>
                <c:pt idx="914">
                  <c:v>222</c:v>
                </c:pt>
                <c:pt idx="915">
                  <c:v>298</c:v>
                </c:pt>
                <c:pt idx="916">
                  <c:v>258</c:v>
                </c:pt>
                <c:pt idx="917">
                  <c:v>292</c:v>
                </c:pt>
                <c:pt idx="918">
                  <c:v>254</c:v>
                </c:pt>
                <c:pt idx="919">
                  <c:v>193</c:v>
                </c:pt>
                <c:pt idx="920">
                  <c:v>234</c:v>
                </c:pt>
                <c:pt idx="921">
                  <c:v>232</c:v>
                </c:pt>
                <c:pt idx="922">
                  <c:v>190</c:v>
                </c:pt>
                <c:pt idx="923">
                  <c:v>245</c:v>
                </c:pt>
                <c:pt idx="924">
                  <c:v>225</c:v>
                </c:pt>
                <c:pt idx="925">
                  <c:v>177</c:v>
                </c:pt>
                <c:pt idx="926">
                  <c:v>227</c:v>
                </c:pt>
                <c:pt idx="927">
                  <c:v>210</c:v>
                </c:pt>
                <c:pt idx="928">
                  <c:v>332</c:v>
                </c:pt>
                <c:pt idx="929">
                  <c:v>246</c:v>
                </c:pt>
                <c:pt idx="930">
                  <c:v>263</c:v>
                </c:pt>
                <c:pt idx="931">
                  <c:v>218</c:v>
                </c:pt>
                <c:pt idx="932">
                  <c:v>269</c:v>
                </c:pt>
                <c:pt idx="933">
                  <c:v>180</c:v>
                </c:pt>
                <c:pt idx="934">
                  <c:v>180</c:v>
                </c:pt>
                <c:pt idx="935">
                  <c:v>250</c:v>
                </c:pt>
                <c:pt idx="936">
                  <c:v>249</c:v>
                </c:pt>
                <c:pt idx="937">
                  <c:v>273</c:v>
                </c:pt>
                <c:pt idx="938">
                  <c:v>243</c:v>
                </c:pt>
                <c:pt idx="939">
                  <c:v>227</c:v>
                </c:pt>
                <c:pt idx="940">
                  <c:v>236</c:v>
                </c:pt>
                <c:pt idx="941">
                  <c:v>192</c:v>
                </c:pt>
                <c:pt idx="942">
                  <c:v>248</c:v>
                </c:pt>
                <c:pt idx="943">
                  <c:v>258</c:v>
                </c:pt>
                <c:pt idx="944">
                  <c:v>171</c:v>
                </c:pt>
                <c:pt idx="945">
                  <c:v>234</c:v>
                </c:pt>
                <c:pt idx="946">
                  <c:v>289</c:v>
                </c:pt>
                <c:pt idx="947">
                  <c:v>283</c:v>
                </c:pt>
                <c:pt idx="948">
                  <c:v>246</c:v>
                </c:pt>
                <c:pt idx="949">
                  <c:v>293</c:v>
                </c:pt>
                <c:pt idx="950">
                  <c:v>236</c:v>
                </c:pt>
                <c:pt idx="951">
                  <c:v>242</c:v>
                </c:pt>
                <c:pt idx="952">
                  <c:v>254</c:v>
                </c:pt>
                <c:pt idx="953">
                  <c:v>247</c:v>
                </c:pt>
                <c:pt idx="954">
                  <c:v>290</c:v>
                </c:pt>
                <c:pt idx="955">
                  <c:v>229</c:v>
                </c:pt>
                <c:pt idx="956">
                  <c:v>213</c:v>
                </c:pt>
                <c:pt idx="957">
                  <c:v>219</c:v>
                </c:pt>
                <c:pt idx="958">
                  <c:v>264</c:v>
                </c:pt>
                <c:pt idx="959">
                  <c:v>287</c:v>
                </c:pt>
                <c:pt idx="960">
                  <c:v>216</c:v>
                </c:pt>
                <c:pt idx="961">
                  <c:v>264</c:v>
                </c:pt>
                <c:pt idx="962">
                  <c:v>199</c:v>
                </c:pt>
                <c:pt idx="963">
                  <c:v>210</c:v>
                </c:pt>
                <c:pt idx="964">
                  <c:v>244</c:v>
                </c:pt>
                <c:pt idx="965">
                  <c:v>223</c:v>
                </c:pt>
                <c:pt idx="966">
                  <c:v>204</c:v>
                </c:pt>
                <c:pt idx="967">
                  <c:v>344</c:v>
                </c:pt>
                <c:pt idx="968">
                  <c:v>248</c:v>
                </c:pt>
                <c:pt idx="969">
                  <c:v>185</c:v>
                </c:pt>
                <c:pt idx="970">
                  <c:v>215</c:v>
                </c:pt>
                <c:pt idx="971">
                  <c:v>231</c:v>
                </c:pt>
                <c:pt idx="972">
                  <c:v>225</c:v>
                </c:pt>
                <c:pt idx="973">
                  <c:v>212</c:v>
                </c:pt>
                <c:pt idx="974">
                  <c:v>231</c:v>
                </c:pt>
                <c:pt idx="975">
                  <c:v>329</c:v>
                </c:pt>
                <c:pt idx="976">
                  <c:v>231</c:v>
                </c:pt>
                <c:pt idx="977">
                  <c:v>247</c:v>
                </c:pt>
                <c:pt idx="978">
                  <c:v>308</c:v>
                </c:pt>
                <c:pt idx="979">
                  <c:v>168</c:v>
                </c:pt>
                <c:pt idx="980">
                  <c:v>227</c:v>
                </c:pt>
                <c:pt idx="981">
                  <c:v>255</c:v>
                </c:pt>
                <c:pt idx="982">
                  <c:v>239</c:v>
                </c:pt>
                <c:pt idx="983">
                  <c:v>211</c:v>
                </c:pt>
                <c:pt idx="984">
                  <c:v>186</c:v>
                </c:pt>
                <c:pt idx="985">
                  <c:v>203</c:v>
                </c:pt>
                <c:pt idx="986">
                  <c:v>166</c:v>
                </c:pt>
                <c:pt idx="987">
                  <c:v>256</c:v>
                </c:pt>
                <c:pt idx="988">
                  <c:v>207</c:v>
                </c:pt>
                <c:pt idx="989">
                  <c:v>265</c:v>
                </c:pt>
                <c:pt idx="990">
                  <c:v>209</c:v>
                </c:pt>
                <c:pt idx="991">
                  <c:v>236</c:v>
                </c:pt>
                <c:pt idx="992">
                  <c:v>192</c:v>
                </c:pt>
                <c:pt idx="993">
                  <c:v>203</c:v>
                </c:pt>
                <c:pt idx="994">
                  <c:v>204</c:v>
                </c:pt>
                <c:pt idx="995">
                  <c:v>308</c:v>
                </c:pt>
                <c:pt idx="996">
                  <c:v>230</c:v>
                </c:pt>
                <c:pt idx="997">
                  <c:v>245</c:v>
                </c:pt>
                <c:pt idx="998">
                  <c:v>243</c:v>
                </c:pt>
                <c:pt idx="999">
                  <c:v>196</c:v>
                </c:pt>
                <c:pt idx="1000">
                  <c:v>247</c:v>
                </c:pt>
                <c:pt idx="1001">
                  <c:v>240</c:v>
                </c:pt>
                <c:pt idx="1002">
                  <c:v>174</c:v>
                </c:pt>
                <c:pt idx="1003">
                  <c:v>219</c:v>
                </c:pt>
                <c:pt idx="1004">
                  <c:v>196</c:v>
                </c:pt>
                <c:pt idx="1005">
                  <c:v>195</c:v>
                </c:pt>
                <c:pt idx="1006">
                  <c:v>245</c:v>
                </c:pt>
                <c:pt idx="1007">
                  <c:v>209</c:v>
                </c:pt>
                <c:pt idx="1008">
                  <c:v>249</c:v>
                </c:pt>
                <c:pt idx="1009">
                  <c:v>189</c:v>
                </c:pt>
                <c:pt idx="1010">
                  <c:v>201</c:v>
                </c:pt>
                <c:pt idx="1011">
                  <c:v>217</c:v>
                </c:pt>
                <c:pt idx="1012">
                  <c:v>273</c:v>
                </c:pt>
                <c:pt idx="1013">
                  <c:v>223</c:v>
                </c:pt>
                <c:pt idx="1014">
                  <c:v>298</c:v>
                </c:pt>
                <c:pt idx="1015">
                  <c:v>231</c:v>
                </c:pt>
                <c:pt idx="1016">
                  <c:v>176</c:v>
                </c:pt>
                <c:pt idx="1017">
                  <c:v>204</c:v>
                </c:pt>
                <c:pt idx="1018">
                  <c:v>314</c:v>
                </c:pt>
                <c:pt idx="1019">
                  <c:v>245</c:v>
                </c:pt>
                <c:pt idx="1020">
                  <c:v>260</c:v>
                </c:pt>
                <c:pt idx="1021">
                  <c:v>245</c:v>
                </c:pt>
                <c:pt idx="1022">
                  <c:v>265</c:v>
                </c:pt>
                <c:pt idx="1023">
                  <c:v>384</c:v>
                </c:pt>
                <c:pt idx="1024">
                  <c:v>300</c:v>
                </c:pt>
                <c:pt idx="1025">
                  <c:v>220</c:v>
                </c:pt>
                <c:pt idx="1026">
                  <c:v>193</c:v>
                </c:pt>
                <c:pt idx="1027">
                  <c:v>215</c:v>
                </c:pt>
                <c:pt idx="1028">
                  <c:v>238</c:v>
                </c:pt>
                <c:pt idx="1029">
                  <c:v>265</c:v>
                </c:pt>
                <c:pt idx="1030">
                  <c:v>232</c:v>
                </c:pt>
                <c:pt idx="1031">
                  <c:v>277</c:v>
                </c:pt>
                <c:pt idx="1032">
                  <c:v>251</c:v>
                </c:pt>
                <c:pt idx="1033">
                  <c:v>220</c:v>
                </c:pt>
                <c:pt idx="1034">
                  <c:v>203</c:v>
                </c:pt>
                <c:pt idx="1035">
                  <c:v>215</c:v>
                </c:pt>
                <c:pt idx="1036">
                  <c:v>218</c:v>
                </c:pt>
                <c:pt idx="1037">
                  <c:v>222</c:v>
                </c:pt>
                <c:pt idx="1038">
                  <c:v>168</c:v>
                </c:pt>
                <c:pt idx="1039">
                  <c:v>245</c:v>
                </c:pt>
                <c:pt idx="1040">
                  <c:v>211</c:v>
                </c:pt>
                <c:pt idx="1041">
                  <c:v>184</c:v>
                </c:pt>
                <c:pt idx="1042">
                  <c:v>227</c:v>
                </c:pt>
                <c:pt idx="1043">
                  <c:v>253</c:v>
                </c:pt>
                <c:pt idx="1044">
                  <c:v>260</c:v>
                </c:pt>
                <c:pt idx="1045">
                  <c:v>203</c:v>
                </c:pt>
                <c:pt idx="1046">
                  <c:v>251</c:v>
                </c:pt>
                <c:pt idx="1047">
                  <c:v>278</c:v>
                </c:pt>
                <c:pt idx="1048">
                  <c:v>228</c:v>
                </c:pt>
                <c:pt idx="1049">
                  <c:v>268</c:v>
                </c:pt>
                <c:pt idx="1050">
                  <c:v>235</c:v>
                </c:pt>
                <c:pt idx="1051">
                  <c:v>244</c:v>
                </c:pt>
                <c:pt idx="1052">
                  <c:v>268</c:v>
                </c:pt>
                <c:pt idx="1053">
                  <c:v>265</c:v>
                </c:pt>
                <c:pt idx="1054">
                  <c:v>235</c:v>
                </c:pt>
                <c:pt idx="1055">
                  <c:v>278</c:v>
                </c:pt>
                <c:pt idx="1056">
                  <c:v>288</c:v>
                </c:pt>
                <c:pt idx="1057">
                  <c:v>225</c:v>
                </c:pt>
                <c:pt idx="1058">
                  <c:v>247</c:v>
                </c:pt>
                <c:pt idx="1059">
                  <c:v>286</c:v>
                </c:pt>
                <c:pt idx="1060">
                  <c:v>228</c:v>
                </c:pt>
                <c:pt idx="1061">
                  <c:v>230</c:v>
                </c:pt>
                <c:pt idx="1062">
                  <c:v>278</c:v>
                </c:pt>
                <c:pt idx="1063">
                  <c:v>244</c:v>
                </c:pt>
                <c:pt idx="1064">
                  <c:v>230</c:v>
                </c:pt>
                <c:pt idx="1065">
                  <c:v>233</c:v>
                </c:pt>
                <c:pt idx="1066">
                  <c:v>207</c:v>
                </c:pt>
                <c:pt idx="1067">
                  <c:v>253</c:v>
                </c:pt>
                <c:pt idx="1068">
                  <c:v>227</c:v>
                </c:pt>
                <c:pt idx="1069">
                  <c:v>240</c:v>
                </c:pt>
                <c:pt idx="1070">
                  <c:v>195</c:v>
                </c:pt>
                <c:pt idx="1071">
                  <c:v>255</c:v>
                </c:pt>
                <c:pt idx="1072">
                  <c:v>260</c:v>
                </c:pt>
                <c:pt idx="1073">
                  <c:v>254</c:v>
                </c:pt>
                <c:pt idx="1074">
                  <c:v>247</c:v>
                </c:pt>
                <c:pt idx="1075">
                  <c:v>247</c:v>
                </c:pt>
                <c:pt idx="1076">
                  <c:v>230</c:v>
                </c:pt>
                <c:pt idx="1077">
                  <c:v>211</c:v>
                </c:pt>
                <c:pt idx="1078">
                  <c:v>220</c:v>
                </c:pt>
                <c:pt idx="1079">
                  <c:v>210</c:v>
                </c:pt>
                <c:pt idx="1080">
                  <c:v>302</c:v>
                </c:pt>
                <c:pt idx="1081">
                  <c:v>165</c:v>
                </c:pt>
                <c:pt idx="1082">
                  <c:v>200</c:v>
                </c:pt>
                <c:pt idx="1083">
                  <c:v>223</c:v>
                </c:pt>
                <c:pt idx="1084">
                  <c:v>269</c:v>
                </c:pt>
                <c:pt idx="1085">
                  <c:v>239</c:v>
                </c:pt>
                <c:pt idx="1086">
                  <c:v>287</c:v>
                </c:pt>
                <c:pt idx="1087">
                  <c:v>229</c:v>
                </c:pt>
                <c:pt idx="1088">
                  <c:v>208</c:v>
                </c:pt>
                <c:pt idx="1089">
                  <c:v>274</c:v>
                </c:pt>
                <c:pt idx="1090">
                  <c:v>216</c:v>
                </c:pt>
                <c:pt idx="1091">
                  <c:v>264</c:v>
                </c:pt>
                <c:pt idx="1092">
                  <c:v>289</c:v>
                </c:pt>
                <c:pt idx="1093">
                  <c:v>267</c:v>
                </c:pt>
                <c:pt idx="1094">
                  <c:v>253</c:v>
                </c:pt>
                <c:pt idx="1095">
                  <c:v>285</c:v>
                </c:pt>
                <c:pt idx="1096">
                  <c:v>227</c:v>
                </c:pt>
                <c:pt idx="1097">
                  <c:v>248</c:v>
                </c:pt>
                <c:pt idx="1098">
                  <c:v>258</c:v>
                </c:pt>
                <c:pt idx="1099">
                  <c:v>192</c:v>
                </c:pt>
                <c:pt idx="1100">
                  <c:v>283</c:v>
                </c:pt>
                <c:pt idx="1101">
                  <c:v>254</c:v>
                </c:pt>
                <c:pt idx="1102">
                  <c:v>268</c:v>
                </c:pt>
                <c:pt idx="1103">
                  <c:v>230</c:v>
                </c:pt>
                <c:pt idx="1104">
                  <c:v>235</c:v>
                </c:pt>
                <c:pt idx="1105">
                  <c:v>269</c:v>
                </c:pt>
                <c:pt idx="1106">
                  <c:v>218</c:v>
                </c:pt>
                <c:pt idx="1107">
                  <c:v>163</c:v>
                </c:pt>
                <c:pt idx="1108">
                  <c:v>208</c:v>
                </c:pt>
                <c:pt idx="1109">
                  <c:v>134</c:v>
                </c:pt>
                <c:pt idx="1110">
                  <c:v>192</c:v>
                </c:pt>
                <c:pt idx="1111">
                  <c:v>216</c:v>
                </c:pt>
                <c:pt idx="1112">
                  <c:v>237</c:v>
                </c:pt>
                <c:pt idx="1113">
                  <c:v>254</c:v>
                </c:pt>
                <c:pt idx="1114">
                  <c:v>230</c:v>
                </c:pt>
                <c:pt idx="1115">
                  <c:v>212</c:v>
                </c:pt>
                <c:pt idx="1116">
                  <c:v>240</c:v>
                </c:pt>
                <c:pt idx="1117">
                  <c:v>195</c:v>
                </c:pt>
                <c:pt idx="1118">
                  <c:v>299</c:v>
                </c:pt>
                <c:pt idx="1119">
                  <c:v>244</c:v>
                </c:pt>
                <c:pt idx="1120">
                  <c:v>314</c:v>
                </c:pt>
                <c:pt idx="1121">
                  <c:v>238</c:v>
                </c:pt>
                <c:pt idx="1122">
                  <c:v>203</c:v>
                </c:pt>
                <c:pt idx="1123">
                  <c:v>178</c:v>
                </c:pt>
                <c:pt idx="1124">
                  <c:v>242</c:v>
                </c:pt>
                <c:pt idx="1125">
                  <c:v>231</c:v>
                </c:pt>
                <c:pt idx="1126">
                  <c:v>230</c:v>
                </c:pt>
                <c:pt idx="1127">
                  <c:v>218</c:v>
                </c:pt>
                <c:pt idx="1128">
                  <c:v>223</c:v>
                </c:pt>
                <c:pt idx="1129">
                  <c:v>191</c:v>
                </c:pt>
                <c:pt idx="1130">
                  <c:v>225</c:v>
                </c:pt>
                <c:pt idx="1131">
                  <c:v>196</c:v>
                </c:pt>
                <c:pt idx="1132">
                  <c:v>227</c:v>
                </c:pt>
                <c:pt idx="1133">
                  <c:v>236</c:v>
                </c:pt>
                <c:pt idx="1134">
                  <c:v>295</c:v>
                </c:pt>
                <c:pt idx="1135">
                  <c:v>253</c:v>
                </c:pt>
                <c:pt idx="1136">
                  <c:v>260</c:v>
                </c:pt>
                <c:pt idx="1137">
                  <c:v>233</c:v>
                </c:pt>
                <c:pt idx="1138">
                  <c:v>235</c:v>
                </c:pt>
                <c:pt idx="1139">
                  <c:v>231</c:v>
                </c:pt>
                <c:pt idx="1140">
                  <c:v>235</c:v>
                </c:pt>
                <c:pt idx="1141">
                  <c:v>252</c:v>
                </c:pt>
                <c:pt idx="1142">
                  <c:v>311</c:v>
                </c:pt>
                <c:pt idx="1143">
                  <c:v>261</c:v>
                </c:pt>
                <c:pt idx="1144">
                  <c:v>274</c:v>
                </c:pt>
                <c:pt idx="1145">
                  <c:v>233</c:v>
                </c:pt>
                <c:pt idx="1146">
                  <c:v>239</c:v>
                </c:pt>
                <c:pt idx="1147">
                  <c:v>216</c:v>
                </c:pt>
                <c:pt idx="1148">
                  <c:v>208</c:v>
                </c:pt>
                <c:pt idx="1149">
                  <c:v>225</c:v>
                </c:pt>
                <c:pt idx="1150">
                  <c:v>393</c:v>
                </c:pt>
                <c:pt idx="1151">
                  <c:v>279</c:v>
                </c:pt>
                <c:pt idx="1152">
                  <c:v>213</c:v>
                </c:pt>
                <c:pt idx="1153">
                  <c:v>196</c:v>
                </c:pt>
                <c:pt idx="1154">
                  <c:v>272</c:v>
                </c:pt>
                <c:pt idx="1155">
                  <c:v>262</c:v>
                </c:pt>
                <c:pt idx="1156">
                  <c:v>268</c:v>
                </c:pt>
                <c:pt idx="1157">
                  <c:v>190</c:v>
                </c:pt>
                <c:pt idx="1158">
                  <c:v>243</c:v>
                </c:pt>
                <c:pt idx="1159">
                  <c:v>235</c:v>
                </c:pt>
                <c:pt idx="1160">
                  <c:v>250</c:v>
                </c:pt>
                <c:pt idx="1161">
                  <c:v>238</c:v>
                </c:pt>
                <c:pt idx="1162">
                  <c:v>238</c:v>
                </c:pt>
                <c:pt idx="1163">
                  <c:v>247</c:v>
                </c:pt>
                <c:pt idx="1164">
                  <c:v>204</c:v>
                </c:pt>
                <c:pt idx="1165">
                  <c:v>245</c:v>
                </c:pt>
                <c:pt idx="1166">
                  <c:v>315</c:v>
                </c:pt>
                <c:pt idx="1167">
                  <c:v>235</c:v>
                </c:pt>
                <c:pt idx="1168">
                  <c:v>193</c:v>
                </c:pt>
                <c:pt idx="1169">
                  <c:v>201</c:v>
                </c:pt>
                <c:pt idx="1170">
                  <c:v>321</c:v>
                </c:pt>
                <c:pt idx="1171">
                  <c:v>211</c:v>
                </c:pt>
                <c:pt idx="1172">
                  <c:v>218</c:v>
                </c:pt>
                <c:pt idx="1173">
                  <c:v>240</c:v>
                </c:pt>
                <c:pt idx="1174">
                  <c:v>224</c:v>
                </c:pt>
                <c:pt idx="1175">
                  <c:v>213</c:v>
                </c:pt>
                <c:pt idx="1176">
                  <c:v>308</c:v>
                </c:pt>
                <c:pt idx="1177">
                  <c:v>300</c:v>
                </c:pt>
                <c:pt idx="1178">
                  <c:v>197</c:v>
                </c:pt>
                <c:pt idx="1179">
                  <c:v>218</c:v>
                </c:pt>
                <c:pt idx="1180">
                  <c:v>202</c:v>
                </c:pt>
                <c:pt idx="1181">
                  <c:v>252</c:v>
                </c:pt>
                <c:pt idx="1182">
                  <c:v>278</c:v>
                </c:pt>
                <c:pt idx="1183">
                  <c:v>238</c:v>
                </c:pt>
                <c:pt idx="1184">
                  <c:v>264</c:v>
                </c:pt>
                <c:pt idx="1185">
                  <c:v>216</c:v>
                </c:pt>
                <c:pt idx="1186">
                  <c:v>340</c:v>
                </c:pt>
                <c:pt idx="1187">
                  <c:v>231</c:v>
                </c:pt>
                <c:pt idx="1188">
                  <c:v>253</c:v>
                </c:pt>
                <c:pt idx="1189">
                  <c:v>233</c:v>
                </c:pt>
                <c:pt idx="1190">
                  <c:v>207</c:v>
                </c:pt>
                <c:pt idx="1191">
                  <c:v>251</c:v>
                </c:pt>
                <c:pt idx="1192">
                  <c:v>304</c:v>
                </c:pt>
                <c:pt idx="1193">
                  <c:v>182</c:v>
                </c:pt>
                <c:pt idx="1194">
                  <c:v>204</c:v>
                </c:pt>
                <c:pt idx="1195">
                  <c:v>262</c:v>
                </c:pt>
                <c:pt idx="1196">
                  <c:v>217</c:v>
                </c:pt>
                <c:pt idx="1197">
                  <c:v>195</c:v>
                </c:pt>
                <c:pt idx="1198">
                  <c:v>204</c:v>
                </c:pt>
                <c:pt idx="1199">
                  <c:v>246</c:v>
                </c:pt>
                <c:pt idx="1200">
                  <c:v>250</c:v>
                </c:pt>
                <c:pt idx="1201">
                  <c:v>204</c:v>
                </c:pt>
                <c:pt idx="1202">
                  <c:v>254</c:v>
                </c:pt>
                <c:pt idx="1203">
                  <c:v>216</c:v>
                </c:pt>
                <c:pt idx="1204">
                  <c:v>200</c:v>
                </c:pt>
                <c:pt idx="1205">
                  <c:v>263</c:v>
                </c:pt>
                <c:pt idx="1206">
                  <c:v>252</c:v>
                </c:pt>
                <c:pt idx="1207">
                  <c:v>200</c:v>
                </c:pt>
                <c:pt idx="1208">
                  <c:v>162</c:v>
                </c:pt>
                <c:pt idx="1209">
                  <c:v>262</c:v>
                </c:pt>
                <c:pt idx="1210">
                  <c:v>223</c:v>
                </c:pt>
                <c:pt idx="1211">
                  <c:v>418</c:v>
                </c:pt>
                <c:pt idx="1212">
                  <c:v>384</c:v>
                </c:pt>
                <c:pt idx="1213">
                  <c:v>293</c:v>
                </c:pt>
                <c:pt idx="1214">
                  <c:v>227</c:v>
                </c:pt>
                <c:pt idx="1215">
                  <c:v>266</c:v>
                </c:pt>
                <c:pt idx="1216">
                  <c:v>265</c:v>
                </c:pt>
                <c:pt idx="1217">
                  <c:v>168</c:v>
                </c:pt>
                <c:pt idx="1218">
                  <c:v>260</c:v>
                </c:pt>
                <c:pt idx="1219">
                  <c:v>245</c:v>
                </c:pt>
                <c:pt idx="1220">
                  <c:v>228</c:v>
                </c:pt>
                <c:pt idx="1221">
                  <c:v>225</c:v>
                </c:pt>
                <c:pt idx="1222">
                  <c:v>263</c:v>
                </c:pt>
                <c:pt idx="1223">
                  <c:v>175</c:v>
                </c:pt>
                <c:pt idx="1224">
                  <c:v>255</c:v>
                </c:pt>
                <c:pt idx="1225">
                  <c:v>228</c:v>
                </c:pt>
                <c:pt idx="1226">
                  <c:v>308</c:v>
                </c:pt>
                <c:pt idx="1227">
                  <c:v>239</c:v>
                </c:pt>
                <c:pt idx="1228">
                  <c:v>219</c:v>
                </c:pt>
                <c:pt idx="1229">
                  <c:v>227</c:v>
                </c:pt>
                <c:pt idx="1230">
                  <c:v>286</c:v>
                </c:pt>
                <c:pt idx="1231">
                  <c:v>263</c:v>
                </c:pt>
                <c:pt idx="1232">
                  <c:v>260</c:v>
                </c:pt>
                <c:pt idx="1233">
                  <c:v>311</c:v>
                </c:pt>
                <c:pt idx="1234">
                  <c:v>215</c:v>
                </c:pt>
                <c:pt idx="1235">
                  <c:v>299</c:v>
                </c:pt>
                <c:pt idx="1236">
                  <c:v>293</c:v>
                </c:pt>
                <c:pt idx="1237">
                  <c:v>214</c:v>
                </c:pt>
                <c:pt idx="1238">
                  <c:v>330</c:v>
                </c:pt>
                <c:pt idx="1239">
                  <c:v>226</c:v>
                </c:pt>
                <c:pt idx="1240">
                  <c:v>418</c:v>
                </c:pt>
                <c:pt idx="1241">
                  <c:v>283</c:v>
                </c:pt>
                <c:pt idx="1242">
                  <c:v>241</c:v>
                </c:pt>
                <c:pt idx="1243">
                  <c:v>193</c:v>
                </c:pt>
                <c:pt idx="1244">
                  <c:v>288</c:v>
                </c:pt>
                <c:pt idx="1245">
                  <c:v>222</c:v>
                </c:pt>
                <c:pt idx="1246">
                  <c:v>390</c:v>
                </c:pt>
                <c:pt idx="1247">
                  <c:v>260</c:v>
                </c:pt>
                <c:pt idx="1248">
                  <c:v>244</c:v>
                </c:pt>
                <c:pt idx="1249">
                  <c:v>215</c:v>
                </c:pt>
                <c:pt idx="1250">
                  <c:v>197</c:v>
                </c:pt>
                <c:pt idx="1251">
                  <c:v>216</c:v>
                </c:pt>
                <c:pt idx="1252">
                  <c:v>235</c:v>
                </c:pt>
                <c:pt idx="1253">
                  <c:v>212</c:v>
                </c:pt>
                <c:pt idx="1254">
                  <c:v>196</c:v>
                </c:pt>
                <c:pt idx="1255">
                  <c:v>216</c:v>
                </c:pt>
                <c:pt idx="1256">
                  <c:v>240</c:v>
                </c:pt>
                <c:pt idx="1257">
                  <c:v>308</c:v>
                </c:pt>
                <c:pt idx="1258">
                  <c:v>283</c:v>
                </c:pt>
                <c:pt idx="1259">
                  <c:v>235</c:v>
                </c:pt>
                <c:pt idx="1260">
                  <c:v>176</c:v>
                </c:pt>
                <c:pt idx="1261">
                  <c:v>249</c:v>
                </c:pt>
                <c:pt idx="1262">
                  <c:v>223</c:v>
                </c:pt>
                <c:pt idx="1263">
                  <c:v>243</c:v>
                </c:pt>
                <c:pt idx="1264">
                  <c:v>150</c:v>
                </c:pt>
                <c:pt idx="1265">
                  <c:v>264</c:v>
                </c:pt>
                <c:pt idx="1266">
                  <c:v>191</c:v>
                </c:pt>
                <c:pt idx="1267">
                  <c:v>216</c:v>
                </c:pt>
                <c:pt idx="1268">
                  <c:v>272</c:v>
                </c:pt>
                <c:pt idx="1269">
                  <c:v>270</c:v>
                </c:pt>
                <c:pt idx="1270">
                  <c:v>225</c:v>
                </c:pt>
                <c:pt idx="1271">
                  <c:v>223</c:v>
                </c:pt>
                <c:pt idx="1272">
                  <c:v>212</c:v>
                </c:pt>
                <c:pt idx="1273">
                  <c:v>156</c:v>
                </c:pt>
                <c:pt idx="1274">
                  <c:v>264</c:v>
                </c:pt>
                <c:pt idx="1275">
                  <c:v>236</c:v>
                </c:pt>
                <c:pt idx="1276">
                  <c:v>283</c:v>
                </c:pt>
                <c:pt idx="1277">
                  <c:v>254</c:v>
                </c:pt>
                <c:pt idx="1278">
                  <c:v>246</c:v>
                </c:pt>
                <c:pt idx="1279">
                  <c:v>213</c:v>
                </c:pt>
                <c:pt idx="1280">
                  <c:v>233</c:v>
                </c:pt>
                <c:pt idx="1281">
                  <c:v>245</c:v>
                </c:pt>
                <c:pt idx="1282">
                  <c:v>265</c:v>
                </c:pt>
                <c:pt idx="1283">
                  <c:v>313</c:v>
                </c:pt>
                <c:pt idx="1284">
                  <c:v>192</c:v>
                </c:pt>
                <c:pt idx="1285">
                  <c:v>263</c:v>
                </c:pt>
                <c:pt idx="1286">
                  <c:v>193</c:v>
                </c:pt>
                <c:pt idx="1287">
                  <c:v>184</c:v>
                </c:pt>
                <c:pt idx="1288">
                  <c:v>231</c:v>
                </c:pt>
                <c:pt idx="1289">
                  <c:v>202</c:v>
                </c:pt>
                <c:pt idx="1290">
                  <c:v>260</c:v>
                </c:pt>
                <c:pt idx="1291">
                  <c:v>203</c:v>
                </c:pt>
                <c:pt idx="1292">
                  <c:v>215</c:v>
                </c:pt>
                <c:pt idx="1293">
                  <c:v>233</c:v>
                </c:pt>
                <c:pt idx="1294">
                  <c:v>240</c:v>
                </c:pt>
                <c:pt idx="1295">
                  <c:v>177</c:v>
                </c:pt>
                <c:pt idx="1296">
                  <c:v>270</c:v>
                </c:pt>
                <c:pt idx="1297">
                  <c:v>205</c:v>
                </c:pt>
                <c:pt idx="1298">
                  <c:v>247</c:v>
                </c:pt>
                <c:pt idx="1299">
                  <c:v>225</c:v>
                </c:pt>
                <c:pt idx="1300">
                  <c:v>250</c:v>
                </c:pt>
                <c:pt idx="1301">
                  <c:v>302</c:v>
                </c:pt>
                <c:pt idx="1302">
                  <c:v>207</c:v>
                </c:pt>
                <c:pt idx="1303">
                  <c:v>225</c:v>
                </c:pt>
                <c:pt idx="1304">
                  <c:v>209</c:v>
                </c:pt>
                <c:pt idx="1305">
                  <c:v>246</c:v>
                </c:pt>
                <c:pt idx="1306">
                  <c:v>222</c:v>
                </c:pt>
                <c:pt idx="1307">
                  <c:v>258</c:v>
                </c:pt>
                <c:pt idx="1308">
                  <c:v>208</c:v>
                </c:pt>
                <c:pt idx="1309">
                  <c:v>229</c:v>
                </c:pt>
                <c:pt idx="1310">
                  <c:v>220</c:v>
                </c:pt>
                <c:pt idx="1311">
                  <c:v>212</c:v>
                </c:pt>
                <c:pt idx="1312">
                  <c:v>244</c:v>
                </c:pt>
                <c:pt idx="1313">
                  <c:v>287</c:v>
                </c:pt>
                <c:pt idx="1314">
                  <c:v>289</c:v>
                </c:pt>
                <c:pt idx="1315">
                  <c:v>225</c:v>
                </c:pt>
                <c:pt idx="1316">
                  <c:v>247</c:v>
                </c:pt>
                <c:pt idx="1317">
                  <c:v>227</c:v>
                </c:pt>
                <c:pt idx="1318">
                  <c:v>354</c:v>
                </c:pt>
                <c:pt idx="1319">
                  <c:v>231</c:v>
                </c:pt>
                <c:pt idx="1320">
                  <c:v>265</c:v>
                </c:pt>
                <c:pt idx="1321">
                  <c:v>209</c:v>
                </c:pt>
                <c:pt idx="1322">
                  <c:v>245</c:v>
                </c:pt>
                <c:pt idx="1323">
                  <c:v>220</c:v>
                </c:pt>
                <c:pt idx="1324">
                  <c:v>225</c:v>
                </c:pt>
                <c:pt idx="1325">
                  <c:v>210</c:v>
                </c:pt>
                <c:pt idx="1326">
                  <c:v>222</c:v>
                </c:pt>
                <c:pt idx="1327">
                  <c:v>204</c:v>
                </c:pt>
                <c:pt idx="1328">
                  <c:v>255</c:v>
                </c:pt>
                <c:pt idx="1329">
                  <c:v>236</c:v>
                </c:pt>
                <c:pt idx="1330">
                  <c:v>388</c:v>
                </c:pt>
                <c:pt idx="1331">
                  <c:v>223</c:v>
                </c:pt>
                <c:pt idx="1332">
                  <c:v>208</c:v>
                </c:pt>
                <c:pt idx="1333">
                  <c:v>227</c:v>
                </c:pt>
                <c:pt idx="1334">
                  <c:v>418</c:v>
                </c:pt>
                <c:pt idx="1335">
                  <c:v>225</c:v>
                </c:pt>
                <c:pt idx="1336">
                  <c:v>312</c:v>
                </c:pt>
                <c:pt idx="1337">
                  <c:v>152</c:v>
                </c:pt>
                <c:pt idx="1338">
                  <c:v>203</c:v>
                </c:pt>
                <c:pt idx="1339">
                  <c:v>241</c:v>
                </c:pt>
                <c:pt idx="1340">
                  <c:v>252</c:v>
                </c:pt>
                <c:pt idx="1341">
                  <c:v>287</c:v>
                </c:pt>
                <c:pt idx="1342">
                  <c:v>227</c:v>
                </c:pt>
                <c:pt idx="1343">
                  <c:v>270</c:v>
                </c:pt>
                <c:pt idx="1344">
                  <c:v>221</c:v>
                </c:pt>
                <c:pt idx="1345">
                  <c:v>253</c:v>
                </c:pt>
                <c:pt idx="1346">
                  <c:v>278</c:v>
                </c:pt>
                <c:pt idx="1347">
                  <c:v>215</c:v>
                </c:pt>
                <c:pt idx="1348">
                  <c:v>258</c:v>
                </c:pt>
                <c:pt idx="1349">
                  <c:v>249</c:v>
                </c:pt>
                <c:pt idx="1350">
                  <c:v>242</c:v>
                </c:pt>
                <c:pt idx="1351">
                  <c:v>239</c:v>
                </c:pt>
                <c:pt idx="1352">
                  <c:v>247</c:v>
                </c:pt>
                <c:pt idx="1353">
                  <c:v>220</c:v>
                </c:pt>
                <c:pt idx="1354">
                  <c:v>207</c:v>
                </c:pt>
                <c:pt idx="1355">
                  <c:v>233</c:v>
                </c:pt>
                <c:pt idx="1356">
                  <c:v>239</c:v>
                </c:pt>
                <c:pt idx="1357">
                  <c:v>180</c:v>
                </c:pt>
                <c:pt idx="1358">
                  <c:v>134</c:v>
                </c:pt>
                <c:pt idx="1359">
                  <c:v>196</c:v>
                </c:pt>
                <c:pt idx="1360">
                  <c:v>229</c:v>
                </c:pt>
                <c:pt idx="1361">
                  <c:v>295</c:v>
                </c:pt>
                <c:pt idx="1362">
                  <c:v>212</c:v>
                </c:pt>
                <c:pt idx="1363">
                  <c:v>265</c:v>
                </c:pt>
                <c:pt idx="1364">
                  <c:v>209</c:v>
                </c:pt>
                <c:pt idx="1365">
                  <c:v>204</c:v>
                </c:pt>
                <c:pt idx="1366">
                  <c:v>246</c:v>
                </c:pt>
                <c:pt idx="1367">
                  <c:v>321</c:v>
                </c:pt>
                <c:pt idx="1368">
                  <c:v>258</c:v>
                </c:pt>
                <c:pt idx="1369">
                  <c:v>329</c:v>
                </c:pt>
                <c:pt idx="1370">
                  <c:v>260</c:v>
                </c:pt>
                <c:pt idx="1371">
                  <c:v>212</c:v>
                </c:pt>
                <c:pt idx="1372">
                  <c:v>223</c:v>
                </c:pt>
                <c:pt idx="1373">
                  <c:v>340</c:v>
                </c:pt>
                <c:pt idx="1374">
                  <c:v>255</c:v>
                </c:pt>
                <c:pt idx="1375">
                  <c:v>247</c:v>
                </c:pt>
                <c:pt idx="1376">
                  <c:v>180</c:v>
                </c:pt>
                <c:pt idx="1377">
                  <c:v>239</c:v>
                </c:pt>
                <c:pt idx="1378">
                  <c:v>248</c:v>
                </c:pt>
                <c:pt idx="1379">
                  <c:v>192</c:v>
                </c:pt>
                <c:pt idx="1380">
                  <c:v>246</c:v>
                </c:pt>
                <c:pt idx="1381">
                  <c:v>346</c:v>
                </c:pt>
                <c:pt idx="1382">
                  <c:v>263</c:v>
                </c:pt>
                <c:pt idx="1383">
                  <c:v>231</c:v>
                </c:pt>
                <c:pt idx="1384">
                  <c:v>222</c:v>
                </c:pt>
                <c:pt idx="1385">
                  <c:v>225</c:v>
                </c:pt>
                <c:pt idx="1386">
                  <c:v>156</c:v>
                </c:pt>
                <c:pt idx="1387">
                  <c:v>255</c:v>
                </c:pt>
                <c:pt idx="1388">
                  <c:v>216</c:v>
                </c:pt>
                <c:pt idx="1389">
                  <c:v>217</c:v>
                </c:pt>
                <c:pt idx="1390">
                  <c:v>219</c:v>
                </c:pt>
                <c:pt idx="1391">
                  <c:v>311</c:v>
                </c:pt>
                <c:pt idx="1392">
                  <c:v>308</c:v>
                </c:pt>
                <c:pt idx="1393">
                  <c:v>241</c:v>
                </c:pt>
                <c:pt idx="1394">
                  <c:v>162</c:v>
                </c:pt>
                <c:pt idx="1395">
                  <c:v>222</c:v>
                </c:pt>
                <c:pt idx="1396">
                  <c:v>222</c:v>
                </c:pt>
                <c:pt idx="1397">
                  <c:v>230</c:v>
                </c:pt>
                <c:pt idx="1398">
                  <c:v>235</c:v>
                </c:pt>
                <c:pt idx="1399">
                  <c:v>203</c:v>
                </c:pt>
                <c:pt idx="1400">
                  <c:v>228</c:v>
                </c:pt>
                <c:pt idx="1401">
                  <c:v>254</c:v>
                </c:pt>
                <c:pt idx="1402">
                  <c:v>216</c:v>
                </c:pt>
                <c:pt idx="1403">
                  <c:v>256</c:v>
                </c:pt>
                <c:pt idx="1404">
                  <c:v>263</c:v>
                </c:pt>
                <c:pt idx="1405">
                  <c:v>264</c:v>
                </c:pt>
                <c:pt idx="1406">
                  <c:v>244</c:v>
                </c:pt>
                <c:pt idx="1407">
                  <c:v>243</c:v>
                </c:pt>
                <c:pt idx="1408">
                  <c:v>254</c:v>
                </c:pt>
                <c:pt idx="1409">
                  <c:v>256</c:v>
                </c:pt>
                <c:pt idx="1410">
                  <c:v>272</c:v>
                </c:pt>
                <c:pt idx="1411">
                  <c:v>302</c:v>
                </c:pt>
                <c:pt idx="1412">
                  <c:v>253</c:v>
                </c:pt>
                <c:pt idx="1413">
                  <c:v>252</c:v>
                </c:pt>
                <c:pt idx="1414">
                  <c:v>291</c:v>
                </c:pt>
                <c:pt idx="1415">
                  <c:v>256</c:v>
                </c:pt>
                <c:pt idx="1416">
                  <c:v>247</c:v>
                </c:pt>
                <c:pt idx="1417">
                  <c:v>223</c:v>
                </c:pt>
                <c:pt idx="1418">
                  <c:v>216</c:v>
                </c:pt>
                <c:pt idx="1419">
                  <c:v>265</c:v>
                </c:pt>
                <c:pt idx="1420">
                  <c:v>235</c:v>
                </c:pt>
                <c:pt idx="1421">
                  <c:v>220</c:v>
                </c:pt>
                <c:pt idx="1422">
                  <c:v>283</c:v>
                </c:pt>
                <c:pt idx="1423">
                  <c:v>208</c:v>
                </c:pt>
                <c:pt idx="1424">
                  <c:v>203</c:v>
                </c:pt>
                <c:pt idx="1425">
                  <c:v>341</c:v>
                </c:pt>
                <c:pt idx="1426">
                  <c:v>245</c:v>
                </c:pt>
                <c:pt idx="1427">
                  <c:v>244</c:v>
                </c:pt>
                <c:pt idx="1428">
                  <c:v>204</c:v>
                </c:pt>
                <c:pt idx="1429">
                  <c:v>282</c:v>
                </c:pt>
                <c:pt idx="1430">
                  <c:v>269</c:v>
                </c:pt>
                <c:pt idx="1431">
                  <c:v>212</c:v>
                </c:pt>
                <c:pt idx="1432">
                  <c:v>237</c:v>
                </c:pt>
                <c:pt idx="1433">
                  <c:v>261</c:v>
                </c:pt>
                <c:pt idx="1434">
                  <c:v>300</c:v>
                </c:pt>
                <c:pt idx="1435">
                  <c:v>227</c:v>
                </c:pt>
                <c:pt idx="1436">
                  <c:v>227</c:v>
                </c:pt>
                <c:pt idx="1437">
                  <c:v>204</c:v>
                </c:pt>
                <c:pt idx="1438">
                  <c:v>177</c:v>
                </c:pt>
                <c:pt idx="1439">
                  <c:v>244</c:v>
                </c:pt>
                <c:pt idx="1440">
                  <c:v>220</c:v>
                </c:pt>
                <c:pt idx="1441">
                  <c:v>162</c:v>
                </c:pt>
                <c:pt idx="1442">
                  <c:v>278</c:v>
                </c:pt>
                <c:pt idx="1443">
                  <c:v>176</c:v>
                </c:pt>
                <c:pt idx="1444">
                  <c:v>263</c:v>
                </c:pt>
                <c:pt idx="1445">
                  <c:v>211</c:v>
                </c:pt>
                <c:pt idx="1446">
                  <c:v>282</c:v>
                </c:pt>
                <c:pt idx="1447">
                  <c:v>268</c:v>
                </c:pt>
                <c:pt idx="1448">
                  <c:v>244</c:v>
                </c:pt>
                <c:pt idx="1449">
                  <c:v>211</c:v>
                </c:pt>
                <c:pt idx="1450">
                  <c:v>222</c:v>
                </c:pt>
                <c:pt idx="1451">
                  <c:v>235</c:v>
                </c:pt>
                <c:pt idx="1452">
                  <c:v>219</c:v>
                </c:pt>
                <c:pt idx="1453">
                  <c:v>265</c:v>
                </c:pt>
                <c:pt idx="1454">
                  <c:v>251</c:v>
                </c:pt>
                <c:pt idx="1455">
                  <c:v>265</c:v>
                </c:pt>
                <c:pt idx="1456">
                  <c:v>170</c:v>
                </c:pt>
                <c:pt idx="1457">
                  <c:v>216</c:v>
                </c:pt>
                <c:pt idx="1458">
                  <c:v>250</c:v>
                </c:pt>
                <c:pt idx="1459">
                  <c:v>251</c:v>
                </c:pt>
                <c:pt idx="1460">
                  <c:v>240</c:v>
                </c:pt>
                <c:pt idx="1461">
                  <c:v>197</c:v>
                </c:pt>
                <c:pt idx="1462">
                  <c:v>210</c:v>
                </c:pt>
                <c:pt idx="1463">
                  <c:v>225</c:v>
                </c:pt>
                <c:pt idx="1464">
                  <c:v>290</c:v>
                </c:pt>
                <c:pt idx="1465">
                  <c:v>244</c:v>
                </c:pt>
                <c:pt idx="1466">
                  <c:v>203</c:v>
                </c:pt>
                <c:pt idx="1467">
                  <c:v>265</c:v>
                </c:pt>
                <c:pt idx="1468">
                  <c:v>266</c:v>
                </c:pt>
                <c:pt idx="1469">
                  <c:v>264</c:v>
                </c:pt>
                <c:pt idx="1470">
                  <c:v>252</c:v>
                </c:pt>
                <c:pt idx="1471">
                  <c:v>217</c:v>
                </c:pt>
                <c:pt idx="1472">
                  <c:v>273</c:v>
                </c:pt>
                <c:pt idx="1473">
                  <c:v>188</c:v>
                </c:pt>
                <c:pt idx="1474">
                  <c:v>227</c:v>
                </c:pt>
                <c:pt idx="1475">
                  <c:v>170</c:v>
                </c:pt>
                <c:pt idx="1476">
                  <c:v>219</c:v>
                </c:pt>
                <c:pt idx="1477">
                  <c:v>227</c:v>
                </c:pt>
                <c:pt idx="1478">
                  <c:v>274</c:v>
                </c:pt>
                <c:pt idx="1479">
                  <c:v>243</c:v>
                </c:pt>
                <c:pt idx="1480">
                  <c:v>211</c:v>
                </c:pt>
                <c:pt idx="1481">
                  <c:v>228</c:v>
                </c:pt>
                <c:pt idx="1482">
                  <c:v>212</c:v>
                </c:pt>
                <c:pt idx="1483">
                  <c:v>236</c:v>
                </c:pt>
                <c:pt idx="1484">
                  <c:v>236</c:v>
                </c:pt>
                <c:pt idx="1485">
                  <c:v>211</c:v>
                </c:pt>
                <c:pt idx="1486">
                  <c:v>189</c:v>
                </c:pt>
                <c:pt idx="1487">
                  <c:v>229</c:v>
                </c:pt>
                <c:pt idx="1488">
                  <c:v>216</c:v>
                </c:pt>
                <c:pt idx="1489">
                  <c:v>293</c:v>
                </c:pt>
                <c:pt idx="1490">
                  <c:v>242</c:v>
                </c:pt>
                <c:pt idx="1491">
                  <c:v>264</c:v>
                </c:pt>
                <c:pt idx="1492">
                  <c:v>252</c:v>
                </c:pt>
                <c:pt idx="1493">
                  <c:v>238</c:v>
                </c:pt>
                <c:pt idx="1494">
                  <c:v>254</c:v>
                </c:pt>
                <c:pt idx="1495">
                  <c:v>192</c:v>
                </c:pt>
                <c:pt idx="1496">
                  <c:v>193</c:v>
                </c:pt>
                <c:pt idx="1497">
                  <c:v>304</c:v>
                </c:pt>
                <c:pt idx="1498">
                  <c:v>288</c:v>
                </c:pt>
                <c:pt idx="1499">
                  <c:v>204</c:v>
                </c:pt>
                <c:pt idx="1500">
                  <c:v>197</c:v>
                </c:pt>
                <c:pt idx="1501">
                  <c:v>238</c:v>
                </c:pt>
                <c:pt idx="1502">
                  <c:v>331</c:v>
                </c:pt>
                <c:pt idx="1503">
                  <c:v>153</c:v>
                </c:pt>
                <c:pt idx="1504">
                  <c:v>202</c:v>
                </c:pt>
                <c:pt idx="1505">
                  <c:v>223</c:v>
                </c:pt>
                <c:pt idx="1506">
                  <c:v>242</c:v>
                </c:pt>
                <c:pt idx="1507">
                  <c:v>325</c:v>
                </c:pt>
                <c:pt idx="1508">
                  <c:v>184</c:v>
                </c:pt>
                <c:pt idx="1509">
                  <c:v>193</c:v>
                </c:pt>
                <c:pt idx="1510">
                  <c:v>259</c:v>
                </c:pt>
                <c:pt idx="1511">
                  <c:v>203</c:v>
                </c:pt>
                <c:pt idx="1512">
                  <c:v>192</c:v>
                </c:pt>
                <c:pt idx="1513">
                  <c:v>223</c:v>
                </c:pt>
                <c:pt idx="1514">
                  <c:v>257</c:v>
                </c:pt>
                <c:pt idx="1515">
                  <c:v>231</c:v>
                </c:pt>
                <c:pt idx="1516">
                  <c:v>217</c:v>
                </c:pt>
                <c:pt idx="1517">
                  <c:v>229</c:v>
                </c:pt>
                <c:pt idx="1518">
                  <c:v>247</c:v>
                </c:pt>
                <c:pt idx="1519">
                  <c:v>251</c:v>
                </c:pt>
                <c:pt idx="1520">
                  <c:v>203</c:v>
                </c:pt>
                <c:pt idx="1521">
                  <c:v>300</c:v>
                </c:pt>
                <c:pt idx="1522">
                  <c:v>187</c:v>
                </c:pt>
                <c:pt idx="1523">
                  <c:v>293</c:v>
                </c:pt>
                <c:pt idx="1524">
                  <c:v>227</c:v>
                </c:pt>
                <c:pt idx="1525">
                  <c:v>230</c:v>
                </c:pt>
                <c:pt idx="1526">
                  <c:v>217</c:v>
                </c:pt>
                <c:pt idx="1527">
                  <c:v>152</c:v>
                </c:pt>
                <c:pt idx="1528">
                  <c:v>242</c:v>
                </c:pt>
                <c:pt idx="1529">
                  <c:v>210</c:v>
                </c:pt>
                <c:pt idx="1530">
                  <c:v>253</c:v>
                </c:pt>
                <c:pt idx="1531">
                  <c:v>338</c:v>
                </c:pt>
                <c:pt idx="1532">
                  <c:v>229</c:v>
                </c:pt>
                <c:pt idx="1533">
                  <c:v>256</c:v>
                </c:pt>
                <c:pt idx="1534">
                  <c:v>235</c:v>
                </c:pt>
                <c:pt idx="1535">
                  <c:v>228</c:v>
                </c:pt>
                <c:pt idx="1536">
                  <c:v>220</c:v>
                </c:pt>
                <c:pt idx="1537">
                  <c:v>225</c:v>
                </c:pt>
                <c:pt idx="1538">
                  <c:v>209</c:v>
                </c:pt>
                <c:pt idx="1539">
                  <c:v>254</c:v>
                </c:pt>
                <c:pt idx="1540">
                  <c:v>225</c:v>
                </c:pt>
                <c:pt idx="1541">
                  <c:v>245</c:v>
                </c:pt>
                <c:pt idx="1542">
                  <c:v>222</c:v>
                </c:pt>
                <c:pt idx="1543">
                  <c:v>213</c:v>
                </c:pt>
                <c:pt idx="1544">
                  <c:v>200</c:v>
                </c:pt>
                <c:pt idx="1545">
                  <c:v>228</c:v>
                </c:pt>
                <c:pt idx="1546">
                  <c:v>222</c:v>
                </c:pt>
                <c:pt idx="1547">
                  <c:v>192</c:v>
                </c:pt>
                <c:pt idx="1548">
                  <c:v>254</c:v>
                </c:pt>
                <c:pt idx="1549">
                  <c:v>253</c:v>
                </c:pt>
                <c:pt idx="1550">
                  <c:v>186</c:v>
                </c:pt>
                <c:pt idx="1551">
                  <c:v>253</c:v>
                </c:pt>
                <c:pt idx="1552">
                  <c:v>230</c:v>
                </c:pt>
                <c:pt idx="1553">
                  <c:v>215</c:v>
                </c:pt>
                <c:pt idx="1554">
                  <c:v>210</c:v>
                </c:pt>
                <c:pt idx="1555">
                  <c:v>291</c:v>
                </c:pt>
                <c:pt idx="1556">
                  <c:v>228</c:v>
                </c:pt>
                <c:pt idx="1557">
                  <c:v>513</c:v>
                </c:pt>
                <c:pt idx="1558">
                  <c:v>213</c:v>
                </c:pt>
                <c:pt idx="1559">
                  <c:v>282</c:v>
                </c:pt>
                <c:pt idx="1560">
                  <c:v>272</c:v>
                </c:pt>
                <c:pt idx="1561">
                  <c:v>225</c:v>
                </c:pt>
                <c:pt idx="1562">
                  <c:v>175</c:v>
                </c:pt>
                <c:pt idx="1563">
                  <c:v>243</c:v>
                </c:pt>
                <c:pt idx="1564">
                  <c:v>272</c:v>
                </c:pt>
                <c:pt idx="1565">
                  <c:v>201</c:v>
                </c:pt>
                <c:pt idx="1566">
                  <c:v>287</c:v>
                </c:pt>
                <c:pt idx="1567">
                  <c:v>220</c:v>
                </c:pt>
                <c:pt idx="1568">
                  <c:v>288</c:v>
                </c:pt>
                <c:pt idx="1569">
                  <c:v>303</c:v>
                </c:pt>
                <c:pt idx="1570">
                  <c:v>239</c:v>
                </c:pt>
                <c:pt idx="1571">
                  <c:v>254</c:v>
                </c:pt>
                <c:pt idx="1572">
                  <c:v>231</c:v>
                </c:pt>
                <c:pt idx="1573">
                  <c:v>256</c:v>
                </c:pt>
                <c:pt idx="1574">
                  <c:v>235</c:v>
                </c:pt>
                <c:pt idx="1575">
                  <c:v>238</c:v>
                </c:pt>
                <c:pt idx="1576">
                  <c:v>244</c:v>
                </c:pt>
                <c:pt idx="1577">
                  <c:v>235</c:v>
                </c:pt>
                <c:pt idx="1578">
                  <c:v>283</c:v>
                </c:pt>
                <c:pt idx="1579">
                  <c:v>192</c:v>
                </c:pt>
                <c:pt idx="1580">
                  <c:v>224</c:v>
                </c:pt>
                <c:pt idx="1581">
                  <c:v>200</c:v>
                </c:pt>
                <c:pt idx="1582">
                  <c:v>229</c:v>
                </c:pt>
                <c:pt idx="1583">
                  <c:v>228</c:v>
                </c:pt>
                <c:pt idx="1584">
                  <c:v>238</c:v>
                </c:pt>
                <c:pt idx="1585">
                  <c:v>230</c:v>
                </c:pt>
                <c:pt idx="1586">
                  <c:v>256</c:v>
                </c:pt>
                <c:pt idx="1587">
                  <c:v>190</c:v>
                </c:pt>
                <c:pt idx="1588">
                  <c:v>215</c:v>
                </c:pt>
                <c:pt idx="1589">
                  <c:v>311</c:v>
                </c:pt>
                <c:pt idx="1590">
                  <c:v>239</c:v>
                </c:pt>
                <c:pt idx="1591">
                  <c:v>290</c:v>
                </c:pt>
                <c:pt idx="1592">
                  <c:v>223</c:v>
                </c:pt>
                <c:pt idx="1593">
                  <c:v>243</c:v>
                </c:pt>
                <c:pt idx="1594">
                  <c:v>225</c:v>
                </c:pt>
                <c:pt idx="1595">
                  <c:v>283</c:v>
                </c:pt>
                <c:pt idx="1596">
                  <c:v>258</c:v>
                </c:pt>
                <c:pt idx="1597">
                  <c:v>256</c:v>
                </c:pt>
                <c:pt idx="1598">
                  <c:v>295</c:v>
                </c:pt>
                <c:pt idx="1599">
                  <c:v>321</c:v>
                </c:pt>
                <c:pt idx="1600">
                  <c:v>235</c:v>
                </c:pt>
                <c:pt idx="1601">
                  <c:v>184</c:v>
                </c:pt>
                <c:pt idx="1602">
                  <c:v>209</c:v>
                </c:pt>
                <c:pt idx="1603">
                  <c:v>257</c:v>
                </c:pt>
                <c:pt idx="1604">
                  <c:v>222</c:v>
                </c:pt>
                <c:pt idx="1605">
                  <c:v>217</c:v>
                </c:pt>
                <c:pt idx="1606">
                  <c:v>222</c:v>
                </c:pt>
                <c:pt idx="1607">
                  <c:v>257</c:v>
                </c:pt>
                <c:pt idx="1608">
                  <c:v>315</c:v>
                </c:pt>
                <c:pt idx="1609">
                  <c:v>242</c:v>
                </c:pt>
                <c:pt idx="1610">
                  <c:v>248</c:v>
                </c:pt>
                <c:pt idx="1611">
                  <c:v>264</c:v>
                </c:pt>
                <c:pt idx="1612">
                  <c:v>205</c:v>
                </c:pt>
                <c:pt idx="1613">
                  <c:v>195</c:v>
                </c:pt>
                <c:pt idx="1614">
                  <c:v>265</c:v>
                </c:pt>
                <c:pt idx="1615">
                  <c:v>513</c:v>
                </c:pt>
                <c:pt idx="1616">
                  <c:v>255</c:v>
                </c:pt>
                <c:pt idx="1617">
                  <c:v>207</c:v>
                </c:pt>
                <c:pt idx="1618">
                  <c:v>200</c:v>
                </c:pt>
                <c:pt idx="1619">
                  <c:v>218</c:v>
                </c:pt>
                <c:pt idx="1620">
                  <c:v>283</c:v>
                </c:pt>
                <c:pt idx="1621">
                  <c:v>209</c:v>
                </c:pt>
                <c:pt idx="1622">
                  <c:v>203</c:v>
                </c:pt>
                <c:pt idx="1623">
                  <c:v>292</c:v>
                </c:pt>
                <c:pt idx="1624">
                  <c:v>228</c:v>
                </c:pt>
                <c:pt idx="1625">
                  <c:v>203</c:v>
                </c:pt>
                <c:pt idx="1626">
                  <c:v>273</c:v>
                </c:pt>
                <c:pt idx="1627">
                  <c:v>231</c:v>
                </c:pt>
                <c:pt idx="1628">
                  <c:v>254</c:v>
                </c:pt>
                <c:pt idx="1629">
                  <c:v>202</c:v>
                </c:pt>
                <c:pt idx="1630">
                  <c:v>219</c:v>
                </c:pt>
                <c:pt idx="1631">
                  <c:v>293</c:v>
                </c:pt>
                <c:pt idx="1632">
                  <c:v>193</c:v>
                </c:pt>
                <c:pt idx="1633">
                  <c:v>197</c:v>
                </c:pt>
                <c:pt idx="1634">
                  <c:v>285</c:v>
                </c:pt>
                <c:pt idx="1635">
                  <c:v>513</c:v>
                </c:pt>
                <c:pt idx="1636">
                  <c:v>199</c:v>
                </c:pt>
                <c:pt idx="1637">
                  <c:v>288</c:v>
                </c:pt>
                <c:pt idx="1638">
                  <c:v>191</c:v>
                </c:pt>
                <c:pt idx="1639">
                  <c:v>239</c:v>
                </c:pt>
                <c:pt idx="1640">
                  <c:v>264</c:v>
                </c:pt>
                <c:pt idx="1641">
                  <c:v>231</c:v>
                </c:pt>
                <c:pt idx="1642">
                  <c:v>209</c:v>
                </c:pt>
                <c:pt idx="1643">
                  <c:v>195</c:v>
                </c:pt>
                <c:pt idx="1644">
                  <c:v>197</c:v>
                </c:pt>
                <c:pt idx="1645">
                  <c:v>227</c:v>
                </c:pt>
                <c:pt idx="1646">
                  <c:v>202</c:v>
                </c:pt>
                <c:pt idx="1647">
                  <c:v>278</c:v>
                </c:pt>
                <c:pt idx="1648">
                  <c:v>182</c:v>
                </c:pt>
                <c:pt idx="1649">
                  <c:v>215</c:v>
                </c:pt>
                <c:pt idx="1650">
                  <c:v>229</c:v>
                </c:pt>
                <c:pt idx="1651">
                  <c:v>267</c:v>
                </c:pt>
                <c:pt idx="1652">
                  <c:v>247</c:v>
                </c:pt>
                <c:pt idx="1653">
                  <c:v>231</c:v>
                </c:pt>
                <c:pt idx="1654">
                  <c:v>218</c:v>
                </c:pt>
                <c:pt idx="1655">
                  <c:v>198</c:v>
                </c:pt>
                <c:pt idx="1656">
                  <c:v>253</c:v>
                </c:pt>
                <c:pt idx="1657">
                  <c:v>165</c:v>
                </c:pt>
                <c:pt idx="1658">
                  <c:v>208</c:v>
                </c:pt>
                <c:pt idx="1659">
                  <c:v>235</c:v>
                </c:pt>
                <c:pt idx="1660">
                  <c:v>331</c:v>
                </c:pt>
                <c:pt idx="1661">
                  <c:v>301</c:v>
                </c:pt>
                <c:pt idx="1662">
                  <c:v>251</c:v>
                </c:pt>
                <c:pt idx="1663">
                  <c:v>220</c:v>
                </c:pt>
                <c:pt idx="1664">
                  <c:v>258</c:v>
                </c:pt>
                <c:pt idx="1665">
                  <c:v>191</c:v>
                </c:pt>
                <c:pt idx="1666">
                  <c:v>146</c:v>
                </c:pt>
                <c:pt idx="1667">
                  <c:v>263</c:v>
                </c:pt>
                <c:pt idx="1668">
                  <c:v>250</c:v>
                </c:pt>
                <c:pt idx="1669">
                  <c:v>168</c:v>
                </c:pt>
                <c:pt idx="1670">
                  <c:v>235</c:v>
                </c:pt>
                <c:pt idx="1671">
                  <c:v>238</c:v>
                </c:pt>
                <c:pt idx="1672">
                  <c:v>273</c:v>
                </c:pt>
                <c:pt idx="1673">
                  <c:v>263</c:v>
                </c:pt>
                <c:pt idx="1674">
                  <c:v>244</c:v>
                </c:pt>
                <c:pt idx="1675">
                  <c:v>218</c:v>
                </c:pt>
                <c:pt idx="1676">
                  <c:v>243</c:v>
                </c:pt>
                <c:pt idx="1677">
                  <c:v>180</c:v>
                </c:pt>
                <c:pt idx="1678">
                  <c:v>264</c:v>
                </c:pt>
                <c:pt idx="1679">
                  <c:v>201</c:v>
                </c:pt>
                <c:pt idx="1680">
                  <c:v>227</c:v>
                </c:pt>
                <c:pt idx="1681">
                  <c:v>247</c:v>
                </c:pt>
                <c:pt idx="1682">
                  <c:v>287</c:v>
                </c:pt>
                <c:pt idx="1683">
                  <c:v>245</c:v>
                </c:pt>
                <c:pt idx="1684">
                  <c:v>196</c:v>
                </c:pt>
                <c:pt idx="1685">
                  <c:v>298</c:v>
                </c:pt>
                <c:pt idx="1686">
                  <c:v>230</c:v>
                </c:pt>
                <c:pt idx="1687">
                  <c:v>393</c:v>
                </c:pt>
                <c:pt idx="1688">
                  <c:v>225</c:v>
                </c:pt>
                <c:pt idx="1689">
                  <c:v>295</c:v>
                </c:pt>
                <c:pt idx="1690">
                  <c:v>216</c:v>
                </c:pt>
                <c:pt idx="1691">
                  <c:v>303</c:v>
                </c:pt>
                <c:pt idx="1692">
                  <c:v>230</c:v>
                </c:pt>
                <c:pt idx="1693">
                  <c:v>260</c:v>
                </c:pt>
                <c:pt idx="1694">
                  <c:v>258</c:v>
                </c:pt>
                <c:pt idx="1695">
                  <c:v>229</c:v>
                </c:pt>
                <c:pt idx="1696">
                  <c:v>180</c:v>
                </c:pt>
                <c:pt idx="1697">
                  <c:v>239</c:v>
                </c:pt>
                <c:pt idx="1698">
                  <c:v>266</c:v>
                </c:pt>
                <c:pt idx="1699">
                  <c:v>253</c:v>
                </c:pt>
                <c:pt idx="1700">
                  <c:v>236</c:v>
                </c:pt>
                <c:pt idx="1701">
                  <c:v>213</c:v>
                </c:pt>
                <c:pt idx="1702">
                  <c:v>285</c:v>
                </c:pt>
                <c:pt idx="1703">
                  <c:v>290</c:v>
                </c:pt>
                <c:pt idx="1704">
                  <c:v>219</c:v>
                </c:pt>
                <c:pt idx="1705">
                  <c:v>294</c:v>
                </c:pt>
                <c:pt idx="1706">
                  <c:v>210</c:v>
                </c:pt>
                <c:pt idx="1707">
                  <c:v>178</c:v>
                </c:pt>
                <c:pt idx="1708">
                  <c:v>265</c:v>
                </c:pt>
                <c:pt idx="1709">
                  <c:v>278</c:v>
                </c:pt>
                <c:pt idx="1710">
                  <c:v>283</c:v>
                </c:pt>
                <c:pt idx="1711">
                  <c:v>321</c:v>
                </c:pt>
                <c:pt idx="1712">
                  <c:v>184</c:v>
                </c:pt>
                <c:pt idx="1713">
                  <c:v>227</c:v>
                </c:pt>
                <c:pt idx="1714">
                  <c:v>170</c:v>
                </c:pt>
                <c:pt idx="1715">
                  <c:v>323</c:v>
                </c:pt>
                <c:pt idx="1716">
                  <c:v>282</c:v>
                </c:pt>
                <c:pt idx="1717">
                  <c:v>244</c:v>
                </c:pt>
                <c:pt idx="1718">
                  <c:v>252</c:v>
                </c:pt>
                <c:pt idx="1719">
                  <c:v>257</c:v>
                </c:pt>
                <c:pt idx="1720">
                  <c:v>220</c:v>
                </c:pt>
                <c:pt idx="1721">
                  <c:v>245</c:v>
                </c:pt>
                <c:pt idx="1722">
                  <c:v>247</c:v>
                </c:pt>
                <c:pt idx="1723">
                  <c:v>300</c:v>
                </c:pt>
                <c:pt idx="1724">
                  <c:v>235</c:v>
                </c:pt>
                <c:pt idx="1725">
                  <c:v>229</c:v>
                </c:pt>
                <c:pt idx="1726">
                  <c:v>204</c:v>
                </c:pt>
                <c:pt idx="1727">
                  <c:v>265</c:v>
                </c:pt>
                <c:pt idx="1728">
                  <c:v>263</c:v>
                </c:pt>
                <c:pt idx="1729">
                  <c:v>250</c:v>
                </c:pt>
                <c:pt idx="1730">
                  <c:v>227</c:v>
                </c:pt>
                <c:pt idx="1731">
                  <c:v>260</c:v>
                </c:pt>
                <c:pt idx="1732">
                  <c:v>266</c:v>
                </c:pt>
                <c:pt idx="1733">
                  <c:v>196</c:v>
                </c:pt>
                <c:pt idx="1734">
                  <c:v>210</c:v>
                </c:pt>
                <c:pt idx="1735">
                  <c:v>289</c:v>
                </c:pt>
                <c:pt idx="1736">
                  <c:v>259</c:v>
                </c:pt>
                <c:pt idx="1737">
                  <c:v>245</c:v>
                </c:pt>
                <c:pt idx="1738">
                  <c:v>196</c:v>
                </c:pt>
                <c:pt idx="1739">
                  <c:v>308</c:v>
                </c:pt>
                <c:pt idx="1740">
                  <c:v>250</c:v>
                </c:pt>
                <c:pt idx="1741">
                  <c:v>220</c:v>
                </c:pt>
                <c:pt idx="1742">
                  <c:v>217</c:v>
                </c:pt>
                <c:pt idx="1743">
                  <c:v>226</c:v>
                </c:pt>
                <c:pt idx="1744">
                  <c:v>245</c:v>
                </c:pt>
                <c:pt idx="1745">
                  <c:v>244</c:v>
                </c:pt>
                <c:pt idx="1746">
                  <c:v>252</c:v>
                </c:pt>
                <c:pt idx="1747">
                  <c:v>254</c:v>
                </c:pt>
                <c:pt idx="1748">
                  <c:v>258</c:v>
                </c:pt>
                <c:pt idx="1749">
                  <c:v>246</c:v>
                </c:pt>
                <c:pt idx="1750">
                  <c:v>197</c:v>
                </c:pt>
                <c:pt idx="1751">
                  <c:v>260</c:v>
                </c:pt>
                <c:pt idx="1752">
                  <c:v>245</c:v>
                </c:pt>
                <c:pt idx="1753">
                  <c:v>223</c:v>
                </c:pt>
                <c:pt idx="1754">
                  <c:v>273</c:v>
                </c:pt>
                <c:pt idx="1755">
                  <c:v>237</c:v>
                </c:pt>
                <c:pt idx="1756">
                  <c:v>186</c:v>
                </c:pt>
                <c:pt idx="1757">
                  <c:v>223</c:v>
                </c:pt>
                <c:pt idx="1758">
                  <c:v>268</c:v>
                </c:pt>
                <c:pt idx="1759">
                  <c:v>229</c:v>
                </c:pt>
                <c:pt idx="1760">
                  <c:v>199</c:v>
                </c:pt>
                <c:pt idx="1761">
                  <c:v>237</c:v>
                </c:pt>
                <c:pt idx="1762">
                  <c:v>238</c:v>
                </c:pt>
                <c:pt idx="1763">
                  <c:v>220</c:v>
                </c:pt>
                <c:pt idx="1764">
                  <c:v>268</c:v>
                </c:pt>
                <c:pt idx="1765">
                  <c:v>227</c:v>
                </c:pt>
                <c:pt idx="1766">
                  <c:v>215</c:v>
                </c:pt>
                <c:pt idx="1767">
                  <c:v>225</c:v>
                </c:pt>
                <c:pt idx="1768">
                  <c:v>233</c:v>
                </c:pt>
                <c:pt idx="1769">
                  <c:v>171</c:v>
                </c:pt>
                <c:pt idx="1770">
                  <c:v>225</c:v>
                </c:pt>
                <c:pt idx="1771">
                  <c:v>242</c:v>
                </c:pt>
                <c:pt idx="1772">
                  <c:v>266</c:v>
                </c:pt>
                <c:pt idx="1773">
                  <c:v>227</c:v>
                </c:pt>
                <c:pt idx="1774">
                  <c:v>210</c:v>
                </c:pt>
                <c:pt idx="1775">
                  <c:v>247</c:v>
                </c:pt>
                <c:pt idx="1776">
                  <c:v>240</c:v>
                </c:pt>
                <c:pt idx="1777">
                  <c:v>249</c:v>
                </c:pt>
                <c:pt idx="1778">
                  <c:v>228</c:v>
                </c:pt>
                <c:pt idx="1779">
                  <c:v>243</c:v>
                </c:pt>
                <c:pt idx="1780">
                  <c:v>143</c:v>
                </c:pt>
                <c:pt idx="1781">
                  <c:v>229</c:v>
                </c:pt>
                <c:pt idx="1782">
                  <c:v>327</c:v>
                </c:pt>
                <c:pt idx="1783">
                  <c:v>222</c:v>
                </c:pt>
                <c:pt idx="1784">
                  <c:v>243</c:v>
                </c:pt>
                <c:pt idx="1785">
                  <c:v>210</c:v>
                </c:pt>
                <c:pt idx="1786">
                  <c:v>207</c:v>
                </c:pt>
                <c:pt idx="1787">
                  <c:v>231</c:v>
                </c:pt>
                <c:pt idx="1788">
                  <c:v>231</c:v>
                </c:pt>
                <c:pt idx="1789">
                  <c:v>280</c:v>
                </c:pt>
                <c:pt idx="1790">
                  <c:v>245</c:v>
                </c:pt>
                <c:pt idx="1791">
                  <c:v>193</c:v>
                </c:pt>
                <c:pt idx="1792">
                  <c:v>214</c:v>
                </c:pt>
                <c:pt idx="1793">
                  <c:v>269</c:v>
                </c:pt>
                <c:pt idx="1794">
                  <c:v>265</c:v>
                </c:pt>
                <c:pt idx="1795">
                  <c:v>249</c:v>
                </c:pt>
                <c:pt idx="1796">
                  <c:v>230</c:v>
                </c:pt>
                <c:pt idx="1797">
                  <c:v>244</c:v>
                </c:pt>
                <c:pt idx="1798">
                  <c:v>178</c:v>
                </c:pt>
                <c:pt idx="1799">
                  <c:v>253</c:v>
                </c:pt>
                <c:pt idx="1800">
                  <c:v>244</c:v>
                </c:pt>
                <c:pt idx="1801">
                  <c:v>240</c:v>
                </c:pt>
                <c:pt idx="1802">
                  <c:v>175</c:v>
                </c:pt>
                <c:pt idx="1803">
                  <c:v>212</c:v>
                </c:pt>
                <c:pt idx="1804">
                  <c:v>201</c:v>
                </c:pt>
                <c:pt idx="1805">
                  <c:v>303</c:v>
                </c:pt>
                <c:pt idx="1806">
                  <c:v>166</c:v>
                </c:pt>
                <c:pt idx="1807">
                  <c:v>209</c:v>
                </c:pt>
                <c:pt idx="1808">
                  <c:v>270</c:v>
                </c:pt>
                <c:pt idx="1809">
                  <c:v>214</c:v>
                </c:pt>
                <c:pt idx="1810">
                  <c:v>180</c:v>
                </c:pt>
                <c:pt idx="1811">
                  <c:v>234</c:v>
                </c:pt>
                <c:pt idx="1812">
                  <c:v>207</c:v>
                </c:pt>
                <c:pt idx="1813">
                  <c:v>191</c:v>
                </c:pt>
                <c:pt idx="1814">
                  <c:v>352</c:v>
                </c:pt>
                <c:pt idx="1815">
                  <c:v>293</c:v>
                </c:pt>
                <c:pt idx="1816">
                  <c:v>205</c:v>
                </c:pt>
                <c:pt idx="1817">
                  <c:v>258</c:v>
                </c:pt>
                <c:pt idx="1818">
                  <c:v>258</c:v>
                </c:pt>
                <c:pt idx="1819">
                  <c:v>256</c:v>
                </c:pt>
                <c:pt idx="1820">
                  <c:v>227</c:v>
                </c:pt>
                <c:pt idx="1821">
                  <c:v>315</c:v>
                </c:pt>
                <c:pt idx="1822">
                  <c:v>273</c:v>
                </c:pt>
                <c:pt idx="1823">
                  <c:v>200</c:v>
                </c:pt>
                <c:pt idx="1824">
                  <c:v>311</c:v>
                </c:pt>
                <c:pt idx="1825">
                  <c:v>274</c:v>
                </c:pt>
                <c:pt idx="1826">
                  <c:v>208</c:v>
                </c:pt>
                <c:pt idx="1827">
                  <c:v>216</c:v>
                </c:pt>
                <c:pt idx="1828">
                  <c:v>243</c:v>
                </c:pt>
                <c:pt idx="1829">
                  <c:v>215</c:v>
                </c:pt>
                <c:pt idx="1830">
                  <c:v>273</c:v>
                </c:pt>
                <c:pt idx="1831">
                  <c:v>196</c:v>
                </c:pt>
                <c:pt idx="1832">
                  <c:v>252</c:v>
                </c:pt>
                <c:pt idx="1833">
                  <c:v>203</c:v>
                </c:pt>
                <c:pt idx="1834">
                  <c:v>283</c:v>
                </c:pt>
                <c:pt idx="1835">
                  <c:v>260</c:v>
                </c:pt>
                <c:pt idx="1836">
                  <c:v>513</c:v>
                </c:pt>
                <c:pt idx="1837">
                  <c:v>225</c:v>
                </c:pt>
                <c:pt idx="1838">
                  <c:v>265</c:v>
                </c:pt>
                <c:pt idx="1839">
                  <c:v>219</c:v>
                </c:pt>
                <c:pt idx="1840">
                  <c:v>257</c:v>
                </c:pt>
                <c:pt idx="1841">
                  <c:v>233</c:v>
                </c:pt>
                <c:pt idx="1842">
                  <c:v>247</c:v>
                </c:pt>
                <c:pt idx="1843">
                  <c:v>202</c:v>
                </c:pt>
                <c:pt idx="1844">
                  <c:v>244</c:v>
                </c:pt>
                <c:pt idx="1845">
                  <c:v>216</c:v>
                </c:pt>
                <c:pt idx="1846">
                  <c:v>254</c:v>
                </c:pt>
                <c:pt idx="1847">
                  <c:v>185</c:v>
                </c:pt>
                <c:pt idx="1848">
                  <c:v>242</c:v>
                </c:pt>
                <c:pt idx="1849">
                  <c:v>258</c:v>
                </c:pt>
                <c:pt idx="1850">
                  <c:v>199</c:v>
                </c:pt>
                <c:pt idx="1851">
                  <c:v>301</c:v>
                </c:pt>
                <c:pt idx="1852">
                  <c:v>226</c:v>
                </c:pt>
                <c:pt idx="1853">
                  <c:v>264</c:v>
                </c:pt>
                <c:pt idx="1854">
                  <c:v>231</c:v>
                </c:pt>
                <c:pt idx="1855">
                  <c:v>208</c:v>
                </c:pt>
                <c:pt idx="1856">
                  <c:v>220</c:v>
                </c:pt>
                <c:pt idx="1857">
                  <c:v>241</c:v>
                </c:pt>
                <c:pt idx="1858">
                  <c:v>272</c:v>
                </c:pt>
                <c:pt idx="1859">
                  <c:v>258</c:v>
                </c:pt>
                <c:pt idx="1860">
                  <c:v>325</c:v>
                </c:pt>
                <c:pt idx="1861">
                  <c:v>166</c:v>
                </c:pt>
                <c:pt idx="1862">
                  <c:v>219</c:v>
                </c:pt>
                <c:pt idx="1863">
                  <c:v>230</c:v>
                </c:pt>
                <c:pt idx="1864">
                  <c:v>209</c:v>
                </c:pt>
                <c:pt idx="1865">
                  <c:v>252</c:v>
                </c:pt>
                <c:pt idx="1866">
                  <c:v>215</c:v>
                </c:pt>
                <c:pt idx="1867">
                  <c:v>220</c:v>
                </c:pt>
                <c:pt idx="1868">
                  <c:v>199</c:v>
                </c:pt>
                <c:pt idx="1869">
                  <c:v>224</c:v>
                </c:pt>
                <c:pt idx="1870">
                  <c:v>265</c:v>
                </c:pt>
                <c:pt idx="1871">
                  <c:v>295</c:v>
                </c:pt>
                <c:pt idx="1872">
                  <c:v>199</c:v>
                </c:pt>
                <c:pt idx="1873">
                  <c:v>236</c:v>
                </c:pt>
                <c:pt idx="1874">
                  <c:v>224</c:v>
                </c:pt>
                <c:pt idx="1875">
                  <c:v>295</c:v>
                </c:pt>
                <c:pt idx="1876">
                  <c:v>255</c:v>
                </c:pt>
                <c:pt idx="1877">
                  <c:v>191</c:v>
                </c:pt>
                <c:pt idx="1878">
                  <c:v>249</c:v>
                </c:pt>
                <c:pt idx="1879">
                  <c:v>223</c:v>
                </c:pt>
                <c:pt idx="1880">
                  <c:v>235</c:v>
                </c:pt>
                <c:pt idx="1881">
                  <c:v>265</c:v>
                </c:pt>
                <c:pt idx="1882">
                  <c:v>210</c:v>
                </c:pt>
                <c:pt idx="1883">
                  <c:v>233</c:v>
                </c:pt>
                <c:pt idx="1884">
                  <c:v>223</c:v>
                </c:pt>
                <c:pt idx="1885">
                  <c:v>238</c:v>
                </c:pt>
                <c:pt idx="1886">
                  <c:v>276</c:v>
                </c:pt>
                <c:pt idx="1887">
                  <c:v>240</c:v>
                </c:pt>
                <c:pt idx="1888">
                  <c:v>235</c:v>
                </c:pt>
                <c:pt idx="1889">
                  <c:v>283</c:v>
                </c:pt>
                <c:pt idx="1890">
                  <c:v>289</c:v>
                </c:pt>
                <c:pt idx="1891">
                  <c:v>265</c:v>
                </c:pt>
                <c:pt idx="1892">
                  <c:v>282</c:v>
                </c:pt>
                <c:pt idx="1893">
                  <c:v>229</c:v>
                </c:pt>
                <c:pt idx="1894">
                  <c:v>243</c:v>
                </c:pt>
                <c:pt idx="1895">
                  <c:v>210</c:v>
                </c:pt>
                <c:pt idx="1896">
                  <c:v>223</c:v>
                </c:pt>
                <c:pt idx="1897">
                  <c:v>215</c:v>
                </c:pt>
                <c:pt idx="1898">
                  <c:v>244</c:v>
                </c:pt>
                <c:pt idx="1899">
                  <c:v>202</c:v>
                </c:pt>
                <c:pt idx="1900">
                  <c:v>231</c:v>
                </c:pt>
                <c:pt idx="1901">
                  <c:v>236</c:v>
                </c:pt>
                <c:pt idx="1902">
                  <c:v>205</c:v>
                </c:pt>
                <c:pt idx="1903">
                  <c:v>211</c:v>
                </c:pt>
                <c:pt idx="1904">
                  <c:v>258</c:v>
                </c:pt>
                <c:pt idx="1905">
                  <c:v>281</c:v>
                </c:pt>
                <c:pt idx="1906">
                  <c:v>212</c:v>
                </c:pt>
                <c:pt idx="1907">
                  <c:v>218</c:v>
                </c:pt>
                <c:pt idx="1908">
                  <c:v>242</c:v>
                </c:pt>
                <c:pt idx="1909">
                  <c:v>258</c:v>
                </c:pt>
                <c:pt idx="1910">
                  <c:v>329</c:v>
                </c:pt>
                <c:pt idx="1911">
                  <c:v>210</c:v>
                </c:pt>
                <c:pt idx="1912">
                  <c:v>206</c:v>
                </c:pt>
                <c:pt idx="1913">
                  <c:v>204</c:v>
                </c:pt>
                <c:pt idx="1914">
                  <c:v>253</c:v>
                </c:pt>
                <c:pt idx="1915">
                  <c:v>218</c:v>
                </c:pt>
                <c:pt idx="1916">
                  <c:v>216</c:v>
                </c:pt>
                <c:pt idx="1917">
                  <c:v>254</c:v>
                </c:pt>
                <c:pt idx="1918">
                  <c:v>223</c:v>
                </c:pt>
                <c:pt idx="1919">
                  <c:v>264</c:v>
                </c:pt>
                <c:pt idx="1920">
                  <c:v>264</c:v>
                </c:pt>
                <c:pt idx="1921">
                  <c:v>289</c:v>
                </c:pt>
                <c:pt idx="1922">
                  <c:v>228</c:v>
                </c:pt>
                <c:pt idx="1923">
                  <c:v>201</c:v>
                </c:pt>
                <c:pt idx="1924">
                  <c:v>250</c:v>
                </c:pt>
                <c:pt idx="1925">
                  <c:v>310</c:v>
                </c:pt>
                <c:pt idx="1926">
                  <c:v>225</c:v>
                </c:pt>
                <c:pt idx="1927">
                  <c:v>236</c:v>
                </c:pt>
                <c:pt idx="1928">
                  <c:v>270</c:v>
                </c:pt>
                <c:pt idx="1929">
                  <c:v>454</c:v>
                </c:pt>
                <c:pt idx="1930">
                  <c:v>271</c:v>
                </c:pt>
                <c:pt idx="1931">
                  <c:v>223</c:v>
                </c:pt>
                <c:pt idx="1932">
                  <c:v>298</c:v>
                </c:pt>
                <c:pt idx="1933">
                  <c:v>194</c:v>
                </c:pt>
                <c:pt idx="1934">
                  <c:v>197</c:v>
                </c:pt>
                <c:pt idx="1935">
                  <c:v>191</c:v>
                </c:pt>
                <c:pt idx="1936">
                  <c:v>232</c:v>
                </c:pt>
                <c:pt idx="1937">
                  <c:v>212</c:v>
                </c:pt>
                <c:pt idx="1938">
                  <c:v>265</c:v>
                </c:pt>
                <c:pt idx="1939">
                  <c:v>246</c:v>
                </c:pt>
                <c:pt idx="1940">
                  <c:v>273</c:v>
                </c:pt>
                <c:pt idx="1941">
                  <c:v>210</c:v>
                </c:pt>
                <c:pt idx="1942">
                  <c:v>278</c:v>
                </c:pt>
                <c:pt idx="1943">
                  <c:v>207</c:v>
                </c:pt>
                <c:pt idx="1944">
                  <c:v>220</c:v>
                </c:pt>
                <c:pt idx="1945">
                  <c:v>228</c:v>
                </c:pt>
                <c:pt idx="1946">
                  <c:v>228</c:v>
                </c:pt>
                <c:pt idx="1947">
                  <c:v>218</c:v>
                </c:pt>
                <c:pt idx="1948">
                  <c:v>182</c:v>
                </c:pt>
                <c:pt idx="1949">
                  <c:v>254</c:v>
                </c:pt>
                <c:pt idx="1950">
                  <c:v>218</c:v>
                </c:pt>
                <c:pt idx="1951">
                  <c:v>239</c:v>
                </c:pt>
                <c:pt idx="1952">
                  <c:v>243</c:v>
                </c:pt>
                <c:pt idx="1953">
                  <c:v>304</c:v>
                </c:pt>
                <c:pt idx="1954">
                  <c:v>223</c:v>
                </c:pt>
                <c:pt idx="1955">
                  <c:v>256</c:v>
                </c:pt>
                <c:pt idx="1956">
                  <c:v>245</c:v>
                </c:pt>
                <c:pt idx="1957">
                  <c:v>239</c:v>
                </c:pt>
                <c:pt idx="1958">
                  <c:v>197</c:v>
                </c:pt>
                <c:pt idx="1959">
                  <c:v>197</c:v>
                </c:pt>
                <c:pt idx="1960">
                  <c:v>234</c:v>
                </c:pt>
                <c:pt idx="1961">
                  <c:v>216</c:v>
                </c:pt>
                <c:pt idx="1962">
                  <c:v>188</c:v>
                </c:pt>
                <c:pt idx="1963">
                  <c:v>259</c:v>
                </c:pt>
                <c:pt idx="1964">
                  <c:v>250</c:v>
                </c:pt>
                <c:pt idx="1965">
                  <c:v>256</c:v>
                </c:pt>
                <c:pt idx="1966">
                  <c:v>209</c:v>
                </c:pt>
                <c:pt idx="1967">
                  <c:v>233</c:v>
                </c:pt>
                <c:pt idx="1968">
                  <c:v>239</c:v>
                </c:pt>
                <c:pt idx="1969">
                  <c:v>222</c:v>
                </c:pt>
                <c:pt idx="1970">
                  <c:v>211</c:v>
                </c:pt>
                <c:pt idx="1971">
                  <c:v>314</c:v>
                </c:pt>
                <c:pt idx="1972">
                  <c:v>233</c:v>
                </c:pt>
                <c:pt idx="1973">
                  <c:v>260</c:v>
                </c:pt>
                <c:pt idx="1974">
                  <c:v>224</c:v>
                </c:pt>
                <c:pt idx="1975">
                  <c:v>246</c:v>
                </c:pt>
                <c:pt idx="1976">
                  <c:v>207</c:v>
                </c:pt>
                <c:pt idx="1977">
                  <c:v>243</c:v>
                </c:pt>
                <c:pt idx="1978">
                  <c:v>223</c:v>
                </c:pt>
                <c:pt idx="1979">
                  <c:v>243</c:v>
                </c:pt>
                <c:pt idx="1980">
                  <c:v>227</c:v>
                </c:pt>
                <c:pt idx="1981">
                  <c:v>220</c:v>
                </c:pt>
                <c:pt idx="1982">
                  <c:v>227</c:v>
                </c:pt>
                <c:pt idx="1983">
                  <c:v>223</c:v>
                </c:pt>
                <c:pt idx="1984">
                  <c:v>264</c:v>
                </c:pt>
                <c:pt idx="1985">
                  <c:v>177</c:v>
                </c:pt>
                <c:pt idx="1986">
                  <c:v>303</c:v>
                </c:pt>
                <c:pt idx="1987">
                  <c:v>223</c:v>
                </c:pt>
                <c:pt idx="1988">
                  <c:v>222</c:v>
                </c:pt>
                <c:pt idx="1989">
                  <c:v>203</c:v>
                </c:pt>
                <c:pt idx="1990">
                  <c:v>217</c:v>
                </c:pt>
                <c:pt idx="1991">
                  <c:v>166</c:v>
                </c:pt>
                <c:pt idx="1992">
                  <c:v>229</c:v>
                </c:pt>
                <c:pt idx="1993">
                  <c:v>222</c:v>
                </c:pt>
                <c:pt idx="1994">
                  <c:v>163</c:v>
                </c:pt>
                <c:pt idx="1995">
                  <c:v>265</c:v>
                </c:pt>
                <c:pt idx="1996">
                  <c:v>228</c:v>
                </c:pt>
                <c:pt idx="1997">
                  <c:v>215</c:v>
                </c:pt>
                <c:pt idx="1998">
                  <c:v>244</c:v>
                </c:pt>
                <c:pt idx="1999">
                  <c:v>231</c:v>
                </c:pt>
                <c:pt idx="2000">
                  <c:v>292</c:v>
                </c:pt>
                <c:pt idx="2001">
                  <c:v>307</c:v>
                </c:pt>
                <c:pt idx="2002">
                  <c:v>347</c:v>
                </c:pt>
                <c:pt idx="2003">
                  <c:v>234</c:v>
                </c:pt>
                <c:pt idx="2004">
                  <c:v>250</c:v>
                </c:pt>
                <c:pt idx="2005">
                  <c:v>272</c:v>
                </c:pt>
                <c:pt idx="2006">
                  <c:v>211</c:v>
                </c:pt>
                <c:pt idx="2007">
                  <c:v>325</c:v>
                </c:pt>
                <c:pt idx="2008">
                  <c:v>263</c:v>
                </c:pt>
                <c:pt idx="2009">
                  <c:v>212</c:v>
                </c:pt>
                <c:pt idx="2010">
                  <c:v>276</c:v>
                </c:pt>
                <c:pt idx="2011">
                  <c:v>224</c:v>
                </c:pt>
                <c:pt idx="2012">
                  <c:v>268</c:v>
                </c:pt>
                <c:pt idx="2013">
                  <c:v>264</c:v>
                </c:pt>
                <c:pt idx="2014">
                  <c:v>298</c:v>
                </c:pt>
                <c:pt idx="2015">
                  <c:v>244</c:v>
                </c:pt>
                <c:pt idx="2016">
                  <c:v>214</c:v>
                </c:pt>
                <c:pt idx="2017">
                  <c:v>180</c:v>
                </c:pt>
                <c:pt idx="2018">
                  <c:v>222</c:v>
                </c:pt>
                <c:pt idx="2019">
                  <c:v>273</c:v>
                </c:pt>
                <c:pt idx="2020">
                  <c:v>233</c:v>
                </c:pt>
                <c:pt idx="2021">
                  <c:v>298</c:v>
                </c:pt>
                <c:pt idx="2022">
                  <c:v>249</c:v>
                </c:pt>
                <c:pt idx="2023">
                  <c:v>252</c:v>
                </c:pt>
                <c:pt idx="2024">
                  <c:v>236</c:v>
                </c:pt>
                <c:pt idx="2025">
                  <c:v>311</c:v>
                </c:pt>
                <c:pt idx="2026">
                  <c:v>237</c:v>
                </c:pt>
                <c:pt idx="2027">
                  <c:v>223</c:v>
                </c:pt>
                <c:pt idx="2028">
                  <c:v>231</c:v>
                </c:pt>
                <c:pt idx="2029">
                  <c:v>162</c:v>
                </c:pt>
                <c:pt idx="2030">
                  <c:v>240</c:v>
                </c:pt>
                <c:pt idx="2031">
                  <c:v>169</c:v>
                </c:pt>
                <c:pt idx="2032">
                  <c:v>265</c:v>
                </c:pt>
                <c:pt idx="2033">
                  <c:v>261</c:v>
                </c:pt>
                <c:pt idx="2034">
                  <c:v>267</c:v>
                </c:pt>
                <c:pt idx="2035">
                  <c:v>182</c:v>
                </c:pt>
                <c:pt idx="2036">
                  <c:v>253</c:v>
                </c:pt>
                <c:pt idx="2037">
                  <c:v>230</c:v>
                </c:pt>
                <c:pt idx="2038">
                  <c:v>265</c:v>
                </c:pt>
                <c:pt idx="2039">
                  <c:v>220</c:v>
                </c:pt>
                <c:pt idx="2040">
                  <c:v>233</c:v>
                </c:pt>
                <c:pt idx="2041">
                  <c:v>215</c:v>
                </c:pt>
                <c:pt idx="2042">
                  <c:v>248</c:v>
                </c:pt>
                <c:pt idx="2043">
                  <c:v>250</c:v>
                </c:pt>
                <c:pt idx="2044">
                  <c:v>235</c:v>
                </c:pt>
                <c:pt idx="2045">
                  <c:v>204</c:v>
                </c:pt>
                <c:pt idx="2046">
                  <c:v>224</c:v>
                </c:pt>
                <c:pt idx="2047">
                  <c:v>250</c:v>
                </c:pt>
                <c:pt idx="2048">
                  <c:v>247</c:v>
                </c:pt>
                <c:pt idx="2049">
                  <c:v>235</c:v>
                </c:pt>
                <c:pt idx="2050">
                  <c:v>222</c:v>
                </c:pt>
                <c:pt idx="2051">
                  <c:v>245</c:v>
                </c:pt>
                <c:pt idx="2052">
                  <c:v>246</c:v>
                </c:pt>
                <c:pt idx="2053">
                  <c:v>292</c:v>
                </c:pt>
                <c:pt idx="2054">
                  <c:v>210</c:v>
                </c:pt>
                <c:pt idx="2055">
                  <c:v>243</c:v>
                </c:pt>
                <c:pt idx="2056">
                  <c:v>235</c:v>
                </c:pt>
                <c:pt idx="2057">
                  <c:v>227</c:v>
                </c:pt>
                <c:pt idx="2058">
                  <c:v>192</c:v>
                </c:pt>
                <c:pt idx="2059">
                  <c:v>211</c:v>
                </c:pt>
                <c:pt idx="2060">
                  <c:v>310</c:v>
                </c:pt>
                <c:pt idx="2061">
                  <c:v>290</c:v>
                </c:pt>
                <c:pt idx="2062">
                  <c:v>207</c:v>
                </c:pt>
                <c:pt idx="2063">
                  <c:v>250</c:v>
                </c:pt>
                <c:pt idx="2064">
                  <c:v>250</c:v>
                </c:pt>
                <c:pt idx="2065">
                  <c:v>199</c:v>
                </c:pt>
                <c:pt idx="2066">
                  <c:v>163</c:v>
                </c:pt>
                <c:pt idx="2067">
                  <c:v>216</c:v>
                </c:pt>
                <c:pt idx="2068">
                  <c:v>229</c:v>
                </c:pt>
                <c:pt idx="2069">
                  <c:v>249</c:v>
                </c:pt>
                <c:pt idx="2070">
                  <c:v>220</c:v>
                </c:pt>
                <c:pt idx="2071">
                  <c:v>311</c:v>
                </c:pt>
                <c:pt idx="2072">
                  <c:v>197</c:v>
                </c:pt>
                <c:pt idx="2073">
                  <c:v>192</c:v>
                </c:pt>
                <c:pt idx="2074">
                  <c:v>257</c:v>
                </c:pt>
                <c:pt idx="2075">
                  <c:v>239</c:v>
                </c:pt>
                <c:pt idx="2076">
                  <c:v>192</c:v>
                </c:pt>
                <c:pt idx="2077">
                  <c:v>259</c:v>
                </c:pt>
                <c:pt idx="2078">
                  <c:v>211</c:v>
                </c:pt>
                <c:pt idx="2079">
                  <c:v>231</c:v>
                </c:pt>
                <c:pt idx="2080">
                  <c:v>243</c:v>
                </c:pt>
                <c:pt idx="2081">
                  <c:v>165</c:v>
                </c:pt>
                <c:pt idx="2082">
                  <c:v>225</c:v>
                </c:pt>
                <c:pt idx="2083">
                  <c:v>201</c:v>
                </c:pt>
                <c:pt idx="2084">
                  <c:v>197</c:v>
                </c:pt>
                <c:pt idx="2085">
                  <c:v>219</c:v>
                </c:pt>
                <c:pt idx="2086">
                  <c:v>254</c:v>
                </c:pt>
                <c:pt idx="2087">
                  <c:v>315</c:v>
                </c:pt>
                <c:pt idx="2088">
                  <c:v>215</c:v>
                </c:pt>
                <c:pt idx="2089">
                  <c:v>229</c:v>
                </c:pt>
                <c:pt idx="2090">
                  <c:v>224</c:v>
                </c:pt>
                <c:pt idx="2091">
                  <c:v>172</c:v>
                </c:pt>
                <c:pt idx="2092">
                  <c:v>250</c:v>
                </c:pt>
                <c:pt idx="2093">
                  <c:v>236</c:v>
                </c:pt>
                <c:pt idx="2094">
                  <c:v>251</c:v>
                </c:pt>
                <c:pt idx="2095">
                  <c:v>267</c:v>
                </c:pt>
                <c:pt idx="2096">
                  <c:v>216</c:v>
                </c:pt>
                <c:pt idx="2097">
                  <c:v>258</c:v>
                </c:pt>
                <c:pt idx="2098">
                  <c:v>225</c:v>
                </c:pt>
                <c:pt idx="2099">
                  <c:v>276</c:v>
                </c:pt>
                <c:pt idx="2100">
                  <c:v>204</c:v>
                </c:pt>
                <c:pt idx="2101">
                  <c:v>303</c:v>
                </c:pt>
                <c:pt idx="2102">
                  <c:v>263</c:v>
                </c:pt>
                <c:pt idx="2103">
                  <c:v>166</c:v>
                </c:pt>
                <c:pt idx="2104">
                  <c:v>215</c:v>
                </c:pt>
                <c:pt idx="2105">
                  <c:v>239</c:v>
                </c:pt>
                <c:pt idx="2106">
                  <c:v>295</c:v>
                </c:pt>
                <c:pt idx="2107">
                  <c:v>241</c:v>
                </c:pt>
                <c:pt idx="2108">
                  <c:v>245</c:v>
                </c:pt>
                <c:pt idx="2109">
                  <c:v>203</c:v>
                </c:pt>
                <c:pt idx="2110">
                  <c:v>212</c:v>
                </c:pt>
                <c:pt idx="2111">
                  <c:v>227</c:v>
                </c:pt>
                <c:pt idx="2112">
                  <c:v>190</c:v>
                </c:pt>
                <c:pt idx="2113">
                  <c:v>165</c:v>
                </c:pt>
                <c:pt idx="2114">
                  <c:v>240</c:v>
                </c:pt>
                <c:pt idx="2115">
                  <c:v>266</c:v>
                </c:pt>
                <c:pt idx="2116">
                  <c:v>231</c:v>
                </c:pt>
                <c:pt idx="2117">
                  <c:v>266</c:v>
                </c:pt>
                <c:pt idx="2118">
                  <c:v>166</c:v>
                </c:pt>
                <c:pt idx="2119">
                  <c:v>269</c:v>
                </c:pt>
                <c:pt idx="2120">
                  <c:v>260</c:v>
                </c:pt>
                <c:pt idx="2121">
                  <c:v>384</c:v>
                </c:pt>
                <c:pt idx="2122">
                  <c:v>280</c:v>
                </c:pt>
                <c:pt idx="2123">
                  <c:v>253</c:v>
                </c:pt>
                <c:pt idx="2124">
                  <c:v>170</c:v>
                </c:pt>
                <c:pt idx="2125">
                  <c:v>388</c:v>
                </c:pt>
                <c:pt idx="2126">
                  <c:v>150</c:v>
                </c:pt>
                <c:pt idx="2127">
                  <c:v>228</c:v>
                </c:pt>
                <c:pt idx="2128">
                  <c:v>272</c:v>
                </c:pt>
                <c:pt idx="2129">
                  <c:v>288</c:v>
                </c:pt>
                <c:pt idx="2130">
                  <c:v>235</c:v>
                </c:pt>
                <c:pt idx="2131">
                  <c:v>260</c:v>
                </c:pt>
                <c:pt idx="2132">
                  <c:v>311</c:v>
                </c:pt>
                <c:pt idx="2133">
                  <c:v>209</c:v>
                </c:pt>
                <c:pt idx="2134">
                  <c:v>231</c:v>
                </c:pt>
                <c:pt idx="2135">
                  <c:v>220</c:v>
                </c:pt>
                <c:pt idx="2136">
                  <c:v>249</c:v>
                </c:pt>
                <c:pt idx="2137">
                  <c:v>168</c:v>
                </c:pt>
                <c:pt idx="2138">
                  <c:v>250</c:v>
                </c:pt>
                <c:pt idx="2139">
                  <c:v>239</c:v>
                </c:pt>
                <c:pt idx="2140">
                  <c:v>208</c:v>
                </c:pt>
                <c:pt idx="2141">
                  <c:v>270</c:v>
                </c:pt>
                <c:pt idx="2142">
                  <c:v>228</c:v>
                </c:pt>
                <c:pt idx="2143">
                  <c:v>175</c:v>
                </c:pt>
                <c:pt idx="2144">
                  <c:v>220</c:v>
                </c:pt>
                <c:pt idx="2145">
                  <c:v>244</c:v>
                </c:pt>
                <c:pt idx="2146">
                  <c:v>293</c:v>
                </c:pt>
                <c:pt idx="2147">
                  <c:v>219</c:v>
                </c:pt>
                <c:pt idx="2148">
                  <c:v>209</c:v>
                </c:pt>
                <c:pt idx="2149">
                  <c:v>273</c:v>
                </c:pt>
                <c:pt idx="2150">
                  <c:v>239</c:v>
                </c:pt>
                <c:pt idx="2151">
                  <c:v>242</c:v>
                </c:pt>
                <c:pt idx="2152">
                  <c:v>221</c:v>
                </c:pt>
                <c:pt idx="2153">
                  <c:v>260</c:v>
                </c:pt>
                <c:pt idx="2154">
                  <c:v>265</c:v>
                </c:pt>
                <c:pt idx="2155">
                  <c:v>239</c:v>
                </c:pt>
                <c:pt idx="2156">
                  <c:v>233</c:v>
                </c:pt>
                <c:pt idx="2157">
                  <c:v>200</c:v>
                </c:pt>
                <c:pt idx="2158">
                  <c:v>178</c:v>
                </c:pt>
                <c:pt idx="2159">
                  <c:v>242</c:v>
                </c:pt>
                <c:pt idx="2160">
                  <c:v>287</c:v>
                </c:pt>
                <c:pt idx="2161">
                  <c:v>200</c:v>
                </c:pt>
                <c:pt idx="2162">
                  <c:v>222</c:v>
                </c:pt>
                <c:pt idx="2163">
                  <c:v>237</c:v>
                </c:pt>
                <c:pt idx="2164">
                  <c:v>244</c:v>
                </c:pt>
                <c:pt idx="2165">
                  <c:v>273</c:v>
                </c:pt>
                <c:pt idx="2166">
                  <c:v>235</c:v>
                </c:pt>
                <c:pt idx="2167">
                  <c:v>222</c:v>
                </c:pt>
                <c:pt idx="2168">
                  <c:v>290</c:v>
                </c:pt>
                <c:pt idx="2169">
                  <c:v>232</c:v>
                </c:pt>
                <c:pt idx="2170">
                  <c:v>265</c:v>
                </c:pt>
                <c:pt idx="2171">
                  <c:v>292</c:v>
                </c:pt>
                <c:pt idx="2172">
                  <c:v>239</c:v>
                </c:pt>
                <c:pt idx="2173">
                  <c:v>245</c:v>
                </c:pt>
                <c:pt idx="2174">
                  <c:v>236</c:v>
                </c:pt>
                <c:pt idx="2175">
                  <c:v>195</c:v>
                </c:pt>
                <c:pt idx="2176">
                  <c:v>216</c:v>
                </c:pt>
                <c:pt idx="2177">
                  <c:v>277</c:v>
                </c:pt>
                <c:pt idx="2178">
                  <c:v>265</c:v>
                </c:pt>
                <c:pt idx="2179">
                  <c:v>220</c:v>
                </c:pt>
                <c:pt idx="2180">
                  <c:v>196</c:v>
                </c:pt>
                <c:pt idx="2181">
                  <c:v>230</c:v>
                </c:pt>
                <c:pt idx="2182">
                  <c:v>235</c:v>
                </c:pt>
                <c:pt idx="2183">
                  <c:v>220</c:v>
                </c:pt>
                <c:pt idx="2184">
                  <c:v>225</c:v>
                </c:pt>
                <c:pt idx="2185">
                  <c:v>256</c:v>
                </c:pt>
                <c:pt idx="2186">
                  <c:v>266</c:v>
                </c:pt>
                <c:pt idx="2187">
                  <c:v>235</c:v>
                </c:pt>
                <c:pt idx="2188">
                  <c:v>208</c:v>
                </c:pt>
                <c:pt idx="2189">
                  <c:v>264</c:v>
                </c:pt>
                <c:pt idx="2190">
                  <c:v>255</c:v>
                </c:pt>
                <c:pt idx="2191">
                  <c:v>210</c:v>
                </c:pt>
                <c:pt idx="2192">
                  <c:v>236</c:v>
                </c:pt>
              </c:numCache>
            </c:numRef>
          </c:yVal>
          <c:smooth val="0"/>
        </c:ser>
        <c:dLbls>
          <c:showLegendKey val="0"/>
          <c:showVal val="0"/>
          <c:showCatName val="0"/>
          <c:showSerName val="0"/>
          <c:showPercent val="0"/>
          <c:showBubbleSize val="0"/>
        </c:dLbls>
        <c:axId val="231207680"/>
        <c:axId val="231209600"/>
      </c:scatterChart>
      <c:valAx>
        <c:axId val="231207680"/>
        <c:scaling>
          <c:orientation val="minMax"/>
        </c:scaling>
        <c:delete val="0"/>
        <c:axPos val="b"/>
        <c:title>
          <c:tx>
            <c:strRef>
              <c:f>LiveRegressionLin!$D$42</c:f>
              <c:strCache>
                <c:ptCount val="1"/>
                <c:pt idx="0">
                  <c:v>Predicted  Time in Seconds(random week)</c:v>
                </c:pt>
              </c:strCache>
            </c:strRef>
          </c:tx>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31209600"/>
        <c:crosses val="autoZero"/>
        <c:crossBetween val="midCat"/>
      </c:valAx>
      <c:valAx>
        <c:axId val="231209600"/>
        <c:scaling>
          <c:orientation val="minMax"/>
        </c:scaling>
        <c:delete val="0"/>
        <c:axPos val="l"/>
        <c:majorGridlines/>
        <c:title>
          <c:tx>
            <c:strRef>
              <c:f>LiveRegressionLin!$C$42</c:f>
              <c:strCache>
                <c:ptCount val="1"/>
                <c:pt idx="0">
                  <c:v>Observed Time in Seconds(random week)</c:v>
                </c:pt>
              </c:strCache>
            </c:strRef>
          </c:tx>
          <c:overlay val="0"/>
          <c:txPr>
            <a:bodyPr rot="-5400000" vert="horz"/>
            <a:lstStyle/>
            <a:p>
              <a:pPr>
                <a:defRPr/>
              </a:pPr>
              <a:endParaRPr lang="en-US"/>
            </a:p>
          </c:txPr>
        </c:title>
        <c:numFmt formatCode="General" sourceLinked="1"/>
        <c:majorTickMark val="out"/>
        <c:minorTickMark val="none"/>
        <c:tickLblPos val="nextTo"/>
        <c:crossAx val="23120768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LiveRegressionLin!$E$42</c:f>
              <c:strCache>
                <c:ptCount val="1"/>
                <c:pt idx="0">
                  <c:v>Residuals of Time in Seconds(random week)</c:v>
                </c:pt>
              </c:strCache>
            </c:strRef>
          </c:tx>
          <c:spPr>
            <a:ln w="28575">
              <a:noFill/>
            </a:ln>
          </c:spPr>
          <c:xVal>
            <c:numRef>
              <c:f>LiveRegressionLin!$D$43:$D$32000</c:f>
              <c:numCache>
                <c:formatCode>General</c:formatCode>
                <c:ptCount val="31958"/>
                <c:pt idx="0">
                  <c:v>240.46935617222445</c:v>
                </c:pt>
                <c:pt idx="1">
                  <c:v>240.46881434450884</c:v>
                </c:pt>
              </c:numCache>
            </c:numRef>
          </c:xVal>
          <c:yVal>
            <c:numRef>
              <c:f>LiveRegressionLin!$E$43:$E$32000</c:f>
              <c:numCache>
                <c:formatCode>General</c:formatCode>
                <c:ptCount val="31958"/>
                <c:pt idx="0">
                  <c:v>-13.469356172224451</c:v>
                </c:pt>
                <c:pt idx="1">
                  <c:v>9.5311856554911571</c:v>
                </c:pt>
              </c:numCache>
            </c:numRef>
          </c:yVal>
          <c:smooth val="0"/>
        </c:ser>
        <c:dLbls>
          <c:showLegendKey val="0"/>
          <c:showVal val="0"/>
          <c:showCatName val="0"/>
          <c:showSerName val="0"/>
          <c:showPercent val="0"/>
          <c:showBubbleSize val="0"/>
        </c:dLbls>
        <c:axId val="231500800"/>
        <c:axId val="231511168"/>
      </c:scatterChart>
      <c:valAx>
        <c:axId val="231500800"/>
        <c:scaling>
          <c:orientation val="minMax"/>
        </c:scaling>
        <c:delete val="0"/>
        <c:axPos val="b"/>
        <c:title>
          <c:tx>
            <c:strRef>
              <c:f>LiveRegressionLin!$D$42</c:f>
              <c:strCache>
                <c:ptCount val="1"/>
                <c:pt idx="0">
                  <c:v>Predicted  Time in Seconds(random week)</c:v>
                </c:pt>
              </c:strCache>
            </c:strRef>
          </c:tx>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31511168"/>
        <c:crosses val="autoZero"/>
        <c:crossBetween val="midCat"/>
      </c:valAx>
      <c:valAx>
        <c:axId val="231511168"/>
        <c:scaling>
          <c:orientation val="minMax"/>
        </c:scaling>
        <c:delete val="0"/>
        <c:axPos val="l"/>
        <c:majorGridlines/>
        <c:title>
          <c:tx>
            <c:strRef>
              <c:f>LiveRegressionLin!$C$42</c:f>
              <c:strCache>
                <c:ptCount val="1"/>
                <c:pt idx="0">
                  <c:v>Observed Time in Seconds(random week)</c:v>
                </c:pt>
              </c:strCache>
            </c:strRef>
          </c:tx>
          <c:overlay val="0"/>
          <c:txPr>
            <a:bodyPr rot="-5400000" vert="horz"/>
            <a:lstStyle/>
            <a:p>
              <a:pPr>
                <a:defRPr/>
              </a:pPr>
              <a:endParaRPr lang="en-US"/>
            </a:p>
          </c:txPr>
        </c:title>
        <c:numFmt formatCode="General" sourceLinked="1"/>
        <c:majorTickMark val="out"/>
        <c:minorTickMark val="none"/>
        <c:tickLblPos val="nextTo"/>
        <c:crossAx val="23150080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 Id="rId9"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8" Type="http://schemas.openxmlformats.org/officeDocument/2006/relationships/chart" Target="../charts/chart20.xml"/><Relationship Id="rId3" Type="http://schemas.openxmlformats.org/officeDocument/2006/relationships/chart" Target="../charts/chart15.xml"/><Relationship Id="rId7" Type="http://schemas.openxmlformats.org/officeDocument/2006/relationships/chart" Target="../charts/chart19.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 Id="rId9"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13</xdr:col>
      <xdr:colOff>574675</xdr:colOff>
      <xdr:row>1</xdr:row>
      <xdr:rowOff>44450</xdr:rowOff>
    </xdr:from>
    <xdr:to>
      <xdr:col>26</xdr:col>
      <xdr:colOff>295275</xdr:colOff>
      <xdr:row>36</xdr:row>
      <xdr:rowOff>82550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625475</xdr:colOff>
      <xdr:row>37</xdr:row>
      <xdr:rowOff>73025</xdr:rowOff>
    </xdr:from>
    <xdr:to>
      <xdr:col>26</xdr:col>
      <xdr:colOff>371475</xdr:colOff>
      <xdr:row>67</xdr:row>
      <xdr:rowOff>85725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33618</xdr:colOff>
      <xdr:row>7</xdr:row>
      <xdr:rowOff>169208</xdr:rowOff>
    </xdr:from>
    <xdr:to>
      <xdr:col>8</xdr:col>
      <xdr:colOff>67235</xdr:colOff>
      <xdr:row>21</xdr:row>
      <xdr:rowOff>88525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0</xdr:colOff>
      <xdr:row>87</xdr:row>
      <xdr:rowOff>0</xdr:rowOff>
    </xdr:from>
    <xdr:to>
      <xdr:col>20</xdr:col>
      <xdr:colOff>19050</xdr:colOff>
      <xdr:row>101</xdr:row>
      <xdr:rowOff>76200</xdr:rowOff>
    </xdr:to>
    <xdr:graphicFrame macro="">
      <xdr:nvGraphicFramePr>
        <xdr:cNvPr id="2"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72</xdr:row>
      <xdr:rowOff>0</xdr:rowOff>
    </xdr:from>
    <xdr:to>
      <xdr:col>20</xdr:col>
      <xdr:colOff>57150</xdr:colOff>
      <xdr:row>86</xdr:row>
      <xdr:rowOff>28575</xdr:rowOff>
    </xdr:to>
    <xdr:graphicFrame macro="">
      <xdr:nvGraphicFramePr>
        <xdr:cNvPr id="3"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102</xdr:row>
      <xdr:rowOff>0</xdr:rowOff>
    </xdr:from>
    <xdr:to>
      <xdr:col>20</xdr:col>
      <xdr:colOff>19050</xdr:colOff>
      <xdr:row>116</xdr:row>
      <xdr:rowOff>76200</xdr:rowOff>
    </xdr:to>
    <xdr:graphicFrame macro="">
      <xdr:nvGraphicFramePr>
        <xdr:cNvPr id="4"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0</xdr:colOff>
      <xdr:row>117</xdr:row>
      <xdr:rowOff>0</xdr:rowOff>
    </xdr:from>
    <xdr:to>
      <xdr:col>20</xdr:col>
      <xdr:colOff>19050</xdr:colOff>
      <xdr:row>131</xdr:row>
      <xdr:rowOff>76200</xdr:rowOff>
    </xdr:to>
    <xdr:graphicFrame macro="">
      <xdr:nvGraphicFramePr>
        <xdr:cNvPr id="5"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0</xdr:colOff>
      <xdr:row>132</xdr:row>
      <xdr:rowOff>0</xdr:rowOff>
    </xdr:from>
    <xdr:to>
      <xdr:col>20</xdr:col>
      <xdr:colOff>19050</xdr:colOff>
      <xdr:row>146</xdr:row>
      <xdr:rowOff>76200</xdr:rowOff>
    </xdr:to>
    <xdr:graphicFrame macro="">
      <xdr:nvGraphicFramePr>
        <xdr:cNvPr id="6"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0</xdr:colOff>
      <xdr:row>147</xdr:row>
      <xdr:rowOff>0</xdr:rowOff>
    </xdr:from>
    <xdr:to>
      <xdr:col>20</xdr:col>
      <xdr:colOff>19050</xdr:colOff>
      <xdr:row>161</xdr:row>
      <xdr:rowOff>76200</xdr:rowOff>
    </xdr:to>
    <xdr:graphicFrame macro="">
      <xdr:nvGraphicFramePr>
        <xdr:cNvPr id="7"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0</xdr:colOff>
      <xdr:row>162</xdr:row>
      <xdr:rowOff>0</xdr:rowOff>
    </xdr:from>
    <xdr:to>
      <xdr:col>20</xdr:col>
      <xdr:colOff>19050</xdr:colOff>
      <xdr:row>176</xdr:row>
      <xdr:rowOff>76200</xdr:rowOff>
    </xdr:to>
    <xdr:graphicFrame macro="">
      <xdr:nvGraphicFramePr>
        <xdr:cNvPr id="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0</xdr:colOff>
      <xdr:row>8</xdr:row>
      <xdr:rowOff>0</xdr:rowOff>
    </xdr:from>
    <xdr:to>
      <xdr:col>21</xdr:col>
      <xdr:colOff>190500</xdr:colOff>
      <xdr:row>22</xdr:row>
      <xdr:rowOff>28575</xdr:rowOff>
    </xdr:to>
    <xdr:graphicFrame macro="">
      <xdr:nvGraphicFramePr>
        <xdr:cNvPr id="9"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0</xdr:colOff>
      <xdr:row>57</xdr:row>
      <xdr:rowOff>0</xdr:rowOff>
    </xdr:from>
    <xdr:to>
      <xdr:col>20</xdr:col>
      <xdr:colOff>0</xdr:colOff>
      <xdr:row>71</xdr:row>
      <xdr:rowOff>76200</xdr:rowOff>
    </xdr:to>
    <xdr:graphicFrame macro="">
      <xdr:nvGraphicFramePr>
        <xdr:cNvPr id="10"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0.73529</cdr:x>
      <cdr:y>0.1348</cdr:y>
    </cdr:from>
    <cdr:to>
      <cdr:x>0.93529</cdr:x>
      <cdr:y>0.46814</cdr:y>
    </cdr:to>
    <cdr:sp macro="" textlink="">
      <cdr:nvSpPr>
        <cdr:cNvPr id="2" name="TextBox 1"/>
        <cdr:cNvSpPr txBox="1"/>
      </cdr:nvSpPr>
      <cdr:spPr>
        <a:xfrm xmlns:a="http://schemas.openxmlformats.org/drawingml/2006/main">
          <a:off x="3361764" y="369794"/>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a:t>Lag-1 Plot</a:t>
          </a:r>
        </a:p>
      </cdr:txBody>
    </cdr:sp>
  </cdr:relSizeAnchor>
</c:userShapes>
</file>

<file path=xl/drawings/drawing4.xml><?xml version="1.0" encoding="utf-8"?>
<xdr:wsDr xmlns:xdr="http://schemas.openxmlformats.org/drawingml/2006/spreadsheetDrawing" xmlns:a="http://schemas.openxmlformats.org/drawingml/2006/main">
  <xdr:twoCellAnchor>
    <xdr:from>
      <xdr:col>14</xdr:col>
      <xdr:colOff>0</xdr:colOff>
      <xdr:row>87</xdr:row>
      <xdr:rowOff>0</xdr:rowOff>
    </xdr:from>
    <xdr:to>
      <xdr:col>20</xdr:col>
      <xdr:colOff>19050</xdr:colOff>
      <xdr:row>101</xdr:row>
      <xdr:rowOff>76200</xdr:rowOff>
    </xdr:to>
    <xdr:graphicFrame macro="">
      <xdr:nvGraphicFramePr>
        <xdr:cNvPr id="2"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72</xdr:row>
      <xdr:rowOff>0</xdr:rowOff>
    </xdr:from>
    <xdr:to>
      <xdr:col>20</xdr:col>
      <xdr:colOff>57150</xdr:colOff>
      <xdr:row>86</xdr:row>
      <xdr:rowOff>28575</xdr:rowOff>
    </xdr:to>
    <xdr:graphicFrame macro="">
      <xdr:nvGraphicFramePr>
        <xdr:cNvPr id="3"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102</xdr:row>
      <xdr:rowOff>0</xdr:rowOff>
    </xdr:from>
    <xdr:to>
      <xdr:col>20</xdr:col>
      <xdr:colOff>19050</xdr:colOff>
      <xdr:row>116</xdr:row>
      <xdr:rowOff>76200</xdr:rowOff>
    </xdr:to>
    <xdr:graphicFrame macro="">
      <xdr:nvGraphicFramePr>
        <xdr:cNvPr id="4"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0</xdr:colOff>
      <xdr:row>117</xdr:row>
      <xdr:rowOff>0</xdr:rowOff>
    </xdr:from>
    <xdr:to>
      <xdr:col>20</xdr:col>
      <xdr:colOff>19050</xdr:colOff>
      <xdr:row>131</xdr:row>
      <xdr:rowOff>76200</xdr:rowOff>
    </xdr:to>
    <xdr:graphicFrame macro="">
      <xdr:nvGraphicFramePr>
        <xdr:cNvPr id="5"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0</xdr:colOff>
      <xdr:row>132</xdr:row>
      <xdr:rowOff>0</xdr:rowOff>
    </xdr:from>
    <xdr:to>
      <xdr:col>20</xdr:col>
      <xdr:colOff>19050</xdr:colOff>
      <xdr:row>146</xdr:row>
      <xdr:rowOff>76200</xdr:rowOff>
    </xdr:to>
    <xdr:graphicFrame macro="">
      <xdr:nvGraphicFramePr>
        <xdr:cNvPr id="6"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0</xdr:colOff>
      <xdr:row>147</xdr:row>
      <xdr:rowOff>0</xdr:rowOff>
    </xdr:from>
    <xdr:to>
      <xdr:col>20</xdr:col>
      <xdr:colOff>19050</xdr:colOff>
      <xdr:row>161</xdr:row>
      <xdr:rowOff>76200</xdr:rowOff>
    </xdr:to>
    <xdr:graphicFrame macro="">
      <xdr:nvGraphicFramePr>
        <xdr:cNvPr id="7"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0</xdr:colOff>
      <xdr:row>162</xdr:row>
      <xdr:rowOff>0</xdr:rowOff>
    </xdr:from>
    <xdr:to>
      <xdr:col>20</xdr:col>
      <xdr:colOff>19050</xdr:colOff>
      <xdr:row>176</xdr:row>
      <xdr:rowOff>76200</xdr:rowOff>
    </xdr:to>
    <xdr:graphicFrame macro="">
      <xdr:nvGraphicFramePr>
        <xdr:cNvPr id="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0</xdr:colOff>
      <xdr:row>8</xdr:row>
      <xdr:rowOff>0</xdr:rowOff>
    </xdr:from>
    <xdr:to>
      <xdr:col>21</xdr:col>
      <xdr:colOff>190500</xdr:colOff>
      <xdr:row>22</xdr:row>
      <xdr:rowOff>28575</xdr:rowOff>
    </xdr:to>
    <xdr:graphicFrame macro="">
      <xdr:nvGraphicFramePr>
        <xdr:cNvPr id="9"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0</xdr:colOff>
      <xdr:row>57</xdr:row>
      <xdr:rowOff>0</xdr:rowOff>
    </xdr:from>
    <xdr:to>
      <xdr:col>20</xdr:col>
      <xdr:colOff>0</xdr:colOff>
      <xdr:row>71</xdr:row>
      <xdr:rowOff>76200</xdr:rowOff>
    </xdr:to>
    <xdr:graphicFrame macro="">
      <xdr:nvGraphicFramePr>
        <xdr:cNvPr id="10"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0.73529</cdr:x>
      <cdr:y>0.1348</cdr:y>
    </cdr:from>
    <cdr:to>
      <cdr:x>0.93529</cdr:x>
      <cdr:y>0.46814</cdr:y>
    </cdr:to>
    <cdr:sp macro="" textlink="">
      <cdr:nvSpPr>
        <cdr:cNvPr id="2" name="TextBox 1"/>
        <cdr:cNvSpPr txBox="1"/>
      </cdr:nvSpPr>
      <cdr:spPr>
        <a:xfrm xmlns:a="http://schemas.openxmlformats.org/drawingml/2006/main">
          <a:off x="3361764" y="369794"/>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a:t>Lag-1 Plot</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F55"/>
  <sheetViews>
    <sheetView topLeftCell="BX1" workbookViewId="0">
      <selection activeCell="D3" sqref="D3"/>
    </sheetView>
  </sheetViews>
  <sheetFormatPr defaultColWidth="11" defaultRowHeight="15.75" x14ac:dyDescent="0.25"/>
  <cols>
    <col min="2" max="2" width="43.5" customWidth="1"/>
    <col min="6" max="6" width="36.5" customWidth="1"/>
    <col min="10" max="10" width="49.875" customWidth="1"/>
    <col min="14" max="14" width="48" customWidth="1"/>
    <col min="18" max="18" width="51.375" customWidth="1"/>
    <col min="22" max="22" width="50" customWidth="1"/>
    <col min="26" max="26" width="52.875" customWidth="1"/>
    <col min="30" max="30" width="54" customWidth="1"/>
    <col min="34" max="34" width="44.375" customWidth="1"/>
    <col min="38" max="38" width="43.5" customWidth="1"/>
    <col min="42" max="42" width="36.125" customWidth="1"/>
    <col min="46" max="46" width="45.375" customWidth="1"/>
    <col min="50" max="50" width="46.5" customWidth="1"/>
    <col min="54" max="54" width="41.375" customWidth="1"/>
    <col min="58" max="58" width="43.125" customWidth="1"/>
    <col min="62" max="62" width="45.625" customWidth="1"/>
    <col min="66" max="66" width="63.125" customWidth="1"/>
    <col min="70" max="70" width="50" customWidth="1"/>
    <col min="74" max="74" width="37.125" customWidth="1"/>
    <col min="78" max="78" width="47.5" customWidth="1"/>
    <col min="82" max="82" width="42.875" customWidth="1"/>
  </cols>
  <sheetData>
    <row r="2" spans="1:84" x14ac:dyDescent="0.25">
      <c r="A2">
        <v>1971</v>
      </c>
      <c r="B2" t="s">
        <v>0</v>
      </c>
      <c r="C2" t="s">
        <v>14</v>
      </c>
      <c r="D2" t="s">
        <v>265</v>
      </c>
      <c r="E2">
        <v>1972</v>
      </c>
      <c r="F2" t="s">
        <v>0</v>
      </c>
      <c r="G2" t="s">
        <v>14</v>
      </c>
      <c r="H2" t="s">
        <v>266</v>
      </c>
      <c r="I2">
        <v>1973</v>
      </c>
      <c r="J2" t="s">
        <v>0</v>
      </c>
      <c r="K2" t="s">
        <v>14</v>
      </c>
      <c r="L2" t="s">
        <v>266</v>
      </c>
      <c r="M2">
        <v>1974</v>
      </c>
      <c r="N2" t="s">
        <v>0</v>
      </c>
      <c r="O2" t="s">
        <v>14</v>
      </c>
      <c r="P2" t="s">
        <v>266</v>
      </c>
      <c r="Q2">
        <v>1975</v>
      </c>
      <c r="R2" t="s">
        <v>0</v>
      </c>
      <c r="S2" t="s">
        <v>14</v>
      </c>
      <c r="T2" t="s">
        <v>266</v>
      </c>
      <c r="U2">
        <v>1976</v>
      </c>
      <c r="V2" t="s">
        <v>0</v>
      </c>
      <c r="W2" t="s">
        <v>14</v>
      </c>
      <c r="X2" t="s">
        <v>266</v>
      </c>
      <c r="Y2">
        <v>1977</v>
      </c>
      <c r="Z2" t="s">
        <v>0</v>
      </c>
      <c r="AA2" t="s">
        <v>14</v>
      </c>
      <c r="AB2" t="s">
        <v>266</v>
      </c>
      <c r="AC2">
        <v>1978</v>
      </c>
      <c r="AD2" t="s">
        <v>0</v>
      </c>
      <c r="AE2" t="s">
        <v>14</v>
      </c>
      <c r="AF2" t="s">
        <v>266</v>
      </c>
      <c r="AG2">
        <v>1979</v>
      </c>
      <c r="AH2" t="s">
        <v>0</v>
      </c>
      <c r="AI2" t="s">
        <v>14</v>
      </c>
      <c r="AJ2" t="s">
        <v>266</v>
      </c>
      <c r="AK2">
        <v>1980</v>
      </c>
      <c r="AL2" t="s">
        <v>0</v>
      </c>
      <c r="AM2" t="s">
        <v>14</v>
      </c>
      <c r="AN2" t="s">
        <v>265</v>
      </c>
      <c r="AO2">
        <v>1981</v>
      </c>
      <c r="AP2" t="s">
        <v>0</v>
      </c>
      <c r="AQ2" t="s">
        <v>14</v>
      </c>
      <c r="AR2" t="s">
        <v>266</v>
      </c>
      <c r="AS2">
        <v>1982</v>
      </c>
      <c r="AT2" t="s">
        <v>0</v>
      </c>
      <c r="AU2" t="s">
        <v>14</v>
      </c>
      <c r="AV2" t="s">
        <v>266</v>
      </c>
      <c r="AW2">
        <v>1983</v>
      </c>
      <c r="AX2" t="s">
        <v>0</v>
      </c>
      <c r="AY2" t="s">
        <v>14</v>
      </c>
      <c r="AZ2" t="s">
        <v>266</v>
      </c>
      <c r="BA2">
        <v>1984</v>
      </c>
      <c r="BB2" t="s">
        <v>0</v>
      </c>
      <c r="BC2" t="s">
        <v>14</v>
      </c>
      <c r="BD2" t="s">
        <v>266</v>
      </c>
      <c r="BE2">
        <v>1985</v>
      </c>
      <c r="BF2" t="s">
        <v>0</v>
      </c>
      <c r="BG2" t="s">
        <v>14</v>
      </c>
      <c r="BH2" t="s">
        <v>266</v>
      </c>
      <c r="BI2">
        <v>1986</v>
      </c>
      <c r="BJ2" t="s">
        <v>0</v>
      </c>
      <c r="BK2" t="s">
        <v>14</v>
      </c>
      <c r="BL2" t="s">
        <v>266</v>
      </c>
      <c r="BM2">
        <v>1987</v>
      </c>
      <c r="BN2" t="s">
        <v>0</v>
      </c>
      <c r="BO2" t="s">
        <v>14</v>
      </c>
      <c r="BP2" t="s">
        <v>266</v>
      </c>
      <c r="BQ2">
        <v>1988</v>
      </c>
      <c r="BR2" t="s">
        <v>0</v>
      </c>
      <c r="BS2" t="s">
        <v>14</v>
      </c>
      <c r="BT2" t="s">
        <v>266</v>
      </c>
      <c r="BU2">
        <v>1989</v>
      </c>
      <c r="BV2" t="s">
        <v>0</v>
      </c>
      <c r="BW2" t="s">
        <v>14</v>
      </c>
      <c r="BX2" t="s">
        <v>266</v>
      </c>
      <c r="BY2">
        <v>1990</v>
      </c>
      <c r="BZ2" t="s">
        <v>0</v>
      </c>
      <c r="CA2" t="s">
        <v>14</v>
      </c>
      <c r="CB2" t="s">
        <v>266</v>
      </c>
      <c r="CC2">
        <v>1991</v>
      </c>
      <c r="CD2" t="s">
        <v>0</v>
      </c>
      <c r="CE2" t="s">
        <v>14</v>
      </c>
      <c r="CF2" t="s">
        <v>266</v>
      </c>
    </row>
    <row r="3" spans="1:84" x14ac:dyDescent="0.25">
      <c r="A3">
        <v>1</v>
      </c>
      <c r="B3" t="s">
        <v>277</v>
      </c>
      <c r="C3">
        <f>4*60+39</f>
        <v>279</v>
      </c>
      <c r="D3">
        <f>AVERAGE(C3:C54)</f>
        <v>214.78846153846155</v>
      </c>
      <c r="E3">
        <v>1</v>
      </c>
      <c r="F3" t="s">
        <v>296</v>
      </c>
      <c r="G3">
        <f>2*60+26</f>
        <v>146</v>
      </c>
      <c r="H3">
        <f>AVERAGE(G3:G55)</f>
        <v>240.28301886792454</v>
      </c>
      <c r="I3">
        <v>1</v>
      </c>
      <c r="J3" t="s">
        <v>318</v>
      </c>
      <c r="K3">
        <f>4*60+19</f>
        <v>259</v>
      </c>
      <c r="L3" s="3">
        <f>AVERAGE(K3:K54)</f>
        <v>217.76923076923077</v>
      </c>
      <c r="M3">
        <v>1</v>
      </c>
      <c r="N3" t="s">
        <v>343</v>
      </c>
      <c r="O3">
        <f>2*60+30</f>
        <v>150</v>
      </c>
      <c r="P3">
        <f>AVERAGE(O3:O54)</f>
        <v>215.73076923076923</v>
      </c>
      <c r="Q3">
        <v>1</v>
      </c>
      <c r="R3" t="s">
        <v>379</v>
      </c>
      <c r="S3">
        <f>5*60+54</f>
        <v>354</v>
      </c>
      <c r="T3">
        <f>AVERAGE(S3:S54)</f>
        <v>216.21153846153845</v>
      </c>
      <c r="U3">
        <v>1</v>
      </c>
      <c r="V3" t="s">
        <v>413</v>
      </c>
      <c r="W3">
        <f>2*60+56</f>
        <v>176</v>
      </c>
      <c r="X3">
        <f>AVERAGE(W3:W54)</f>
        <v>217.94230769230768</v>
      </c>
      <c r="Y3">
        <v>1</v>
      </c>
      <c r="Z3" t="s">
        <v>438</v>
      </c>
      <c r="AA3" s="1">
        <v>236</v>
      </c>
      <c r="AB3">
        <f>AVERAGE(AA3:AA55)</f>
        <v>226.71698113207546</v>
      </c>
      <c r="AC3">
        <v>1</v>
      </c>
      <c r="AD3" s="1" t="s">
        <v>466</v>
      </c>
      <c r="AE3" s="1">
        <v>216</v>
      </c>
      <c r="AF3">
        <f>AVERAGE(AE3:AE54)</f>
        <v>232.55769230769232</v>
      </c>
      <c r="AG3">
        <v>1</v>
      </c>
      <c r="AH3" t="s">
        <v>486</v>
      </c>
      <c r="AI3">
        <f>4*60+58</f>
        <v>298</v>
      </c>
      <c r="AJ3">
        <f>AVERAGE(AI3:AI54)</f>
        <v>253.42307692307693</v>
      </c>
      <c r="AK3">
        <v>1</v>
      </c>
      <c r="AL3" t="s">
        <v>509</v>
      </c>
      <c r="AM3">
        <f>3*60+43</f>
        <v>223</v>
      </c>
      <c r="AN3">
        <f>AVERAGE(AM3:AM54)</f>
        <v>222.65384615384616</v>
      </c>
      <c r="AO3">
        <v>1</v>
      </c>
      <c r="AP3" s="1" t="s">
        <v>523</v>
      </c>
      <c r="AQ3">
        <f>3*60+51</f>
        <v>231</v>
      </c>
      <c r="AR3">
        <f>AVERAGE(AQ3:AQ54)</f>
        <v>234.17307692307693</v>
      </c>
      <c r="AS3">
        <v>1</v>
      </c>
      <c r="AT3" s="1" t="s">
        <v>540</v>
      </c>
      <c r="AU3">
        <f>3*60+45</f>
        <v>225</v>
      </c>
      <c r="AV3">
        <f>AVERAGE(AU3:AU54)</f>
        <v>216.92307692307693</v>
      </c>
      <c r="AW3">
        <v>1</v>
      </c>
      <c r="AX3" s="1" t="s">
        <v>555</v>
      </c>
      <c r="AY3" s="1">
        <v>273</v>
      </c>
      <c r="AZ3">
        <f>AVERAGE(AY3:AY55)</f>
        <v>251.79245283018867</v>
      </c>
      <c r="BA3">
        <v>1</v>
      </c>
      <c r="BB3" s="1" t="s">
        <v>571</v>
      </c>
      <c r="BC3">
        <f>3*60+55</f>
        <v>235</v>
      </c>
      <c r="BD3">
        <f>AVERAGE(BC3:BC54)</f>
        <v>235.44230769230768</v>
      </c>
      <c r="BE3">
        <v>1</v>
      </c>
      <c r="BF3" t="s">
        <v>590</v>
      </c>
      <c r="BG3">
        <f>3*60+38</f>
        <v>218</v>
      </c>
      <c r="BH3">
        <f>AVERAGE(BG3:BG54)</f>
        <v>265.86538461538464</v>
      </c>
      <c r="BI3">
        <v>1</v>
      </c>
      <c r="BJ3" t="s">
        <v>616</v>
      </c>
      <c r="BK3">
        <f>4*60+3</f>
        <v>243</v>
      </c>
      <c r="BL3">
        <f>AVERAGE(BK3:BK54)</f>
        <v>248.69230769230768</v>
      </c>
      <c r="BM3">
        <v>1</v>
      </c>
      <c r="BN3" t="s">
        <v>646</v>
      </c>
      <c r="BO3">
        <f>3*60+24</f>
        <v>204</v>
      </c>
      <c r="BP3">
        <f>AVERAGE(BO3:BO54)</f>
        <v>247.40384615384616</v>
      </c>
      <c r="BQ3">
        <v>1</v>
      </c>
      <c r="BR3" t="s">
        <v>674</v>
      </c>
      <c r="BS3">
        <f>3*60+16</f>
        <v>196</v>
      </c>
      <c r="BT3">
        <f>AVERAGE(BS3:BS55)</f>
        <v>264.47169811320754</v>
      </c>
      <c r="BU3">
        <v>1</v>
      </c>
      <c r="BV3" t="s">
        <v>707</v>
      </c>
      <c r="BW3" s="1">
        <v>260</v>
      </c>
      <c r="BX3">
        <f>AVERAGE(BW3:BW54)</f>
        <v>260.15384615384613</v>
      </c>
      <c r="BY3">
        <v>1</v>
      </c>
      <c r="BZ3" t="s">
        <v>739</v>
      </c>
      <c r="CA3">
        <f>4*60+48</f>
        <v>288</v>
      </c>
      <c r="CB3">
        <f>AVERAGE(CA3:CA54)</f>
        <v>260.69230769230768</v>
      </c>
      <c r="CC3">
        <v>1</v>
      </c>
      <c r="CD3" t="s">
        <v>765</v>
      </c>
      <c r="CE3">
        <f>4*60+59</f>
        <v>299</v>
      </c>
      <c r="CF3">
        <f>AVERAGE(CE3:CE54)</f>
        <v>254.53846153846155</v>
      </c>
    </row>
    <row r="4" spans="1:84" x14ac:dyDescent="0.25">
      <c r="A4">
        <v>2</v>
      </c>
      <c r="B4" t="s">
        <v>277</v>
      </c>
      <c r="C4">
        <f>4*60+39</f>
        <v>279</v>
      </c>
      <c r="D4">
        <f>STDEV(C3:C54)</f>
        <v>50.595410370189725</v>
      </c>
      <c r="E4">
        <v>2</v>
      </c>
      <c r="F4" t="s">
        <v>296</v>
      </c>
      <c r="G4">
        <f>2*60+26</f>
        <v>146</v>
      </c>
      <c r="H4">
        <f>STDEV(G3:G55)</f>
        <v>90.829167070447014</v>
      </c>
      <c r="I4">
        <v>2</v>
      </c>
      <c r="J4" t="s">
        <v>318</v>
      </c>
      <c r="K4">
        <f>4*60+19</f>
        <v>259</v>
      </c>
      <c r="L4">
        <f>STDEV(K3:K54)</f>
        <v>41.760575922243582</v>
      </c>
      <c r="M4">
        <v>2</v>
      </c>
      <c r="N4" t="s">
        <v>344</v>
      </c>
      <c r="O4">
        <f>3*60+35</f>
        <v>215</v>
      </c>
      <c r="P4">
        <f>STDEV(O3:O54)</f>
        <v>60.015721922076871</v>
      </c>
      <c r="Q4">
        <v>2</v>
      </c>
      <c r="R4" t="s">
        <v>379</v>
      </c>
      <c r="S4">
        <f>5*60+54</f>
        <v>354</v>
      </c>
      <c r="T4">
        <f>STDEV(S3:S54)</f>
        <v>44.854595820430447</v>
      </c>
      <c r="U4">
        <v>2</v>
      </c>
      <c r="V4" t="s">
        <v>414</v>
      </c>
      <c r="W4">
        <f>3*60+49</f>
        <v>229</v>
      </c>
      <c r="X4">
        <f>STDEV(W3:W54)</f>
        <v>28.136511386479839</v>
      </c>
      <c r="Y4">
        <v>2</v>
      </c>
      <c r="Z4" t="s">
        <v>439</v>
      </c>
      <c r="AA4">
        <f>3*60+39</f>
        <v>219</v>
      </c>
      <c r="AB4">
        <f>STDEV(AA3:AA55)</f>
        <v>57.521359697771466</v>
      </c>
      <c r="AC4">
        <v>2</v>
      </c>
      <c r="AD4" t="s">
        <v>467</v>
      </c>
      <c r="AE4">
        <f>3*60+36</f>
        <v>216</v>
      </c>
      <c r="AF4">
        <f>STDEV(AE3:AE54)</f>
        <v>49.404061697568913</v>
      </c>
      <c r="AG4">
        <v>2</v>
      </c>
      <c r="AH4" t="s">
        <v>486</v>
      </c>
      <c r="AI4">
        <f>4*60+58</f>
        <v>298</v>
      </c>
      <c r="AJ4">
        <f>STDEV(AI3:AI54)</f>
        <v>42.668510753889159</v>
      </c>
      <c r="AK4">
        <v>2</v>
      </c>
      <c r="AL4" t="s">
        <v>508</v>
      </c>
      <c r="AM4">
        <f>3*60+50</f>
        <v>230</v>
      </c>
      <c r="AN4">
        <f>STDEV(AM3:AM54)</f>
        <v>24.709198585161783</v>
      </c>
      <c r="AO4">
        <v>2</v>
      </c>
      <c r="AP4" s="1" t="s">
        <v>523</v>
      </c>
      <c r="AQ4">
        <f>3*60+51</f>
        <v>231</v>
      </c>
      <c r="AR4">
        <f>STDEV(AQ3:AQ54)</f>
        <v>40.27635960818813</v>
      </c>
      <c r="AS4">
        <v>2</v>
      </c>
      <c r="AT4" s="1" t="s">
        <v>540</v>
      </c>
      <c r="AU4">
        <f>3*60+45</f>
        <v>225</v>
      </c>
      <c r="AV4">
        <f>STDEV(AU3:AU54)</f>
        <v>23.149002565092868</v>
      </c>
      <c r="AW4">
        <v>2</v>
      </c>
      <c r="AX4" s="1" t="s">
        <v>555</v>
      </c>
      <c r="AY4" s="1">
        <v>273</v>
      </c>
      <c r="AZ4">
        <f>STDEV(AY3:AY55)</f>
        <v>24.337655606207967</v>
      </c>
      <c r="BA4">
        <v>2</v>
      </c>
      <c r="BB4" s="1" t="s">
        <v>571</v>
      </c>
      <c r="BC4">
        <f>3*60+55</f>
        <v>235</v>
      </c>
      <c r="BD4">
        <f>STDEV(BC3:BC54)</f>
        <v>14.682807688891087</v>
      </c>
      <c r="BE4">
        <v>2</v>
      </c>
      <c r="BF4" t="s">
        <v>590</v>
      </c>
      <c r="BG4">
        <f>3*60+38</f>
        <v>218</v>
      </c>
      <c r="BH4">
        <f>STDEV(BG3:BG54)</f>
        <v>49.138471348993285</v>
      </c>
      <c r="BI4">
        <v>2</v>
      </c>
      <c r="BJ4" t="s">
        <v>616</v>
      </c>
      <c r="BK4">
        <f>4*60+3</f>
        <v>243</v>
      </c>
      <c r="BL4">
        <f>STDEV(BK3:BK54)</f>
        <v>27.862082225538817</v>
      </c>
      <c r="BM4">
        <v>2</v>
      </c>
      <c r="BN4" t="s">
        <v>646</v>
      </c>
      <c r="BO4">
        <f>3*60+24</f>
        <v>204</v>
      </c>
      <c r="BP4">
        <f>STDEV(BO3:BO54)</f>
        <v>35.351600687826704</v>
      </c>
      <c r="BQ4">
        <v>2</v>
      </c>
      <c r="BR4" t="s">
        <v>676</v>
      </c>
      <c r="BS4">
        <f>4*60</f>
        <v>240</v>
      </c>
      <c r="BT4">
        <f>STDEV(BS3:BS55)</f>
        <v>47.026835126988445</v>
      </c>
      <c r="BU4">
        <v>2</v>
      </c>
      <c r="BV4" t="s">
        <v>708</v>
      </c>
      <c r="BW4">
        <f>4*60+51</f>
        <v>291</v>
      </c>
      <c r="BX4">
        <f>STDEV(BW3:BW54)</f>
        <v>38.379112280338681</v>
      </c>
      <c r="BY4">
        <v>2</v>
      </c>
      <c r="BZ4" t="s">
        <v>739</v>
      </c>
      <c r="CA4">
        <f>4*60+48</f>
        <v>288</v>
      </c>
      <c r="CB4">
        <f>STDEV(CA3:CA54)</f>
        <v>32.022380936536351</v>
      </c>
      <c r="CC4">
        <v>2</v>
      </c>
      <c r="CD4" t="s">
        <v>765</v>
      </c>
      <c r="CE4">
        <f>4*60+59</f>
        <v>299</v>
      </c>
      <c r="CF4">
        <f>STDEV(CE3:CE54)</f>
        <v>31.6689131536247</v>
      </c>
    </row>
    <row r="5" spans="1:84" x14ac:dyDescent="0.25">
      <c r="A5">
        <v>3</v>
      </c>
      <c r="B5" t="s">
        <v>277</v>
      </c>
      <c r="C5">
        <f>4*60+39</f>
        <v>279</v>
      </c>
      <c r="D5">
        <f>MEDIAN(C3:C54)</f>
        <v>197</v>
      </c>
      <c r="E5">
        <v>3</v>
      </c>
      <c r="F5" t="s">
        <v>297</v>
      </c>
      <c r="G5">
        <f>8*60+33</f>
        <v>513</v>
      </c>
      <c r="H5">
        <f>MEDIAN(G3:G55)</f>
        <v>216</v>
      </c>
      <c r="I5">
        <v>3</v>
      </c>
      <c r="J5" t="s">
        <v>318</v>
      </c>
      <c r="K5">
        <f>4*60+19</f>
        <v>259</v>
      </c>
      <c r="L5">
        <f>MEDIAN(K3:K54)</f>
        <v>207</v>
      </c>
      <c r="M5">
        <v>3</v>
      </c>
      <c r="N5" t="s">
        <v>345</v>
      </c>
      <c r="O5">
        <f>3*60+31</f>
        <v>211</v>
      </c>
      <c r="P5">
        <f>MEDIAN(O3:O54)</f>
        <v>207.5</v>
      </c>
      <c r="Q5">
        <v>3</v>
      </c>
      <c r="R5" t="s">
        <v>380</v>
      </c>
      <c r="S5">
        <f>3*60+20</f>
        <v>200</v>
      </c>
      <c r="T5">
        <f>MEDIAN(S3:S54)</f>
        <v>206</v>
      </c>
      <c r="U5">
        <v>3</v>
      </c>
      <c r="V5" t="s">
        <v>415</v>
      </c>
      <c r="W5">
        <f>3*60+43</f>
        <v>223</v>
      </c>
      <c r="X5">
        <f>MEDIAN(W3:W54)</f>
        <v>212</v>
      </c>
      <c r="Y5">
        <v>3</v>
      </c>
      <c r="Z5" t="s">
        <v>440</v>
      </c>
      <c r="AA5">
        <f>2*60+50</f>
        <v>170</v>
      </c>
      <c r="AB5">
        <f>MEDIAN(AA3:AA55)</f>
        <v>216</v>
      </c>
      <c r="AC5">
        <v>3</v>
      </c>
      <c r="AD5" t="s">
        <v>467</v>
      </c>
      <c r="AE5">
        <f>3*60+36</f>
        <v>216</v>
      </c>
      <c r="AF5">
        <f>MEDIAN(AE3:AE54)</f>
        <v>211</v>
      </c>
      <c r="AG5">
        <v>3</v>
      </c>
      <c r="AH5" t="s">
        <v>485</v>
      </c>
      <c r="AI5">
        <f>3*60+30</f>
        <v>210</v>
      </c>
      <c r="AJ5">
        <f>MEDIAN(AI3:AI54)</f>
        <v>238</v>
      </c>
      <c r="AK5">
        <v>3</v>
      </c>
      <c r="AL5" t="s">
        <v>510</v>
      </c>
      <c r="AM5">
        <f>3*60+40</f>
        <v>220</v>
      </c>
      <c r="AN5">
        <f>MEDIAN(AM3:AM54)</f>
        <v>229</v>
      </c>
      <c r="AO5">
        <v>3</v>
      </c>
      <c r="AP5" s="1" t="s">
        <v>523</v>
      </c>
      <c r="AQ5">
        <f>3*60+51</f>
        <v>231</v>
      </c>
      <c r="AR5">
        <f>MEDIAN(AQ3:AQ54)</f>
        <v>228</v>
      </c>
      <c r="AS5">
        <v>3</v>
      </c>
      <c r="AT5" s="1" t="s">
        <v>540</v>
      </c>
      <c r="AU5">
        <f>3*60+45</f>
        <v>225</v>
      </c>
      <c r="AV5">
        <f>MEDIAN(AU3:AU54)</f>
        <v>222</v>
      </c>
      <c r="AW5">
        <v>3</v>
      </c>
      <c r="AX5" t="s">
        <v>556</v>
      </c>
      <c r="AY5">
        <f>3*60+42</f>
        <v>222</v>
      </c>
      <c r="AZ5">
        <f>MEDIAN(AY3:AY55)</f>
        <v>253</v>
      </c>
      <c r="BA5">
        <v>3</v>
      </c>
      <c r="BB5" t="s">
        <v>572</v>
      </c>
      <c r="BC5">
        <f>3*60+50</f>
        <v>230</v>
      </c>
      <c r="BD5">
        <f>MEDIAN(BC3:BC54)</f>
        <v>231</v>
      </c>
      <c r="BE5">
        <v>3</v>
      </c>
      <c r="BF5" t="s">
        <v>590</v>
      </c>
      <c r="BG5">
        <f>3*60+38</f>
        <v>218</v>
      </c>
      <c r="BH5">
        <f>MEDIAN(BG3:BG54)</f>
        <v>254</v>
      </c>
      <c r="BI5">
        <v>3</v>
      </c>
      <c r="BJ5" t="s">
        <v>617</v>
      </c>
      <c r="BK5">
        <f>4*60+14</f>
        <v>254</v>
      </c>
      <c r="BL5">
        <f>MEDIAN(BK3:BK54)</f>
        <v>254</v>
      </c>
      <c r="BM5">
        <v>3</v>
      </c>
      <c r="BN5" t="s">
        <v>647</v>
      </c>
      <c r="BO5">
        <f>4*60+4</f>
        <v>244</v>
      </c>
      <c r="BP5">
        <f>MEDIAN(BO3:BO54)</f>
        <v>247.5</v>
      </c>
      <c r="BQ5">
        <v>3</v>
      </c>
      <c r="BR5" t="s">
        <v>677</v>
      </c>
      <c r="BS5">
        <f>3*60+51</f>
        <v>231</v>
      </c>
      <c r="BT5">
        <f>MEDIAN(BS3:BS55)</f>
        <v>260</v>
      </c>
      <c r="BU5">
        <v>3</v>
      </c>
      <c r="BV5" t="s">
        <v>709</v>
      </c>
      <c r="BW5">
        <f>3*60+23</f>
        <v>203</v>
      </c>
      <c r="BX5">
        <f>MEDIAN(BW3:BW54)</f>
        <v>252</v>
      </c>
      <c r="BY5">
        <v>3</v>
      </c>
      <c r="BZ5" t="s">
        <v>740</v>
      </c>
      <c r="CA5">
        <f>4*60+13</f>
        <v>253</v>
      </c>
      <c r="CB5">
        <f>MEDIAN(CA3:CA54)</f>
        <v>256</v>
      </c>
      <c r="CC5">
        <v>3</v>
      </c>
      <c r="CD5" t="s">
        <v>766</v>
      </c>
      <c r="CE5">
        <f>4*60+35</f>
        <v>275</v>
      </c>
      <c r="CF5">
        <f>MEDIAN(CE3:CE54)</f>
        <v>247</v>
      </c>
    </row>
    <row r="6" spans="1:84" x14ac:dyDescent="0.25">
      <c r="A6">
        <v>4</v>
      </c>
      <c r="B6" t="s">
        <v>278</v>
      </c>
      <c r="C6">
        <f>2*60+57</f>
        <v>177</v>
      </c>
      <c r="E6">
        <v>4</v>
      </c>
      <c r="F6" t="s">
        <v>297</v>
      </c>
      <c r="G6">
        <f>8*60+33</f>
        <v>513</v>
      </c>
      <c r="I6">
        <v>4</v>
      </c>
      <c r="J6" t="s">
        <v>319</v>
      </c>
      <c r="K6">
        <f>4*60+26</f>
        <v>266</v>
      </c>
      <c r="M6">
        <v>4</v>
      </c>
      <c r="N6" t="s">
        <v>346</v>
      </c>
      <c r="O6">
        <f>2*60+46</f>
        <v>166</v>
      </c>
      <c r="Q6">
        <v>4</v>
      </c>
      <c r="R6" t="s">
        <v>792</v>
      </c>
      <c r="S6">
        <f>2*60+50</f>
        <v>170</v>
      </c>
      <c r="U6">
        <v>4</v>
      </c>
      <c r="V6" t="s">
        <v>416</v>
      </c>
      <c r="W6">
        <f>3*60+25</f>
        <v>205</v>
      </c>
      <c r="Y6">
        <v>4</v>
      </c>
      <c r="Z6" t="s">
        <v>441</v>
      </c>
      <c r="AA6">
        <f>3*60+37</f>
        <v>217</v>
      </c>
      <c r="AC6">
        <v>4</v>
      </c>
      <c r="AD6" t="s">
        <v>467</v>
      </c>
      <c r="AE6">
        <f>3*60+36</f>
        <v>216</v>
      </c>
      <c r="AG6">
        <v>4</v>
      </c>
      <c r="AH6" t="s">
        <v>485</v>
      </c>
      <c r="AI6">
        <f>3*60+30</f>
        <v>210</v>
      </c>
      <c r="AK6">
        <v>4</v>
      </c>
      <c r="AL6" t="s">
        <v>510</v>
      </c>
      <c r="AM6">
        <f>3*60+40</f>
        <v>220</v>
      </c>
      <c r="AO6">
        <v>4</v>
      </c>
      <c r="AP6" s="1" t="s">
        <v>523</v>
      </c>
      <c r="AQ6">
        <f>3*60+51</f>
        <v>231</v>
      </c>
      <c r="AS6">
        <v>4</v>
      </c>
      <c r="AT6" s="1" t="s">
        <v>540</v>
      </c>
      <c r="AU6">
        <f>3*60+45</f>
        <v>225</v>
      </c>
      <c r="AW6">
        <v>4</v>
      </c>
      <c r="AX6" t="s">
        <v>556</v>
      </c>
      <c r="AY6">
        <f>3*60+42</f>
        <v>222</v>
      </c>
      <c r="BA6">
        <v>4</v>
      </c>
      <c r="BB6" t="s">
        <v>572</v>
      </c>
      <c r="BC6">
        <f>3*60+50</f>
        <v>230</v>
      </c>
      <c r="BE6">
        <v>4</v>
      </c>
      <c r="BF6" t="s">
        <v>590</v>
      </c>
      <c r="BG6">
        <f>3*60+38</f>
        <v>218</v>
      </c>
      <c r="BI6">
        <v>4</v>
      </c>
      <c r="BJ6" t="s">
        <v>617</v>
      </c>
      <c r="BK6">
        <f>4*60+14</f>
        <v>254</v>
      </c>
      <c r="BM6">
        <v>4</v>
      </c>
      <c r="BN6" t="s">
        <v>648</v>
      </c>
      <c r="BO6">
        <f>4*60+21</f>
        <v>261</v>
      </c>
      <c r="BQ6">
        <v>4</v>
      </c>
      <c r="BR6" t="s">
        <v>678</v>
      </c>
      <c r="BS6">
        <f>4*60+26</f>
        <v>266</v>
      </c>
      <c r="BU6">
        <v>4</v>
      </c>
      <c r="BV6" t="s">
        <v>709</v>
      </c>
      <c r="BW6">
        <f>3*60+23</f>
        <v>203</v>
      </c>
      <c r="BY6">
        <v>4</v>
      </c>
      <c r="BZ6" t="s">
        <v>740</v>
      </c>
      <c r="CA6">
        <f>4*60+13</f>
        <v>253</v>
      </c>
      <c r="CC6">
        <v>4</v>
      </c>
      <c r="CD6" t="s">
        <v>767</v>
      </c>
      <c r="CE6">
        <f>4*60+16</f>
        <v>256</v>
      </c>
    </row>
    <row r="7" spans="1:84" x14ac:dyDescent="0.25">
      <c r="A7">
        <v>5</v>
      </c>
      <c r="B7" t="s">
        <v>278</v>
      </c>
      <c r="C7">
        <f>2*60+57</f>
        <v>177</v>
      </c>
      <c r="E7">
        <v>5</v>
      </c>
      <c r="F7" t="s">
        <v>297</v>
      </c>
      <c r="G7">
        <f>8*60+33</f>
        <v>513</v>
      </c>
      <c r="I7">
        <v>5</v>
      </c>
      <c r="J7" t="s">
        <v>320</v>
      </c>
      <c r="K7">
        <f>3*60+23</f>
        <v>203</v>
      </c>
      <c r="M7">
        <v>5</v>
      </c>
      <c r="N7" t="s">
        <v>347</v>
      </c>
      <c r="O7">
        <f>3*60+31</f>
        <v>211</v>
      </c>
      <c r="Q7">
        <v>5</v>
      </c>
      <c r="R7" t="s">
        <v>381</v>
      </c>
      <c r="S7">
        <f>2*60+50</f>
        <v>170</v>
      </c>
      <c r="U7">
        <v>5</v>
      </c>
      <c r="V7" t="s">
        <v>417</v>
      </c>
      <c r="W7">
        <f>2*60+52</f>
        <v>172</v>
      </c>
      <c r="Y7">
        <v>5</v>
      </c>
      <c r="Z7" t="s">
        <v>442</v>
      </c>
      <c r="AA7">
        <f>3*60+20</f>
        <v>200</v>
      </c>
      <c r="AC7">
        <v>5</v>
      </c>
      <c r="AD7" t="s">
        <v>468</v>
      </c>
      <c r="AE7">
        <f>4*60+45</f>
        <v>285</v>
      </c>
      <c r="AG7">
        <v>5</v>
      </c>
      <c r="AH7" t="s">
        <v>485</v>
      </c>
      <c r="AI7">
        <f>3*60+30</f>
        <v>210</v>
      </c>
      <c r="AK7">
        <v>5</v>
      </c>
      <c r="AL7" t="s">
        <v>510</v>
      </c>
      <c r="AM7">
        <f>3*60+40</f>
        <v>220</v>
      </c>
      <c r="AO7">
        <v>5</v>
      </c>
      <c r="AP7" s="1" t="s">
        <v>525</v>
      </c>
      <c r="AQ7">
        <f>3*60+55</f>
        <v>235</v>
      </c>
      <c r="AS7">
        <v>5</v>
      </c>
      <c r="AT7" s="1" t="s">
        <v>541</v>
      </c>
      <c r="AU7">
        <f>3*60+39</f>
        <v>219</v>
      </c>
      <c r="AW7">
        <v>5</v>
      </c>
      <c r="AX7" t="s">
        <v>556</v>
      </c>
      <c r="AY7">
        <f>3*60+42</f>
        <v>222</v>
      </c>
      <c r="BA7">
        <v>5</v>
      </c>
      <c r="BB7" t="s">
        <v>573</v>
      </c>
      <c r="BC7">
        <f>3*60+51</f>
        <v>231</v>
      </c>
      <c r="BE7">
        <v>5</v>
      </c>
      <c r="BF7" t="s">
        <v>591</v>
      </c>
      <c r="BG7">
        <f>4*60+58</f>
        <v>298</v>
      </c>
      <c r="BI7">
        <v>5</v>
      </c>
      <c r="BJ7" t="s">
        <v>617</v>
      </c>
      <c r="BK7">
        <f>4*60+14</f>
        <v>254</v>
      </c>
      <c r="BM7">
        <v>5</v>
      </c>
      <c r="BN7" t="s">
        <v>648</v>
      </c>
      <c r="BO7">
        <f>4*60+21</f>
        <v>261</v>
      </c>
      <c r="BQ7">
        <v>5</v>
      </c>
      <c r="BR7" t="s">
        <v>679</v>
      </c>
      <c r="BS7">
        <f>3*60</f>
        <v>180</v>
      </c>
      <c r="BU7">
        <v>5</v>
      </c>
      <c r="BV7" t="s">
        <v>710</v>
      </c>
      <c r="BW7">
        <f>3*60+58</f>
        <v>238</v>
      </c>
      <c r="BY7">
        <v>5</v>
      </c>
      <c r="BZ7" t="s">
        <v>740</v>
      </c>
      <c r="CA7">
        <f>4*60+13</f>
        <v>253</v>
      </c>
      <c r="CC7">
        <v>5</v>
      </c>
      <c r="CD7" t="s">
        <v>767</v>
      </c>
      <c r="CE7">
        <f>4*60+16</f>
        <v>256</v>
      </c>
    </row>
    <row r="8" spans="1:84" x14ac:dyDescent="0.25">
      <c r="A8">
        <v>6</v>
      </c>
      <c r="B8" t="s">
        <v>278</v>
      </c>
      <c r="C8">
        <f>2*60+57</f>
        <v>177</v>
      </c>
      <c r="E8">
        <v>6</v>
      </c>
      <c r="F8" t="s">
        <v>297</v>
      </c>
      <c r="G8">
        <f>8*60+33</f>
        <v>513</v>
      </c>
      <c r="I8">
        <v>6</v>
      </c>
      <c r="J8" t="s">
        <v>320</v>
      </c>
      <c r="K8">
        <f>3*60+23</f>
        <v>203</v>
      </c>
      <c r="M8">
        <v>6</v>
      </c>
      <c r="N8" t="s">
        <v>348</v>
      </c>
      <c r="O8">
        <f>3*60+36</f>
        <v>216</v>
      </c>
      <c r="Q8">
        <v>6</v>
      </c>
      <c r="R8" t="s">
        <v>382</v>
      </c>
      <c r="S8">
        <f>3*60+12</f>
        <v>192</v>
      </c>
      <c r="U8">
        <v>6</v>
      </c>
      <c r="V8" t="s">
        <v>418</v>
      </c>
      <c r="W8">
        <f>3*60+35</f>
        <v>215</v>
      </c>
      <c r="Y8">
        <v>6</v>
      </c>
      <c r="Z8" t="s">
        <v>443</v>
      </c>
      <c r="AA8">
        <f>3*60+40</f>
        <v>220</v>
      </c>
      <c r="AC8">
        <v>6</v>
      </c>
      <c r="AD8" t="s">
        <v>468</v>
      </c>
      <c r="AE8">
        <f>4*60+45</f>
        <v>285</v>
      </c>
      <c r="AG8">
        <v>6</v>
      </c>
      <c r="AH8" t="s">
        <v>487</v>
      </c>
      <c r="AI8">
        <f>5*60+28</f>
        <v>328</v>
      </c>
      <c r="AK8">
        <v>6</v>
      </c>
      <c r="AL8" t="s">
        <v>510</v>
      </c>
      <c r="AM8">
        <f>3*60+40</f>
        <v>220</v>
      </c>
      <c r="AO8">
        <v>6</v>
      </c>
      <c r="AP8" s="1" t="s">
        <v>526</v>
      </c>
      <c r="AQ8">
        <f>3*60+39</f>
        <v>219</v>
      </c>
      <c r="AS8">
        <v>6</v>
      </c>
      <c r="AT8" s="1" t="s">
        <v>542</v>
      </c>
      <c r="AU8">
        <f t="shared" ref="AU8:AU13" si="0">3*60+36</f>
        <v>216</v>
      </c>
      <c r="AW8">
        <v>6</v>
      </c>
      <c r="AX8" t="s">
        <v>557</v>
      </c>
      <c r="AY8">
        <f>4*60+58</f>
        <v>298</v>
      </c>
      <c r="BA8">
        <v>6</v>
      </c>
      <c r="BB8" t="s">
        <v>573</v>
      </c>
      <c r="BC8">
        <f>3*60+51</f>
        <v>231</v>
      </c>
      <c r="BE8">
        <v>6</v>
      </c>
      <c r="BF8" t="s">
        <v>591</v>
      </c>
      <c r="BG8">
        <f>4*60+58</f>
        <v>298</v>
      </c>
      <c r="BI8">
        <v>6</v>
      </c>
      <c r="BJ8" t="s">
        <v>617</v>
      </c>
      <c r="BK8">
        <f>4*60+14</f>
        <v>254</v>
      </c>
      <c r="BM8">
        <v>6</v>
      </c>
      <c r="BN8" t="s">
        <v>649</v>
      </c>
      <c r="BO8">
        <f>3*60+49</f>
        <v>229</v>
      </c>
      <c r="BQ8">
        <v>6</v>
      </c>
      <c r="BR8" t="s">
        <v>680</v>
      </c>
      <c r="BS8">
        <f>3*60+32</f>
        <v>212</v>
      </c>
      <c r="BU8">
        <v>6</v>
      </c>
      <c r="BV8" t="s">
        <v>711</v>
      </c>
      <c r="BW8">
        <f>4*60+11</f>
        <v>251</v>
      </c>
      <c r="BY8">
        <v>6</v>
      </c>
      <c r="BZ8" t="s">
        <v>741</v>
      </c>
      <c r="CA8">
        <f>4*60+24</f>
        <v>264</v>
      </c>
      <c r="CC8">
        <v>6</v>
      </c>
      <c r="CD8" t="s">
        <v>768</v>
      </c>
      <c r="CE8">
        <f>4*60+4</f>
        <v>244</v>
      </c>
    </row>
    <row r="9" spans="1:84" x14ac:dyDescent="0.25">
      <c r="A9">
        <v>7</v>
      </c>
      <c r="B9" t="s">
        <v>279</v>
      </c>
      <c r="C9">
        <f>2*60+46</f>
        <v>166</v>
      </c>
      <c r="E9">
        <v>7</v>
      </c>
      <c r="F9" t="s">
        <v>298</v>
      </c>
      <c r="G9">
        <f>3*60+16</f>
        <v>196</v>
      </c>
      <c r="I9">
        <v>7</v>
      </c>
      <c r="J9" t="s">
        <v>320</v>
      </c>
      <c r="K9">
        <f>3*60+23</f>
        <v>203</v>
      </c>
      <c r="M9">
        <v>7</v>
      </c>
      <c r="N9" t="s">
        <v>347</v>
      </c>
      <c r="O9">
        <f>3*60+31</f>
        <v>211</v>
      </c>
      <c r="Q9">
        <v>7</v>
      </c>
      <c r="R9" t="s">
        <v>383</v>
      </c>
      <c r="S9">
        <f>2*60+30</f>
        <v>150</v>
      </c>
      <c r="U9">
        <v>7</v>
      </c>
      <c r="V9" t="s">
        <v>418</v>
      </c>
      <c r="W9">
        <f>3*60+35</f>
        <v>215</v>
      </c>
      <c r="Y9">
        <v>7</v>
      </c>
      <c r="Z9" t="s">
        <v>443</v>
      </c>
      <c r="AA9">
        <f>3*60+40</f>
        <v>220</v>
      </c>
      <c r="AC9">
        <v>7</v>
      </c>
      <c r="AD9" t="s">
        <v>468</v>
      </c>
      <c r="AE9">
        <f>4*60+45</f>
        <v>285</v>
      </c>
      <c r="AG9">
        <v>7</v>
      </c>
      <c r="AH9" t="s">
        <v>487</v>
      </c>
      <c r="AI9">
        <f>5*60+28</f>
        <v>328</v>
      </c>
      <c r="AK9">
        <v>7</v>
      </c>
      <c r="AL9" t="s">
        <v>511</v>
      </c>
      <c r="AM9">
        <f>3*60+45</f>
        <v>225</v>
      </c>
      <c r="AO9">
        <v>7</v>
      </c>
      <c r="AP9" s="1" t="s">
        <v>526</v>
      </c>
      <c r="AQ9">
        <f>3*60+39</f>
        <v>219</v>
      </c>
      <c r="AS9">
        <v>7</v>
      </c>
      <c r="AT9" s="1" t="s">
        <v>542</v>
      </c>
      <c r="AU9">
        <f t="shared" si="0"/>
        <v>216</v>
      </c>
      <c r="AW9">
        <v>7</v>
      </c>
      <c r="AX9" t="s">
        <v>556</v>
      </c>
      <c r="AY9">
        <f>3*60+42</f>
        <v>222</v>
      </c>
      <c r="BA9">
        <v>7</v>
      </c>
      <c r="BB9" t="s">
        <v>573</v>
      </c>
      <c r="BC9">
        <f>3*60+51</f>
        <v>231</v>
      </c>
      <c r="BE9">
        <v>7</v>
      </c>
      <c r="BF9" t="s">
        <v>592</v>
      </c>
      <c r="BG9">
        <f>5*60+4</f>
        <v>304</v>
      </c>
      <c r="BI9">
        <v>7</v>
      </c>
      <c r="BJ9" t="s">
        <v>618</v>
      </c>
      <c r="BK9">
        <f>4*60+33</f>
        <v>273</v>
      </c>
      <c r="BM9">
        <v>7</v>
      </c>
      <c r="BN9" t="s">
        <v>650</v>
      </c>
      <c r="BO9">
        <f>4*60+11</f>
        <v>251</v>
      </c>
      <c r="BQ9">
        <v>7</v>
      </c>
      <c r="BR9" t="s">
        <v>680</v>
      </c>
      <c r="BS9">
        <f>3*60+32</f>
        <v>212</v>
      </c>
      <c r="BU9">
        <v>7</v>
      </c>
      <c r="BV9" t="s">
        <v>711</v>
      </c>
      <c r="BW9">
        <f>4*60+11</f>
        <v>251</v>
      </c>
      <c r="BY9">
        <v>7</v>
      </c>
      <c r="BZ9" t="s">
        <v>741</v>
      </c>
      <c r="CA9">
        <f>4*60+24</f>
        <v>264</v>
      </c>
      <c r="CC9">
        <v>7</v>
      </c>
      <c r="CD9" t="s">
        <v>768</v>
      </c>
      <c r="CE9">
        <f>4*60+4</f>
        <v>244</v>
      </c>
    </row>
    <row r="10" spans="1:84" x14ac:dyDescent="0.25">
      <c r="A10">
        <v>8</v>
      </c>
      <c r="B10" t="s">
        <v>279</v>
      </c>
      <c r="C10">
        <f>2*60+46</f>
        <v>166</v>
      </c>
      <c r="E10">
        <v>8</v>
      </c>
      <c r="F10" t="s">
        <v>299</v>
      </c>
      <c r="G10">
        <f>3*60+17</f>
        <v>197</v>
      </c>
      <c r="I10">
        <v>8</v>
      </c>
      <c r="J10" t="s">
        <v>321</v>
      </c>
      <c r="K10">
        <f>4*60+46</f>
        <v>286</v>
      </c>
      <c r="M10">
        <v>8</v>
      </c>
      <c r="N10" t="s">
        <v>347</v>
      </c>
      <c r="O10">
        <f>3*60+31</f>
        <v>211</v>
      </c>
      <c r="Q10">
        <v>8</v>
      </c>
      <c r="R10" t="s">
        <v>384</v>
      </c>
      <c r="S10">
        <f>3*60+2</f>
        <v>182</v>
      </c>
      <c r="U10">
        <v>8</v>
      </c>
      <c r="V10" t="s">
        <v>418</v>
      </c>
      <c r="W10">
        <f>3*60+35</f>
        <v>215</v>
      </c>
      <c r="Y10">
        <v>8</v>
      </c>
      <c r="Z10" t="s">
        <v>444</v>
      </c>
      <c r="AA10">
        <f>3*60+48</f>
        <v>228</v>
      </c>
      <c r="AC10">
        <v>8</v>
      </c>
      <c r="AD10" t="s">
        <v>468</v>
      </c>
      <c r="AE10">
        <f>4*60+45</f>
        <v>285</v>
      </c>
      <c r="AG10">
        <v>8</v>
      </c>
      <c r="AH10" t="s">
        <v>487</v>
      </c>
      <c r="AI10">
        <f>5*60+28</f>
        <v>328</v>
      </c>
      <c r="AK10">
        <v>8</v>
      </c>
      <c r="AL10" t="s">
        <v>512</v>
      </c>
      <c r="AM10">
        <f>2*60+42</f>
        <v>162</v>
      </c>
      <c r="AO10">
        <v>8</v>
      </c>
      <c r="AP10" s="1" t="s">
        <v>527</v>
      </c>
      <c r="AQ10">
        <f>2*60+43</f>
        <v>163</v>
      </c>
      <c r="AS10">
        <v>8</v>
      </c>
      <c r="AT10" s="1" t="s">
        <v>542</v>
      </c>
      <c r="AU10">
        <f t="shared" si="0"/>
        <v>216</v>
      </c>
      <c r="AW10">
        <v>8</v>
      </c>
      <c r="AX10" t="s">
        <v>558</v>
      </c>
      <c r="AY10">
        <f>3*60+31</f>
        <v>211</v>
      </c>
      <c r="BA10">
        <v>8</v>
      </c>
      <c r="BB10" t="s">
        <v>574</v>
      </c>
      <c r="BC10">
        <f>4*60+3</f>
        <v>243</v>
      </c>
      <c r="BE10">
        <v>8</v>
      </c>
      <c r="BF10" t="s">
        <v>592</v>
      </c>
      <c r="BG10">
        <f>5*60+4</f>
        <v>304</v>
      </c>
      <c r="BI10">
        <v>8</v>
      </c>
      <c r="BJ10" t="s">
        <v>618</v>
      </c>
      <c r="BK10">
        <f>4*60+33</f>
        <v>273</v>
      </c>
      <c r="BM10">
        <v>8</v>
      </c>
      <c r="BN10" t="s">
        <v>650</v>
      </c>
      <c r="BO10">
        <f>4*60+11</f>
        <v>251</v>
      </c>
      <c r="BQ10">
        <v>8</v>
      </c>
      <c r="BR10" t="s">
        <v>681</v>
      </c>
      <c r="BS10">
        <f>4*60+18</f>
        <v>258</v>
      </c>
      <c r="BU10">
        <v>8</v>
      </c>
      <c r="BV10" t="s">
        <v>711</v>
      </c>
      <c r="BW10">
        <f>4*60+11</f>
        <v>251</v>
      </c>
      <c r="BY10">
        <v>8</v>
      </c>
      <c r="BZ10" t="s">
        <v>741</v>
      </c>
      <c r="CA10">
        <f>4*60+24</f>
        <v>264</v>
      </c>
      <c r="CC10">
        <v>8</v>
      </c>
      <c r="CD10" t="s">
        <v>769</v>
      </c>
      <c r="CE10">
        <f>3*60+54</f>
        <v>234</v>
      </c>
    </row>
    <row r="11" spans="1:84" x14ac:dyDescent="0.25">
      <c r="A11">
        <v>9</v>
      </c>
      <c r="B11" t="s">
        <v>279</v>
      </c>
      <c r="C11">
        <f>2*60+46</f>
        <v>166</v>
      </c>
      <c r="E11">
        <v>9</v>
      </c>
      <c r="F11" t="s">
        <v>299</v>
      </c>
      <c r="G11">
        <f>3*60+17</f>
        <v>197</v>
      </c>
      <c r="I11">
        <v>9</v>
      </c>
      <c r="J11" t="s">
        <v>321</v>
      </c>
      <c r="K11">
        <f>4*60+46</f>
        <v>286</v>
      </c>
      <c r="M11">
        <v>9</v>
      </c>
      <c r="N11" t="s">
        <v>349</v>
      </c>
      <c r="O11">
        <f>3*60+24</f>
        <v>204</v>
      </c>
      <c r="Q11">
        <v>9</v>
      </c>
      <c r="R11" t="s">
        <v>385</v>
      </c>
      <c r="S11">
        <f>3*60+25</f>
        <v>205</v>
      </c>
      <c r="U11">
        <v>9</v>
      </c>
      <c r="V11" t="s">
        <v>419</v>
      </c>
      <c r="W11">
        <f>4*60+7</f>
        <v>247</v>
      </c>
      <c r="Y11">
        <v>9</v>
      </c>
      <c r="Z11" t="s">
        <v>445</v>
      </c>
      <c r="AA11">
        <f>4*60+49</f>
        <v>289</v>
      </c>
      <c r="AC11">
        <v>9</v>
      </c>
      <c r="AD11" t="s">
        <v>469</v>
      </c>
      <c r="AE11">
        <f>3*60+18</f>
        <v>198</v>
      </c>
      <c r="AG11">
        <v>9</v>
      </c>
      <c r="AH11" t="s">
        <v>487</v>
      </c>
      <c r="AI11">
        <f>5*60+28</f>
        <v>328</v>
      </c>
      <c r="AK11">
        <v>9</v>
      </c>
      <c r="AL11" t="s">
        <v>512</v>
      </c>
      <c r="AM11">
        <f>2*60+42</f>
        <v>162</v>
      </c>
      <c r="AO11">
        <v>9</v>
      </c>
      <c r="AP11" s="1" t="s">
        <v>528</v>
      </c>
      <c r="AQ11">
        <f>3*60+8</f>
        <v>188</v>
      </c>
      <c r="AS11">
        <v>9</v>
      </c>
      <c r="AT11" s="1" t="s">
        <v>542</v>
      </c>
      <c r="AU11">
        <f t="shared" si="0"/>
        <v>216</v>
      </c>
      <c r="AW11">
        <v>9</v>
      </c>
      <c r="AX11" t="s">
        <v>558</v>
      </c>
      <c r="AY11">
        <f>3*60+31</f>
        <v>211</v>
      </c>
      <c r="BA11">
        <v>9</v>
      </c>
      <c r="BB11" t="s">
        <v>574</v>
      </c>
      <c r="BC11">
        <f>4*60+3</f>
        <v>243</v>
      </c>
      <c r="BE11">
        <v>9</v>
      </c>
      <c r="BF11" t="s">
        <v>592</v>
      </c>
      <c r="BG11">
        <f>5*60+4</f>
        <v>304</v>
      </c>
      <c r="BI11">
        <v>9</v>
      </c>
      <c r="BJ11" t="s">
        <v>619</v>
      </c>
      <c r="BK11">
        <f>4*60+10</f>
        <v>250</v>
      </c>
      <c r="BM11">
        <v>9</v>
      </c>
      <c r="BN11" t="s">
        <v>650</v>
      </c>
      <c r="BO11">
        <f>4*60+11</f>
        <v>251</v>
      </c>
      <c r="BQ11">
        <v>9</v>
      </c>
      <c r="BR11" t="s">
        <v>682</v>
      </c>
      <c r="BS11">
        <f>5*60+40</f>
        <v>340</v>
      </c>
      <c r="BU11">
        <v>9</v>
      </c>
      <c r="BV11" t="s">
        <v>712</v>
      </c>
      <c r="BW11">
        <f>3*60+34</f>
        <v>214</v>
      </c>
      <c r="BY11">
        <v>9</v>
      </c>
      <c r="BZ11" t="s">
        <v>742</v>
      </c>
      <c r="CA11">
        <f>4*60+9</f>
        <v>249</v>
      </c>
      <c r="CC11">
        <v>9</v>
      </c>
      <c r="CD11" t="s">
        <v>769</v>
      </c>
      <c r="CE11">
        <f>3*60+54</f>
        <v>234</v>
      </c>
    </row>
    <row r="12" spans="1:84" x14ac:dyDescent="0.25">
      <c r="A12">
        <v>10</v>
      </c>
      <c r="B12" t="s">
        <v>279</v>
      </c>
      <c r="C12">
        <f>2*60+46</f>
        <v>166</v>
      </c>
      <c r="E12">
        <v>10</v>
      </c>
      <c r="F12" t="s">
        <v>299</v>
      </c>
      <c r="G12">
        <f>3*60+17</f>
        <v>197</v>
      </c>
      <c r="I12">
        <v>10</v>
      </c>
      <c r="J12" t="s">
        <v>321</v>
      </c>
      <c r="K12">
        <f>4*60+46</f>
        <v>286</v>
      </c>
      <c r="M12">
        <v>10</v>
      </c>
      <c r="N12" t="s">
        <v>349</v>
      </c>
      <c r="O12">
        <f>3*60+24</f>
        <v>204</v>
      </c>
      <c r="Q12">
        <v>10</v>
      </c>
      <c r="R12" t="s">
        <v>386</v>
      </c>
      <c r="S12">
        <f>3*60+31</f>
        <v>211</v>
      </c>
      <c r="U12">
        <v>10</v>
      </c>
      <c r="V12" t="s">
        <v>420</v>
      </c>
      <c r="W12">
        <f>2*60+55</f>
        <v>175</v>
      </c>
      <c r="Y12">
        <v>10</v>
      </c>
      <c r="Z12" t="s">
        <v>446</v>
      </c>
      <c r="AA12">
        <f>3*60+4</f>
        <v>184</v>
      </c>
      <c r="AC12">
        <v>10</v>
      </c>
      <c r="AD12" t="s">
        <v>469</v>
      </c>
      <c r="AE12">
        <f>3*60+18</f>
        <v>198</v>
      </c>
      <c r="AG12">
        <v>10</v>
      </c>
      <c r="AH12" t="s">
        <v>488</v>
      </c>
      <c r="AI12">
        <f>3*60+15</f>
        <v>195</v>
      </c>
      <c r="AK12">
        <v>10</v>
      </c>
      <c r="AL12" t="s">
        <v>512</v>
      </c>
      <c r="AM12">
        <f>2*60+42</f>
        <v>162</v>
      </c>
      <c r="AO12">
        <v>10</v>
      </c>
      <c r="AP12" s="1" t="s">
        <v>528</v>
      </c>
      <c r="AQ12">
        <f>3*60+8</f>
        <v>188</v>
      </c>
      <c r="AS12">
        <v>10</v>
      </c>
      <c r="AT12" s="1" t="s">
        <v>542</v>
      </c>
      <c r="AU12">
        <f t="shared" si="0"/>
        <v>216</v>
      </c>
      <c r="AW12">
        <v>10</v>
      </c>
      <c r="AX12" t="s">
        <v>559</v>
      </c>
      <c r="AY12">
        <f t="shared" ref="AY12:AY18" si="1">4*60+53</f>
        <v>293</v>
      </c>
      <c r="BA12">
        <v>10</v>
      </c>
      <c r="BB12" t="s">
        <v>574</v>
      </c>
      <c r="BC12">
        <f>4*60+3</f>
        <v>243</v>
      </c>
      <c r="BE12">
        <v>10</v>
      </c>
      <c r="BF12" t="s">
        <v>593</v>
      </c>
      <c r="BG12">
        <f>4*60+55</f>
        <v>295</v>
      </c>
      <c r="BI12">
        <v>10</v>
      </c>
      <c r="BJ12" t="s">
        <v>619</v>
      </c>
      <c r="BK12">
        <f>4*60+10</f>
        <v>250</v>
      </c>
      <c r="BM12">
        <v>10</v>
      </c>
      <c r="BN12" t="s">
        <v>650</v>
      </c>
      <c r="BO12">
        <f>4*60+11</f>
        <v>251</v>
      </c>
      <c r="BQ12">
        <v>10</v>
      </c>
      <c r="BR12" t="s">
        <v>682</v>
      </c>
      <c r="BS12">
        <f>5*60+40</f>
        <v>340</v>
      </c>
      <c r="BU12">
        <v>10</v>
      </c>
      <c r="BV12" t="s">
        <v>712</v>
      </c>
      <c r="BW12">
        <f>3*60+34</f>
        <v>214</v>
      </c>
      <c r="BY12">
        <v>10</v>
      </c>
      <c r="BZ12" t="s">
        <v>742</v>
      </c>
      <c r="CA12">
        <f>4*60+9</f>
        <v>249</v>
      </c>
      <c r="CC12">
        <v>10</v>
      </c>
      <c r="CD12" t="s">
        <v>770</v>
      </c>
      <c r="CE12">
        <f>4*60+7</f>
        <v>247</v>
      </c>
    </row>
    <row r="13" spans="1:84" x14ac:dyDescent="0.25">
      <c r="A13">
        <v>11</v>
      </c>
      <c r="B13" t="s">
        <v>279</v>
      </c>
      <c r="C13">
        <f>2*60+46</f>
        <v>166</v>
      </c>
      <c r="E13">
        <v>11</v>
      </c>
      <c r="F13" t="s">
        <v>299</v>
      </c>
      <c r="G13">
        <f>3*60+17</f>
        <v>197</v>
      </c>
      <c r="I13">
        <v>11</v>
      </c>
      <c r="J13" t="s">
        <v>321</v>
      </c>
      <c r="K13">
        <f>4*60+46</f>
        <v>286</v>
      </c>
      <c r="M13">
        <v>11</v>
      </c>
      <c r="N13" t="s">
        <v>349</v>
      </c>
      <c r="O13">
        <f>3*60+24</f>
        <v>204</v>
      </c>
      <c r="Q13">
        <v>11</v>
      </c>
      <c r="R13" t="s">
        <v>387</v>
      </c>
      <c r="S13">
        <f>4*60+18</f>
        <v>258</v>
      </c>
      <c r="U13">
        <v>11</v>
      </c>
      <c r="V13" t="s">
        <v>421</v>
      </c>
      <c r="W13">
        <f>3*60+20</f>
        <v>200</v>
      </c>
      <c r="Y13">
        <v>11</v>
      </c>
      <c r="Z13" t="s">
        <v>446</v>
      </c>
      <c r="AA13">
        <f>3*60+4</f>
        <v>184</v>
      </c>
      <c r="AC13">
        <v>11</v>
      </c>
      <c r="AD13" t="s">
        <v>470</v>
      </c>
      <c r="AE13">
        <f t="shared" ref="AE13:AE20" si="2">3*60+31</f>
        <v>211</v>
      </c>
      <c r="AG13">
        <v>11</v>
      </c>
      <c r="AH13" t="s">
        <v>488</v>
      </c>
      <c r="AI13">
        <f>3*60+15</f>
        <v>195</v>
      </c>
      <c r="AK13">
        <v>11</v>
      </c>
      <c r="AL13" t="s">
        <v>512</v>
      </c>
      <c r="AM13">
        <f>2*60+42</f>
        <v>162</v>
      </c>
      <c r="AO13">
        <v>11</v>
      </c>
      <c r="AP13" s="1" t="s">
        <v>527</v>
      </c>
      <c r="AQ13">
        <f>2*60+43</f>
        <v>163</v>
      </c>
      <c r="AS13">
        <v>11</v>
      </c>
      <c r="AT13" s="1" t="s">
        <v>542</v>
      </c>
      <c r="AU13">
        <f t="shared" si="0"/>
        <v>216</v>
      </c>
      <c r="AW13">
        <v>11</v>
      </c>
      <c r="AX13" t="s">
        <v>559</v>
      </c>
      <c r="AY13">
        <f t="shared" si="1"/>
        <v>293</v>
      </c>
      <c r="BA13">
        <v>11</v>
      </c>
      <c r="BB13" t="s">
        <v>574</v>
      </c>
      <c r="BC13">
        <f>4*60+3</f>
        <v>243</v>
      </c>
      <c r="BE13">
        <v>11</v>
      </c>
      <c r="BF13" t="s">
        <v>593</v>
      </c>
      <c r="BG13">
        <f>4*60+55</f>
        <v>295</v>
      </c>
      <c r="BI13">
        <v>11</v>
      </c>
      <c r="BJ13" t="s">
        <v>620</v>
      </c>
      <c r="BK13">
        <f>4*60+18</f>
        <v>258</v>
      </c>
      <c r="BM13">
        <v>11</v>
      </c>
      <c r="BN13" t="s">
        <v>651</v>
      </c>
      <c r="BO13">
        <f>3*60+33</f>
        <v>213</v>
      </c>
      <c r="BQ13">
        <v>11</v>
      </c>
      <c r="BR13" t="s">
        <v>683</v>
      </c>
      <c r="BS13">
        <f>3*60+32</f>
        <v>212</v>
      </c>
      <c r="BU13">
        <v>11</v>
      </c>
      <c r="BV13" t="s">
        <v>712</v>
      </c>
      <c r="BW13">
        <f>3*60+34</f>
        <v>214</v>
      </c>
      <c r="BY13">
        <v>11</v>
      </c>
      <c r="BZ13" t="s">
        <v>742</v>
      </c>
      <c r="CA13">
        <f>4*60+9</f>
        <v>249</v>
      </c>
      <c r="CC13">
        <v>11</v>
      </c>
      <c r="CD13" t="s">
        <v>770</v>
      </c>
      <c r="CE13">
        <f>4*60+7</f>
        <v>247</v>
      </c>
    </row>
    <row r="14" spans="1:84" x14ac:dyDescent="0.25">
      <c r="A14">
        <v>12</v>
      </c>
      <c r="B14" t="s">
        <v>280</v>
      </c>
      <c r="C14">
        <f>4*60+33</f>
        <v>273</v>
      </c>
      <c r="E14">
        <v>12</v>
      </c>
      <c r="F14" t="s">
        <v>300</v>
      </c>
      <c r="G14">
        <f>3*60+7</f>
        <v>187</v>
      </c>
      <c r="I14">
        <v>12</v>
      </c>
      <c r="J14" t="s">
        <v>322</v>
      </c>
      <c r="K14">
        <f>2*60+50</f>
        <v>170</v>
      </c>
      <c r="M14">
        <v>12</v>
      </c>
      <c r="N14" t="s">
        <v>350</v>
      </c>
      <c r="O14">
        <f>3*60+27</f>
        <v>207</v>
      </c>
      <c r="Q14">
        <v>12</v>
      </c>
      <c r="R14" t="s">
        <v>388</v>
      </c>
      <c r="S14">
        <f>3*60+27</f>
        <v>207</v>
      </c>
      <c r="U14">
        <v>12</v>
      </c>
      <c r="V14" t="s">
        <v>421</v>
      </c>
      <c r="W14">
        <f>3*60+20</f>
        <v>200</v>
      </c>
      <c r="Y14">
        <v>12</v>
      </c>
      <c r="Z14" t="s">
        <v>446</v>
      </c>
      <c r="AA14">
        <f>3*60+4</f>
        <v>184</v>
      </c>
      <c r="AC14">
        <v>12</v>
      </c>
      <c r="AD14" t="s">
        <v>470</v>
      </c>
      <c r="AE14">
        <f t="shared" si="2"/>
        <v>211</v>
      </c>
      <c r="AG14">
        <v>12</v>
      </c>
      <c r="AH14" t="s">
        <v>489</v>
      </c>
      <c r="AI14">
        <f>5*60+3</f>
        <v>303</v>
      </c>
      <c r="AK14">
        <v>12</v>
      </c>
      <c r="AL14" t="s">
        <v>513</v>
      </c>
      <c r="AM14">
        <f>3*60+59</f>
        <v>239</v>
      </c>
      <c r="AO14">
        <v>12</v>
      </c>
      <c r="AP14" s="1" t="s">
        <v>529</v>
      </c>
      <c r="AQ14">
        <f>3*60+22</f>
        <v>202</v>
      </c>
      <c r="AS14">
        <v>12</v>
      </c>
      <c r="AT14" s="1" t="s">
        <v>543</v>
      </c>
      <c r="AU14">
        <f t="shared" ref="AU14:AU20" si="3">2*60+48</f>
        <v>168</v>
      </c>
      <c r="AW14">
        <v>12</v>
      </c>
      <c r="AX14" t="s">
        <v>559</v>
      </c>
      <c r="AY14">
        <f t="shared" si="1"/>
        <v>293</v>
      </c>
      <c r="BA14">
        <v>12</v>
      </c>
      <c r="BB14" t="s">
        <v>574</v>
      </c>
      <c r="BC14">
        <f>4*60+3</f>
        <v>243</v>
      </c>
      <c r="BE14">
        <v>12</v>
      </c>
      <c r="BF14" t="s">
        <v>593</v>
      </c>
      <c r="BG14">
        <f>4*60+55</f>
        <v>295</v>
      </c>
      <c r="BI14">
        <v>12</v>
      </c>
      <c r="BJ14" t="s">
        <v>621</v>
      </c>
      <c r="BK14">
        <f>4*60+15</f>
        <v>255</v>
      </c>
      <c r="BM14">
        <v>12</v>
      </c>
      <c r="BN14" t="s">
        <v>652</v>
      </c>
      <c r="BO14">
        <f>4*60</f>
        <v>240</v>
      </c>
      <c r="BQ14">
        <v>12</v>
      </c>
      <c r="BR14" t="s">
        <v>683</v>
      </c>
      <c r="BS14">
        <f>3*60+32</f>
        <v>212</v>
      </c>
      <c r="BU14">
        <v>12</v>
      </c>
      <c r="BV14" t="s">
        <v>713</v>
      </c>
      <c r="BW14">
        <f>5*60+32</f>
        <v>332</v>
      </c>
      <c r="BY14">
        <v>12</v>
      </c>
      <c r="BZ14" t="s">
        <v>743</v>
      </c>
      <c r="CA14">
        <f>4*60+49</f>
        <v>289</v>
      </c>
      <c r="CC14">
        <v>12</v>
      </c>
      <c r="CD14" t="s">
        <v>771</v>
      </c>
      <c r="CE14">
        <f>3*60+29</f>
        <v>209</v>
      </c>
    </row>
    <row r="15" spans="1:84" x14ac:dyDescent="0.25">
      <c r="A15">
        <v>13</v>
      </c>
      <c r="B15" t="s">
        <v>280</v>
      </c>
      <c r="C15">
        <f>4*60+33</f>
        <v>273</v>
      </c>
      <c r="E15">
        <v>13</v>
      </c>
      <c r="F15" t="s">
        <v>301</v>
      </c>
      <c r="G15">
        <f>4*60+8</f>
        <v>248</v>
      </c>
      <c r="I15">
        <v>13</v>
      </c>
      <c r="J15" t="s">
        <v>321</v>
      </c>
      <c r="K15">
        <f>4*60+46</f>
        <v>286</v>
      </c>
      <c r="M15">
        <v>13</v>
      </c>
      <c r="N15" t="s">
        <v>351</v>
      </c>
      <c r="O15">
        <f>3*60+18</f>
        <v>198</v>
      </c>
      <c r="Q15">
        <v>13</v>
      </c>
      <c r="R15" t="s">
        <v>389</v>
      </c>
      <c r="S15">
        <f>3*60+56</f>
        <v>236</v>
      </c>
      <c r="U15">
        <v>13</v>
      </c>
      <c r="V15" t="s">
        <v>421</v>
      </c>
      <c r="W15">
        <f>3*60+20</f>
        <v>200</v>
      </c>
      <c r="Y15">
        <v>13</v>
      </c>
      <c r="Z15" t="s">
        <v>447</v>
      </c>
      <c r="AA15">
        <f>2*60+23</f>
        <v>143</v>
      </c>
      <c r="AC15">
        <v>13</v>
      </c>
      <c r="AD15" t="s">
        <v>470</v>
      </c>
      <c r="AE15">
        <f t="shared" si="2"/>
        <v>211</v>
      </c>
      <c r="AG15">
        <v>13</v>
      </c>
      <c r="AH15" t="s">
        <v>489</v>
      </c>
      <c r="AI15">
        <f>5*60+3</f>
        <v>303</v>
      </c>
      <c r="AK15">
        <v>13</v>
      </c>
      <c r="AL15" t="s">
        <v>513</v>
      </c>
      <c r="AM15">
        <f>3*60+59</f>
        <v>239</v>
      </c>
      <c r="AO15">
        <v>13</v>
      </c>
      <c r="AP15" s="1" t="s">
        <v>530</v>
      </c>
      <c r="AQ15">
        <f>6*60+33</f>
        <v>393</v>
      </c>
      <c r="AS15">
        <v>13</v>
      </c>
      <c r="AT15" s="1" t="s">
        <v>543</v>
      </c>
      <c r="AU15">
        <f t="shared" si="3"/>
        <v>168</v>
      </c>
      <c r="AW15">
        <v>13</v>
      </c>
      <c r="AX15" t="s">
        <v>559</v>
      </c>
      <c r="AY15">
        <f t="shared" si="1"/>
        <v>293</v>
      </c>
      <c r="BA15">
        <v>13</v>
      </c>
      <c r="BB15" t="s">
        <v>575</v>
      </c>
      <c r="BC15">
        <f>3*60+48</f>
        <v>228</v>
      </c>
      <c r="BE15">
        <v>13</v>
      </c>
      <c r="BF15" t="s">
        <v>594</v>
      </c>
      <c r="BG15">
        <f>4*60+22</f>
        <v>262</v>
      </c>
      <c r="BI15">
        <v>13</v>
      </c>
      <c r="BJ15" t="s">
        <v>622</v>
      </c>
      <c r="BK15">
        <f>3*60+11</f>
        <v>191</v>
      </c>
      <c r="BM15">
        <v>13</v>
      </c>
      <c r="BN15" t="s">
        <v>652</v>
      </c>
      <c r="BO15">
        <f>4*60</f>
        <v>240</v>
      </c>
      <c r="BQ15">
        <v>13</v>
      </c>
      <c r="BR15" t="s">
        <v>684</v>
      </c>
      <c r="BS15">
        <f>5*60+2</f>
        <v>302</v>
      </c>
      <c r="BU15">
        <v>13</v>
      </c>
      <c r="BV15" t="s">
        <v>714</v>
      </c>
      <c r="BW15">
        <f>3*60+56</f>
        <v>236</v>
      </c>
      <c r="BY15">
        <v>13</v>
      </c>
      <c r="BZ15" t="s">
        <v>743</v>
      </c>
      <c r="CA15">
        <f>4*60+49</f>
        <v>289</v>
      </c>
      <c r="CC15">
        <v>13</v>
      </c>
      <c r="CD15" t="s">
        <v>772</v>
      </c>
      <c r="CE15">
        <f>4*60+7</f>
        <v>247</v>
      </c>
    </row>
    <row r="16" spans="1:84" x14ac:dyDescent="0.25">
      <c r="A16">
        <v>14</v>
      </c>
      <c r="B16" t="s">
        <v>281</v>
      </c>
      <c r="C16">
        <f>3*60+54</f>
        <v>234</v>
      </c>
      <c r="E16">
        <v>14</v>
      </c>
      <c r="F16" t="s">
        <v>301</v>
      </c>
      <c r="G16">
        <f>4*60+8</f>
        <v>248</v>
      </c>
      <c r="I16">
        <v>14</v>
      </c>
      <c r="J16" t="s">
        <v>323</v>
      </c>
      <c r="K16">
        <f>3*60+40</f>
        <v>220</v>
      </c>
      <c r="M16">
        <v>14</v>
      </c>
      <c r="N16" t="s">
        <v>352</v>
      </c>
      <c r="O16">
        <f>2*60+48</f>
        <v>168</v>
      </c>
      <c r="Q16">
        <v>14</v>
      </c>
      <c r="R16" t="s">
        <v>390</v>
      </c>
      <c r="S16">
        <f>3*60+21</f>
        <v>201</v>
      </c>
      <c r="U16">
        <v>14</v>
      </c>
      <c r="V16" t="s">
        <v>422</v>
      </c>
      <c r="W16">
        <f>4*60+20</f>
        <v>260</v>
      </c>
      <c r="Y16">
        <v>14</v>
      </c>
      <c r="Z16" t="s">
        <v>447</v>
      </c>
      <c r="AA16">
        <f>2*60+23</f>
        <v>143</v>
      </c>
      <c r="AC16">
        <v>14</v>
      </c>
      <c r="AD16" t="s">
        <v>470</v>
      </c>
      <c r="AE16">
        <f t="shared" si="2"/>
        <v>211</v>
      </c>
      <c r="AG16">
        <v>14</v>
      </c>
      <c r="AH16" t="s">
        <v>488</v>
      </c>
      <c r="AI16">
        <f>3*60+15</f>
        <v>195</v>
      </c>
      <c r="AK16">
        <v>14</v>
      </c>
      <c r="AL16" t="s">
        <v>513</v>
      </c>
      <c r="AM16">
        <f>3*60+59</f>
        <v>239</v>
      </c>
      <c r="AO16">
        <v>14</v>
      </c>
      <c r="AP16" s="1" t="s">
        <v>530</v>
      </c>
      <c r="AQ16">
        <f>6*60+33</f>
        <v>393</v>
      </c>
      <c r="AS16">
        <v>14</v>
      </c>
      <c r="AT16" s="1" t="s">
        <v>543</v>
      </c>
      <c r="AU16">
        <f t="shared" si="3"/>
        <v>168</v>
      </c>
      <c r="AW16">
        <v>14</v>
      </c>
      <c r="AX16" t="s">
        <v>559</v>
      </c>
      <c r="AY16">
        <f t="shared" si="1"/>
        <v>293</v>
      </c>
      <c r="BA16">
        <v>14</v>
      </c>
      <c r="BB16" t="s">
        <v>575</v>
      </c>
      <c r="BC16">
        <f>3*60+48</f>
        <v>228</v>
      </c>
      <c r="BE16">
        <v>14</v>
      </c>
      <c r="BF16" t="s">
        <v>594</v>
      </c>
      <c r="BG16">
        <f>4*60+22</f>
        <v>262</v>
      </c>
      <c r="BI16">
        <v>14</v>
      </c>
      <c r="BJ16" t="s">
        <v>622</v>
      </c>
      <c r="BK16">
        <f>3*60+11</f>
        <v>191</v>
      </c>
      <c r="BM16">
        <v>14</v>
      </c>
      <c r="BN16" t="s">
        <v>653</v>
      </c>
      <c r="BO16">
        <f>4*60+30</f>
        <v>270</v>
      </c>
      <c r="BQ16">
        <v>14</v>
      </c>
      <c r="BR16" t="s">
        <v>684</v>
      </c>
      <c r="BS16">
        <f>5*60+2</f>
        <v>302</v>
      </c>
      <c r="BU16">
        <v>14</v>
      </c>
      <c r="BV16" t="s">
        <v>715</v>
      </c>
      <c r="BW16">
        <f>3*60+57</f>
        <v>237</v>
      </c>
      <c r="BY16">
        <v>14</v>
      </c>
      <c r="BZ16" t="s">
        <v>744</v>
      </c>
      <c r="CA16">
        <f>4*60+24</f>
        <v>264</v>
      </c>
      <c r="CC16">
        <v>14</v>
      </c>
      <c r="CD16" t="s">
        <v>772</v>
      </c>
      <c r="CE16">
        <f>4*60+7</f>
        <v>247</v>
      </c>
    </row>
    <row r="17" spans="1:83" x14ac:dyDescent="0.25">
      <c r="A17">
        <v>15</v>
      </c>
      <c r="B17" t="s">
        <v>281</v>
      </c>
      <c r="C17">
        <f>3*60+54</f>
        <v>234</v>
      </c>
      <c r="E17">
        <v>15</v>
      </c>
      <c r="F17" t="s">
        <v>301</v>
      </c>
      <c r="G17">
        <f>4*60+8</f>
        <v>248</v>
      </c>
      <c r="I17">
        <v>15</v>
      </c>
      <c r="J17" t="s">
        <v>323</v>
      </c>
      <c r="K17">
        <f>3*60+40</f>
        <v>220</v>
      </c>
      <c r="M17">
        <v>15</v>
      </c>
      <c r="N17" t="s">
        <v>353</v>
      </c>
      <c r="O17">
        <f>5*60+23</f>
        <v>323</v>
      </c>
      <c r="Q17">
        <v>15</v>
      </c>
      <c r="R17" t="s">
        <v>391</v>
      </c>
      <c r="S17">
        <f>5*60+38</f>
        <v>338</v>
      </c>
      <c r="U17">
        <v>15</v>
      </c>
      <c r="V17" t="s">
        <v>422</v>
      </c>
      <c r="W17">
        <f>4*60+20</f>
        <v>260</v>
      </c>
      <c r="Y17">
        <v>15</v>
      </c>
      <c r="Z17" t="s">
        <v>448</v>
      </c>
      <c r="AA17">
        <f>3*60+51</f>
        <v>231</v>
      </c>
      <c r="AC17">
        <v>15</v>
      </c>
      <c r="AD17" t="s">
        <v>470</v>
      </c>
      <c r="AE17">
        <f t="shared" si="2"/>
        <v>211</v>
      </c>
      <c r="AG17">
        <v>15</v>
      </c>
      <c r="AH17" t="s">
        <v>490</v>
      </c>
      <c r="AI17">
        <f>3*60+41</f>
        <v>221</v>
      </c>
      <c r="AK17">
        <v>15</v>
      </c>
      <c r="AL17" t="s">
        <v>513</v>
      </c>
      <c r="AM17">
        <f>3*60+59</f>
        <v>239</v>
      </c>
      <c r="AO17">
        <v>15</v>
      </c>
      <c r="AP17" s="1" t="s">
        <v>531</v>
      </c>
      <c r="AQ17">
        <f>3*60+56</f>
        <v>236</v>
      </c>
      <c r="AS17">
        <v>15</v>
      </c>
      <c r="AT17" s="1" t="s">
        <v>543</v>
      </c>
      <c r="AU17">
        <f t="shared" si="3"/>
        <v>168</v>
      </c>
      <c r="AW17">
        <v>15</v>
      </c>
      <c r="AX17" t="s">
        <v>559</v>
      </c>
      <c r="AY17">
        <f t="shared" si="1"/>
        <v>293</v>
      </c>
      <c r="BA17">
        <v>15</v>
      </c>
      <c r="BB17" t="s">
        <v>575</v>
      </c>
      <c r="BC17">
        <f>3*60+48</f>
        <v>228</v>
      </c>
      <c r="BE17">
        <v>15</v>
      </c>
      <c r="BF17" t="s">
        <v>595</v>
      </c>
      <c r="BG17">
        <f>6*60+24</f>
        <v>384</v>
      </c>
      <c r="BI17">
        <v>15</v>
      </c>
      <c r="BJ17" t="s">
        <v>622</v>
      </c>
      <c r="BK17">
        <f>3*60+11</f>
        <v>191</v>
      </c>
      <c r="BM17">
        <v>15</v>
      </c>
      <c r="BN17" t="s">
        <v>653</v>
      </c>
      <c r="BO17">
        <f>4*60+30</f>
        <v>270</v>
      </c>
      <c r="BQ17">
        <v>15</v>
      </c>
      <c r="BR17" t="s">
        <v>685</v>
      </c>
      <c r="BS17">
        <f>4*60+43</f>
        <v>283</v>
      </c>
      <c r="BU17">
        <v>15</v>
      </c>
      <c r="BV17" t="s">
        <v>716</v>
      </c>
      <c r="BW17">
        <f>3*60+38</f>
        <v>218</v>
      </c>
      <c r="BY17">
        <v>15</v>
      </c>
      <c r="BZ17" t="s">
        <v>745</v>
      </c>
      <c r="CA17">
        <f>4*60+10</f>
        <v>250</v>
      </c>
      <c r="CC17">
        <v>15</v>
      </c>
      <c r="CD17" t="s">
        <v>773</v>
      </c>
      <c r="CE17">
        <f>3*60+49</f>
        <v>229</v>
      </c>
    </row>
    <row r="18" spans="1:83" x14ac:dyDescent="0.25">
      <c r="A18">
        <v>16</v>
      </c>
      <c r="B18" t="s">
        <v>282</v>
      </c>
      <c r="C18">
        <f t="shared" ref="C18:C23" si="4">3*60+17</f>
        <v>197</v>
      </c>
      <c r="E18">
        <v>16</v>
      </c>
      <c r="F18" t="s">
        <v>302</v>
      </c>
      <c r="G18">
        <f t="shared" ref="G18:G23" si="5">4*60+15</f>
        <v>255</v>
      </c>
      <c r="I18">
        <v>16</v>
      </c>
      <c r="J18" t="s">
        <v>324</v>
      </c>
      <c r="K18">
        <f>3*60+20</f>
        <v>200</v>
      </c>
      <c r="M18">
        <v>16</v>
      </c>
      <c r="N18" t="s">
        <v>354</v>
      </c>
      <c r="O18">
        <f>3*60+29</f>
        <v>209</v>
      </c>
      <c r="Q18">
        <v>16</v>
      </c>
      <c r="R18" t="s">
        <v>391</v>
      </c>
      <c r="S18">
        <f>5*60+38</f>
        <v>338</v>
      </c>
      <c r="U18">
        <v>16</v>
      </c>
      <c r="V18" t="s">
        <v>422</v>
      </c>
      <c r="W18">
        <f>4*60+20</f>
        <v>260</v>
      </c>
      <c r="Y18">
        <v>16</v>
      </c>
      <c r="Z18" t="s">
        <v>449</v>
      </c>
      <c r="AA18">
        <f>3*60+32</f>
        <v>212</v>
      </c>
      <c r="AC18">
        <v>16</v>
      </c>
      <c r="AD18" t="s">
        <v>470</v>
      </c>
      <c r="AE18">
        <f t="shared" si="2"/>
        <v>211</v>
      </c>
      <c r="AG18">
        <v>16</v>
      </c>
      <c r="AH18" t="s">
        <v>491</v>
      </c>
      <c r="AI18">
        <f>3*60+5</f>
        <v>185</v>
      </c>
      <c r="AK18">
        <v>16</v>
      </c>
      <c r="AL18" t="s">
        <v>514</v>
      </c>
      <c r="AM18">
        <f t="shared" ref="AM18:AM23" si="6">3*60+32</f>
        <v>212</v>
      </c>
      <c r="AO18">
        <v>16</v>
      </c>
      <c r="AP18" s="1" t="s">
        <v>531</v>
      </c>
      <c r="AQ18">
        <f>3*60+56</f>
        <v>236</v>
      </c>
      <c r="AS18">
        <v>16</v>
      </c>
      <c r="AT18" s="1" t="s">
        <v>543</v>
      </c>
      <c r="AU18">
        <f t="shared" si="3"/>
        <v>168</v>
      </c>
      <c r="AW18">
        <v>16</v>
      </c>
      <c r="AX18" t="s">
        <v>559</v>
      </c>
      <c r="AY18">
        <f t="shared" si="1"/>
        <v>293</v>
      </c>
      <c r="BA18">
        <v>16</v>
      </c>
      <c r="BB18" t="s">
        <v>576</v>
      </c>
      <c r="BC18">
        <f>3*60+23</f>
        <v>203</v>
      </c>
      <c r="BE18">
        <v>16</v>
      </c>
      <c r="BF18" t="s">
        <v>595</v>
      </c>
      <c r="BG18">
        <f>6*60+24</f>
        <v>384</v>
      </c>
      <c r="BI18">
        <v>16</v>
      </c>
      <c r="BJ18" t="s">
        <v>623</v>
      </c>
      <c r="BK18">
        <f>3*60+46</f>
        <v>226</v>
      </c>
      <c r="BM18">
        <v>16</v>
      </c>
      <c r="BN18" t="s">
        <v>654</v>
      </c>
      <c r="BO18">
        <f>4*60</f>
        <v>240</v>
      </c>
      <c r="BQ18">
        <v>16</v>
      </c>
      <c r="BR18" t="s">
        <v>685</v>
      </c>
      <c r="BS18">
        <f>4*60+43</f>
        <v>283</v>
      </c>
      <c r="BU18">
        <v>16</v>
      </c>
      <c r="BV18" t="s">
        <v>717</v>
      </c>
      <c r="BW18">
        <f>5*60+41</f>
        <v>341</v>
      </c>
      <c r="BY18">
        <v>16</v>
      </c>
      <c r="BZ18" t="s">
        <v>746</v>
      </c>
      <c r="CA18">
        <f>4*60+13</f>
        <v>253</v>
      </c>
      <c r="CC18">
        <v>16</v>
      </c>
      <c r="CD18" t="s">
        <v>774</v>
      </c>
      <c r="CE18">
        <f>3*60+59</f>
        <v>239</v>
      </c>
    </row>
    <row r="19" spans="1:83" x14ac:dyDescent="0.25">
      <c r="A19">
        <v>17</v>
      </c>
      <c r="B19" t="s">
        <v>282</v>
      </c>
      <c r="C19">
        <f t="shared" si="4"/>
        <v>197</v>
      </c>
      <c r="E19">
        <v>17</v>
      </c>
      <c r="F19" t="s">
        <v>302</v>
      </c>
      <c r="G19">
        <f t="shared" si="5"/>
        <v>255</v>
      </c>
      <c r="I19">
        <v>17</v>
      </c>
      <c r="J19" t="s">
        <v>324</v>
      </c>
      <c r="K19">
        <f>3*60+20</f>
        <v>200</v>
      </c>
      <c r="M19">
        <v>17</v>
      </c>
      <c r="N19" t="s">
        <v>354</v>
      </c>
      <c r="O19">
        <f>3*60+29</f>
        <v>209</v>
      </c>
      <c r="Q19">
        <v>17</v>
      </c>
      <c r="R19" t="s">
        <v>392</v>
      </c>
      <c r="S19">
        <f>3*60+23</f>
        <v>203</v>
      </c>
      <c r="U19">
        <v>17</v>
      </c>
      <c r="V19" t="s">
        <v>422</v>
      </c>
      <c r="W19">
        <f>4*60+20</f>
        <v>260</v>
      </c>
      <c r="Y19">
        <v>17</v>
      </c>
      <c r="Z19" t="s">
        <v>450</v>
      </c>
      <c r="AA19">
        <f>3*60+59</f>
        <v>239</v>
      </c>
      <c r="AC19">
        <v>17</v>
      </c>
      <c r="AD19" t="s">
        <v>470</v>
      </c>
      <c r="AE19">
        <f t="shared" si="2"/>
        <v>211</v>
      </c>
      <c r="AG19">
        <v>17</v>
      </c>
      <c r="AH19" t="s">
        <v>492</v>
      </c>
      <c r="AI19">
        <f>3*60+22</f>
        <v>202</v>
      </c>
      <c r="AK19">
        <v>17</v>
      </c>
      <c r="AL19" t="s">
        <v>514</v>
      </c>
      <c r="AM19">
        <f t="shared" si="6"/>
        <v>212</v>
      </c>
      <c r="AO19">
        <v>17</v>
      </c>
      <c r="AP19" s="1" t="s">
        <v>531</v>
      </c>
      <c r="AQ19">
        <f>3*60+56</f>
        <v>236</v>
      </c>
      <c r="AS19">
        <v>17</v>
      </c>
      <c r="AT19" s="1" t="s">
        <v>543</v>
      </c>
      <c r="AU19">
        <f t="shared" si="3"/>
        <v>168</v>
      </c>
      <c r="AW19">
        <v>17</v>
      </c>
      <c r="AX19" t="s">
        <v>560</v>
      </c>
      <c r="AY19">
        <f>3*60+28</f>
        <v>208</v>
      </c>
      <c r="BA19">
        <v>17</v>
      </c>
      <c r="BB19" t="s">
        <v>576</v>
      </c>
      <c r="BC19">
        <f>3*60+23</f>
        <v>203</v>
      </c>
      <c r="BE19">
        <v>17</v>
      </c>
      <c r="BF19" t="s">
        <v>595</v>
      </c>
      <c r="BG19">
        <f>6*60+24</f>
        <v>384</v>
      </c>
      <c r="BI19">
        <v>17</v>
      </c>
      <c r="BJ19" t="s">
        <v>623</v>
      </c>
      <c r="BK19">
        <f>3*60+46</f>
        <v>226</v>
      </c>
      <c r="BM19">
        <v>17</v>
      </c>
      <c r="BN19" t="s">
        <v>654</v>
      </c>
      <c r="BO19">
        <f>4*60</f>
        <v>240</v>
      </c>
      <c r="BQ19">
        <v>17</v>
      </c>
      <c r="BR19" t="s">
        <v>686</v>
      </c>
      <c r="BS19">
        <f>4*60+38</f>
        <v>278</v>
      </c>
      <c r="BU19">
        <v>17</v>
      </c>
      <c r="BV19" t="s">
        <v>717</v>
      </c>
      <c r="BW19">
        <f>5*60+41</f>
        <v>341</v>
      </c>
      <c r="BY19">
        <v>17</v>
      </c>
      <c r="BZ19" t="s">
        <v>746</v>
      </c>
      <c r="CA19">
        <f>4*60+13</f>
        <v>253</v>
      </c>
      <c r="CC19">
        <v>17</v>
      </c>
      <c r="CD19" t="s">
        <v>775</v>
      </c>
      <c r="CE19">
        <f>3*60+57</f>
        <v>237</v>
      </c>
    </row>
    <row r="20" spans="1:83" x14ac:dyDescent="0.25">
      <c r="A20">
        <v>18</v>
      </c>
      <c r="B20" t="s">
        <v>282</v>
      </c>
      <c r="C20">
        <f t="shared" si="4"/>
        <v>197</v>
      </c>
      <c r="E20">
        <v>18</v>
      </c>
      <c r="F20" t="s">
        <v>302</v>
      </c>
      <c r="G20">
        <f t="shared" si="5"/>
        <v>255</v>
      </c>
      <c r="I20">
        <v>18</v>
      </c>
      <c r="J20" t="s">
        <v>324</v>
      </c>
      <c r="K20">
        <f>3*60+20</f>
        <v>200</v>
      </c>
      <c r="M20">
        <v>18</v>
      </c>
      <c r="N20" t="s">
        <v>355</v>
      </c>
      <c r="O20">
        <f>2*60+46</f>
        <v>166</v>
      </c>
      <c r="Q20">
        <v>18</v>
      </c>
      <c r="R20" t="s">
        <v>393</v>
      </c>
      <c r="S20">
        <f>3*60+47</f>
        <v>227</v>
      </c>
      <c r="U20">
        <v>18</v>
      </c>
      <c r="V20" t="s">
        <v>423</v>
      </c>
      <c r="W20">
        <f>3*60+18</f>
        <v>198</v>
      </c>
      <c r="Y20">
        <v>18</v>
      </c>
      <c r="Z20" t="s">
        <v>451</v>
      </c>
      <c r="AA20">
        <f>3*60</f>
        <v>180</v>
      </c>
      <c r="AC20">
        <v>18</v>
      </c>
      <c r="AD20" t="s">
        <v>470</v>
      </c>
      <c r="AE20">
        <f t="shared" si="2"/>
        <v>211</v>
      </c>
      <c r="AG20">
        <v>18</v>
      </c>
      <c r="AH20" t="s">
        <v>493</v>
      </c>
      <c r="AI20">
        <f>3*60+55</f>
        <v>235</v>
      </c>
      <c r="AK20">
        <v>18</v>
      </c>
      <c r="AL20" t="s">
        <v>514</v>
      </c>
      <c r="AM20">
        <f t="shared" si="6"/>
        <v>212</v>
      </c>
      <c r="AO20">
        <v>18</v>
      </c>
      <c r="AP20" s="1" t="s">
        <v>532</v>
      </c>
      <c r="AQ20">
        <f>3*60+20</f>
        <v>200</v>
      </c>
      <c r="AS20">
        <v>18</v>
      </c>
      <c r="AT20" s="1" t="s">
        <v>543</v>
      </c>
      <c r="AU20">
        <f t="shared" si="3"/>
        <v>168</v>
      </c>
      <c r="AW20">
        <v>18</v>
      </c>
      <c r="AX20" t="s">
        <v>561</v>
      </c>
      <c r="AY20">
        <f>4*60+18</f>
        <v>258</v>
      </c>
      <c r="BA20">
        <v>18</v>
      </c>
      <c r="BB20" t="s">
        <v>576</v>
      </c>
      <c r="BC20">
        <f>3*60+23</f>
        <v>203</v>
      </c>
      <c r="BE20">
        <v>18</v>
      </c>
      <c r="BF20" t="s">
        <v>595</v>
      </c>
      <c r="BG20">
        <f>6*60+24</f>
        <v>384</v>
      </c>
      <c r="BI20">
        <v>18</v>
      </c>
      <c r="BJ20" t="s">
        <v>624</v>
      </c>
      <c r="BK20">
        <f>4*60+4</f>
        <v>244</v>
      </c>
      <c r="BM20">
        <v>18</v>
      </c>
      <c r="BN20" t="s">
        <v>655</v>
      </c>
      <c r="BO20">
        <f>4*60+41</f>
        <v>281</v>
      </c>
      <c r="BQ20">
        <v>18</v>
      </c>
      <c r="BR20" t="s">
        <v>686</v>
      </c>
      <c r="BS20">
        <f>4*60+38</f>
        <v>278</v>
      </c>
      <c r="BU20">
        <v>18</v>
      </c>
      <c r="BV20" t="s">
        <v>717</v>
      </c>
      <c r="BW20">
        <f>5*60+41</f>
        <v>341</v>
      </c>
      <c r="BY20">
        <v>18</v>
      </c>
      <c r="BZ20" t="s">
        <v>746</v>
      </c>
      <c r="CA20">
        <f>4*60+13</f>
        <v>253</v>
      </c>
      <c r="CC20">
        <v>18</v>
      </c>
      <c r="CD20" t="s">
        <v>775</v>
      </c>
      <c r="CE20">
        <f>3*60+57</f>
        <v>237</v>
      </c>
    </row>
    <row r="21" spans="1:83" x14ac:dyDescent="0.25">
      <c r="A21">
        <v>19</v>
      </c>
      <c r="B21" t="s">
        <v>282</v>
      </c>
      <c r="C21">
        <f t="shared" si="4"/>
        <v>197</v>
      </c>
      <c r="E21">
        <v>19</v>
      </c>
      <c r="F21" t="s">
        <v>302</v>
      </c>
      <c r="G21">
        <f t="shared" si="5"/>
        <v>255</v>
      </c>
      <c r="I21">
        <v>19</v>
      </c>
      <c r="J21" t="s">
        <v>324</v>
      </c>
      <c r="K21">
        <f>3*60+20</f>
        <v>200</v>
      </c>
      <c r="M21">
        <v>19</v>
      </c>
      <c r="N21" t="s">
        <v>355</v>
      </c>
      <c r="O21">
        <f>2*60+46</f>
        <v>166</v>
      </c>
      <c r="Q21">
        <v>19</v>
      </c>
      <c r="R21" t="s">
        <v>393</v>
      </c>
      <c r="S21">
        <f>3*60+47</f>
        <v>227</v>
      </c>
      <c r="U21">
        <v>19</v>
      </c>
      <c r="V21" t="s">
        <v>424</v>
      </c>
      <c r="W21">
        <f>2*60+51</f>
        <v>171</v>
      </c>
      <c r="Y21">
        <v>19</v>
      </c>
      <c r="Z21" t="s">
        <v>452</v>
      </c>
      <c r="AA21">
        <f>6*60+30</f>
        <v>390</v>
      </c>
      <c r="AC21">
        <v>19</v>
      </c>
      <c r="AD21" t="s">
        <v>471</v>
      </c>
      <c r="AE21">
        <f>3*60+25</f>
        <v>205</v>
      </c>
      <c r="AG21">
        <v>19</v>
      </c>
      <c r="AH21" t="s">
        <v>493</v>
      </c>
      <c r="AI21">
        <f>3*60+55</f>
        <v>235</v>
      </c>
      <c r="AK21">
        <v>19</v>
      </c>
      <c r="AL21" t="s">
        <v>514</v>
      </c>
      <c r="AM21">
        <f t="shared" si="6"/>
        <v>212</v>
      </c>
      <c r="AO21">
        <v>19</v>
      </c>
      <c r="AP21" s="1" t="s">
        <v>532</v>
      </c>
      <c r="AQ21">
        <f>3*60+20</f>
        <v>200</v>
      </c>
      <c r="AS21">
        <v>19</v>
      </c>
      <c r="AT21" s="1" t="s">
        <v>544</v>
      </c>
      <c r="AU21">
        <f>3*60+32</f>
        <v>212</v>
      </c>
      <c r="AW21">
        <v>19</v>
      </c>
      <c r="AX21" t="s">
        <v>561</v>
      </c>
      <c r="AY21">
        <f>4*60+18</f>
        <v>258</v>
      </c>
      <c r="BA21">
        <v>19</v>
      </c>
      <c r="BB21" t="s">
        <v>577</v>
      </c>
      <c r="BC21">
        <f>4*60+11</f>
        <v>251</v>
      </c>
      <c r="BE21">
        <v>19</v>
      </c>
      <c r="BF21" t="s">
        <v>596</v>
      </c>
      <c r="BG21">
        <f>4*60+8</f>
        <v>248</v>
      </c>
      <c r="BI21">
        <v>19</v>
      </c>
      <c r="BJ21" t="s">
        <v>625</v>
      </c>
      <c r="BK21">
        <f>4*60+14</f>
        <v>254</v>
      </c>
      <c r="BM21">
        <v>19</v>
      </c>
      <c r="BN21" t="s">
        <v>655</v>
      </c>
      <c r="BO21">
        <f>4*60+41</f>
        <v>281</v>
      </c>
      <c r="BQ21">
        <v>19</v>
      </c>
      <c r="BR21" t="s">
        <v>687</v>
      </c>
      <c r="BS21">
        <f>3*60+33</f>
        <v>213</v>
      </c>
      <c r="BU21">
        <v>19</v>
      </c>
      <c r="BV21" t="s">
        <v>718</v>
      </c>
      <c r="BW21">
        <f>5*60+41</f>
        <v>341</v>
      </c>
      <c r="BY21">
        <v>19</v>
      </c>
      <c r="BZ21" t="s">
        <v>746</v>
      </c>
      <c r="CA21">
        <f>4*60+13</f>
        <v>253</v>
      </c>
      <c r="CC21">
        <v>19</v>
      </c>
      <c r="CD21" t="s">
        <v>776</v>
      </c>
      <c r="CE21">
        <f>4*60+22</f>
        <v>262</v>
      </c>
    </row>
    <row r="22" spans="1:83" x14ac:dyDescent="0.25">
      <c r="A22">
        <v>20</v>
      </c>
      <c r="B22" t="s">
        <v>282</v>
      </c>
      <c r="C22">
        <f t="shared" si="4"/>
        <v>197</v>
      </c>
      <c r="E22">
        <v>20</v>
      </c>
      <c r="F22" t="s">
        <v>302</v>
      </c>
      <c r="G22">
        <f t="shared" si="5"/>
        <v>255</v>
      </c>
      <c r="I22">
        <v>20</v>
      </c>
      <c r="J22" t="s">
        <v>325</v>
      </c>
      <c r="K22">
        <f>2*60+58</f>
        <v>178</v>
      </c>
      <c r="M22">
        <v>20</v>
      </c>
      <c r="N22" t="s">
        <v>356</v>
      </c>
      <c r="O22">
        <f>6*60+58</f>
        <v>418</v>
      </c>
      <c r="Q22">
        <v>20</v>
      </c>
      <c r="R22" t="s">
        <v>393</v>
      </c>
      <c r="S22">
        <f>3*60+47</f>
        <v>227</v>
      </c>
      <c r="U22">
        <v>20</v>
      </c>
      <c r="V22" t="s">
        <v>425</v>
      </c>
      <c r="W22">
        <f>3*60+29</f>
        <v>209</v>
      </c>
      <c r="Y22">
        <v>20</v>
      </c>
      <c r="Z22" t="s">
        <v>453</v>
      </c>
      <c r="AA22">
        <f>4*60+9</f>
        <v>249</v>
      </c>
      <c r="AC22">
        <v>20</v>
      </c>
      <c r="AD22" t="s">
        <v>472</v>
      </c>
      <c r="AE22">
        <f>3*60+13</f>
        <v>193</v>
      </c>
      <c r="AG22">
        <v>20</v>
      </c>
      <c r="AH22" t="s">
        <v>493</v>
      </c>
      <c r="AI22">
        <f>3*60+55</f>
        <v>235</v>
      </c>
      <c r="AK22">
        <v>20</v>
      </c>
      <c r="AL22" t="s">
        <v>514</v>
      </c>
      <c r="AM22">
        <f t="shared" si="6"/>
        <v>212</v>
      </c>
      <c r="AO22">
        <v>20</v>
      </c>
      <c r="AP22" s="1" t="s">
        <v>533</v>
      </c>
      <c r="AQ22">
        <f>3*60+48</f>
        <v>228</v>
      </c>
      <c r="AS22">
        <v>20</v>
      </c>
      <c r="AT22" s="1" t="s">
        <v>545</v>
      </c>
      <c r="AU22">
        <f t="shared" ref="AU22:AU28" si="7">3*60+42</f>
        <v>222</v>
      </c>
      <c r="AW22">
        <v>20</v>
      </c>
      <c r="AX22" t="s">
        <v>561</v>
      </c>
      <c r="AY22">
        <f>4*60+18</f>
        <v>258</v>
      </c>
      <c r="BA22">
        <v>20</v>
      </c>
      <c r="BB22" t="s">
        <v>577</v>
      </c>
      <c r="BC22">
        <f>4*60+11</f>
        <v>251</v>
      </c>
      <c r="BE22">
        <v>20</v>
      </c>
      <c r="BF22" t="s">
        <v>597</v>
      </c>
      <c r="BG22">
        <f>4*60+19</f>
        <v>259</v>
      </c>
      <c r="BI22">
        <v>20</v>
      </c>
      <c r="BJ22" t="s">
        <v>626</v>
      </c>
      <c r="BK22">
        <f>4*60+48</f>
        <v>288</v>
      </c>
      <c r="BM22">
        <v>20</v>
      </c>
      <c r="BN22" t="s">
        <v>656</v>
      </c>
      <c r="BO22">
        <f>4*60+53</f>
        <v>293</v>
      </c>
      <c r="BQ22">
        <v>20</v>
      </c>
      <c r="BR22" t="s">
        <v>688</v>
      </c>
      <c r="BS22">
        <f>3*60+43</f>
        <v>223</v>
      </c>
      <c r="BU22">
        <v>20</v>
      </c>
      <c r="BV22" t="s">
        <v>719</v>
      </c>
      <c r="BW22">
        <f>4*60+58</f>
        <v>298</v>
      </c>
      <c r="BY22">
        <v>20</v>
      </c>
      <c r="BZ22" t="s">
        <v>747</v>
      </c>
      <c r="CA22">
        <f>4*60+50</f>
        <v>290</v>
      </c>
      <c r="CC22">
        <v>20</v>
      </c>
      <c r="CD22" t="s">
        <v>777</v>
      </c>
      <c r="CE22">
        <f>5*60+52</f>
        <v>352</v>
      </c>
    </row>
    <row r="23" spans="1:83" x14ac:dyDescent="0.25">
      <c r="A23">
        <v>21</v>
      </c>
      <c r="B23" t="s">
        <v>282</v>
      </c>
      <c r="C23">
        <f t="shared" si="4"/>
        <v>197</v>
      </c>
      <c r="E23">
        <v>21</v>
      </c>
      <c r="F23" t="s">
        <v>302</v>
      </c>
      <c r="G23">
        <f t="shared" si="5"/>
        <v>255</v>
      </c>
      <c r="I23">
        <v>21</v>
      </c>
      <c r="J23" t="s">
        <v>326</v>
      </c>
      <c r="K23">
        <f>3*60+28</f>
        <v>208</v>
      </c>
      <c r="M23">
        <v>21</v>
      </c>
      <c r="N23" t="s">
        <v>356</v>
      </c>
      <c r="O23">
        <f>6*60+58</f>
        <v>418</v>
      </c>
      <c r="Q23">
        <v>21</v>
      </c>
      <c r="R23" t="s">
        <v>394</v>
      </c>
      <c r="S23">
        <f>2*60+51</f>
        <v>171</v>
      </c>
      <c r="U23">
        <v>21</v>
      </c>
      <c r="V23" t="s">
        <v>426</v>
      </c>
      <c r="W23">
        <f>3*60+22</f>
        <v>202</v>
      </c>
      <c r="Y23">
        <v>21</v>
      </c>
      <c r="Z23" t="s">
        <v>454</v>
      </c>
      <c r="AA23">
        <f>3*60+54</f>
        <v>234</v>
      </c>
      <c r="AC23">
        <v>21</v>
      </c>
      <c r="AD23" t="s">
        <v>472</v>
      </c>
      <c r="AE23">
        <f>3*60+13</f>
        <v>193</v>
      </c>
      <c r="AG23">
        <v>21</v>
      </c>
      <c r="AH23" t="s">
        <v>493</v>
      </c>
      <c r="AI23">
        <f>3*60+55</f>
        <v>235</v>
      </c>
      <c r="AK23">
        <v>21</v>
      </c>
      <c r="AL23" t="s">
        <v>514</v>
      </c>
      <c r="AM23">
        <f t="shared" si="6"/>
        <v>212</v>
      </c>
      <c r="AO23">
        <v>21</v>
      </c>
      <c r="AP23" s="1" t="s">
        <v>533</v>
      </c>
      <c r="AQ23">
        <f>3*60+48</f>
        <v>228</v>
      </c>
      <c r="AS23">
        <v>21</v>
      </c>
      <c r="AT23" s="1" t="s">
        <v>545</v>
      </c>
      <c r="AU23">
        <f t="shared" si="7"/>
        <v>222</v>
      </c>
      <c r="AW23">
        <v>21</v>
      </c>
      <c r="AX23" t="s">
        <v>562</v>
      </c>
      <c r="AY23">
        <f>4*60+10</f>
        <v>250</v>
      </c>
      <c r="BA23">
        <v>21</v>
      </c>
      <c r="BB23" t="s">
        <v>578</v>
      </c>
      <c r="BC23">
        <f>4*60+20</f>
        <v>260</v>
      </c>
      <c r="BE23">
        <v>21</v>
      </c>
      <c r="BF23" t="s">
        <v>598</v>
      </c>
      <c r="BG23">
        <f>5*60+30</f>
        <v>330</v>
      </c>
      <c r="BI23">
        <v>21</v>
      </c>
      <c r="BJ23" t="s">
        <v>626</v>
      </c>
      <c r="BK23">
        <f>4*60+48</f>
        <v>288</v>
      </c>
      <c r="BM23">
        <v>21</v>
      </c>
      <c r="BN23" t="s">
        <v>656</v>
      </c>
      <c r="BO23">
        <f>4*60+53</f>
        <v>293</v>
      </c>
      <c r="BQ23">
        <v>21</v>
      </c>
      <c r="BR23" t="s">
        <v>688</v>
      </c>
      <c r="BS23">
        <f>3*60+43</f>
        <v>223</v>
      </c>
      <c r="BU23">
        <v>21</v>
      </c>
      <c r="BV23" t="s">
        <v>719</v>
      </c>
      <c r="BW23">
        <f>4*60+58</f>
        <v>298</v>
      </c>
      <c r="BY23">
        <v>21</v>
      </c>
      <c r="BZ23" t="s">
        <v>747</v>
      </c>
      <c r="CA23">
        <f>4*60+50</f>
        <v>290</v>
      </c>
      <c r="CC23">
        <v>21</v>
      </c>
      <c r="CD23" t="s">
        <v>778</v>
      </c>
      <c r="CE23">
        <f>4*60+16</f>
        <v>256</v>
      </c>
    </row>
    <row r="24" spans="1:83" x14ac:dyDescent="0.25">
      <c r="A24">
        <v>22</v>
      </c>
      <c r="B24" t="s">
        <v>283</v>
      </c>
      <c r="C24">
        <f>3*60+50</f>
        <v>230</v>
      </c>
      <c r="E24">
        <v>22</v>
      </c>
      <c r="F24" t="s">
        <v>303</v>
      </c>
      <c r="G24">
        <f>3*60+16</f>
        <v>196</v>
      </c>
      <c r="I24">
        <v>22</v>
      </c>
      <c r="J24" t="s">
        <v>327</v>
      </c>
      <c r="K24">
        <f>4*60+7</f>
        <v>247</v>
      </c>
      <c r="M24">
        <v>22</v>
      </c>
      <c r="N24" t="s">
        <v>356</v>
      </c>
      <c r="O24">
        <f>6*60+58</f>
        <v>418</v>
      </c>
      <c r="Q24">
        <v>22</v>
      </c>
      <c r="R24" t="s">
        <v>395</v>
      </c>
      <c r="S24">
        <f>2*60+33</f>
        <v>153</v>
      </c>
      <c r="U24">
        <v>22</v>
      </c>
      <c r="V24" t="s">
        <v>427</v>
      </c>
      <c r="W24">
        <f>3*60+40</f>
        <v>220</v>
      </c>
      <c r="Y24">
        <v>22</v>
      </c>
      <c r="Z24" t="s">
        <v>454</v>
      </c>
      <c r="AA24">
        <f>3*60+54</f>
        <v>234</v>
      </c>
      <c r="AC24">
        <v>22</v>
      </c>
      <c r="AD24" t="s">
        <v>473</v>
      </c>
      <c r="AE24">
        <f>3*60</f>
        <v>180</v>
      </c>
      <c r="AG24">
        <v>22</v>
      </c>
      <c r="AH24" t="s">
        <v>494</v>
      </c>
      <c r="AI24">
        <f>5*60+14</f>
        <v>314</v>
      </c>
      <c r="AK24">
        <v>22</v>
      </c>
      <c r="AL24" t="s">
        <v>515</v>
      </c>
      <c r="AM24">
        <f>4*60</f>
        <v>240</v>
      </c>
      <c r="AO24">
        <v>22</v>
      </c>
      <c r="AP24" s="1" t="s">
        <v>533</v>
      </c>
      <c r="AQ24">
        <f>3*60+48</f>
        <v>228</v>
      </c>
      <c r="AS24">
        <v>22</v>
      </c>
      <c r="AT24" s="1" t="s">
        <v>545</v>
      </c>
      <c r="AU24">
        <f t="shared" si="7"/>
        <v>222</v>
      </c>
      <c r="AW24">
        <v>22</v>
      </c>
      <c r="AX24" t="s">
        <v>563</v>
      </c>
      <c r="AY24">
        <f t="shared" ref="AY24:AY29" si="8">3*60+55</f>
        <v>235</v>
      </c>
      <c r="BA24">
        <v>22</v>
      </c>
      <c r="BB24" t="s">
        <v>578</v>
      </c>
      <c r="BC24">
        <f>4*60+20</f>
        <v>260</v>
      </c>
      <c r="BE24">
        <v>22</v>
      </c>
      <c r="BF24" t="s">
        <v>598</v>
      </c>
      <c r="BG24">
        <f>5*60+30</f>
        <v>330</v>
      </c>
      <c r="BI24">
        <v>22</v>
      </c>
      <c r="BJ24" t="s">
        <v>626</v>
      </c>
      <c r="BK24">
        <f>4*60+48</f>
        <v>288</v>
      </c>
      <c r="BM24">
        <v>22</v>
      </c>
      <c r="BN24" t="s">
        <v>656</v>
      </c>
      <c r="BO24">
        <f>4*60+53</f>
        <v>293</v>
      </c>
      <c r="BQ24">
        <v>22</v>
      </c>
      <c r="BR24" t="s">
        <v>689</v>
      </c>
      <c r="BS24">
        <f>5*60+52</f>
        <v>352</v>
      </c>
      <c r="BU24">
        <v>22</v>
      </c>
      <c r="BV24" t="s">
        <v>720</v>
      </c>
      <c r="BW24">
        <f>3*60+17</f>
        <v>197</v>
      </c>
      <c r="BY24">
        <v>22</v>
      </c>
      <c r="BZ24" t="s">
        <v>747</v>
      </c>
      <c r="CA24">
        <f>4*60+50</f>
        <v>290</v>
      </c>
      <c r="CC24">
        <v>22</v>
      </c>
      <c r="CD24" t="s">
        <v>778</v>
      </c>
      <c r="CE24">
        <f>4*60+16</f>
        <v>256</v>
      </c>
    </row>
    <row r="25" spans="1:83" x14ac:dyDescent="0.25">
      <c r="A25">
        <v>23</v>
      </c>
      <c r="B25" t="s">
        <v>283</v>
      </c>
      <c r="C25">
        <f>3*60+50</f>
        <v>230</v>
      </c>
      <c r="E25">
        <v>23</v>
      </c>
      <c r="F25" t="s">
        <v>304</v>
      </c>
      <c r="G25">
        <f>3*60+17</f>
        <v>197</v>
      </c>
      <c r="I25">
        <v>23</v>
      </c>
      <c r="J25" t="s">
        <v>327</v>
      </c>
      <c r="K25">
        <f>4*60+7</f>
        <v>247</v>
      </c>
      <c r="M25">
        <v>23</v>
      </c>
      <c r="N25" t="s">
        <v>357</v>
      </c>
      <c r="O25">
        <f>3*60+50</f>
        <v>230</v>
      </c>
      <c r="Q25">
        <v>23</v>
      </c>
      <c r="R25" t="s">
        <v>396</v>
      </c>
      <c r="S25">
        <f>3*60+13</f>
        <v>193</v>
      </c>
      <c r="U25">
        <v>23</v>
      </c>
      <c r="V25" t="s">
        <v>427</v>
      </c>
      <c r="W25">
        <f>3*60+40</f>
        <v>220</v>
      </c>
      <c r="Y25">
        <v>23</v>
      </c>
      <c r="Z25" t="s">
        <v>454</v>
      </c>
      <c r="AA25">
        <f>3*60+54</f>
        <v>234</v>
      </c>
      <c r="AC25">
        <v>23</v>
      </c>
      <c r="AD25" t="s">
        <v>474</v>
      </c>
      <c r="AE25">
        <f>2*60+49</f>
        <v>169</v>
      </c>
      <c r="AG25">
        <v>23</v>
      </c>
      <c r="AH25" t="s">
        <v>495</v>
      </c>
      <c r="AI25">
        <f>3*60+48</f>
        <v>228</v>
      </c>
      <c r="AK25">
        <v>23</v>
      </c>
      <c r="AL25" t="s">
        <v>515</v>
      </c>
      <c r="AM25">
        <f>4*60</f>
        <v>240</v>
      </c>
      <c r="AO25">
        <v>23</v>
      </c>
      <c r="AP25" s="1" t="s">
        <v>533</v>
      </c>
      <c r="AQ25">
        <f>3*60+48</f>
        <v>228</v>
      </c>
      <c r="AS25">
        <v>23</v>
      </c>
      <c r="AT25" s="1" t="s">
        <v>545</v>
      </c>
      <c r="AU25">
        <f t="shared" si="7"/>
        <v>222</v>
      </c>
      <c r="AW25">
        <v>23</v>
      </c>
      <c r="AX25" t="s">
        <v>563</v>
      </c>
      <c r="AY25">
        <f t="shared" si="8"/>
        <v>235</v>
      </c>
      <c r="BA25">
        <v>23</v>
      </c>
      <c r="BB25" t="s">
        <v>579</v>
      </c>
      <c r="BC25">
        <f>4*60+3</f>
        <v>243</v>
      </c>
      <c r="BE25">
        <v>23</v>
      </c>
      <c r="BF25" t="s">
        <v>599</v>
      </c>
      <c r="BG25">
        <f>4*60+13</f>
        <v>253</v>
      </c>
      <c r="BI25">
        <v>23</v>
      </c>
      <c r="BJ25" t="s">
        <v>627</v>
      </c>
      <c r="BK25">
        <f>4*60+37</f>
        <v>277</v>
      </c>
      <c r="BM25">
        <v>23</v>
      </c>
      <c r="BN25" t="s">
        <v>657</v>
      </c>
      <c r="BO25">
        <f>4*60+15</f>
        <v>255</v>
      </c>
      <c r="BQ25">
        <v>23</v>
      </c>
      <c r="BR25" t="s">
        <v>689</v>
      </c>
      <c r="BS25">
        <f>5*60+52</f>
        <v>352</v>
      </c>
      <c r="BU25">
        <v>23</v>
      </c>
      <c r="BV25" t="s">
        <v>721</v>
      </c>
      <c r="BW25">
        <f>4*60+54</f>
        <v>294</v>
      </c>
      <c r="BY25">
        <v>23</v>
      </c>
      <c r="BZ25" t="s">
        <v>748</v>
      </c>
      <c r="CA25">
        <f>3*60+42</f>
        <v>222</v>
      </c>
      <c r="CC25">
        <v>23</v>
      </c>
      <c r="CD25" t="s">
        <v>779</v>
      </c>
      <c r="CE25">
        <f>5*60+40</f>
        <v>340</v>
      </c>
    </row>
    <row r="26" spans="1:83" x14ac:dyDescent="0.25">
      <c r="A26">
        <v>24</v>
      </c>
      <c r="B26" t="s">
        <v>284</v>
      </c>
      <c r="C26">
        <f>2*60+45</f>
        <v>165</v>
      </c>
      <c r="E26">
        <v>24</v>
      </c>
      <c r="F26" t="s">
        <v>305</v>
      </c>
      <c r="G26">
        <f>3*60+10</f>
        <v>190</v>
      </c>
      <c r="I26">
        <v>24</v>
      </c>
      <c r="J26" t="s">
        <v>327</v>
      </c>
      <c r="K26">
        <f>4*60+7</f>
        <v>247</v>
      </c>
      <c r="M26">
        <v>24</v>
      </c>
      <c r="N26" t="s">
        <v>358</v>
      </c>
      <c r="O26">
        <f>3*60+59</f>
        <v>239</v>
      </c>
      <c r="Q26">
        <v>24</v>
      </c>
      <c r="R26" t="s">
        <v>397</v>
      </c>
      <c r="S26">
        <f>3*60+16</f>
        <v>196</v>
      </c>
      <c r="U26">
        <v>24</v>
      </c>
      <c r="V26" t="s">
        <v>426</v>
      </c>
      <c r="W26">
        <f>3*60+22</f>
        <v>202</v>
      </c>
      <c r="Y26">
        <v>24</v>
      </c>
      <c r="Z26" t="s">
        <v>455</v>
      </c>
      <c r="AA26">
        <f>4*60+4</f>
        <v>244</v>
      </c>
      <c r="AC26">
        <v>24</v>
      </c>
      <c r="AD26" t="s">
        <v>475</v>
      </c>
      <c r="AE26">
        <f t="shared" ref="AE26:AE32" si="9">4*60+34</f>
        <v>274</v>
      </c>
      <c r="AG26">
        <v>24</v>
      </c>
      <c r="AH26" t="s">
        <v>494</v>
      </c>
      <c r="AI26">
        <f>5*60+14</f>
        <v>314</v>
      </c>
      <c r="AK26">
        <v>24</v>
      </c>
      <c r="AL26" t="s">
        <v>515</v>
      </c>
      <c r="AM26">
        <f>4*60</f>
        <v>240</v>
      </c>
      <c r="AO26">
        <v>24</v>
      </c>
      <c r="AP26" s="1" t="s">
        <v>533</v>
      </c>
      <c r="AQ26">
        <f>3*60+48</f>
        <v>228</v>
      </c>
      <c r="AS26">
        <v>24</v>
      </c>
      <c r="AT26" s="1" t="s">
        <v>545</v>
      </c>
      <c r="AU26">
        <f t="shared" si="7"/>
        <v>222</v>
      </c>
      <c r="AW26">
        <v>24</v>
      </c>
      <c r="AX26" t="s">
        <v>563</v>
      </c>
      <c r="AY26">
        <f t="shared" si="8"/>
        <v>235</v>
      </c>
      <c r="BA26">
        <v>24</v>
      </c>
      <c r="BB26" t="s">
        <v>579</v>
      </c>
      <c r="BC26">
        <f>4*60+3</f>
        <v>243</v>
      </c>
      <c r="BE26">
        <v>24</v>
      </c>
      <c r="BF26" t="s">
        <v>599</v>
      </c>
      <c r="BG26">
        <f>4*60+13</f>
        <v>253</v>
      </c>
      <c r="BI26">
        <v>24</v>
      </c>
      <c r="BJ26" t="s">
        <v>628</v>
      </c>
      <c r="BK26">
        <f>4*60+33</f>
        <v>273</v>
      </c>
      <c r="BM26">
        <v>24</v>
      </c>
      <c r="BN26" t="s">
        <v>658</v>
      </c>
      <c r="BO26">
        <f>3*60+59</f>
        <v>239</v>
      </c>
      <c r="BQ26">
        <v>24</v>
      </c>
      <c r="BR26" t="s">
        <v>689</v>
      </c>
      <c r="BS26">
        <f>5*60+52</f>
        <v>352</v>
      </c>
      <c r="BU26">
        <v>24</v>
      </c>
      <c r="BV26" t="s">
        <v>722</v>
      </c>
      <c r="BW26">
        <f>3*60+57</f>
        <v>237</v>
      </c>
      <c r="BY26">
        <v>24</v>
      </c>
      <c r="BZ26" t="s">
        <v>749</v>
      </c>
      <c r="CA26">
        <f>4*60+18</f>
        <v>258</v>
      </c>
      <c r="CC26">
        <v>24</v>
      </c>
      <c r="CD26" t="s">
        <v>780</v>
      </c>
      <c r="CE26">
        <f>4*60+52</f>
        <v>292</v>
      </c>
    </row>
    <row r="27" spans="1:83" x14ac:dyDescent="0.25">
      <c r="A27">
        <v>25</v>
      </c>
      <c r="B27" t="s">
        <v>285</v>
      </c>
      <c r="C27">
        <f>3*60+51</f>
        <v>231</v>
      </c>
      <c r="E27">
        <v>25</v>
      </c>
      <c r="F27" t="s">
        <v>305</v>
      </c>
      <c r="G27">
        <f>3*60+10</f>
        <v>190</v>
      </c>
      <c r="I27">
        <v>25</v>
      </c>
      <c r="J27" t="s">
        <v>327</v>
      </c>
      <c r="K27">
        <f>4*60+7</f>
        <v>247</v>
      </c>
      <c r="M27">
        <v>25</v>
      </c>
      <c r="N27" t="s">
        <v>358</v>
      </c>
      <c r="O27">
        <f>3*60+59</f>
        <v>239</v>
      </c>
      <c r="Q27">
        <v>25</v>
      </c>
      <c r="R27" t="s">
        <v>398</v>
      </c>
      <c r="S27">
        <f>3*60+24</f>
        <v>204</v>
      </c>
      <c r="U27">
        <v>25</v>
      </c>
      <c r="V27" t="s">
        <v>426</v>
      </c>
      <c r="W27">
        <f>3*60+22</f>
        <v>202</v>
      </c>
      <c r="Y27">
        <v>25</v>
      </c>
      <c r="Z27" t="s">
        <v>456</v>
      </c>
      <c r="AA27">
        <f>4*60+17</f>
        <v>257</v>
      </c>
      <c r="AC27">
        <v>25</v>
      </c>
      <c r="AD27" t="s">
        <v>475</v>
      </c>
      <c r="AE27">
        <f t="shared" si="9"/>
        <v>274</v>
      </c>
      <c r="AG27">
        <v>25</v>
      </c>
      <c r="AH27" t="s">
        <v>494</v>
      </c>
      <c r="AI27">
        <f>5*60+14</f>
        <v>314</v>
      </c>
      <c r="AK27">
        <v>25</v>
      </c>
      <c r="AL27" t="s">
        <v>515</v>
      </c>
      <c r="AM27">
        <f>4*60</f>
        <v>240</v>
      </c>
      <c r="AO27">
        <v>25</v>
      </c>
      <c r="AP27" s="1" t="s">
        <v>534</v>
      </c>
      <c r="AQ27">
        <f>4*60+5</f>
        <v>245</v>
      </c>
      <c r="AS27">
        <v>25</v>
      </c>
      <c r="AT27" s="1" t="s">
        <v>545</v>
      </c>
      <c r="AU27">
        <f t="shared" si="7"/>
        <v>222</v>
      </c>
      <c r="AW27">
        <v>25</v>
      </c>
      <c r="AX27" t="s">
        <v>563</v>
      </c>
      <c r="AY27">
        <f t="shared" si="8"/>
        <v>235</v>
      </c>
      <c r="BA27">
        <v>25</v>
      </c>
      <c r="BB27" t="s">
        <v>580</v>
      </c>
      <c r="BC27">
        <f>4*60+25</f>
        <v>265</v>
      </c>
      <c r="BE27">
        <v>25</v>
      </c>
      <c r="BF27" t="s">
        <v>600</v>
      </c>
      <c r="BG27">
        <f>4*60+4</f>
        <v>244</v>
      </c>
      <c r="BI27">
        <v>25</v>
      </c>
      <c r="BJ27" t="s">
        <v>628</v>
      </c>
      <c r="BK27">
        <f>4*60+33</f>
        <v>273</v>
      </c>
      <c r="BM27">
        <v>25</v>
      </c>
      <c r="BN27" t="s">
        <v>659</v>
      </c>
      <c r="BO27">
        <f>5*60+3</f>
        <v>303</v>
      </c>
      <c r="BQ27">
        <v>25</v>
      </c>
      <c r="BR27" t="s">
        <v>690</v>
      </c>
      <c r="BS27">
        <f>3*60+24</f>
        <v>204</v>
      </c>
      <c r="BU27">
        <v>25</v>
      </c>
      <c r="BV27" t="s">
        <v>723</v>
      </c>
      <c r="BW27">
        <f>4*60+14</f>
        <v>254</v>
      </c>
      <c r="BY27">
        <v>25</v>
      </c>
      <c r="BZ27" t="s">
        <v>749</v>
      </c>
      <c r="CA27">
        <f>4*60+18</f>
        <v>258</v>
      </c>
      <c r="CC27">
        <v>25</v>
      </c>
      <c r="CD27" t="s">
        <v>780</v>
      </c>
      <c r="CE27">
        <f>4*60+52</f>
        <v>292</v>
      </c>
    </row>
    <row r="28" spans="1:83" x14ac:dyDescent="0.25">
      <c r="A28">
        <v>26</v>
      </c>
      <c r="B28" t="s">
        <v>285</v>
      </c>
      <c r="C28">
        <f>3*60+51</f>
        <v>231</v>
      </c>
      <c r="E28">
        <v>26</v>
      </c>
      <c r="F28" t="s">
        <v>305</v>
      </c>
      <c r="G28">
        <f>3*60+10</f>
        <v>190</v>
      </c>
      <c r="I28">
        <v>26</v>
      </c>
      <c r="J28" t="s">
        <v>328</v>
      </c>
      <c r="K28">
        <f>3*60+25</f>
        <v>205</v>
      </c>
      <c r="M28">
        <v>26</v>
      </c>
      <c r="N28" t="s">
        <v>359</v>
      </c>
      <c r="O28">
        <f>3*60+37</f>
        <v>217</v>
      </c>
      <c r="Q28">
        <v>26</v>
      </c>
      <c r="R28" t="s">
        <v>398</v>
      </c>
      <c r="S28">
        <f>3*60+24</f>
        <v>204</v>
      </c>
      <c r="U28">
        <v>26</v>
      </c>
      <c r="V28" t="s">
        <v>426</v>
      </c>
      <c r="W28">
        <f>3*60+22</f>
        <v>202</v>
      </c>
      <c r="Y28">
        <v>26</v>
      </c>
      <c r="Z28" t="s">
        <v>457</v>
      </c>
      <c r="AA28">
        <f>4*60+12</f>
        <v>252</v>
      </c>
      <c r="AC28">
        <v>26</v>
      </c>
      <c r="AD28" t="s">
        <v>475</v>
      </c>
      <c r="AE28">
        <f t="shared" si="9"/>
        <v>274</v>
      </c>
      <c r="AG28">
        <v>26</v>
      </c>
      <c r="AH28" t="s">
        <v>496</v>
      </c>
      <c r="AI28">
        <f>4*60+28</f>
        <v>268</v>
      </c>
      <c r="AK28">
        <v>26</v>
      </c>
      <c r="AL28" t="s">
        <v>516</v>
      </c>
      <c r="AM28">
        <f>3*60+49</f>
        <v>229</v>
      </c>
      <c r="AO28">
        <v>26</v>
      </c>
      <c r="AP28" s="1" t="s">
        <v>533</v>
      </c>
      <c r="AQ28">
        <f>3*60+48</f>
        <v>228</v>
      </c>
      <c r="AS28">
        <v>26</v>
      </c>
      <c r="AT28" s="1" t="s">
        <v>545</v>
      </c>
      <c r="AU28">
        <f t="shared" si="7"/>
        <v>222</v>
      </c>
      <c r="AW28">
        <v>26</v>
      </c>
      <c r="AX28" t="s">
        <v>563</v>
      </c>
      <c r="AY28">
        <f t="shared" si="8"/>
        <v>235</v>
      </c>
      <c r="BA28">
        <v>26</v>
      </c>
      <c r="BB28" t="s">
        <v>580</v>
      </c>
      <c r="BC28">
        <f>4*60+25</f>
        <v>265</v>
      </c>
      <c r="BE28">
        <v>26</v>
      </c>
      <c r="BF28" t="s">
        <v>600</v>
      </c>
      <c r="BG28">
        <f>4*60+4</f>
        <v>244</v>
      </c>
      <c r="BI28">
        <v>26</v>
      </c>
      <c r="BJ28" t="s">
        <v>628</v>
      </c>
      <c r="BK28">
        <f>4*60+33</f>
        <v>273</v>
      </c>
      <c r="BM28">
        <v>26</v>
      </c>
      <c r="BN28" t="s">
        <v>660</v>
      </c>
      <c r="BO28">
        <f>4*60+52</f>
        <v>292</v>
      </c>
      <c r="BQ28">
        <v>26</v>
      </c>
      <c r="BR28" t="s">
        <v>691</v>
      </c>
      <c r="BS28">
        <f>4*60+25</f>
        <v>265</v>
      </c>
      <c r="BU28">
        <v>26</v>
      </c>
      <c r="BV28" t="s">
        <v>724</v>
      </c>
      <c r="BW28">
        <f>4*60</f>
        <v>240</v>
      </c>
      <c r="BY28">
        <v>26</v>
      </c>
      <c r="BZ28" t="s">
        <v>750</v>
      </c>
      <c r="CA28">
        <f>4*60+29</f>
        <v>269</v>
      </c>
      <c r="CC28">
        <v>26</v>
      </c>
      <c r="CD28" t="s">
        <v>780</v>
      </c>
      <c r="CE28">
        <f>4*60+52</f>
        <v>292</v>
      </c>
    </row>
    <row r="29" spans="1:83" x14ac:dyDescent="0.25">
      <c r="A29">
        <v>27</v>
      </c>
      <c r="B29" t="s">
        <v>286</v>
      </c>
      <c r="C29">
        <f>3*60</f>
        <v>180</v>
      </c>
      <c r="E29">
        <v>27</v>
      </c>
      <c r="F29" t="s">
        <v>306</v>
      </c>
      <c r="G29">
        <f>3*60+15</f>
        <v>195</v>
      </c>
      <c r="I29">
        <v>27</v>
      </c>
      <c r="J29" t="s">
        <v>329</v>
      </c>
      <c r="K29">
        <f>4*60+29</f>
        <v>269</v>
      </c>
      <c r="M29">
        <v>27</v>
      </c>
      <c r="N29" t="s">
        <v>360</v>
      </c>
      <c r="O29">
        <f>3*60+22</f>
        <v>202</v>
      </c>
      <c r="Q29">
        <v>27</v>
      </c>
      <c r="R29" t="s">
        <v>398</v>
      </c>
      <c r="S29">
        <f>3*60+24</f>
        <v>204</v>
      </c>
      <c r="U29">
        <v>27</v>
      </c>
      <c r="V29" t="s">
        <v>426</v>
      </c>
      <c r="W29">
        <f>3*60+22</f>
        <v>202</v>
      </c>
      <c r="Y29">
        <v>27</v>
      </c>
      <c r="Z29" t="s">
        <v>458</v>
      </c>
      <c r="AA29">
        <f>2*60+48</f>
        <v>168</v>
      </c>
      <c r="AC29">
        <v>27</v>
      </c>
      <c r="AD29" t="s">
        <v>475</v>
      </c>
      <c r="AE29">
        <f t="shared" si="9"/>
        <v>274</v>
      </c>
      <c r="AG29">
        <v>27</v>
      </c>
      <c r="AH29" t="s">
        <v>496</v>
      </c>
      <c r="AI29">
        <f>4*60+28</f>
        <v>268</v>
      </c>
      <c r="AK29">
        <v>27</v>
      </c>
      <c r="AL29" t="s">
        <v>516</v>
      </c>
      <c r="AM29">
        <f>3*60+49</f>
        <v>229</v>
      </c>
      <c r="AO29">
        <v>27</v>
      </c>
      <c r="AP29" s="1" t="s">
        <v>533</v>
      </c>
      <c r="AQ29">
        <f>3*60+48</f>
        <v>228</v>
      </c>
      <c r="AS29">
        <v>27</v>
      </c>
      <c r="AT29" s="1" t="s">
        <v>546</v>
      </c>
      <c r="AU29">
        <f>3*60+56</f>
        <v>236</v>
      </c>
      <c r="AW29">
        <v>27</v>
      </c>
      <c r="AX29" t="s">
        <v>563</v>
      </c>
      <c r="AY29">
        <f t="shared" si="8"/>
        <v>235</v>
      </c>
      <c r="BA29">
        <v>27</v>
      </c>
      <c r="BB29" t="s">
        <v>581</v>
      </c>
      <c r="BC29">
        <f>3*60+47</f>
        <v>227</v>
      </c>
      <c r="BE29">
        <v>27</v>
      </c>
      <c r="BF29" t="s">
        <v>601</v>
      </c>
      <c r="BG29">
        <f>4*60+23</f>
        <v>263</v>
      </c>
      <c r="BI29">
        <v>27</v>
      </c>
      <c r="BJ29" t="s">
        <v>629</v>
      </c>
      <c r="BK29">
        <f>4*60+31</f>
        <v>271</v>
      </c>
      <c r="BM29">
        <v>27</v>
      </c>
      <c r="BN29" t="s">
        <v>660</v>
      </c>
      <c r="BO29">
        <f>4*60+52</f>
        <v>292</v>
      </c>
      <c r="BQ29">
        <v>27</v>
      </c>
      <c r="BR29" t="s">
        <v>692</v>
      </c>
      <c r="BS29">
        <f>4*60+40</f>
        <v>280</v>
      </c>
      <c r="BU29">
        <v>27</v>
      </c>
      <c r="BV29" t="s">
        <v>725</v>
      </c>
      <c r="BW29">
        <f>3*60+24</f>
        <v>204</v>
      </c>
      <c r="BY29">
        <v>27</v>
      </c>
      <c r="BZ29" t="s">
        <v>750</v>
      </c>
      <c r="CA29">
        <f>4*60+29</f>
        <v>269</v>
      </c>
      <c r="CC29">
        <v>27</v>
      </c>
      <c r="CD29" t="s">
        <v>780</v>
      </c>
      <c r="CE29">
        <f>4*60+52</f>
        <v>292</v>
      </c>
    </row>
    <row r="30" spans="1:83" x14ac:dyDescent="0.25">
      <c r="A30">
        <v>28</v>
      </c>
      <c r="B30" t="s">
        <v>286</v>
      </c>
      <c r="C30">
        <f>3*60</f>
        <v>180</v>
      </c>
      <c r="E30">
        <v>28</v>
      </c>
      <c r="F30" t="s">
        <v>307</v>
      </c>
      <c r="G30">
        <f>4*60+17</f>
        <v>257</v>
      </c>
      <c r="I30">
        <v>28</v>
      </c>
      <c r="J30" t="s">
        <v>329</v>
      </c>
      <c r="K30">
        <f>4*60+29</f>
        <v>269</v>
      </c>
      <c r="M30">
        <v>28</v>
      </c>
      <c r="N30" t="s">
        <v>361</v>
      </c>
      <c r="O30">
        <f>3*60+14</f>
        <v>194</v>
      </c>
      <c r="Q30">
        <v>28</v>
      </c>
      <c r="R30" t="s">
        <v>398</v>
      </c>
      <c r="S30">
        <f>3*60+24</f>
        <v>204</v>
      </c>
      <c r="U30">
        <v>28</v>
      </c>
      <c r="V30" t="s">
        <v>428</v>
      </c>
      <c r="W30">
        <f>3*60+16</f>
        <v>196</v>
      </c>
      <c r="Y30">
        <v>28</v>
      </c>
      <c r="Z30" t="s">
        <v>459</v>
      </c>
      <c r="AA30">
        <f>3*60+40</f>
        <v>220</v>
      </c>
      <c r="AC30">
        <v>28</v>
      </c>
      <c r="AD30" t="s">
        <v>475</v>
      </c>
      <c r="AE30">
        <f t="shared" si="9"/>
        <v>274</v>
      </c>
      <c r="AG30">
        <v>28</v>
      </c>
      <c r="AH30" t="s">
        <v>497</v>
      </c>
      <c r="AI30">
        <f>4*60+55</f>
        <v>295</v>
      </c>
      <c r="AK30">
        <v>28</v>
      </c>
      <c r="AL30" t="s">
        <v>516</v>
      </c>
      <c r="AM30">
        <f>3*60+49</f>
        <v>229</v>
      </c>
      <c r="AO30">
        <v>28</v>
      </c>
      <c r="AP30" s="1" t="s">
        <v>533</v>
      </c>
      <c r="AQ30">
        <f>3*60+48</f>
        <v>228</v>
      </c>
      <c r="AS30">
        <v>28</v>
      </c>
      <c r="AT30" s="1" t="s">
        <v>546</v>
      </c>
      <c r="AU30">
        <f>3*60+56</f>
        <v>236</v>
      </c>
      <c r="AW30">
        <v>28</v>
      </c>
      <c r="AX30" t="s">
        <v>564</v>
      </c>
      <c r="AY30">
        <f t="shared" ref="AY30:AY37" si="10">4*60+13</f>
        <v>253</v>
      </c>
      <c r="BA30">
        <v>28</v>
      </c>
      <c r="BB30" t="s">
        <v>581</v>
      </c>
      <c r="BC30">
        <f>3*60+47</f>
        <v>227</v>
      </c>
      <c r="BE30">
        <v>28</v>
      </c>
      <c r="BF30" t="s">
        <v>602</v>
      </c>
      <c r="BG30">
        <f>3*60+34</f>
        <v>214</v>
      </c>
      <c r="BI30">
        <v>28</v>
      </c>
      <c r="BJ30" t="s">
        <v>630</v>
      </c>
      <c r="BK30">
        <f>4*60+27</f>
        <v>267</v>
      </c>
      <c r="BM30">
        <v>28</v>
      </c>
      <c r="BN30" t="s">
        <v>661</v>
      </c>
      <c r="BO30">
        <f>3*60+39</f>
        <v>219</v>
      </c>
      <c r="BQ30">
        <v>28</v>
      </c>
      <c r="BR30" t="s">
        <v>693</v>
      </c>
      <c r="BS30">
        <f>5*60+37</f>
        <v>337</v>
      </c>
      <c r="BU30">
        <v>28</v>
      </c>
      <c r="BV30" t="s">
        <v>726</v>
      </c>
      <c r="BW30">
        <f>3*60+24</f>
        <v>204</v>
      </c>
      <c r="BY30">
        <v>28</v>
      </c>
      <c r="BZ30" t="s">
        <v>750</v>
      </c>
      <c r="CA30">
        <f>4*60+29</f>
        <v>269</v>
      </c>
      <c r="CC30">
        <v>28</v>
      </c>
      <c r="CD30" t="s">
        <v>780</v>
      </c>
      <c r="CE30">
        <f>4*60+52</f>
        <v>292</v>
      </c>
    </row>
    <row r="31" spans="1:83" x14ac:dyDescent="0.25">
      <c r="A31">
        <v>29</v>
      </c>
      <c r="B31" t="s">
        <v>286</v>
      </c>
      <c r="C31">
        <f>3*60</f>
        <v>180</v>
      </c>
      <c r="E31">
        <v>29</v>
      </c>
      <c r="F31" t="s">
        <v>307</v>
      </c>
      <c r="G31">
        <f>4*60+17</f>
        <v>257</v>
      </c>
      <c r="I31">
        <v>29</v>
      </c>
      <c r="J31" t="s">
        <v>330</v>
      </c>
      <c r="K31">
        <f>3*60+2</f>
        <v>182</v>
      </c>
      <c r="M31">
        <v>29</v>
      </c>
      <c r="N31" t="s">
        <v>361</v>
      </c>
      <c r="O31">
        <f>3*60+14</f>
        <v>194</v>
      </c>
      <c r="Q31">
        <v>29</v>
      </c>
      <c r="R31" t="s">
        <v>399</v>
      </c>
      <c r="S31">
        <f>3*60+57</f>
        <v>237</v>
      </c>
      <c r="U31">
        <v>29</v>
      </c>
      <c r="V31" t="s">
        <v>428</v>
      </c>
      <c r="W31">
        <f>3*60+16</f>
        <v>196</v>
      </c>
      <c r="Y31">
        <v>29</v>
      </c>
      <c r="Z31" t="s">
        <v>460</v>
      </c>
      <c r="AA31">
        <f>2*60+50</f>
        <v>170</v>
      </c>
      <c r="AC31">
        <v>29</v>
      </c>
      <c r="AD31" t="s">
        <v>475</v>
      </c>
      <c r="AE31">
        <f t="shared" si="9"/>
        <v>274</v>
      </c>
      <c r="AG31">
        <v>29</v>
      </c>
      <c r="AH31" t="s">
        <v>497</v>
      </c>
      <c r="AI31">
        <f>4*60+55</f>
        <v>295</v>
      </c>
      <c r="AK31">
        <v>29</v>
      </c>
      <c r="AL31" t="s">
        <v>517</v>
      </c>
      <c r="AM31">
        <f>2*60+57</f>
        <v>177</v>
      </c>
      <c r="AO31">
        <v>29</v>
      </c>
      <c r="AP31" s="1" t="s">
        <v>533</v>
      </c>
      <c r="AQ31">
        <f>3*60+48</f>
        <v>228</v>
      </c>
      <c r="AS31">
        <v>29</v>
      </c>
      <c r="AT31" s="1" t="s">
        <v>546</v>
      </c>
      <c r="AU31">
        <f>3*60+56</f>
        <v>236</v>
      </c>
      <c r="AW31">
        <v>29</v>
      </c>
      <c r="AX31" t="s">
        <v>564</v>
      </c>
      <c r="AY31">
        <f t="shared" si="10"/>
        <v>253</v>
      </c>
      <c r="BA31">
        <v>29</v>
      </c>
      <c r="BB31" t="s">
        <v>581</v>
      </c>
      <c r="BC31">
        <f>3*60+47</f>
        <v>227</v>
      </c>
      <c r="BE31">
        <v>29</v>
      </c>
      <c r="BF31" t="s">
        <v>602</v>
      </c>
      <c r="BG31">
        <f>3*60+34</f>
        <v>214</v>
      </c>
      <c r="BI31">
        <v>29</v>
      </c>
      <c r="BJ31" t="s">
        <v>631</v>
      </c>
      <c r="BK31">
        <f>3*60+27</f>
        <v>207</v>
      </c>
      <c r="BM31">
        <v>29</v>
      </c>
      <c r="BN31" t="s">
        <v>661</v>
      </c>
      <c r="BO31">
        <f>3*60+39</f>
        <v>219</v>
      </c>
      <c r="BQ31">
        <v>29</v>
      </c>
      <c r="BR31" t="s">
        <v>693</v>
      </c>
      <c r="BS31">
        <f>5*60+37</f>
        <v>337</v>
      </c>
      <c r="BU31">
        <v>29</v>
      </c>
      <c r="BV31" t="s">
        <v>727</v>
      </c>
      <c r="BW31">
        <f>4*60+52</f>
        <v>292</v>
      </c>
      <c r="BY31">
        <v>29</v>
      </c>
      <c r="BZ31" t="s">
        <v>751</v>
      </c>
      <c r="CA31">
        <f>3*60+34</f>
        <v>214</v>
      </c>
      <c r="CC31">
        <v>29</v>
      </c>
      <c r="CD31" t="s">
        <v>781</v>
      </c>
      <c r="CE31">
        <f>3*60+30</f>
        <v>210</v>
      </c>
    </row>
    <row r="32" spans="1:83" x14ac:dyDescent="0.25">
      <c r="A32">
        <v>30</v>
      </c>
      <c r="B32" t="s">
        <v>287</v>
      </c>
      <c r="C32">
        <f>2*60+55</f>
        <v>175</v>
      </c>
      <c r="E32">
        <v>30</v>
      </c>
      <c r="F32" t="s">
        <v>307</v>
      </c>
      <c r="G32">
        <f>4*60+17</f>
        <v>257</v>
      </c>
      <c r="I32">
        <v>30</v>
      </c>
      <c r="J32" t="s">
        <v>330</v>
      </c>
      <c r="K32">
        <f>3*60+2</f>
        <v>182</v>
      </c>
      <c r="M32">
        <v>30</v>
      </c>
      <c r="N32" t="s">
        <v>362</v>
      </c>
      <c r="O32">
        <f>2*60+58</f>
        <v>178</v>
      </c>
      <c r="Q32">
        <v>30</v>
      </c>
      <c r="R32" t="s">
        <v>400</v>
      </c>
      <c r="S32">
        <f>4*60+10</f>
        <v>250</v>
      </c>
      <c r="U32">
        <v>30</v>
      </c>
      <c r="V32" t="s">
        <v>429</v>
      </c>
      <c r="W32">
        <f>3*60+29</f>
        <v>209</v>
      </c>
      <c r="Y32">
        <v>30</v>
      </c>
      <c r="Z32" t="s">
        <v>461</v>
      </c>
      <c r="AA32">
        <f>3*60+33</f>
        <v>213</v>
      </c>
      <c r="AC32">
        <v>30</v>
      </c>
      <c r="AD32" t="s">
        <v>475</v>
      </c>
      <c r="AE32">
        <f t="shared" si="9"/>
        <v>274</v>
      </c>
      <c r="AG32">
        <v>30</v>
      </c>
      <c r="AH32" t="s">
        <v>497</v>
      </c>
      <c r="AI32">
        <f>4*60+55</f>
        <v>295</v>
      </c>
      <c r="AK32">
        <v>30</v>
      </c>
      <c r="AL32" t="s">
        <v>517</v>
      </c>
      <c r="AM32">
        <f>2*60+57</f>
        <v>177</v>
      </c>
      <c r="AO32">
        <v>30</v>
      </c>
      <c r="AP32" s="1" t="s">
        <v>535</v>
      </c>
      <c r="AQ32">
        <f>4*60+17</f>
        <v>257</v>
      </c>
      <c r="AS32">
        <v>30</v>
      </c>
      <c r="AT32" s="1" t="s">
        <v>547</v>
      </c>
      <c r="AU32">
        <f t="shared" ref="AU32:AU37" si="11">3*60+45</f>
        <v>225</v>
      </c>
      <c r="AW32">
        <v>30</v>
      </c>
      <c r="AX32" t="s">
        <v>564</v>
      </c>
      <c r="AY32">
        <f t="shared" si="10"/>
        <v>253</v>
      </c>
      <c r="BA32">
        <v>30</v>
      </c>
      <c r="BB32" t="s">
        <v>581</v>
      </c>
      <c r="BC32">
        <f>3*60+47</f>
        <v>227</v>
      </c>
      <c r="BE32">
        <v>30</v>
      </c>
      <c r="BF32" t="s">
        <v>603</v>
      </c>
      <c r="BG32">
        <f>4*60+15</f>
        <v>255</v>
      </c>
      <c r="BI32">
        <v>30</v>
      </c>
      <c r="BJ32" t="s">
        <v>632</v>
      </c>
      <c r="BK32">
        <f>4*60+58</f>
        <v>298</v>
      </c>
      <c r="BM32">
        <v>30</v>
      </c>
      <c r="BN32" t="s">
        <v>661</v>
      </c>
      <c r="BO32">
        <f>3*60+39</f>
        <v>219</v>
      </c>
      <c r="BQ32">
        <v>30</v>
      </c>
      <c r="BR32" t="s">
        <v>694</v>
      </c>
      <c r="BS32">
        <f>4*60+31</f>
        <v>271</v>
      </c>
      <c r="BU32">
        <v>30</v>
      </c>
      <c r="BV32" t="s">
        <v>727</v>
      </c>
      <c r="BW32">
        <f>4*60+52</f>
        <v>292</v>
      </c>
      <c r="BY32">
        <v>30</v>
      </c>
      <c r="BZ32" t="s">
        <v>751</v>
      </c>
      <c r="CA32">
        <f>3*60+34</f>
        <v>214</v>
      </c>
      <c r="CC32">
        <v>30</v>
      </c>
      <c r="CD32" t="s">
        <v>782</v>
      </c>
      <c r="CE32">
        <f t="shared" ref="CE32:CE38" si="12">4*60+6</f>
        <v>246</v>
      </c>
    </row>
    <row r="33" spans="1:83" x14ac:dyDescent="0.25">
      <c r="A33">
        <v>31</v>
      </c>
      <c r="B33" t="s">
        <v>288</v>
      </c>
      <c r="C33">
        <f>4*60+29</f>
        <v>269</v>
      </c>
      <c r="E33">
        <v>31</v>
      </c>
      <c r="F33" t="s">
        <v>308</v>
      </c>
      <c r="G33">
        <f>3*60+36</f>
        <v>216</v>
      </c>
      <c r="I33">
        <v>31</v>
      </c>
      <c r="J33" t="s">
        <v>331</v>
      </c>
      <c r="K33">
        <f>2*60+14</f>
        <v>134</v>
      </c>
      <c r="M33">
        <v>31</v>
      </c>
      <c r="N33" t="s">
        <v>362</v>
      </c>
      <c r="O33">
        <f>2*60+58</f>
        <v>178</v>
      </c>
      <c r="Q33">
        <v>31</v>
      </c>
      <c r="R33" t="s">
        <v>401</v>
      </c>
      <c r="S33">
        <f>3*60+28</f>
        <v>208</v>
      </c>
      <c r="U33">
        <v>31</v>
      </c>
      <c r="V33" t="s">
        <v>429</v>
      </c>
      <c r="W33">
        <f>3*60+29</f>
        <v>209</v>
      </c>
      <c r="Y33">
        <v>31</v>
      </c>
      <c r="Z33" t="s">
        <v>462</v>
      </c>
      <c r="AA33">
        <f>3*60+33</f>
        <v>213</v>
      </c>
      <c r="AC33">
        <v>31</v>
      </c>
      <c r="AD33" t="s">
        <v>476</v>
      </c>
      <c r="AE33">
        <f>3*60+31</f>
        <v>211</v>
      </c>
      <c r="AG33">
        <v>31</v>
      </c>
      <c r="AH33" t="s">
        <v>497</v>
      </c>
      <c r="AI33">
        <f>4*60+55</f>
        <v>295</v>
      </c>
      <c r="AK33">
        <v>31</v>
      </c>
      <c r="AL33" t="s">
        <v>518</v>
      </c>
      <c r="AM33">
        <f>4*60+25</f>
        <v>265</v>
      </c>
      <c r="AO33">
        <v>31</v>
      </c>
      <c r="AP33" s="1" t="s">
        <v>536</v>
      </c>
      <c r="AQ33">
        <f>3*60+14</f>
        <v>194</v>
      </c>
      <c r="AS33">
        <v>31</v>
      </c>
      <c r="AT33" s="1" t="s">
        <v>547</v>
      </c>
      <c r="AU33">
        <f t="shared" si="11"/>
        <v>225</v>
      </c>
      <c r="AW33">
        <v>31</v>
      </c>
      <c r="AX33" t="s">
        <v>564</v>
      </c>
      <c r="AY33">
        <f t="shared" si="10"/>
        <v>253</v>
      </c>
      <c r="BA33">
        <v>31</v>
      </c>
      <c r="BB33" t="s">
        <v>581</v>
      </c>
      <c r="BC33">
        <f>3*60+47</f>
        <v>227</v>
      </c>
      <c r="BE33">
        <v>31</v>
      </c>
      <c r="BF33" t="s">
        <v>604</v>
      </c>
      <c r="BG33">
        <f>3*60+59</f>
        <v>239</v>
      </c>
      <c r="BI33">
        <v>31</v>
      </c>
      <c r="BJ33" t="s">
        <v>633</v>
      </c>
      <c r="BK33">
        <f>4*60+20</f>
        <v>260</v>
      </c>
      <c r="BM33">
        <v>31</v>
      </c>
      <c r="BN33" t="s">
        <v>662</v>
      </c>
      <c r="BO33">
        <f>4*60+3</f>
        <v>243</v>
      </c>
      <c r="BQ33">
        <v>31</v>
      </c>
      <c r="BR33" t="s">
        <v>695</v>
      </c>
      <c r="BS33">
        <f>4*60+30</f>
        <v>270</v>
      </c>
      <c r="BU33">
        <v>31</v>
      </c>
      <c r="BV33" t="s">
        <v>728</v>
      </c>
      <c r="BW33">
        <f>4*60+6</f>
        <v>246</v>
      </c>
      <c r="BY33">
        <v>31</v>
      </c>
      <c r="BZ33" t="s">
        <v>752</v>
      </c>
      <c r="CA33">
        <f>3*60+29</f>
        <v>209</v>
      </c>
      <c r="CC33">
        <v>31</v>
      </c>
      <c r="CD33" t="s">
        <v>782</v>
      </c>
      <c r="CE33">
        <f t="shared" si="12"/>
        <v>246</v>
      </c>
    </row>
    <row r="34" spans="1:83" x14ac:dyDescent="0.25">
      <c r="A34">
        <v>32</v>
      </c>
      <c r="B34" t="s">
        <v>289</v>
      </c>
      <c r="C34">
        <f>3*60+57</f>
        <v>237</v>
      </c>
      <c r="E34">
        <v>32</v>
      </c>
      <c r="F34" t="s">
        <v>308</v>
      </c>
      <c r="G34">
        <f>3*60+36</f>
        <v>216</v>
      </c>
      <c r="I34">
        <v>32</v>
      </c>
      <c r="J34" t="s">
        <v>331</v>
      </c>
      <c r="K34">
        <f>2*60+14</f>
        <v>134</v>
      </c>
      <c r="M34">
        <v>32</v>
      </c>
      <c r="N34" t="s">
        <v>363</v>
      </c>
      <c r="O34">
        <f>2*60+55</f>
        <v>175</v>
      </c>
      <c r="Q34">
        <v>32</v>
      </c>
      <c r="R34" t="s">
        <v>402</v>
      </c>
      <c r="S34">
        <f>3*60+44</f>
        <v>224</v>
      </c>
      <c r="U34">
        <v>32</v>
      </c>
      <c r="V34" t="s">
        <v>430</v>
      </c>
      <c r="W34">
        <f>4*60+28</f>
        <v>268</v>
      </c>
      <c r="Y34">
        <v>32</v>
      </c>
      <c r="Z34" t="s">
        <v>462</v>
      </c>
      <c r="AA34">
        <f>3*60+33</f>
        <v>213</v>
      </c>
      <c r="AC34">
        <v>32</v>
      </c>
      <c r="AD34" t="s">
        <v>477</v>
      </c>
      <c r="AE34">
        <f>3*60+36</f>
        <v>216</v>
      </c>
      <c r="AG34">
        <v>32</v>
      </c>
      <c r="AH34" t="s">
        <v>497</v>
      </c>
      <c r="AI34">
        <f>4*60+55</f>
        <v>295</v>
      </c>
      <c r="AK34">
        <v>32</v>
      </c>
      <c r="AL34" t="s">
        <v>518</v>
      </c>
      <c r="AM34">
        <f>4*60+25</f>
        <v>265</v>
      </c>
      <c r="AO34">
        <v>32</v>
      </c>
      <c r="AP34" s="1" t="s">
        <v>536</v>
      </c>
      <c r="AQ34">
        <f>3*60+14</f>
        <v>194</v>
      </c>
      <c r="AS34">
        <v>32</v>
      </c>
      <c r="AT34" s="1" t="s">
        <v>547</v>
      </c>
      <c r="AU34">
        <f t="shared" si="11"/>
        <v>225</v>
      </c>
      <c r="AW34">
        <v>32</v>
      </c>
      <c r="AX34" t="s">
        <v>564</v>
      </c>
      <c r="AY34">
        <f t="shared" si="10"/>
        <v>253</v>
      </c>
      <c r="BA34">
        <v>32</v>
      </c>
      <c r="BB34" t="s">
        <v>582</v>
      </c>
      <c r="BC34">
        <f>4*60+4</f>
        <v>244</v>
      </c>
      <c r="BE34">
        <v>32</v>
      </c>
      <c r="BF34" t="s">
        <v>604</v>
      </c>
      <c r="BG34">
        <f>3*60+59</f>
        <v>239</v>
      </c>
      <c r="BI34">
        <v>32</v>
      </c>
      <c r="BJ34" t="s">
        <v>633</v>
      </c>
      <c r="BK34">
        <f>4*60+20</f>
        <v>260</v>
      </c>
      <c r="BM34">
        <v>32</v>
      </c>
      <c r="BN34" t="s">
        <v>663</v>
      </c>
      <c r="BO34">
        <f>4*60+37</f>
        <v>277</v>
      </c>
      <c r="BQ34">
        <v>32</v>
      </c>
      <c r="BR34" t="s">
        <v>695</v>
      </c>
      <c r="BS34">
        <f>4*60+30</f>
        <v>270</v>
      </c>
      <c r="BU34">
        <v>32</v>
      </c>
      <c r="BV34" t="s">
        <v>729</v>
      </c>
      <c r="BW34">
        <f>4*60+24</f>
        <v>264</v>
      </c>
      <c r="BY34">
        <v>32</v>
      </c>
      <c r="BZ34" t="s">
        <v>752</v>
      </c>
      <c r="CA34">
        <f>3*60+29</f>
        <v>209</v>
      </c>
      <c r="CC34">
        <v>32</v>
      </c>
      <c r="CD34" t="s">
        <v>782</v>
      </c>
      <c r="CE34">
        <f t="shared" si="12"/>
        <v>246</v>
      </c>
    </row>
    <row r="35" spans="1:83" x14ac:dyDescent="0.25">
      <c r="A35">
        <v>33</v>
      </c>
      <c r="B35" t="s">
        <v>289</v>
      </c>
      <c r="C35">
        <f>3*60+57</f>
        <v>237</v>
      </c>
      <c r="E35">
        <v>33</v>
      </c>
      <c r="F35" t="s">
        <v>308</v>
      </c>
      <c r="G35">
        <f>3*60+36</f>
        <v>216</v>
      </c>
      <c r="I35">
        <v>33</v>
      </c>
      <c r="J35" t="s">
        <v>332</v>
      </c>
      <c r="K35">
        <f>3*60+15</f>
        <v>195</v>
      </c>
      <c r="M35">
        <v>33</v>
      </c>
      <c r="N35" t="s">
        <v>364</v>
      </c>
      <c r="O35">
        <f>3*60+30</f>
        <v>210</v>
      </c>
      <c r="Q35">
        <v>33</v>
      </c>
      <c r="R35" t="s">
        <v>402</v>
      </c>
      <c r="S35">
        <f>3*60+44</f>
        <v>224</v>
      </c>
      <c r="U35">
        <v>33</v>
      </c>
      <c r="V35" t="s">
        <v>430</v>
      </c>
      <c r="W35">
        <f>4*60+28</f>
        <v>268</v>
      </c>
      <c r="Y35">
        <v>33</v>
      </c>
      <c r="Z35" t="s">
        <v>462</v>
      </c>
      <c r="AA35">
        <f>3*60+33</f>
        <v>213</v>
      </c>
      <c r="AC35">
        <v>33</v>
      </c>
      <c r="AD35" t="s">
        <v>477</v>
      </c>
      <c r="AE35">
        <f>3*60+36</f>
        <v>216</v>
      </c>
      <c r="AG35">
        <v>33</v>
      </c>
      <c r="AH35" t="s">
        <v>498</v>
      </c>
      <c r="AI35">
        <f>3*60+42</f>
        <v>222</v>
      </c>
      <c r="AK35">
        <v>33</v>
      </c>
      <c r="AL35" t="s">
        <v>518</v>
      </c>
      <c r="AM35">
        <f>4*60+25</f>
        <v>265</v>
      </c>
      <c r="AO35">
        <v>33</v>
      </c>
      <c r="AP35" s="1" t="s">
        <v>537</v>
      </c>
      <c r="AQ35">
        <f t="shared" ref="AQ35:AQ43" si="13">4*60+24</f>
        <v>264</v>
      </c>
      <c r="AS35">
        <v>33</v>
      </c>
      <c r="AT35" s="1" t="s">
        <v>547</v>
      </c>
      <c r="AU35">
        <f t="shared" si="11"/>
        <v>225</v>
      </c>
      <c r="AW35">
        <v>33</v>
      </c>
      <c r="AX35" t="s">
        <v>564</v>
      </c>
      <c r="AY35">
        <f t="shared" si="10"/>
        <v>253</v>
      </c>
      <c r="BA35">
        <v>33</v>
      </c>
      <c r="BB35" t="s">
        <v>582</v>
      </c>
      <c r="BC35">
        <f>4*60+4</f>
        <v>244</v>
      </c>
      <c r="BE35">
        <v>33</v>
      </c>
      <c r="BF35" t="s">
        <v>604</v>
      </c>
      <c r="BG35">
        <f>3*60+59</f>
        <v>239</v>
      </c>
      <c r="BI35">
        <v>33</v>
      </c>
      <c r="BJ35" t="s">
        <v>634</v>
      </c>
      <c r="BK35">
        <f>4*60+29</f>
        <v>269</v>
      </c>
      <c r="BM35">
        <v>33</v>
      </c>
      <c r="BN35" t="s">
        <v>663</v>
      </c>
      <c r="BO35">
        <f>4*60+37</f>
        <v>277</v>
      </c>
      <c r="BQ35">
        <v>33</v>
      </c>
      <c r="BR35" t="s">
        <v>695</v>
      </c>
      <c r="BS35">
        <f>4*60+30</f>
        <v>270</v>
      </c>
      <c r="BU35">
        <v>33</v>
      </c>
      <c r="BV35" t="s">
        <v>729</v>
      </c>
      <c r="BW35">
        <f>4*60+24</f>
        <v>264</v>
      </c>
      <c r="BY35">
        <v>33</v>
      </c>
      <c r="BZ35" t="s">
        <v>752</v>
      </c>
      <c r="CA35">
        <f>3*60+29</f>
        <v>209</v>
      </c>
      <c r="CC35">
        <v>33</v>
      </c>
      <c r="CD35" t="s">
        <v>782</v>
      </c>
      <c r="CE35">
        <f t="shared" si="12"/>
        <v>246</v>
      </c>
    </row>
    <row r="36" spans="1:83" x14ac:dyDescent="0.25">
      <c r="A36">
        <v>34</v>
      </c>
      <c r="B36" t="s">
        <v>289</v>
      </c>
      <c r="C36">
        <f>3*60+57</f>
        <v>237</v>
      </c>
      <c r="E36">
        <v>34</v>
      </c>
      <c r="F36" t="s">
        <v>308</v>
      </c>
      <c r="G36">
        <f>3*60+36</f>
        <v>216</v>
      </c>
      <c r="I36">
        <v>34</v>
      </c>
      <c r="J36" t="s">
        <v>333</v>
      </c>
      <c r="K36">
        <f>3*60+55</f>
        <v>235</v>
      </c>
      <c r="M36">
        <v>34</v>
      </c>
      <c r="N36" t="s">
        <v>365</v>
      </c>
      <c r="O36">
        <f>2*60+32</f>
        <v>152</v>
      </c>
      <c r="Q36">
        <v>34</v>
      </c>
      <c r="R36" t="s">
        <v>403</v>
      </c>
      <c r="S36">
        <f>3*60+2</f>
        <v>182</v>
      </c>
      <c r="U36">
        <v>34</v>
      </c>
      <c r="V36" t="s">
        <v>430</v>
      </c>
      <c r="W36">
        <f>4*60+28</f>
        <v>268</v>
      </c>
      <c r="Y36">
        <v>34</v>
      </c>
      <c r="Z36" t="s">
        <v>463</v>
      </c>
      <c r="AA36">
        <f>3*60+42</f>
        <v>222</v>
      </c>
      <c r="AC36">
        <v>34</v>
      </c>
      <c r="AD36" t="s">
        <v>478</v>
      </c>
      <c r="AE36">
        <f>3*60+21</f>
        <v>201</v>
      </c>
      <c r="AG36">
        <v>34</v>
      </c>
      <c r="AH36" t="s">
        <v>499</v>
      </c>
      <c r="AI36">
        <f t="shared" ref="AI36:AI41" si="14">3*60+58</f>
        <v>238</v>
      </c>
      <c r="AK36">
        <v>34</v>
      </c>
      <c r="AL36" t="s">
        <v>518</v>
      </c>
      <c r="AM36">
        <f>4*60+25</f>
        <v>265</v>
      </c>
      <c r="AO36">
        <v>34</v>
      </c>
      <c r="AP36" s="1" t="s">
        <v>537</v>
      </c>
      <c r="AQ36">
        <f t="shared" si="13"/>
        <v>264</v>
      </c>
      <c r="AS36">
        <v>34</v>
      </c>
      <c r="AT36" s="1" t="s">
        <v>547</v>
      </c>
      <c r="AU36">
        <f t="shared" si="11"/>
        <v>225</v>
      </c>
      <c r="AW36">
        <v>34</v>
      </c>
      <c r="AX36" t="s">
        <v>564</v>
      </c>
      <c r="AY36">
        <f t="shared" si="10"/>
        <v>253</v>
      </c>
      <c r="BA36">
        <v>34</v>
      </c>
      <c r="BB36" t="s">
        <v>582</v>
      </c>
      <c r="BC36">
        <f>4*60+4</f>
        <v>244</v>
      </c>
      <c r="BE36">
        <v>34</v>
      </c>
      <c r="BF36" t="s">
        <v>605</v>
      </c>
      <c r="BG36">
        <f>3*60+53</f>
        <v>233</v>
      </c>
      <c r="BI36">
        <v>34</v>
      </c>
      <c r="BJ36" t="s">
        <v>634</v>
      </c>
      <c r="BK36">
        <f>4*60+29</f>
        <v>269</v>
      </c>
      <c r="BM36">
        <v>34</v>
      </c>
      <c r="BN36" t="s">
        <v>675</v>
      </c>
      <c r="BO36">
        <f>3*60+57</f>
        <v>237</v>
      </c>
      <c r="BQ36">
        <v>34</v>
      </c>
      <c r="BR36" t="s">
        <v>695</v>
      </c>
      <c r="BS36">
        <f>4*60+30</f>
        <v>270</v>
      </c>
      <c r="BU36">
        <v>34</v>
      </c>
      <c r="BV36" t="s">
        <v>729</v>
      </c>
      <c r="BW36">
        <f>4*60+24</f>
        <v>264</v>
      </c>
      <c r="BY36">
        <v>34</v>
      </c>
      <c r="BZ36" t="s">
        <v>752</v>
      </c>
      <c r="CA36">
        <f>3*60+29</f>
        <v>209</v>
      </c>
      <c r="CC36">
        <v>34</v>
      </c>
      <c r="CD36" t="s">
        <v>782</v>
      </c>
      <c r="CE36">
        <f t="shared" si="12"/>
        <v>246</v>
      </c>
    </row>
    <row r="37" spans="1:83" x14ac:dyDescent="0.25">
      <c r="A37">
        <v>35</v>
      </c>
      <c r="B37" t="s">
        <v>289</v>
      </c>
      <c r="C37">
        <f>3*60+57</f>
        <v>237</v>
      </c>
      <c r="E37">
        <v>35</v>
      </c>
      <c r="F37" t="s">
        <v>309</v>
      </c>
      <c r="G37">
        <f>2*60+55</f>
        <v>175</v>
      </c>
      <c r="I37">
        <v>35</v>
      </c>
      <c r="J37" t="s">
        <v>333</v>
      </c>
      <c r="K37">
        <f>3*60+55</f>
        <v>235</v>
      </c>
      <c r="M37">
        <v>35</v>
      </c>
      <c r="N37" t="s">
        <v>365</v>
      </c>
      <c r="O37">
        <f>2*60+32</f>
        <v>152</v>
      </c>
      <c r="Q37">
        <v>35</v>
      </c>
      <c r="R37" t="s">
        <v>404</v>
      </c>
      <c r="S37">
        <f>3*60+12</f>
        <v>192</v>
      </c>
      <c r="U37">
        <v>35</v>
      </c>
      <c r="V37" t="s">
        <v>430</v>
      </c>
      <c r="W37">
        <f>4*60+28</f>
        <v>268</v>
      </c>
      <c r="Y37">
        <v>35</v>
      </c>
      <c r="Z37" t="s">
        <v>463</v>
      </c>
      <c r="AA37">
        <f>3*60+42</f>
        <v>222</v>
      </c>
      <c r="AC37">
        <v>35</v>
      </c>
      <c r="AD37" t="s">
        <v>478</v>
      </c>
      <c r="AE37">
        <f>3*60+21</f>
        <v>201</v>
      </c>
      <c r="AG37">
        <v>35</v>
      </c>
      <c r="AH37" t="s">
        <v>499</v>
      </c>
      <c r="AI37">
        <f t="shared" si="14"/>
        <v>238</v>
      </c>
      <c r="AK37">
        <v>35</v>
      </c>
      <c r="AL37" t="s">
        <v>519</v>
      </c>
      <c r="AM37">
        <f>4*60+14</f>
        <v>254</v>
      </c>
      <c r="AO37">
        <v>35</v>
      </c>
      <c r="AP37" s="1" t="s">
        <v>537</v>
      </c>
      <c r="AQ37">
        <f t="shared" si="13"/>
        <v>264</v>
      </c>
      <c r="AS37">
        <v>35</v>
      </c>
      <c r="AT37" s="1" t="s">
        <v>547</v>
      </c>
      <c r="AU37">
        <f t="shared" si="11"/>
        <v>225</v>
      </c>
      <c r="AW37">
        <v>35</v>
      </c>
      <c r="AX37" t="s">
        <v>564</v>
      </c>
      <c r="AY37">
        <f t="shared" si="10"/>
        <v>253</v>
      </c>
      <c r="BA37">
        <v>35</v>
      </c>
      <c r="BB37" t="s">
        <v>583</v>
      </c>
      <c r="BC37">
        <f>3*60+50</f>
        <v>230</v>
      </c>
      <c r="BE37">
        <v>35</v>
      </c>
      <c r="BF37" t="s">
        <v>605</v>
      </c>
      <c r="BG37">
        <f>3*60+53</f>
        <v>233</v>
      </c>
      <c r="BI37">
        <v>35</v>
      </c>
      <c r="BJ37" t="s">
        <v>635</v>
      </c>
      <c r="BK37">
        <f>4*60+14</f>
        <v>254</v>
      </c>
      <c r="BM37">
        <v>35</v>
      </c>
      <c r="BN37" t="s">
        <v>664</v>
      </c>
      <c r="BO37">
        <f>2*60+54</f>
        <v>174</v>
      </c>
      <c r="BQ37">
        <v>35</v>
      </c>
      <c r="BR37" t="s">
        <v>696</v>
      </c>
      <c r="BS37">
        <f>4*60+47</f>
        <v>287</v>
      </c>
      <c r="BU37">
        <v>35</v>
      </c>
      <c r="BV37" t="s">
        <v>730</v>
      </c>
      <c r="BW37">
        <f>3*60+51</f>
        <v>231</v>
      </c>
      <c r="BY37">
        <v>35</v>
      </c>
      <c r="BZ37" t="s">
        <v>753</v>
      </c>
      <c r="CA37">
        <f>5*60+12</f>
        <v>312</v>
      </c>
      <c r="CC37">
        <v>35</v>
      </c>
      <c r="CD37" t="s">
        <v>782</v>
      </c>
      <c r="CE37">
        <f t="shared" si="12"/>
        <v>246</v>
      </c>
    </row>
    <row r="38" spans="1:83" x14ac:dyDescent="0.25">
      <c r="A38">
        <v>36</v>
      </c>
      <c r="B38" t="s">
        <v>290</v>
      </c>
      <c r="C38">
        <f>4*60+49</f>
        <v>289</v>
      </c>
      <c r="E38">
        <v>36</v>
      </c>
      <c r="F38" t="s">
        <v>308</v>
      </c>
      <c r="G38">
        <f>3*60+36</f>
        <v>216</v>
      </c>
      <c r="I38">
        <v>36</v>
      </c>
      <c r="J38" t="s">
        <v>334</v>
      </c>
      <c r="K38">
        <f>3*60+58</f>
        <v>238</v>
      </c>
      <c r="M38">
        <v>36</v>
      </c>
      <c r="N38" t="s">
        <v>365</v>
      </c>
      <c r="O38">
        <f>2*60+32</f>
        <v>152</v>
      </c>
      <c r="Q38">
        <v>36</v>
      </c>
      <c r="R38" t="s">
        <v>405</v>
      </c>
      <c r="S38">
        <f>3*60+8</f>
        <v>188</v>
      </c>
      <c r="U38">
        <v>36</v>
      </c>
      <c r="V38" t="s">
        <v>431</v>
      </c>
      <c r="W38">
        <f>4*60+16</f>
        <v>256</v>
      </c>
      <c r="Y38">
        <v>36</v>
      </c>
      <c r="Z38" t="s">
        <v>463</v>
      </c>
      <c r="AA38">
        <f>3*60+42</f>
        <v>222</v>
      </c>
      <c r="AC38">
        <v>36</v>
      </c>
      <c r="AD38" t="s">
        <v>479</v>
      </c>
      <c r="AE38">
        <f>3*60+40</f>
        <v>220</v>
      </c>
      <c r="AG38">
        <v>36</v>
      </c>
      <c r="AH38" t="s">
        <v>499</v>
      </c>
      <c r="AI38">
        <f t="shared" si="14"/>
        <v>238</v>
      </c>
      <c r="AK38">
        <v>36</v>
      </c>
      <c r="AL38" t="s">
        <v>520</v>
      </c>
      <c r="AM38">
        <f>3*60+38</f>
        <v>218</v>
      </c>
      <c r="AO38">
        <v>36</v>
      </c>
      <c r="AP38" s="1" t="s">
        <v>537</v>
      </c>
      <c r="AQ38">
        <f t="shared" si="13"/>
        <v>264</v>
      </c>
      <c r="AS38">
        <v>36</v>
      </c>
      <c r="AT38" s="1" t="s">
        <v>548</v>
      </c>
      <c r="AU38">
        <f>3*60+34</f>
        <v>214</v>
      </c>
      <c r="AW38">
        <v>36</v>
      </c>
      <c r="AX38" t="s">
        <v>565</v>
      </c>
      <c r="AY38">
        <f>3*60+35</f>
        <v>215</v>
      </c>
      <c r="BA38">
        <v>36</v>
      </c>
      <c r="BB38" t="s">
        <v>583</v>
      </c>
      <c r="BC38">
        <f>3*60+50</f>
        <v>230</v>
      </c>
      <c r="BE38">
        <v>36</v>
      </c>
      <c r="BF38" t="s">
        <v>606</v>
      </c>
      <c r="BG38">
        <f>4*60+11</f>
        <v>251</v>
      </c>
      <c r="BI38">
        <v>36</v>
      </c>
      <c r="BJ38" t="s">
        <v>636</v>
      </c>
      <c r="BK38">
        <f>3*60+6</f>
        <v>186</v>
      </c>
      <c r="BM38">
        <v>36</v>
      </c>
      <c r="BN38" t="s">
        <v>664</v>
      </c>
      <c r="BO38">
        <f>2*60+54</f>
        <v>174</v>
      </c>
      <c r="BQ38">
        <v>36</v>
      </c>
      <c r="BR38" t="s">
        <v>696</v>
      </c>
      <c r="BS38">
        <f>4*60+47</f>
        <v>287</v>
      </c>
      <c r="BU38">
        <v>36</v>
      </c>
      <c r="BV38" t="s">
        <v>731</v>
      </c>
      <c r="BW38">
        <f>3*60+54</f>
        <v>234</v>
      </c>
      <c r="BY38">
        <v>36</v>
      </c>
      <c r="BZ38" t="s">
        <v>754</v>
      </c>
      <c r="CA38">
        <f>5*60+35</f>
        <v>335</v>
      </c>
      <c r="CC38">
        <v>36</v>
      </c>
      <c r="CD38" t="s">
        <v>782</v>
      </c>
      <c r="CE38">
        <f t="shared" si="12"/>
        <v>246</v>
      </c>
    </row>
    <row r="39" spans="1:83" x14ac:dyDescent="0.25">
      <c r="A39">
        <v>37</v>
      </c>
      <c r="B39" t="s">
        <v>291</v>
      </c>
      <c r="C39">
        <f>2*60+42</f>
        <v>162</v>
      </c>
      <c r="E39">
        <v>37</v>
      </c>
      <c r="F39" t="s">
        <v>308</v>
      </c>
      <c r="G39">
        <f>3*60+36</f>
        <v>216</v>
      </c>
      <c r="I39">
        <v>37</v>
      </c>
      <c r="J39" t="s">
        <v>335</v>
      </c>
      <c r="K39">
        <f>3*60+11</f>
        <v>191</v>
      </c>
      <c r="M39">
        <v>37</v>
      </c>
      <c r="N39" t="s">
        <v>366</v>
      </c>
      <c r="O39">
        <f>4*60+26</f>
        <v>266</v>
      </c>
      <c r="Q39">
        <v>37</v>
      </c>
      <c r="R39" t="s">
        <v>405</v>
      </c>
      <c r="S39">
        <f>3*60+8</f>
        <v>188</v>
      </c>
      <c r="U39">
        <v>37</v>
      </c>
      <c r="V39" t="s">
        <v>432</v>
      </c>
      <c r="W39">
        <f>3*60+7</f>
        <v>187</v>
      </c>
      <c r="Y39">
        <v>37</v>
      </c>
      <c r="Z39" t="s">
        <v>463</v>
      </c>
      <c r="AA39">
        <f>3*60+42</f>
        <v>222</v>
      </c>
      <c r="AC39">
        <v>37</v>
      </c>
      <c r="AD39" t="s">
        <v>479</v>
      </c>
      <c r="AE39">
        <f>3*60+40</f>
        <v>220</v>
      </c>
      <c r="AG39">
        <v>37</v>
      </c>
      <c r="AH39" t="s">
        <v>499</v>
      </c>
      <c r="AI39">
        <f t="shared" si="14"/>
        <v>238</v>
      </c>
      <c r="AK39">
        <v>37</v>
      </c>
      <c r="AL39" t="s">
        <v>520</v>
      </c>
      <c r="AM39">
        <f>3*60+38</f>
        <v>218</v>
      </c>
      <c r="AO39">
        <v>37</v>
      </c>
      <c r="AP39" s="1" t="s">
        <v>537</v>
      </c>
      <c r="AQ39">
        <f t="shared" si="13"/>
        <v>264</v>
      </c>
      <c r="AS39">
        <v>37</v>
      </c>
      <c r="AT39" s="1" t="s">
        <v>549</v>
      </c>
      <c r="AU39">
        <f>3*60+40</f>
        <v>220</v>
      </c>
      <c r="AW39">
        <v>37</v>
      </c>
      <c r="AX39" t="s">
        <v>566</v>
      </c>
      <c r="AY39">
        <f>4*60+12</f>
        <v>252</v>
      </c>
      <c r="BA39">
        <v>37</v>
      </c>
      <c r="BB39" t="s">
        <v>583</v>
      </c>
      <c r="BC39">
        <f>3*60+50</f>
        <v>230</v>
      </c>
      <c r="BE39">
        <v>37</v>
      </c>
      <c r="BF39" t="s">
        <v>606</v>
      </c>
      <c r="BG39">
        <f>4*60+11</f>
        <v>251</v>
      </c>
      <c r="BI39">
        <v>37</v>
      </c>
      <c r="BJ39" t="s">
        <v>637</v>
      </c>
      <c r="BK39">
        <f>4*60+15</f>
        <v>255</v>
      </c>
      <c r="BM39">
        <v>37</v>
      </c>
      <c r="BN39" t="s">
        <v>664</v>
      </c>
      <c r="BO39">
        <f>2*60+54</f>
        <v>174</v>
      </c>
      <c r="BQ39">
        <v>37</v>
      </c>
      <c r="BR39" t="s">
        <v>697</v>
      </c>
      <c r="BS39">
        <f>4*60+12</f>
        <v>252</v>
      </c>
      <c r="BU39">
        <v>37</v>
      </c>
      <c r="BV39" t="s">
        <v>732</v>
      </c>
      <c r="BW39">
        <f>4*60+12</f>
        <v>252</v>
      </c>
      <c r="BY39">
        <v>37</v>
      </c>
      <c r="BZ39" t="s">
        <v>755</v>
      </c>
      <c r="CA39">
        <f>3*60+46</f>
        <v>226</v>
      </c>
      <c r="CC39">
        <v>37</v>
      </c>
      <c r="CD39" t="s">
        <v>783</v>
      </c>
      <c r="CE39">
        <f>4*60+32</f>
        <v>272</v>
      </c>
    </row>
    <row r="40" spans="1:83" x14ac:dyDescent="0.25">
      <c r="A40">
        <v>38</v>
      </c>
      <c r="B40" t="s">
        <v>291</v>
      </c>
      <c r="C40">
        <f>2*60+42</f>
        <v>162</v>
      </c>
      <c r="E40">
        <v>38</v>
      </c>
      <c r="F40" t="s">
        <v>310</v>
      </c>
      <c r="G40">
        <f>3*60+24</f>
        <v>204</v>
      </c>
      <c r="I40">
        <v>38</v>
      </c>
      <c r="J40" t="s">
        <v>334</v>
      </c>
      <c r="K40">
        <f>3*60+58</f>
        <v>238</v>
      </c>
      <c r="M40">
        <v>38</v>
      </c>
      <c r="N40" t="s">
        <v>367</v>
      </c>
      <c r="O40">
        <f>4*60+36</f>
        <v>276</v>
      </c>
      <c r="Q40">
        <v>38</v>
      </c>
      <c r="R40" t="s">
        <v>406</v>
      </c>
      <c r="S40">
        <f>3*60+30</f>
        <v>210</v>
      </c>
      <c r="U40">
        <v>38</v>
      </c>
      <c r="V40" t="s">
        <v>433</v>
      </c>
      <c r="W40">
        <f>3*60+12</f>
        <v>192</v>
      </c>
      <c r="Y40">
        <v>38</v>
      </c>
      <c r="Z40" t="s">
        <v>462</v>
      </c>
      <c r="AA40">
        <f>3*60+33</f>
        <v>213</v>
      </c>
      <c r="AC40">
        <v>38</v>
      </c>
      <c r="AD40" t="s">
        <v>479</v>
      </c>
      <c r="AE40">
        <f>3*60+40</f>
        <v>220</v>
      </c>
      <c r="AG40">
        <v>38</v>
      </c>
      <c r="AH40" t="s">
        <v>499</v>
      </c>
      <c r="AI40">
        <f t="shared" si="14"/>
        <v>238</v>
      </c>
      <c r="AK40">
        <v>38</v>
      </c>
      <c r="AL40" t="s">
        <v>520</v>
      </c>
      <c r="AM40">
        <f>3*60+38</f>
        <v>218</v>
      </c>
      <c r="AO40">
        <v>38</v>
      </c>
      <c r="AP40" s="1" t="s">
        <v>537</v>
      </c>
      <c r="AQ40">
        <f t="shared" si="13"/>
        <v>264</v>
      </c>
      <c r="AS40">
        <v>38</v>
      </c>
      <c r="AT40" s="1" t="s">
        <v>549</v>
      </c>
      <c r="AU40">
        <f>3*60+40</f>
        <v>220</v>
      </c>
      <c r="AW40">
        <v>38</v>
      </c>
      <c r="AX40" t="s">
        <v>566</v>
      </c>
      <c r="AY40">
        <f>4*60+12</f>
        <v>252</v>
      </c>
      <c r="BA40">
        <v>38</v>
      </c>
      <c r="BB40" t="s">
        <v>584</v>
      </c>
      <c r="BC40">
        <f>4*60+1</f>
        <v>241</v>
      </c>
      <c r="BE40">
        <v>38</v>
      </c>
      <c r="BF40" t="s">
        <v>607</v>
      </c>
      <c r="BG40">
        <f>4*60+38</f>
        <v>278</v>
      </c>
      <c r="BI40">
        <v>38</v>
      </c>
      <c r="BJ40" t="s">
        <v>638</v>
      </c>
      <c r="BK40">
        <f>4*60+20</f>
        <v>260</v>
      </c>
      <c r="BM40">
        <v>38</v>
      </c>
      <c r="BN40" t="s">
        <v>665</v>
      </c>
      <c r="BO40">
        <f>4*60+12</f>
        <v>252</v>
      </c>
      <c r="BQ40">
        <v>38</v>
      </c>
      <c r="BR40" t="s">
        <v>697</v>
      </c>
      <c r="BS40">
        <f>4*60+12</f>
        <v>252</v>
      </c>
      <c r="BU40">
        <v>38</v>
      </c>
      <c r="BV40" t="s">
        <v>733</v>
      </c>
      <c r="BW40">
        <f>4*60+5</f>
        <v>245</v>
      </c>
      <c r="BY40">
        <v>38</v>
      </c>
      <c r="BZ40" t="s">
        <v>755</v>
      </c>
      <c r="CA40">
        <f>3*60+46</f>
        <v>226</v>
      </c>
      <c r="CC40">
        <v>38</v>
      </c>
      <c r="CD40" t="s">
        <v>784</v>
      </c>
      <c r="CE40">
        <f>4*60+49</f>
        <v>289</v>
      </c>
    </row>
    <row r="41" spans="1:83" x14ac:dyDescent="0.25">
      <c r="A41">
        <v>39</v>
      </c>
      <c r="B41" t="s">
        <v>291</v>
      </c>
      <c r="C41">
        <f>2*60+42</f>
        <v>162</v>
      </c>
      <c r="E41">
        <v>39</v>
      </c>
      <c r="F41" t="s">
        <v>311</v>
      </c>
      <c r="G41">
        <f>3*60+6</f>
        <v>186</v>
      </c>
      <c r="I41">
        <v>39</v>
      </c>
      <c r="J41" t="s">
        <v>336</v>
      </c>
      <c r="K41">
        <f>3*60+26</f>
        <v>206</v>
      </c>
      <c r="M41">
        <v>39</v>
      </c>
      <c r="N41" t="s">
        <v>368</v>
      </c>
      <c r="O41">
        <f>3*60+24</f>
        <v>204</v>
      </c>
      <c r="Q41">
        <v>39</v>
      </c>
      <c r="R41" t="s">
        <v>407</v>
      </c>
      <c r="S41">
        <f>3*60+32</f>
        <v>212</v>
      </c>
      <c r="U41">
        <v>39</v>
      </c>
      <c r="V41" t="s">
        <v>433</v>
      </c>
      <c r="W41">
        <f>3*60+12</f>
        <v>192</v>
      </c>
      <c r="Y41">
        <v>39</v>
      </c>
      <c r="Z41" t="s">
        <v>463</v>
      </c>
      <c r="AA41">
        <f>3*60+42</f>
        <v>222</v>
      </c>
      <c r="AC41">
        <v>39</v>
      </c>
      <c r="AD41" t="s">
        <v>480</v>
      </c>
      <c r="AE41">
        <f>3*60+28</f>
        <v>208</v>
      </c>
      <c r="AG41">
        <v>39</v>
      </c>
      <c r="AH41" t="s">
        <v>499</v>
      </c>
      <c r="AI41">
        <f t="shared" si="14"/>
        <v>238</v>
      </c>
      <c r="AK41">
        <v>39</v>
      </c>
      <c r="AL41" t="s">
        <v>520</v>
      </c>
      <c r="AM41">
        <f>3*60+38</f>
        <v>218</v>
      </c>
      <c r="AO41">
        <v>39</v>
      </c>
      <c r="AP41" s="1" t="s">
        <v>537</v>
      </c>
      <c r="AQ41">
        <f t="shared" si="13"/>
        <v>264</v>
      </c>
      <c r="AS41">
        <v>39</v>
      </c>
      <c r="AT41" s="1" t="s">
        <v>548</v>
      </c>
      <c r="AU41">
        <f>3*60+34</f>
        <v>214</v>
      </c>
      <c r="AW41">
        <v>39</v>
      </c>
      <c r="AX41" t="s">
        <v>567</v>
      </c>
      <c r="AY41">
        <f>3*60+35</f>
        <v>215</v>
      </c>
      <c r="BA41">
        <v>39</v>
      </c>
      <c r="BB41" t="s">
        <v>585</v>
      </c>
      <c r="BC41">
        <f>3*60+46</f>
        <v>226</v>
      </c>
      <c r="BE41">
        <v>39</v>
      </c>
      <c r="BF41" t="s">
        <v>607</v>
      </c>
      <c r="BG41">
        <f>4*60+38</f>
        <v>278</v>
      </c>
      <c r="BI41">
        <v>39</v>
      </c>
      <c r="BJ41" t="s">
        <v>638</v>
      </c>
      <c r="BK41">
        <f>4*60+20</f>
        <v>260</v>
      </c>
      <c r="BM41">
        <v>39</v>
      </c>
      <c r="BN41" t="s">
        <v>666</v>
      </c>
      <c r="BO41">
        <f>4*60+38</f>
        <v>278</v>
      </c>
      <c r="BQ41">
        <v>39</v>
      </c>
      <c r="BR41" t="s">
        <v>698</v>
      </c>
      <c r="BS41">
        <f>3*60+50</f>
        <v>230</v>
      </c>
      <c r="BU41">
        <v>39</v>
      </c>
      <c r="BV41" t="s">
        <v>733</v>
      </c>
      <c r="BW41">
        <f>4*60+5</f>
        <v>245</v>
      </c>
      <c r="BY41">
        <v>39</v>
      </c>
      <c r="BZ41" t="s">
        <v>756</v>
      </c>
      <c r="CA41">
        <f>3*60+55</f>
        <v>235</v>
      </c>
      <c r="CC41">
        <v>39</v>
      </c>
      <c r="CD41" t="s">
        <v>784</v>
      </c>
      <c r="CE41">
        <f>4*60+49</f>
        <v>289</v>
      </c>
    </row>
    <row r="42" spans="1:83" x14ac:dyDescent="0.25">
      <c r="A42">
        <v>40</v>
      </c>
      <c r="B42" t="s">
        <v>292</v>
      </c>
      <c r="C42">
        <f>5*60+15</f>
        <v>315</v>
      </c>
      <c r="E42">
        <v>40</v>
      </c>
      <c r="F42" t="s">
        <v>311</v>
      </c>
      <c r="G42">
        <f>3*60+6</f>
        <v>186</v>
      </c>
      <c r="I42">
        <v>40</v>
      </c>
      <c r="J42" t="s">
        <v>791</v>
      </c>
      <c r="K42">
        <f>2*60+46</f>
        <v>166</v>
      </c>
      <c r="M42">
        <v>40</v>
      </c>
      <c r="N42" t="s">
        <v>369</v>
      </c>
      <c r="O42">
        <f>3*60+40</f>
        <v>220</v>
      </c>
      <c r="Q42">
        <v>40</v>
      </c>
      <c r="R42" t="s">
        <v>406</v>
      </c>
      <c r="S42">
        <f>3*60+30</f>
        <v>210</v>
      </c>
      <c r="U42">
        <v>40</v>
      </c>
      <c r="V42" t="s">
        <v>433</v>
      </c>
      <c r="W42">
        <f>3*60+12</f>
        <v>192</v>
      </c>
      <c r="Y42">
        <v>40</v>
      </c>
      <c r="Z42" t="s">
        <v>464</v>
      </c>
      <c r="AA42">
        <f>7*60+34</f>
        <v>454</v>
      </c>
      <c r="AC42">
        <v>40</v>
      </c>
      <c r="AD42" t="s">
        <v>480</v>
      </c>
      <c r="AE42">
        <f>3*60+28</f>
        <v>208</v>
      </c>
      <c r="AG42">
        <v>40</v>
      </c>
      <c r="AH42" t="s">
        <v>500</v>
      </c>
      <c r="AI42">
        <f>3*60+11</f>
        <v>191</v>
      </c>
      <c r="AK42">
        <v>40</v>
      </c>
      <c r="AL42" t="s">
        <v>521</v>
      </c>
      <c r="AM42">
        <f>3*60+36</f>
        <v>216</v>
      </c>
      <c r="AO42">
        <v>40</v>
      </c>
      <c r="AP42" s="1" t="s">
        <v>537</v>
      </c>
      <c r="AQ42">
        <f t="shared" si="13"/>
        <v>264</v>
      </c>
      <c r="AS42">
        <v>40</v>
      </c>
      <c r="AT42" s="1" t="s">
        <v>550</v>
      </c>
      <c r="AU42">
        <f>3*60+45</f>
        <v>225</v>
      </c>
      <c r="AW42">
        <v>40</v>
      </c>
      <c r="AX42" t="s">
        <v>568</v>
      </c>
      <c r="AY42">
        <f>4*60+30</f>
        <v>270</v>
      </c>
      <c r="BA42">
        <v>40</v>
      </c>
      <c r="BB42" t="s">
        <v>585</v>
      </c>
      <c r="BC42">
        <f>3*60+46</f>
        <v>226</v>
      </c>
      <c r="BE42">
        <v>40</v>
      </c>
      <c r="BF42" t="s">
        <v>607</v>
      </c>
      <c r="BG42">
        <f>4*60+38</f>
        <v>278</v>
      </c>
      <c r="BI42">
        <v>40</v>
      </c>
      <c r="BJ42" t="s">
        <v>638</v>
      </c>
      <c r="BK42">
        <f>4*60+20</f>
        <v>260</v>
      </c>
      <c r="BM42">
        <v>40</v>
      </c>
      <c r="BN42" t="s">
        <v>666</v>
      </c>
      <c r="BO42">
        <f>4*60+38</f>
        <v>278</v>
      </c>
      <c r="BQ42">
        <v>40</v>
      </c>
      <c r="BR42" t="s">
        <v>698</v>
      </c>
      <c r="BS42">
        <f>3*60+50</f>
        <v>230</v>
      </c>
      <c r="BU42">
        <v>40</v>
      </c>
      <c r="BV42" t="s">
        <v>734</v>
      </c>
      <c r="BW42">
        <f>4*60+12</f>
        <v>252</v>
      </c>
      <c r="BY42">
        <v>40</v>
      </c>
      <c r="BZ42" t="s">
        <v>757</v>
      </c>
      <c r="CA42">
        <f>5*60+27</f>
        <v>327</v>
      </c>
      <c r="CC42">
        <v>40</v>
      </c>
      <c r="CD42" t="s">
        <v>785</v>
      </c>
      <c r="CE42">
        <f>4*60+29</f>
        <v>269</v>
      </c>
    </row>
    <row r="43" spans="1:83" x14ac:dyDescent="0.25">
      <c r="A43">
        <v>41</v>
      </c>
      <c r="B43" t="s">
        <v>292</v>
      </c>
      <c r="C43">
        <f>5*60+15</f>
        <v>315</v>
      </c>
      <c r="E43">
        <v>41</v>
      </c>
      <c r="F43" t="s">
        <v>311</v>
      </c>
      <c r="G43">
        <f>3*60+6</f>
        <v>186</v>
      </c>
      <c r="I43">
        <v>41</v>
      </c>
      <c r="J43" t="s">
        <v>791</v>
      </c>
      <c r="K43">
        <f>2*60+46</f>
        <v>166</v>
      </c>
      <c r="M43">
        <v>41</v>
      </c>
      <c r="N43" t="s">
        <v>369</v>
      </c>
      <c r="O43">
        <f>3*60+40</f>
        <v>220</v>
      </c>
      <c r="Q43">
        <v>41</v>
      </c>
      <c r="R43" t="s">
        <v>408</v>
      </c>
      <c r="S43">
        <f>3*60+9</f>
        <v>189</v>
      </c>
      <c r="U43">
        <v>41</v>
      </c>
      <c r="V43" t="s">
        <v>434</v>
      </c>
      <c r="W43">
        <f>3*60+2</f>
        <v>182</v>
      </c>
      <c r="Y43">
        <v>41</v>
      </c>
      <c r="Z43" t="s">
        <v>464</v>
      </c>
      <c r="AA43">
        <f>7*60+34</f>
        <v>454</v>
      </c>
      <c r="AC43">
        <v>41</v>
      </c>
      <c r="AD43" t="s">
        <v>480</v>
      </c>
      <c r="AE43">
        <f>3*60+28</f>
        <v>208</v>
      </c>
      <c r="AG43">
        <v>41</v>
      </c>
      <c r="AH43" t="s">
        <v>501</v>
      </c>
      <c r="AI43">
        <f>3*60+43</f>
        <v>223</v>
      </c>
      <c r="AK43">
        <v>41</v>
      </c>
      <c r="AL43" t="s">
        <v>521</v>
      </c>
      <c r="AM43">
        <f>3*60+36</f>
        <v>216</v>
      </c>
      <c r="AO43">
        <v>41</v>
      </c>
      <c r="AP43" s="1" t="s">
        <v>537</v>
      </c>
      <c r="AQ43">
        <f t="shared" si="13"/>
        <v>264</v>
      </c>
      <c r="AS43">
        <v>41</v>
      </c>
      <c r="AT43" s="1" t="s">
        <v>550</v>
      </c>
      <c r="AU43">
        <f>3*60+45</f>
        <v>225</v>
      </c>
      <c r="AW43">
        <v>41</v>
      </c>
      <c r="AX43" t="s">
        <v>568</v>
      </c>
      <c r="AY43">
        <f>4*60+30</f>
        <v>270</v>
      </c>
      <c r="BA43">
        <v>41</v>
      </c>
      <c r="BB43" t="s">
        <v>586</v>
      </c>
      <c r="BC43">
        <f>4*60+16</f>
        <v>256</v>
      </c>
      <c r="BE43">
        <v>41</v>
      </c>
      <c r="BF43" t="s">
        <v>608</v>
      </c>
      <c r="BG43">
        <f>3*60+36</f>
        <v>216</v>
      </c>
      <c r="BI43">
        <v>41</v>
      </c>
      <c r="BJ43" t="s">
        <v>639</v>
      </c>
      <c r="BK43">
        <f>3*60+55</f>
        <v>235</v>
      </c>
      <c r="BM43">
        <v>41</v>
      </c>
      <c r="BN43" t="s">
        <v>667</v>
      </c>
      <c r="BO43">
        <f>5*60+9</f>
        <v>309</v>
      </c>
      <c r="BQ43">
        <v>41</v>
      </c>
      <c r="BR43" t="s">
        <v>699</v>
      </c>
      <c r="BS43">
        <f>5*60+46</f>
        <v>346</v>
      </c>
      <c r="BU43">
        <v>41</v>
      </c>
      <c r="BV43" t="s">
        <v>734</v>
      </c>
      <c r="BW43">
        <f>4*60+12</f>
        <v>252</v>
      </c>
      <c r="BY43">
        <v>41</v>
      </c>
      <c r="BZ43" t="s">
        <v>758</v>
      </c>
      <c r="CA43">
        <f>4*60+41</f>
        <v>281</v>
      </c>
      <c r="CC43">
        <v>41</v>
      </c>
      <c r="CD43" t="s">
        <v>786</v>
      </c>
      <c r="CE43">
        <f>4*60+9</f>
        <v>249</v>
      </c>
    </row>
    <row r="44" spans="1:83" x14ac:dyDescent="0.25">
      <c r="A44">
        <v>42</v>
      </c>
      <c r="B44" t="s">
        <v>292</v>
      </c>
      <c r="C44">
        <f>5*60+15</f>
        <v>315</v>
      </c>
      <c r="E44">
        <v>42</v>
      </c>
      <c r="F44" t="s">
        <v>312</v>
      </c>
      <c r="G44">
        <f>2*60+44</f>
        <v>164</v>
      </c>
      <c r="I44">
        <v>42</v>
      </c>
      <c r="J44" t="s">
        <v>337</v>
      </c>
      <c r="K44">
        <f>4*60+33</f>
        <v>273</v>
      </c>
      <c r="M44">
        <v>42</v>
      </c>
      <c r="N44" t="s">
        <v>370</v>
      </c>
      <c r="O44">
        <f>2*60+37</f>
        <v>157</v>
      </c>
      <c r="Q44">
        <v>42</v>
      </c>
      <c r="R44" t="s">
        <v>408</v>
      </c>
      <c r="S44">
        <f>3*60+9</f>
        <v>189</v>
      </c>
      <c r="U44">
        <v>42</v>
      </c>
      <c r="V44" t="s">
        <v>435</v>
      </c>
      <c r="W44">
        <f>3*60+17</f>
        <v>197</v>
      </c>
      <c r="Y44">
        <v>42</v>
      </c>
      <c r="Z44" t="s">
        <v>465</v>
      </c>
      <c r="AA44">
        <f t="shared" ref="AA44:AA53" si="15">3*60+35</f>
        <v>215</v>
      </c>
      <c r="AC44">
        <v>42</v>
      </c>
      <c r="AD44" t="s">
        <v>480</v>
      </c>
      <c r="AE44">
        <f>3*60+28</f>
        <v>208</v>
      </c>
      <c r="AG44">
        <v>42</v>
      </c>
      <c r="AH44" t="s">
        <v>502</v>
      </c>
      <c r="AI44">
        <f>3*60+50</f>
        <v>230</v>
      </c>
      <c r="AK44">
        <v>42</v>
      </c>
      <c r="AL44" t="s">
        <v>521</v>
      </c>
      <c r="AM44">
        <f>3*60+36</f>
        <v>216</v>
      </c>
      <c r="AO44">
        <v>42</v>
      </c>
      <c r="AP44" s="1" t="s">
        <v>538</v>
      </c>
      <c r="AQ44">
        <f>3*60+52</f>
        <v>232</v>
      </c>
      <c r="AS44">
        <v>42</v>
      </c>
      <c r="AT44" s="1" t="s">
        <v>550</v>
      </c>
      <c r="AU44">
        <f>3*60+45</f>
        <v>225</v>
      </c>
      <c r="AW44">
        <v>42</v>
      </c>
      <c r="AX44" t="s">
        <v>568</v>
      </c>
      <c r="AY44">
        <f>4*60+30</f>
        <v>270</v>
      </c>
      <c r="BA44">
        <v>42</v>
      </c>
      <c r="BB44" t="s">
        <v>586</v>
      </c>
      <c r="BC44">
        <f>4*60+16</f>
        <v>256</v>
      </c>
      <c r="BE44">
        <v>42</v>
      </c>
      <c r="BF44" t="s">
        <v>609</v>
      </c>
      <c r="BG44">
        <f>3*60+10</f>
        <v>190</v>
      </c>
      <c r="BI44">
        <v>42</v>
      </c>
      <c r="BJ44" t="s">
        <v>639</v>
      </c>
      <c r="BK44">
        <f>3*60+55</f>
        <v>235</v>
      </c>
      <c r="BM44">
        <v>42</v>
      </c>
      <c r="BN44" t="s">
        <v>668</v>
      </c>
      <c r="BO44">
        <f>5*60+7</f>
        <v>307</v>
      </c>
      <c r="BQ44">
        <v>42</v>
      </c>
      <c r="BR44" t="s">
        <v>700</v>
      </c>
      <c r="BS44">
        <f>5*60+21</f>
        <v>321</v>
      </c>
      <c r="BU44">
        <v>42</v>
      </c>
      <c r="BV44" t="s">
        <v>734</v>
      </c>
      <c r="BW44">
        <f>4*60+12</f>
        <v>252</v>
      </c>
      <c r="BY44">
        <v>42</v>
      </c>
      <c r="BZ44" t="s">
        <v>759</v>
      </c>
      <c r="CA44">
        <f>4*60+14</f>
        <v>254</v>
      </c>
      <c r="CC44">
        <v>42</v>
      </c>
      <c r="CD44" t="s">
        <v>786</v>
      </c>
      <c r="CE44">
        <f>4*60+9</f>
        <v>249</v>
      </c>
    </row>
    <row r="45" spans="1:83" x14ac:dyDescent="0.25">
      <c r="A45">
        <v>43</v>
      </c>
      <c r="B45" t="s">
        <v>292</v>
      </c>
      <c r="C45">
        <f>5*60+15</f>
        <v>315</v>
      </c>
      <c r="E45">
        <v>43</v>
      </c>
      <c r="F45" t="s">
        <v>313</v>
      </c>
      <c r="G45">
        <f>4*60+18</f>
        <v>258</v>
      </c>
      <c r="I45">
        <v>43</v>
      </c>
      <c r="J45" t="s">
        <v>338</v>
      </c>
      <c r="K45">
        <f>3*60+55</f>
        <v>235</v>
      </c>
      <c r="M45">
        <v>43</v>
      </c>
      <c r="N45" t="s">
        <v>371</v>
      </c>
      <c r="O45">
        <f>4*60+15</f>
        <v>255</v>
      </c>
      <c r="Q45">
        <v>43</v>
      </c>
      <c r="R45" t="s">
        <v>408</v>
      </c>
      <c r="S45">
        <f>3*60+9</f>
        <v>189</v>
      </c>
      <c r="U45">
        <v>43</v>
      </c>
      <c r="V45" t="s">
        <v>436</v>
      </c>
      <c r="W45">
        <f>3*60+58</f>
        <v>238</v>
      </c>
      <c r="Y45">
        <v>43</v>
      </c>
      <c r="Z45" t="s">
        <v>465</v>
      </c>
      <c r="AA45">
        <f t="shared" si="15"/>
        <v>215</v>
      </c>
      <c r="AC45">
        <v>43</v>
      </c>
      <c r="AD45" t="s">
        <v>481</v>
      </c>
      <c r="AE45">
        <f>3*60+9</f>
        <v>189</v>
      </c>
      <c r="AG45">
        <v>43</v>
      </c>
      <c r="AH45" t="s">
        <v>502</v>
      </c>
      <c r="AI45">
        <f>3*60+50</f>
        <v>230</v>
      </c>
      <c r="AK45">
        <v>43</v>
      </c>
      <c r="AL45" t="s">
        <v>522</v>
      </c>
      <c r="AM45">
        <f>3*60+49</f>
        <v>229</v>
      </c>
      <c r="AO45">
        <v>43</v>
      </c>
      <c r="AP45" s="1" t="s">
        <v>538</v>
      </c>
      <c r="AQ45">
        <f>3*60+52</f>
        <v>232</v>
      </c>
      <c r="AS45">
        <v>43</v>
      </c>
      <c r="AT45" s="1" t="s">
        <v>550</v>
      </c>
      <c r="AU45">
        <f>3*60+45</f>
        <v>225</v>
      </c>
      <c r="AW45">
        <v>43</v>
      </c>
      <c r="AX45" t="s">
        <v>568</v>
      </c>
      <c r="AY45">
        <f>4*60+30</f>
        <v>270</v>
      </c>
      <c r="BA45">
        <v>43</v>
      </c>
      <c r="BB45" t="s">
        <v>586</v>
      </c>
      <c r="BC45">
        <f>4*60+16</f>
        <v>256</v>
      </c>
      <c r="BE45">
        <v>43</v>
      </c>
      <c r="BF45" t="s">
        <v>610</v>
      </c>
      <c r="BG45">
        <f>3*60+57</f>
        <v>237</v>
      </c>
      <c r="BI45">
        <v>43</v>
      </c>
      <c r="BJ45" t="s">
        <v>640</v>
      </c>
      <c r="BK45">
        <f>3*60+47</f>
        <v>227</v>
      </c>
      <c r="BM45">
        <v>43</v>
      </c>
      <c r="BN45" t="s">
        <v>669</v>
      </c>
      <c r="BO45">
        <f>4*60+7</f>
        <v>247</v>
      </c>
      <c r="BQ45">
        <v>43</v>
      </c>
      <c r="BR45" t="s">
        <v>701</v>
      </c>
      <c r="BS45">
        <f>3*60+30</f>
        <v>210</v>
      </c>
      <c r="BU45">
        <v>43</v>
      </c>
      <c r="BV45" t="s">
        <v>734</v>
      </c>
      <c r="BW45">
        <f>4*60+12</f>
        <v>252</v>
      </c>
      <c r="BY45">
        <v>43</v>
      </c>
      <c r="BZ45" t="s">
        <v>760</v>
      </c>
      <c r="CA45">
        <f>4*60+50</f>
        <v>290</v>
      </c>
      <c r="CC45">
        <v>43</v>
      </c>
      <c r="CD45" t="s">
        <v>786</v>
      </c>
      <c r="CE45">
        <f>4*60+9</f>
        <v>249</v>
      </c>
    </row>
    <row r="46" spans="1:83" x14ac:dyDescent="0.25">
      <c r="A46">
        <v>44</v>
      </c>
      <c r="B46" t="s">
        <v>292</v>
      </c>
      <c r="C46">
        <f>5*60+15</f>
        <v>315</v>
      </c>
      <c r="E46">
        <v>44</v>
      </c>
      <c r="F46" t="s">
        <v>313</v>
      </c>
      <c r="G46">
        <f>4*60+18</f>
        <v>258</v>
      </c>
      <c r="I46">
        <v>44</v>
      </c>
      <c r="J46" t="s">
        <v>338</v>
      </c>
      <c r="K46">
        <f>3*60+55</f>
        <v>235</v>
      </c>
      <c r="M46">
        <v>44</v>
      </c>
      <c r="N46" t="s">
        <v>372</v>
      </c>
      <c r="O46">
        <f>3*60+28</f>
        <v>208</v>
      </c>
      <c r="Q46">
        <v>44</v>
      </c>
      <c r="R46" t="s">
        <v>409</v>
      </c>
      <c r="S46">
        <f>3*60+42</f>
        <v>222</v>
      </c>
      <c r="U46">
        <v>44</v>
      </c>
      <c r="V46" t="s">
        <v>436</v>
      </c>
      <c r="W46">
        <f>3*60+58</f>
        <v>238</v>
      </c>
      <c r="Y46">
        <v>44</v>
      </c>
      <c r="Z46" t="s">
        <v>465</v>
      </c>
      <c r="AA46">
        <f t="shared" si="15"/>
        <v>215</v>
      </c>
      <c r="AC46">
        <v>44</v>
      </c>
      <c r="AD46" t="s">
        <v>482</v>
      </c>
      <c r="AE46">
        <f>3*60+37</f>
        <v>217</v>
      </c>
      <c r="AG46">
        <v>44</v>
      </c>
      <c r="AH46" t="s">
        <v>503</v>
      </c>
      <c r="AI46">
        <f>3*60+21</f>
        <v>201</v>
      </c>
      <c r="AK46">
        <v>44</v>
      </c>
      <c r="AL46" t="s">
        <v>522</v>
      </c>
      <c r="AM46">
        <f>3*60+49</f>
        <v>229</v>
      </c>
      <c r="AO46">
        <v>44</v>
      </c>
      <c r="AP46" s="1" t="s">
        <v>538</v>
      </c>
      <c r="AQ46">
        <f>3*60+52</f>
        <v>232</v>
      </c>
      <c r="AS46">
        <v>44</v>
      </c>
      <c r="AT46" s="1" t="s">
        <v>551</v>
      </c>
      <c r="AU46">
        <f>3*60+23</f>
        <v>203</v>
      </c>
      <c r="AW46">
        <v>44</v>
      </c>
      <c r="AX46" t="s">
        <v>569</v>
      </c>
      <c r="AY46">
        <f>4*60+8</f>
        <v>248</v>
      </c>
      <c r="BA46">
        <v>44</v>
      </c>
      <c r="BB46" t="s">
        <v>587</v>
      </c>
      <c r="BC46">
        <f>3*60+38</f>
        <v>218</v>
      </c>
      <c r="BE46">
        <v>44</v>
      </c>
      <c r="BF46" t="s">
        <v>611</v>
      </c>
      <c r="BG46">
        <f>3*60+43</f>
        <v>223</v>
      </c>
      <c r="BI46">
        <v>44</v>
      </c>
      <c r="BJ46" t="s">
        <v>640</v>
      </c>
      <c r="BK46">
        <f>3*60+47</f>
        <v>227</v>
      </c>
      <c r="BM46">
        <v>44</v>
      </c>
      <c r="BN46" t="s">
        <v>669</v>
      </c>
      <c r="BO46">
        <f>4*60+7</f>
        <v>247</v>
      </c>
      <c r="BQ46">
        <v>44</v>
      </c>
      <c r="BR46" t="s">
        <v>701</v>
      </c>
      <c r="BS46">
        <f>3*60+30</f>
        <v>210</v>
      </c>
      <c r="BU46">
        <v>44</v>
      </c>
      <c r="BV46" t="s">
        <v>735</v>
      </c>
      <c r="BW46">
        <f>5*60+14</f>
        <v>314</v>
      </c>
      <c r="BY46">
        <v>44</v>
      </c>
      <c r="BZ46" t="s">
        <v>761</v>
      </c>
      <c r="CA46">
        <f>3*60+46</f>
        <v>226</v>
      </c>
      <c r="CC46">
        <v>44</v>
      </c>
      <c r="CD46" t="s">
        <v>787</v>
      </c>
      <c r="CE46">
        <f>4*60+7</f>
        <v>247</v>
      </c>
    </row>
    <row r="47" spans="1:83" x14ac:dyDescent="0.25">
      <c r="A47">
        <v>45</v>
      </c>
      <c r="B47" t="s">
        <v>293</v>
      </c>
      <c r="C47">
        <f>2*60+36</f>
        <v>156</v>
      </c>
      <c r="E47">
        <v>45</v>
      </c>
      <c r="F47" t="s">
        <v>314</v>
      </c>
      <c r="G47">
        <f>2*60+45</f>
        <v>165</v>
      </c>
      <c r="I47">
        <v>45</v>
      </c>
      <c r="J47" t="s">
        <v>339</v>
      </c>
      <c r="K47">
        <f>3*60+21</f>
        <v>201</v>
      </c>
      <c r="M47">
        <v>45</v>
      </c>
      <c r="N47" t="s">
        <v>373</v>
      </c>
      <c r="O47">
        <f>3*60+31</f>
        <v>211</v>
      </c>
      <c r="Q47">
        <v>45</v>
      </c>
      <c r="R47" t="s">
        <v>409</v>
      </c>
      <c r="S47">
        <f>3*60+42</f>
        <v>222</v>
      </c>
      <c r="U47">
        <v>45</v>
      </c>
      <c r="V47" t="s">
        <v>437</v>
      </c>
      <c r="W47">
        <f>3*60+5</f>
        <v>185</v>
      </c>
      <c r="Y47">
        <v>45</v>
      </c>
      <c r="Z47" t="s">
        <v>465</v>
      </c>
      <c r="AA47">
        <f t="shared" si="15"/>
        <v>215</v>
      </c>
      <c r="AC47">
        <v>45</v>
      </c>
      <c r="AD47" t="s">
        <v>483</v>
      </c>
      <c r="AE47">
        <f>6*60+28</f>
        <v>388</v>
      </c>
      <c r="AG47">
        <v>45</v>
      </c>
      <c r="AH47" t="s">
        <v>504</v>
      </c>
      <c r="AI47">
        <f>4*60+25</f>
        <v>265</v>
      </c>
      <c r="AK47">
        <v>45</v>
      </c>
      <c r="AL47" t="s">
        <v>522</v>
      </c>
      <c r="AM47">
        <f>3*60+49</f>
        <v>229</v>
      </c>
      <c r="AO47">
        <v>45</v>
      </c>
      <c r="AP47" s="1" t="s">
        <v>539</v>
      </c>
      <c r="AQ47">
        <f>3*60+29</f>
        <v>209</v>
      </c>
      <c r="AS47">
        <v>45</v>
      </c>
      <c r="AT47" s="1" t="s">
        <v>552</v>
      </c>
      <c r="AU47">
        <f>4*60</f>
        <v>240</v>
      </c>
      <c r="AW47">
        <v>45</v>
      </c>
      <c r="AX47" t="s">
        <v>569</v>
      </c>
      <c r="AY47">
        <f>4*60+8</f>
        <v>248</v>
      </c>
      <c r="BA47">
        <v>45</v>
      </c>
      <c r="BB47" t="s">
        <v>587</v>
      </c>
      <c r="BC47">
        <f>3*60+38</f>
        <v>218</v>
      </c>
      <c r="BE47">
        <v>45</v>
      </c>
      <c r="BF47" t="s">
        <v>612</v>
      </c>
      <c r="BG47">
        <f>2*60+26</f>
        <v>146</v>
      </c>
      <c r="BI47">
        <v>45</v>
      </c>
      <c r="BJ47" t="s">
        <v>641</v>
      </c>
      <c r="BK47">
        <f>4*60+16</f>
        <v>256</v>
      </c>
      <c r="BM47">
        <v>45</v>
      </c>
      <c r="BN47" t="s">
        <v>670</v>
      </c>
      <c r="BO47">
        <f>3*60+47</f>
        <v>227</v>
      </c>
      <c r="BQ47">
        <v>45</v>
      </c>
      <c r="BR47" t="s">
        <v>702</v>
      </c>
      <c r="BS47">
        <f>3*60+35</f>
        <v>215</v>
      </c>
      <c r="BU47">
        <v>45</v>
      </c>
      <c r="BV47" t="s">
        <v>736</v>
      </c>
      <c r="BW47">
        <f>4*60+22</f>
        <v>262</v>
      </c>
      <c r="BY47">
        <v>45</v>
      </c>
      <c r="BZ47" t="s">
        <v>762</v>
      </c>
      <c r="CA47">
        <f>3*60+49</f>
        <v>229</v>
      </c>
      <c r="CC47">
        <v>45</v>
      </c>
      <c r="CD47" t="s">
        <v>788</v>
      </c>
      <c r="CE47">
        <f>4*60+12</f>
        <v>252</v>
      </c>
    </row>
    <row r="48" spans="1:83" x14ac:dyDescent="0.25">
      <c r="A48">
        <v>46</v>
      </c>
      <c r="B48" t="s">
        <v>293</v>
      </c>
      <c r="C48">
        <f>2*60+36</f>
        <v>156</v>
      </c>
      <c r="E48">
        <v>46</v>
      </c>
      <c r="F48" t="s">
        <v>314</v>
      </c>
      <c r="G48">
        <f>2*60+45</f>
        <v>165</v>
      </c>
      <c r="I48">
        <v>46</v>
      </c>
      <c r="J48" t="s">
        <v>339</v>
      </c>
      <c r="K48">
        <f>3*60+21</f>
        <v>201</v>
      </c>
      <c r="M48">
        <v>46</v>
      </c>
      <c r="N48" t="s">
        <v>374</v>
      </c>
      <c r="O48">
        <f>3*60+27</f>
        <v>207</v>
      </c>
      <c r="Q48">
        <v>46</v>
      </c>
      <c r="R48" t="s">
        <v>409</v>
      </c>
      <c r="S48">
        <f>3*60+42</f>
        <v>222</v>
      </c>
      <c r="U48">
        <v>46</v>
      </c>
      <c r="V48" t="s">
        <v>438</v>
      </c>
      <c r="W48">
        <f t="shared" ref="W48:W54" si="16">3*60+56</f>
        <v>236</v>
      </c>
      <c r="Y48">
        <v>46</v>
      </c>
      <c r="Z48" t="s">
        <v>465</v>
      </c>
      <c r="AA48">
        <f t="shared" si="15"/>
        <v>215</v>
      </c>
      <c r="AC48">
        <v>46</v>
      </c>
      <c r="AD48" t="s">
        <v>483</v>
      </c>
      <c r="AE48">
        <f>6*60+28</f>
        <v>388</v>
      </c>
      <c r="AG48">
        <v>46</v>
      </c>
      <c r="AH48" t="s">
        <v>505</v>
      </c>
      <c r="AI48">
        <f>3*60+42</f>
        <v>222</v>
      </c>
      <c r="AK48">
        <v>46</v>
      </c>
      <c r="AL48" t="s">
        <v>523</v>
      </c>
      <c r="AM48">
        <f t="shared" ref="AM48:AM53" si="17">3*60+51</f>
        <v>231</v>
      </c>
      <c r="AO48">
        <v>46</v>
      </c>
      <c r="AP48" s="1" t="s">
        <v>539</v>
      </c>
      <c r="AQ48">
        <f>3*60+29</f>
        <v>209</v>
      </c>
      <c r="AS48">
        <v>46</v>
      </c>
      <c r="AT48" s="1" t="s">
        <v>552</v>
      </c>
      <c r="AU48">
        <f>4*60</f>
        <v>240</v>
      </c>
      <c r="AW48">
        <v>46</v>
      </c>
      <c r="AX48" t="s">
        <v>570</v>
      </c>
      <c r="AY48">
        <f>4*60+16</f>
        <v>256</v>
      </c>
      <c r="BA48">
        <v>46</v>
      </c>
      <c r="BB48" t="s">
        <v>588</v>
      </c>
      <c r="BC48">
        <f>3*60+50</f>
        <v>230</v>
      </c>
      <c r="BE48">
        <v>46</v>
      </c>
      <c r="BF48" t="s">
        <v>613</v>
      </c>
      <c r="BG48">
        <f>4*60+56</f>
        <v>296</v>
      </c>
      <c r="BI48">
        <v>46</v>
      </c>
      <c r="BJ48" t="s">
        <v>641</v>
      </c>
      <c r="BK48">
        <f>4*60+16</f>
        <v>256</v>
      </c>
      <c r="BM48">
        <v>46</v>
      </c>
      <c r="BN48" t="s">
        <v>670</v>
      </c>
      <c r="BO48">
        <f>3*60+47</f>
        <v>227</v>
      </c>
      <c r="BQ48">
        <v>46</v>
      </c>
      <c r="BR48" t="s">
        <v>703</v>
      </c>
      <c r="BS48">
        <f>5*60+44</f>
        <v>344</v>
      </c>
      <c r="BU48">
        <v>46</v>
      </c>
      <c r="BV48" t="s">
        <v>736</v>
      </c>
      <c r="BW48">
        <f>4*60+22</f>
        <v>262</v>
      </c>
      <c r="BY48">
        <v>46</v>
      </c>
      <c r="BZ48" t="s">
        <v>762</v>
      </c>
      <c r="CA48">
        <f>3*60+49</f>
        <v>229</v>
      </c>
      <c r="CC48">
        <v>46</v>
      </c>
      <c r="CD48" t="s">
        <v>788</v>
      </c>
      <c r="CE48">
        <f>4*60+12</f>
        <v>252</v>
      </c>
    </row>
    <row r="49" spans="1:83" x14ac:dyDescent="0.25">
      <c r="A49">
        <v>47</v>
      </c>
      <c r="B49" t="s">
        <v>294</v>
      </c>
      <c r="C49">
        <f>3*60+15</f>
        <v>195</v>
      </c>
      <c r="E49">
        <v>47</v>
      </c>
      <c r="F49" t="s">
        <v>314</v>
      </c>
      <c r="G49">
        <f>2*60+45</f>
        <v>165</v>
      </c>
      <c r="I49">
        <v>47</v>
      </c>
      <c r="J49" t="s">
        <v>340</v>
      </c>
      <c r="K49">
        <f>4*60</f>
        <v>240</v>
      </c>
      <c r="M49">
        <v>47</v>
      </c>
      <c r="N49" t="s">
        <v>375</v>
      </c>
      <c r="O49">
        <f>2*60+58</f>
        <v>178</v>
      </c>
      <c r="Q49">
        <v>47</v>
      </c>
      <c r="R49" t="s">
        <v>410</v>
      </c>
      <c r="S49">
        <f>2*60+58</f>
        <v>178</v>
      </c>
      <c r="U49">
        <v>47</v>
      </c>
      <c r="V49" t="s">
        <v>438</v>
      </c>
      <c r="W49">
        <f t="shared" si="16"/>
        <v>236</v>
      </c>
      <c r="Y49">
        <v>47</v>
      </c>
      <c r="Z49" t="s">
        <v>465</v>
      </c>
      <c r="AA49">
        <f t="shared" si="15"/>
        <v>215</v>
      </c>
      <c r="AC49">
        <v>47</v>
      </c>
      <c r="AD49" t="s">
        <v>483</v>
      </c>
      <c r="AE49">
        <f>6*60+28</f>
        <v>388</v>
      </c>
      <c r="AG49">
        <v>47</v>
      </c>
      <c r="AH49" t="s">
        <v>506</v>
      </c>
      <c r="AI49">
        <f>4*60+43</f>
        <v>283</v>
      </c>
      <c r="AK49">
        <v>47</v>
      </c>
      <c r="AL49" t="s">
        <v>523</v>
      </c>
      <c r="AM49">
        <f t="shared" si="17"/>
        <v>231</v>
      </c>
      <c r="AO49">
        <v>47</v>
      </c>
      <c r="AP49" s="1" t="s">
        <v>540</v>
      </c>
      <c r="AQ49">
        <f t="shared" ref="AQ49:AQ54" si="18">3*60+45</f>
        <v>225</v>
      </c>
      <c r="AS49">
        <v>47</v>
      </c>
      <c r="AT49" s="1" t="s">
        <v>552</v>
      </c>
      <c r="AU49">
        <f>4*60</f>
        <v>240</v>
      </c>
      <c r="AW49">
        <v>47</v>
      </c>
      <c r="AX49" t="s">
        <v>570</v>
      </c>
      <c r="AY49">
        <f>4*60+16</f>
        <v>256</v>
      </c>
      <c r="BA49">
        <v>47</v>
      </c>
      <c r="BB49" t="s">
        <v>588</v>
      </c>
      <c r="BC49">
        <f>3*60+50</f>
        <v>230</v>
      </c>
      <c r="BE49">
        <v>47</v>
      </c>
      <c r="BF49" t="s">
        <v>613</v>
      </c>
      <c r="BG49">
        <f>4*60+56</f>
        <v>296</v>
      </c>
      <c r="BI49">
        <v>47</v>
      </c>
      <c r="BJ49" t="s">
        <v>642</v>
      </c>
      <c r="BK49">
        <f>3*60+48</f>
        <v>228</v>
      </c>
      <c r="BM49">
        <v>47</v>
      </c>
      <c r="BN49" t="s">
        <v>671</v>
      </c>
      <c r="BO49">
        <f>4*60+8</f>
        <v>248</v>
      </c>
      <c r="BQ49">
        <v>47</v>
      </c>
      <c r="BR49" t="s">
        <v>704</v>
      </c>
      <c r="BS49">
        <f>3*60+54</f>
        <v>234</v>
      </c>
      <c r="BU49">
        <v>47</v>
      </c>
      <c r="BV49" t="s">
        <v>737</v>
      </c>
      <c r="BW49">
        <f>4*60+8</f>
        <v>248</v>
      </c>
      <c r="BY49">
        <v>47</v>
      </c>
      <c r="BZ49" t="s">
        <v>762</v>
      </c>
      <c r="CA49">
        <f>3*60+49</f>
        <v>229</v>
      </c>
      <c r="CC49">
        <v>47</v>
      </c>
      <c r="CD49" t="s">
        <v>789</v>
      </c>
      <c r="CE49">
        <f>3*60+51</f>
        <v>231</v>
      </c>
    </row>
    <row r="50" spans="1:83" x14ac:dyDescent="0.25">
      <c r="A50">
        <v>48</v>
      </c>
      <c r="B50" t="s">
        <v>294</v>
      </c>
      <c r="C50">
        <f>3*60+15</f>
        <v>195</v>
      </c>
      <c r="E50">
        <v>48</v>
      </c>
      <c r="F50" t="s">
        <v>314</v>
      </c>
      <c r="G50">
        <f>2*60+45</f>
        <v>165</v>
      </c>
      <c r="I50">
        <v>48</v>
      </c>
      <c r="J50" t="s">
        <v>341</v>
      </c>
      <c r="K50">
        <f>2*60+56</f>
        <v>176</v>
      </c>
      <c r="M50">
        <v>48</v>
      </c>
      <c r="N50" t="s">
        <v>375</v>
      </c>
      <c r="O50">
        <f>2*60+58</f>
        <v>178</v>
      </c>
      <c r="Q50">
        <v>48</v>
      </c>
      <c r="R50" t="s">
        <v>411</v>
      </c>
      <c r="S50">
        <f>3*60+47</f>
        <v>227</v>
      </c>
      <c r="U50">
        <v>48</v>
      </c>
      <c r="V50" t="s">
        <v>438</v>
      </c>
      <c r="W50">
        <f t="shared" si="16"/>
        <v>236</v>
      </c>
      <c r="Y50">
        <v>48</v>
      </c>
      <c r="Z50" t="s">
        <v>465</v>
      </c>
      <c r="AA50">
        <f t="shared" si="15"/>
        <v>215</v>
      </c>
      <c r="AC50">
        <v>48</v>
      </c>
      <c r="AD50" t="s">
        <v>484</v>
      </c>
      <c r="AE50">
        <f>3*60+25</f>
        <v>205</v>
      </c>
      <c r="AG50">
        <v>48</v>
      </c>
      <c r="AH50" t="s">
        <v>506</v>
      </c>
      <c r="AI50">
        <f>4*60+43</f>
        <v>283</v>
      </c>
      <c r="AK50">
        <v>48</v>
      </c>
      <c r="AL50" t="s">
        <v>523</v>
      </c>
      <c r="AM50">
        <f t="shared" si="17"/>
        <v>231</v>
      </c>
      <c r="AO50">
        <v>48</v>
      </c>
      <c r="AP50" s="1" t="s">
        <v>540</v>
      </c>
      <c r="AQ50">
        <f t="shared" si="18"/>
        <v>225</v>
      </c>
      <c r="AS50">
        <v>48</v>
      </c>
      <c r="AT50" s="1" t="s">
        <v>553</v>
      </c>
      <c r="AU50">
        <f>3*60+26</f>
        <v>206</v>
      </c>
      <c r="AW50">
        <v>48</v>
      </c>
      <c r="AX50" t="s">
        <v>570</v>
      </c>
      <c r="AY50">
        <f>4*60+16</f>
        <v>256</v>
      </c>
      <c r="BA50">
        <v>48</v>
      </c>
      <c r="BB50" t="s">
        <v>588</v>
      </c>
      <c r="BC50">
        <f>3*60+50</f>
        <v>230</v>
      </c>
      <c r="BE50">
        <v>48</v>
      </c>
      <c r="BF50" t="s">
        <v>614</v>
      </c>
      <c r="BG50">
        <f>4*60+6</f>
        <v>246</v>
      </c>
      <c r="BI50">
        <v>48</v>
      </c>
      <c r="BJ50" t="s">
        <v>643</v>
      </c>
      <c r="BK50">
        <f>3*60+42</f>
        <v>222</v>
      </c>
      <c r="BM50">
        <v>48</v>
      </c>
      <c r="BN50" t="s">
        <v>672</v>
      </c>
      <c r="BO50">
        <f>4*60+47</f>
        <v>287</v>
      </c>
      <c r="BQ50">
        <v>48</v>
      </c>
      <c r="BR50" t="s">
        <v>704</v>
      </c>
      <c r="BS50">
        <f>3*60+54</f>
        <v>234</v>
      </c>
      <c r="BU50">
        <v>48</v>
      </c>
      <c r="BV50" t="s">
        <v>737</v>
      </c>
      <c r="BW50">
        <f>4*60+8</f>
        <v>248</v>
      </c>
      <c r="BY50">
        <v>48</v>
      </c>
      <c r="BZ50" t="s">
        <v>763</v>
      </c>
      <c r="CA50">
        <f>5*60</f>
        <v>300</v>
      </c>
      <c r="CC50">
        <v>48</v>
      </c>
      <c r="CD50" t="s">
        <v>790</v>
      </c>
      <c r="CE50">
        <f>4*60+10</f>
        <v>250</v>
      </c>
    </row>
    <row r="51" spans="1:83" x14ac:dyDescent="0.25">
      <c r="A51">
        <v>49</v>
      </c>
      <c r="B51" t="s">
        <v>295</v>
      </c>
      <c r="C51">
        <f>3*60+6</f>
        <v>186</v>
      </c>
      <c r="E51">
        <v>49</v>
      </c>
      <c r="F51" t="s">
        <v>315</v>
      </c>
      <c r="G51">
        <f>6*60+54</f>
        <v>414</v>
      </c>
      <c r="I51">
        <v>49</v>
      </c>
      <c r="J51" t="s">
        <v>341</v>
      </c>
      <c r="K51">
        <f>2*60+56</f>
        <v>176</v>
      </c>
      <c r="M51">
        <v>49</v>
      </c>
      <c r="N51" t="s">
        <v>376</v>
      </c>
      <c r="O51">
        <f>3*60+15</f>
        <v>195</v>
      </c>
      <c r="Q51">
        <v>49</v>
      </c>
      <c r="R51" t="s">
        <v>411</v>
      </c>
      <c r="S51">
        <f>3*60+47</f>
        <v>227</v>
      </c>
      <c r="U51">
        <v>49</v>
      </c>
      <c r="V51" t="s">
        <v>438</v>
      </c>
      <c r="W51">
        <f t="shared" si="16"/>
        <v>236</v>
      </c>
      <c r="Y51">
        <v>49</v>
      </c>
      <c r="Z51" t="s">
        <v>465</v>
      </c>
      <c r="AA51">
        <f t="shared" si="15"/>
        <v>215</v>
      </c>
      <c r="AC51">
        <v>49</v>
      </c>
      <c r="AD51" t="s">
        <v>485</v>
      </c>
      <c r="AE51">
        <f>3*60+30</f>
        <v>210</v>
      </c>
      <c r="AG51">
        <v>49</v>
      </c>
      <c r="AH51" t="s">
        <v>507</v>
      </c>
      <c r="AI51">
        <f>4*60+1</f>
        <v>241</v>
      </c>
      <c r="AK51">
        <v>49</v>
      </c>
      <c r="AL51" t="s">
        <v>523</v>
      </c>
      <c r="AM51">
        <f t="shared" si="17"/>
        <v>231</v>
      </c>
      <c r="AO51">
        <v>49</v>
      </c>
      <c r="AP51" s="1" t="s">
        <v>540</v>
      </c>
      <c r="AQ51">
        <f t="shared" si="18"/>
        <v>225</v>
      </c>
      <c r="AS51">
        <v>49</v>
      </c>
      <c r="AT51" s="1" t="s">
        <v>553</v>
      </c>
      <c r="AU51">
        <f>3*60+26</f>
        <v>206</v>
      </c>
      <c r="AW51">
        <v>49</v>
      </c>
      <c r="AX51" t="s">
        <v>570</v>
      </c>
      <c r="AY51">
        <f>4*60+16</f>
        <v>256</v>
      </c>
      <c r="BA51">
        <v>49</v>
      </c>
      <c r="BB51" t="s">
        <v>589</v>
      </c>
      <c r="BC51">
        <f>4*60+7</f>
        <v>247</v>
      </c>
      <c r="BE51">
        <v>49</v>
      </c>
      <c r="BF51" t="s">
        <v>615</v>
      </c>
      <c r="BG51">
        <f>4*60+29</f>
        <v>269</v>
      </c>
      <c r="BI51">
        <v>49</v>
      </c>
      <c r="BJ51" t="s">
        <v>644</v>
      </c>
      <c r="BK51">
        <f>3*60+43</f>
        <v>223</v>
      </c>
      <c r="BM51">
        <v>49</v>
      </c>
      <c r="BN51" t="s">
        <v>673</v>
      </c>
      <c r="BO51">
        <f>3*60+35</f>
        <v>215</v>
      </c>
      <c r="BQ51">
        <v>49</v>
      </c>
      <c r="BR51" t="s">
        <v>705</v>
      </c>
      <c r="BS51">
        <f>4*60+7</f>
        <v>247</v>
      </c>
      <c r="BU51">
        <v>49</v>
      </c>
      <c r="BV51" t="s">
        <v>738</v>
      </c>
      <c r="BW51">
        <f>4*60+49</f>
        <v>289</v>
      </c>
      <c r="BY51">
        <v>49</v>
      </c>
      <c r="BZ51" t="s">
        <v>764</v>
      </c>
      <c r="CA51">
        <f>5*60</f>
        <v>300</v>
      </c>
      <c r="CC51">
        <v>49</v>
      </c>
      <c r="CD51" t="s">
        <v>1</v>
      </c>
      <c r="CE51">
        <f>3*60+20</f>
        <v>200</v>
      </c>
    </row>
    <row r="52" spans="1:83" x14ac:dyDescent="0.25">
      <c r="A52">
        <v>50</v>
      </c>
      <c r="B52" t="s">
        <v>295</v>
      </c>
      <c r="C52">
        <f>3*60+6</f>
        <v>186</v>
      </c>
      <c r="E52">
        <v>50</v>
      </c>
      <c r="F52" t="s">
        <v>316</v>
      </c>
      <c r="G52">
        <f>3*60+4</f>
        <v>184</v>
      </c>
      <c r="I52">
        <v>50</v>
      </c>
      <c r="J52" t="s">
        <v>342</v>
      </c>
      <c r="K52">
        <f>2*60+43</f>
        <v>163</v>
      </c>
      <c r="M52">
        <v>50</v>
      </c>
      <c r="N52" t="s">
        <v>376</v>
      </c>
      <c r="O52">
        <f>3*60+15</f>
        <v>195</v>
      </c>
      <c r="Q52">
        <v>50</v>
      </c>
      <c r="R52" t="s">
        <v>411</v>
      </c>
      <c r="S52">
        <f>3*60+47</f>
        <v>227</v>
      </c>
      <c r="U52">
        <v>50</v>
      </c>
      <c r="V52" t="s">
        <v>438</v>
      </c>
      <c r="W52">
        <f t="shared" si="16"/>
        <v>236</v>
      </c>
      <c r="Y52">
        <v>50</v>
      </c>
      <c r="Z52" t="s">
        <v>465</v>
      </c>
      <c r="AA52">
        <f t="shared" si="15"/>
        <v>215</v>
      </c>
      <c r="AC52">
        <v>50</v>
      </c>
      <c r="AD52" t="s">
        <v>484</v>
      </c>
      <c r="AE52">
        <f>3*60+25</f>
        <v>205</v>
      </c>
      <c r="AG52">
        <v>50</v>
      </c>
      <c r="AH52" t="s">
        <v>507</v>
      </c>
      <c r="AI52">
        <f>4*60+1</f>
        <v>241</v>
      </c>
      <c r="AK52">
        <v>50</v>
      </c>
      <c r="AL52" t="s">
        <v>523</v>
      </c>
      <c r="AM52">
        <f t="shared" si="17"/>
        <v>231</v>
      </c>
      <c r="AO52">
        <v>50</v>
      </c>
      <c r="AP52" s="1" t="s">
        <v>540</v>
      </c>
      <c r="AQ52">
        <f t="shared" si="18"/>
        <v>225</v>
      </c>
      <c r="AS52">
        <v>50</v>
      </c>
      <c r="AT52" s="1" t="s">
        <v>554</v>
      </c>
      <c r="AU52">
        <f>3*60+36</f>
        <v>216</v>
      </c>
      <c r="AW52">
        <v>50</v>
      </c>
      <c r="AX52" t="s">
        <v>571</v>
      </c>
      <c r="AY52">
        <f>3*60+55</f>
        <v>235</v>
      </c>
      <c r="BA52">
        <v>50</v>
      </c>
      <c r="BB52" t="s">
        <v>589</v>
      </c>
      <c r="BC52">
        <f>4*60+7</f>
        <v>247</v>
      </c>
      <c r="BE52">
        <v>50</v>
      </c>
      <c r="BF52" t="s">
        <v>615</v>
      </c>
      <c r="BG52">
        <f>4*60+29</f>
        <v>269</v>
      </c>
      <c r="BI52">
        <v>50</v>
      </c>
      <c r="BJ52" t="s">
        <v>645</v>
      </c>
      <c r="BK52">
        <f>4*60+55</f>
        <v>295</v>
      </c>
      <c r="BM52">
        <v>50</v>
      </c>
      <c r="BN52" t="s">
        <v>674</v>
      </c>
      <c r="BO52">
        <f>3*60+16</f>
        <v>196</v>
      </c>
      <c r="BQ52">
        <v>50</v>
      </c>
      <c r="BR52" t="s">
        <v>706</v>
      </c>
      <c r="BS52">
        <f>4*60+2</f>
        <v>242</v>
      </c>
      <c r="BU52">
        <v>50</v>
      </c>
      <c r="BV52" t="s">
        <v>738</v>
      </c>
      <c r="BW52">
        <f>4*60+49</f>
        <v>289</v>
      </c>
      <c r="BY52">
        <v>50</v>
      </c>
      <c r="BZ52" t="s">
        <v>764</v>
      </c>
      <c r="CA52">
        <f>5*60</f>
        <v>300</v>
      </c>
      <c r="CC52">
        <v>50</v>
      </c>
      <c r="CD52" t="s">
        <v>1</v>
      </c>
      <c r="CE52">
        <f>3*60+20</f>
        <v>200</v>
      </c>
    </row>
    <row r="53" spans="1:83" x14ac:dyDescent="0.25">
      <c r="A53">
        <v>51</v>
      </c>
      <c r="B53" t="s">
        <v>295</v>
      </c>
      <c r="C53">
        <f>3*60+6</f>
        <v>186</v>
      </c>
      <c r="E53">
        <v>51</v>
      </c>
      <c r="F53" t="s">
        <v>317</v>
      </c>
      <c r="G53">
        <f>4*60+42</f>
        <v>282</v>
      </c>
      <c r="I53">
        <v>51</v>
      </c>
      <c r="J53" t="s">
        <v>342</v>
      </c>
      <c r="K53">
        <f>2*60+43</f>
        <v>163</v>
      </c>
      <c r="M53">
        <v>51</v>
      </c>
      <c r="N53" t="s">
        <v>377</v>
      </c>
      <c r="O53">
        <f>3*60+44</f>
        <v>224</v>
      </c>
      <c r="Q53">
        <v>51</v>
      </c>
      <c r="R53" t="s">
        <v>410</v>
      </c>
      <c r="S53">
        <f>2*60+58</f>
        <v>178</v>
      </c>
      <c r="U53">
        <v>51</v>
      </c>
      <c r="V53" t="s">
        <v>438</v>
      </c>
      <c r="W53">
        <f t="shared" si="16"/>
        <v>236</v>
      </c>
      <c r="Y53">
        <v>51</v>
      </c>
      <c r="Z53" t="s">
        <v>465</v>
      </c>
      <c r="AA53">
        <f t="shared" si="15"/>
        <v>215</v>
      </c>
      <c r="AC53">
        <v>51</v>
      </c>
      <c r="AD53" t="s">
        <v>485</v>
      </c>
      <c r="AE53">
        <f>3*60+30</f>
        <v>210</v>
      </c>
      <c r="AG53">
        <v>51</v>
      </c>
      <c r="AH53" t="s">
        <v>508</v>
      </c>
      <c r="AI53">
        <f>3*60+50</f>
        <v>230</v>
      </c>
      <c r="AK53">
        <v>51</v>
      </c>
      <c r="AL53" t="s">
        <v>523</v>
      </c>
      <c r="AM53">
        <f t="shared" si="17"/>
        <v>231</v>
      </c>
      <c r="AO53">
        <v>51</v>
      </c>
      <c r="AP53" s="1" t="s">
        <v>540</v>
      </c>
      <c r="AQ53">
        <f t="shared" si="18"/>
        <v>225</v>
      </c>
      <c r="AS53">
        <v>51</v>
      </c>
      <c r="AT53" s="1" t="s">
        <v>555</v>
      </c>
      <c r="AU53">
        <f>4*60+33</f>
        <v>273</v>
      </c>
      <c r="AW53">
        <v>51</v>
      </c>
      <c r="AX53" t="s">
        <v>571</v>
      </c>
      <c r="AY53">
        <f>3*60+55</f>
        <v>235</v>
      </c>
      <c r="BA53">
        <v>51</v>
      </c>
      <c r="BB53" t="s">
        <v>590</v>
      </c>
      <c r="BC53">
        <f>3*60+38</f>
        <v>218</v>
      </c>
      <c r="BE53">
        <v>51</v>
      </c>
      <c r="BF53" t="s">
        <v>616</v>
      </c>
      <c r="BG53">
        <f>4*60+3</f>
        <v>243</v>
      </c>
      <c r="BI53">
        <v>51</v>
      </c>
      <c r="BJ53" t="s">
        <v>646</v>
      </c>
      <c r="BK53">
        <f>3*60+24</f>
        <v>204</v>
      </c>
      <c r="BM53">
        <v>51</v>
      </c>
      <c r="BN53" t="s">
        <v>674</v>
      </c>
      <c r="BO53">
        <f>3*60+16</f>
        <v>196</v>
      </c>
      <c r="BQ53">
        <v>51</v>
      </c>
      <c r="BR53" t="s">
        <v>706</v>
      </c>
      <c r="BS53">
        <f>4*60+2</f>
        <v>242</v>
      </c>
      <c r="BU53">
        <v>51</v>
      </c>
      <c r="BV53" t="s">
        <v>739</v>
      </c>
      <c r="BW53">
        <f>4*60+48</f>
        <v>288</v>
      </c>
      <c r="BY53">
        <v>51</v>
      </c>
      <c r="BZ53" t="s">
        <v>764</v>
      </c>
      <c r="CA53">
        <f>5*60</f>
        <v>300</v>
      </c>
      <c r="CC53">
        <v>51</v>
      </c>
      <c r="CD53" t="s">
        <v>1</v>
      </c>
      <c r="CE53">
        <f>3*60+20</f>
        <v>200</v>
      </c>
    </row>
    <row r="54" spans="1:83" x14ac:dyDescent="0.25">
      <c r="A54">
        <v>52</v>
      </c>
      <c r="B54" t="s">
        <v>296</v>
      </c>
      <c r="C54">
        <f>2*60+26</f>
        <v>146</v>
      </c>
      <c r="E54">
        <v>52</v>
      </c>
      <c r="F54" t="s">
        <v>317</v>
      </c>
      <c r="G54">
        <f>4*60+42</f>
        <v>282</v>
      </c>
      <c r="I54">
        <v>52</v>
      </c>
      <c r="J54" t="s">
        <v>343</v>
      </c>
      <c r="K54">
        <f>2*60+30</f>
        <v>150</v>
      </c>
      <c r="M54">
        <v>52</v>
      </c>
      <c r="N54" t="s">
        <v>378</v>
      </c>
      <c r="O54">
        <f>3*60+29</f>
        <v>209</v>
      </c>
      <c r="Q54">
        <v>52</v>
      </c>
      <c r="R54" t="s">
        <v>412</v>
      </c>
      <c r="S54">
        <f>4*60+29</f>
        <v>269</v>
      </c>
      <c r="U54">
        <v>52</v>
      </c>
      <c r="V54" t="s">
        <v>438</v>
      </c>
      <c r="W54">
        <f t="shared" si="16"/>
        <v>236</v>
      </c>
      <c r="Y54">
        <v>52</v>
      </c>
      <c r="Z54" t="s">
        <v>466</v>
      </c>
      <c r="AA54">
        <f>3*60+36</f>
        <v>216</v>
      </c>
      <c r="AC54">
        <v>52</v>
      </c>
      <c r="AD54" t="s">
        <v>485</v>
      </c>
      <c r="AE54">
        <f>3*60+30</f>
        <v>210</v>
      </c>
      <c r="AG54">
        <v>52</v>
      </c>
      <c r="AH54" t="s">
        <v>508</v>
      </c>
      <c r="AI54">
        <f>3*60+50</f>
        <v>230</v>
      </c>
      <c r="AK54">
        <v>52</v>
      </c>
      <c r="AL54" t="s">
        <v>524</v>
      </c>
      <c r="AM54">
        <f>3*60+56</f>
        <v>236</v>
      </c>
      <c r="AO54">
        <v>52</v>
      </c>
      <c r="AP54" s="1" t="s">
        <v>540</v>
      </c>
      <c r="AQ54">
        <f t="shared" si="18"/>
        <v>225</v>
      </c>
      <c r="AS54">
        <v>52</v>
      </c>
      <c r="AT54" s="1" t="s">
        <v>555</v>
      </c>
      <c r="AU54">
        <f>4*60+33</f>
        <v>273</v>
      </c>
      <c r="AW54">
        <v>52</v>
      </c>
      <c r="AX54" t="s">
        <v>571</v>
      </c>
      <c r="AY54">
        <f>3*60+55</f>
        <v>235</v>
      </c>
      <c r="BA54">
        <v>52</v>
      </c>
      <c r="BB54" t="s">
        <v>590</v>
      </c>
      <c r="BC54">
        <f>3*60+38</f>
        <v>218</v>
      </c>
      <c r="BE54">
        <v>52</v>
      </c>
      <c r="BF54" t="s">
        <v>616</v>
      </c>
      <c r="BG54">
        <f>4*60+3</f>
        <v>243</v>
      </c>
      <c r="BI54">
        <v>52</v>
      </c>
      <c r="BJ54" t="s">
        <v>646</v>
      </c>
      <c r="BK54">
        <f>3*60+24</f>
        <v>204</v>
      </c>
      <c r="BM54">
        <v>52</v>
      </c>
      <c r="BN54" t="s">
        <v>674</v>
      </c>
      <c r="BO54">
        <f>3*60+16</f>
        <v>196</v>
      </c>
      <c r="BQ54">
        <v>52</v>
      </c>
      <c r="BR54" t="s">
        <v>707</v>
      </c>
      <c r="BS54">
        <f>4*60+20</f>
        <v>260</v>
      </c>
      <c r="BU54">
        <v>52</v>
      </c>
      <c r="BV54" t="s">
        <v>739</v>
      </c>
      <c r="BW54">
        <f>4*60+48</f>
        <v>288</v>
      </c>
      <c r="BY54">
        <v>52</v>
      </c>
      <c r="BZ54" t="s">
        <v>764</v>
      </c>
      <c r="CA54">
        <f>5*60</f>
        <v>300</v>
      </c>
      <c r="CC54">
        <v>52</v>
      </c>
      <c r="CD54" t="s">
        <v>1</v>
      </c>
      <c r="CE54">
        <f>3*60+20</f>
        <v>200</v>
      </c>
    </row>
    <row r="55" spans="1:83" x14ac:dyDescent="0.25">
      <c r="E55">
        <v>53</v>
      </c>
      <c r="F55" t="s">
        <v>317</v>
      </c>
      <c r="G55">
        <f>4*60+42</f>
        <v>282</v>
      </c>
      <c r="Y55">
        <v>53</v>
      </c>
      <c r="Z55" t="s">
        <v>466</v>
      </c>
      <c r="AA55">
        <f>3*60+36</f>
        <v>216</v>
      </c>
      <c r="AW55">
        <v>53</v>
      </c>
      <c r="AX55" t="s">
        <v>571</v>
      </c>
      <c r="AY55">
        <f>3*60+55</f>
        <v>235</v>
      </c>
      <c r="BQ55">
        <v>53</v>
      </c>
      <c r="BR55" t="s">
        <v>707</v>
      </c>
      <c r="BS55">
        <f>4*60+20</f>
        <v>260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F1163"/>
  <sheetViews>
    <sheetView topLeftCell="BY1" workbookViewId="0">
      <selection activeCell="B67" sqref="B67:B1163"/>
    </sheetView>
  </sheetViews>
  <sheetFormatPr defaultColWidth="11" defaultRowHeight="15.75" x14ac:dyDescent="0.25"/>
  <cols>
    <col min="2" max="2" width="43.125" customWidth="1"/>
    <col min="3" max="4" width="16.5" customWidth="1"/>
    <col min="6" max="6" width="50" customWidth="1"/>
    <col min="7" max="7" width="15.375" customWidth="1"/>
    <col min="8" max="8" width="12.375" customWidth="1"/>
    <col min="10" max="10" width="44.375" customWidth="1"/>
    <col min="11" max="11" width="16.125" customWidth="1"/>
    <col min="12" max="12" width="12" customWidth="1"/>
    <col min="14" max="14" width="44.5" customWidth="1"/>
    <col min="15" max="15" width="15.125" customWidth="1"/>
    <col min="16" max="16" width="12.125" customWidth="1"/>
    <col min="18" max="18" width="38.875" customWidth="1"/>
    <col min="19" max="19" width="15" customWidth="1"/>
    <col min="20" max="20" width="14.125" customWidth="1"/>
    <col min="22" max="22" width="47.125" customWidth="1"/>
    <col min="23" max="23" width="15.125" customWidth="1"/>
    <col min="24" max="24" width="12" customWidth="1"/>
    <col min="26" max="26" width="47.125" customWidth="1"/>
    <col min="27" max="27" width="15.125" customWidth="1"/>
    <col min="28" max="28" width="11.5" customWidth="1"/>
    <col min="30" max="30" width="34.125" customWidth="1"/>
    <col min="31" max="31" width="15.125" customWidth="1"/>
    <col min="32" max="32" width="12.125" customWidth="1"/>
    <col min="34" max="34" width="47.5" customWidth="1"/>
    <col min="35" max="35" width="15.125" customWidth="1"/>
    <col min="36" max="36" width="12.375" customWidth="1"/>
    <col min="38" max="38" width="36" customWidth="1"/>
    <col min="39" max="39" width="15" customWidth="1"/>
    <col min="40" max="40" width="12" customWidth="1"/>
    <col min="42" max="42" width="30.125" customWidth="1"/>
    <col min="43" max="43" width="15.125" customWidth="1"/>
    <col min="44" max="44" width="11.875" customWidth="1"/>
    <col min="46" max="46" width="32.875" customWidth="1"/>
    <col min="47" max="47" width="15" customWidth="1"/>
    <col min="48" max="48" width="11.625" customWidth="1"/>
    <col min="50" max="50" width="38.375" customWidth="1"/>
    <col min="51" max="51" width="15" customWidth="1"/>
    <col min="52" max="52" width="11.625" customWidth="1"/>
    <col min="54" max="54" width="32.875" customWidth="1"/>
    <col min="55" max="55" width="14.875" customWidth="1"/>
    <col min="56" max="56" width="11.875" customWidth="1"/>
    <col min="58" max="58" width="31.875" customWidth="1"/>
    <col min="59" max="59" width="15" customWidth="1"/>
    <col min="60" max="60" width="12.125" customWidth="1"/>
    <col min="62" max="62" width="45.5" customWidth="1"/>
    <col min="63" max="63" width="15.375" customWidth="1"/>
    <col min="64" max="64" width="11.625" customWidth="1"/>
    <col min="66" max="66" width="33.5" customWidth="1"/>
    <col min="67" max="67" width="15" customWidth="1"/>
    <col min="68" max="68" width="12.5" customWidth="1"/>
    <col min="70" max="70" width="41.125" customWidth="1"/>
    <col min="71" max="71" width="14.875" customWidth="1"/>
    <col min="72" max="72" width="12.125" customWidth="1"/>
    <col min="74" max="74" width="37.375" customWidth="1"/>
    <col min="75" max="75" width="15.125" customWidth="1"/>
    <col min="76" max="76" width="12" customWidth="1"/>
    <col min="78" max="78" width="30.625" customWidth="1"/>
    <col min="79" max="79" width="15.125" customWidth="1"/>
    <col min="80" max="80" width="12" customWidth="1"/>
    <col min="82" max="82" width="47.5" customWidth="1"/>
    <col min="83" max="83" width="15.125" customWidth="1"/>
    <col min="84" max="84" width="11.875" customWidth="1"/>
  </cols>
  <sheetData>
    <row r="2" spans="1:84" x14ac:dyDescent="0.25">
      <c r="A2">
        <v>1992</v>
      </c>
      <c r="B2" t="s">
        <v>0</v>
      </c>
      <c r="C2" t="s">
        <v>14</v>
      </c>
      <c r="D2" t="s">
        <v>265</v>
      </c>
      <c r="E2">
        <v>1993</v>
      </c>
      <c r="F2" t="s">
        <v>0</v>
      </c>
      <c r="G2" t="s">
        <v>14</v>
      </c>
      <c r="H2" t="s">
        <v>266</v>
      </c>
      <c r="I2">
        <v>1994</v>
      </c>
      <c r="J2" t="s">
        <v>0</v>
      </c>
      <c r="K2" t="s">
        <v>14</v>
      </c>
      <c r="L2" t="s">
        <v>266</v>
      </c>
      <c r="M2">
        <v>1995</v>
      </c>
      <c r="N2" t="s">
        <v>0</v>
      </c>
      <c r="O2" t="s">
        <v>14</v>
      </c>
      <c r="P2" t="s">
        <v>266</v>
      </c>
      <c r="Q2">
        <v>1996</v>
      </c>
      <c r="R2" t="s">
        <v>0</v>
      </c>
      <c r="S2" t="s">
        <v>14</v>
      </c>
      <c r="T2" t="s">
        <v>266</v>
      </c>
      <c r="U2">
        <v>1997</v>
      </c>
      <c r="V2" t="s">
        <v>0</v>
      </c>
      <c r="W2" t="s">
        <v>14</v>
      </c>
      <c r="X2" t="s">
        <v>266</v>
      </c>
      <c r="Y2">
        <v>1998</v>
      </c>
      <c r="Z2" t="s">
        <v>0</v>
      </c>
      <c r="AA2" t="s">
        <v>14</v>
      </c>
      <c r="AB2" t="s">
        <v>266</v>
      </c>
      <c r="AC2">
        <v>1999</v>
      </c>
      <c r="AD2" t="s">
        <v>0</v>
      </c>
      <c r="AE2" t="s">
        <v>14</v>
      </c>
      <c r="AF2" t="s">
        <v>266</v>
      </c>
      <c r="AG2">
        <v>2000</v>
      </c>
      <c r="AH2" t="s">
        <v>0</v>
      </c>
      <c r="AI2" t="s">
        <v>14</v>
      </c>
      <c r="AJ2" t="s">
        <v>266</v>
      </c>
      <c r="AK2">
        <v>2001</v>
      </c>
      <c r="AL2" t="s">
        <v>0</v>
      </c>
      <c r="AM2" t="s">
        <v>14</v>
      </c>
      <c r="AN2" t="s">
        <v>265</v>
      </c>
      <c r="AO2">
        <v>2002</v>
      </c>
      <c r="AP2" t="s">
        <v>0</v>
      </c>
      <c r="AQ2" t="s">
        <v>14</v>
      </c>
      <c r="AR2" t="s">
        <v>266</v>
      </c>
      <c r="AS2">
        <v>2003</v>
      </c>
      <c r="AT2" t="s">
        <v>0</v>
      </c>
      <c r="AU2" t="s">
        <v>14</v>
      </c>
      <c r="AV2" t="s">
        <v>266</v>
      </c>
      <c r="AW2">
        <v>2004</v>
      </c>
      <c r="AX2" t="s">
        <v>0</v>
      </c>
      <c r="AY2" t="s">
        <v>14</v>
      </c>
      <c r="AZ2" t="s">
        <v>266</v>
      </c>
      <c r="BA2">
        <v>2005</v>
      </c>
      <c r="BB2" t="s">
        <v>0</v>
      </c>
      <c r="BC2" t="s">
        <v>14</v>
      </c>
      <c r="BD2" t="s">
        <v>266</v>
      </c>
      <c r="BE2">
        <v>2006</v>
      </c>
      <c r="BF2" t="s">
        <v>0</v>
      </c>
      <c r="BG2" t="s">
        <v>14</v>
      </c>
      <c r="BH2" t="s">
        <v>266</v>
      </c>
      <c r="BI2">
        <v>2007</v>
      </c>
      <c r="BJ2" t="s">
        <v>0</v>
      </c>
      <c r="BK2" t="s">
        <v>14</v>
      </c>
      <c r="BL2" t="s">
        <v>266</v>
      </c>
      <c r="BM2">
        <v>2008</v>
      </c>
      <c r="BN2" t="s">
        <v>0</v>
      </c>
      <c r="BO2" t="s">
        <v>14</v>
      </c>
      <c r="BP2" t="s">
        <v>266</v>
      </c>
      <c r="BQ2">
        <v>2009</v>
      </c>
      <c r="BR2" t="s">
        <v>0</v>
      </c>
      <c r="BS2" t="s">
        <v>14</v>
      </c>
      <c r="BT2" t="s">
        <v>266</v>
      </c>
      <c r="BU2">
        <v>2010</v>
      </c>
      <c r="BV2" t="s">
        <v>0</v>
      </c>
      <c r="BW2" t="s">
        <v>14</v>
      </c>
      <c r="BX2" t="s">
        <v>266</v>
      </c>
      <c r="BY2">
        <v>2011</v>
      </c>
      <c r="BZ2" t="s">
        <v>0</v>
      </c>
      <c r="CA2" t="s">
        <v>14</v>
      </c>
      <c r="CB2" t="s">
        <v>266</v>
      </c>
      <c r="CC2">
        <v>2012</v>
      </c>
      <c r="CD2" t="s">
        <v>0</v>
      </c>
      <c r="CE2" t="s">
        <v>14</v>
      </c>
      <c r="CF2" t="s">
        <v>266</v>
      </c>
    </row>
    <row r="3" spans="1:84" x14ac:dyDescent="0.25">
      <c r="A3">
        <v>1</v>
      </c>
      <c r="B3" t="s">
        <v>1</v>
      </c>
      <c r="C3">
        <f>3*60+20</f>
        <v>200</v>
      </c>
      <c r="D3">
        <f>AVERAGE(C3:C54)</f>
        <v>249.15384615384616</v>
      </c>
      <c r="E3">
        <v>1</v>
      </c>
      <c r="F3" t="s">
        <v>13</v>
      </c>
      <c r="G3">
        <f t="shared" ref="G3:G11" si="0">4*60+33</f>
        <v>273</v>
      </c>
      <c r="H3">
        <f>AVERAGE(G3:G54)</f>
        <v>255.78846153846155</v>
      </c>
      <c r="I3">
        <v>1</v>
      </c>
      <c r="J3" t="s">
        <v>23</v>
      </c>
      <c r="K3">
        <f>4*60+19</f>
        <v>259</v>
      </c>
      <c r="L3">
        <f>AVERAGE(K3:K55)</f>
        <v>242.22641509433961</v>
      </c>
      <c r="M3">
        <v>1</v>
      </c>
      <c r="N3" t="s">
        <v>32</v>
      </c>
      <c r="O3">
        <f>5*60+29</f>
        <v>329</v>
      </c>
      <c r="P3">
        <f>AVERAGE(O3:O54)</f>
        <v>270.92307692307691</v>
      </c>
      <c r="Q3">
        <v>1</v>
      </c>
      <c r="R3" t="s">
        <v>44</v>
      </c>
      <c r="S3">
        <f t="shared" ref="S3:S13" si="1">4*60+43</f>
        <v>283</v>
      </c>
      <c r="T3">
        <f>AVERAGE(S3:S55)</f>
        <v>257.71698113207549</v>
      </c>
      <c r="U3">
        <v>1</v>
      </c>
      <c r="V3" t="s">
        <v>54</v>
      </c>
      <c r="W3">
        <f t="shared" ref="W3:W9" si="2">4*60+32</f>
        <v>272</v>
      </c>
      <c r="X3">
        <f>AVERAGE(W3:W54)</f>
        <v>265.59615384615387</v>
      </c>
      <c r="Y3">
        <v>1</v>
      </c>
      <c r="Z3" t="s">
        <v>64</v>
      </c>
      <c r="AA3">
        <f>3*60+59</f>
        <v>239</v>
      </c>
      <c r="AB3">
        <f>AVERAGE(AA3:AA54)</f>
        <v>253.55769230769232</v>
      </c>
      <c r="AC3">
        <v>1</v>
      </c>
      <c r="AD3" t="s">
        <v>79</v>
      </c>
      <c r="AE3">
        <f>5*60+31</f>
        <v>331</v>
      </c>
      <c r="AF3">
        <f>AVERAGE(AE3:AE54)</f>
        <v>247.05769230769232</v>
      </c>
      <c r="AG3">
        <v>1</v>
      </c>
      <c r="AH3" t="s">
        <v>93</v>
      </c>
      <c r="AI3">
        <f>4*60</f>
        <v>240</v>
      </c>
      <c r="AJ3">
        <f>AVERAGE(AI3:AI55)</f>
        <v>238.37735849056602</v>
      </c>
      <c r="AK3">
        <v>1</v>
      </c>
      <c r="AL3" s="1" t="s">
        <v>110</v>
      </c>
      <c r="AM3">
        <f>3*60+37</f>
        <v>217</v>
      </c>
      <c r="AN3">
        <f>AVERAGE(AM3:AM54)</f>
        <v>246.59615384615384</v>
      </c>
      <c r="AO3">
        <v>1</v>
      </c>
      <c r="AP3" s="1" t="s">
        <v>124</v>
      </c>
      <c r="AQ3">
        <f>3*60+43</f>
        <v>223</v>
      </c>
      <c r="AR3">
        <f>AVERAGE(AQ3:AQ54)</f>
        <v>239.53846153846155</v>
      </c>
      <c r="AS3">
        <v>1</v>
      </c>
      <c r="AT3" s="1" t="s">
        <v>131</v>
      </c>
      <c r="AU3">
        <f>4*60+26</f>
        <v>266</v>
      </c>
      <c r="AV3">
        <f>AVERAGE(AU3:AU54)</f>
        <v>234.11538461538461</v>
      </c>
      <c r="AW3">
        <v>1</v>
      </c>
      <c r="AX3" s="1" t="s">
        <v>142</v>
      </c>
      <c r="AY3">
        <f t="shared" ref="AY3:AY9" si="3">3*60+55</f>
        <v>235</v>
      </c>
      <c r="AZ3">
        <f>AVERAGE(AY3:AY54)</f>
        <v>241.19230769230768</v>
      </c>
      <c r="BA3">
        <v>1</v>
      </c>
      <c r="BB3" t="s">
        <v>154</v>
      </c>
      <c r="BC3">
        <f t="shared" ref="BC3:BC11" si="4">4*60+9</f>
        <v>249</v>
      </c>
      <c r="BD3">
        <f>AVERAGE(BC3:BC55)</f>
        <v>215.98113207547169</v>
      </c>
      <c r="BE3">
        <v>1</v>
      </c>
      <c r="BF3" t="s">
        <v>161</v>
      </c>
      <c r="BG3">
        <f>3*60+53</f>
        <v>233</v>
      </c>
      <c r="BH3">
        <f>AVERAGE(BG3:BG54)</f>
        <v>236.78846153846155</v>
      </c>
      <c r="BI3">
        <v>1</v>
      </c>
      <c r="BJ3" t="s">
        <v>178</v>
      </c>
      <c r="BK3">
        <f t="shared" ref="BK3:BK9" si="5">3*60+47</f>
        <v>227</v>
      </c>
      <c r="BL3">
        <f>AVERAGE(BK3:BK54)</f>
        <v>237.01923076923077</v>
      </c>
      <c r="BM3">
        <v>1</v>
      </c>
      <c r="BN3" t="s">
        <v>197</v>
      </c>
      <c r="BO3">
        <f t="shared" ref="BO3:BO12" si="6">3*60+50</f>
        <v>230</v>
      </c>
      <c r="BP3">
        <f>AVERAGE(BO3:BO54)</f>
        <v>224.48076923076923</v>
      </c>
      <c r="BQ3">
        <v>1</v>
      </c>
      <c r="BR3" t="s">
        <v>210</v>
      </c>
      <c r="BS3">
        <f>3*60+13</f>
        <v>193</v>
      </c>
      <c r="BT3">
        <f>AVERAGE(BS3:BS54)</f>
        <v>231.01923076923077</v>
      </c>
      <c r="BU3">
        <v>1</v>
      </c>
      <c r="BV3" t="s">
        <v>223</v>
      </c>
      <c r="BW3">
        <f t="shared" ref="BW3:BW11" si="7">3*60+19</f>
        <v>199</v>
      </c>
      <c r="BX3">
        <f>AVERAGE(BW3:BW54)</f>
        <v>229.78846153846155</v>
      </c>
      <c r="BY3">
        <v>1</v>
      </c>
      <c r="BZ3" t="s">
        <v>238</v>
      </c>
      <c r="CA3">
        <f>3*60+48</f>
        <v>228</v>
      </c>
      <c r="CB3">
        <f>AVERAGE(CA3:CA55)</f>
        <v>237.67924528301887</v>
      </c>
      <c r="CC3">
        <v>1</v>
      </c>
      <c r="CD3" t="s">
        <v>253</v>
      </c>
      <c r="CE3">
        <f>3*60+19</f>
        <v>199</v>
      </c>
      <c r="CF3">
        <f>AVERAGE(CE3:CE54)</f>
        <v>221.63461538461539</v>
      </c>
    </row>
    <row r="4" spans="1:84" x14ac:dyDescent="0.25">
      <c r="A4">
        <v>2</v>
      </c>
      <c r="B4" t="s">
        <v>1</v>
      </c>
      <c r="C4">
        <f>3*60+20</f>
        <v>200</v>
      </c>
      <c r="D4">
        <f>STDEV(C3:C54)</f>
        <v>48.971133800447724</v>
      </c>
      <c r="E4">
        <v>2</v>
      </c>
      <c r="F4" t="s">
        <v>13</v>
      </c>
      <c r="G4">
        <f t="shared" si="0"/>
        <v>273</v>
      </c>
      <c r="H4">
        <f>STDEV(G3:G54)</f>
        <v>33.172358288934944</v>
      </c>
      <c r="I4">
        <v>2</v>
      </c>
      <c r="J4" t="s">
        <v>23</v>
      </c>
      <c r="K4">
        <f>4*60+19</f>
        <v>259</v>
      </c>
      <c r="L4">
        <f>STDEV(K3:K55)</f>
        <v>35.562859574731554</v>
      </c>
      <c r="M4">
        <v>2</v>
      </c>
      <c r="N4" t="s">
        <v>32</v>
      </c>
      <c r="O4">
        <f>5*60+29</f>
        <v>329</v>
      </c>
      <c r="P4">
        <f>STDEV(O3:O54)</f>
        <v>31.882041262328137</v>
      </c>
      <c r="Q4">
        <v>2</v>
      </c>
      <c r="R4" t="s">
        <v>44</v>
      </c>
      <c r="S4">
        <f t="shared" si="1"/>
        <v>283</v>
      </c>
      <c r="T4">
        <f>STDEV(S3:S55)</f>
        <v>27.302702992765699</v>
      </c>
      <c r="U4">
        <v>2</v>
      </c>
      <c r="V4" t="s">
        <v>54</v>
      </c>
      <c r="W4">
        <f t="shared" si="2"/>
        <v>272</v>
      </c>
      <c r="X4">
        <f>STDEV(W3:W54)</f>
        <v>41.898223845261363</v>
      </c>
      <c r="Y4">
        <v>2</v>
      </c>
      <c r="Z4" t="s">
        <v>64</v>
      </c>
      <c r="AA4">
        <f>3*60+59</f>
        <v>239</v>
      </c>
      <c r="AB4">
        <f>STDEV(AA3:AA54)</f>
        <v>32.365809520892356</v>
      </c>
      <c r="AC4">
        <v>2</v>
      </c>
      <c r="AD4" t="s">
        <v>79</v>
      </c>
      <c r="AE4">
        <f>5*60+31</f>
        <v>331</v>
      </c>
      <c r="AF4">
        <f>STDEV(AE3:AE54)</f>
        <v>26.83530997094693</v>
      </c>
      <c r="AG4">
        <v>2</v>
      </c>
      <c r="AH4" t="s">
        <v>93</v>
      </c>
      <c r="AI4">
        <f>4*60</f>
        <v>240</v>
      </c>
      <c r="AJ4">
        <f>STDEV(AI3:AI55)</f>
        <v>24.483296044363399</v>
      </c>
      <c r="AK4">
        <v>2</v>
      </c>
      <c r="AL4" s="1" t="s">
        <v>110</v>
      </c>
      <c r="AM4" s="1">
        <v>217</v>
      </c>
      <c r="AN4">
        <f>STDEV(AM3:AM54)</f>
        <v>28.350923915770785</v>
      </c>
      <c r="AO4">
        <v>2</v>
      </c>
      <c r="AP4" s="1" t="s">
        <v>124</v>
      </c>
      <c r="AQ4">
        <f>3*60+43</f>
        <v>223</v>
      </c>
      <c r="AR4">
        <f>STDEV(AQ3:AQ54)</f>
        <v>13.658957469563864</v>
      </c>
      <c r="AS4">
        <v>2</v>
      </c>
      <c r="AT4" s="1" t="s">
        <v>131</v>
      </c>
      <c r="AU4">
        <f>4*60+26</f>
        <v>266</v>
      </c>
      <c r="AV4">
        <f>STDEV(AU3:AU54)</f>
        <v>27.898734138233468</v>
      </c>
      <c r="AW4">
        <v>2</v>
      </c>
      <c r="AX4" s="1" t="s">
        <v>142</v>
      </c>
      <c r="AY4">
        <f t="shared" si="3"/>
        <v>235</v>
      </c>
      <c r="AZ4">
        <f>STDEV(AY3:AY54)</f>
        <v>14.764874137480005</v>
      </c>
      <c r="BA4">
        <v>2</v>
      </c>
      <c r="BB4" t="s">
        <v>154</v>
      </c>
      <c r="BC4">
        <f t="shared" si="4"/>
        <v>249</v>
      </c>
      <c r="BD4">
        <f>STDEV(BC3:BC55)</f>
        <v>17.257652222484406</v>
      </c>
      <c r="BE4">
        <v>2</v>
      </c>
      <c r="BF4" t="s">
        <v>162</v>
      </c>
      <c r="BG4">
        <f>3*60+44</f>
        <v>224</v>
      </c>
      <c r="BH4">
        <f>STDEV(BG3:BG54)</f>
        <v>22.721965306518904</v>
      </c>
      <c r="BI4">
        <v>2</v>
      </c>
      <c r="BJ4" t="s">
        <v>178</v>
      </c>
      <c r="BK4">
        <f t="shared" si="5"/>
        <v>227</v>
      </c>
      <c r="BL4">
        <f>STDEV(BK3:BK54)</f>
        <v>22.953055573953446</v>
      </c>
      <c r="BM4">
        <v>2</v>
      </c>
      <c r="BN4" t="s">
        <v>197</v>
      </c>
      <c r="BO4">
        <f t="shared" si="6"/>
        <v>230</v>
      </c>
      <c r="BP4">
        <f>STDEV(BO3:BO54)</f>
        <v>22.609637355726566</v>
      </c>
      <c r="BQ4">
        <v>2</v>
      </c>
      <c r="BR4" t="s">
        <v>210</v>
      </c>
      <c r="BS4">
        <f>3*60+13</f>
        <v>193</v>
      </c>
      <c r="BT4">
        <f>STDEV(BS3:BS54)</f>
        <v>21.338991637436017</v>
      </c>
      <c r="BU4">
        <v>2</v>
      </c>
      <c r="BV4" t="s">
        <v>223</v>
      </c>
      <c r="BW4">
        <f t="shared" si="7"/>
        <v>199</v>
      </c>
      <c r="BX4">
        <f>STDEV(BW3:BW54)</f>
        <v>23.063711024338165</v>
      </c>
      <c r="BY4">
        <v>2</v>
      </c>
      <c r="BZ4" t="s">
        <v>240</v>
      </c>
      <c r="CA4">
        <f>3*60+42</f>
        <v>222</v>
      </c>
      <c r="CB4">
        <f>STDEV(CA3:CA55)</f>
        <v>24.623920191011223</v>
      </c>
      <c r="CC4">
        <v>2</v>
      </c>
      <c r="CD4" t="s">
        <v>253</v>
      </c>
      <c r="CE4">
        <f>3*60+19</f>
        <v>199</v>
      </c>
      <c r="CF4">
        <f>STDEV(CE3:CE54)</f>
        <v>20.567467978943274</v>
      </c>
    </row>
    <row r="5" spans="1:84" x14ac:dyDescent="0.25">
      <c r="A5">
        <v>3</v>
      </c>
      <c r="B5" t="s">
        <v>1</v>
      </c>
      <c r="C5">
        <f>3*60+20</f>
        <v>200</v>
      </c>
      <c r="D5">
        <f>MEDIAN(C3:C54)</f>
        <v>265</v>
      </c>
      <c r="E5">
        <v>3</v>
      </c>
      <c r="F5" t="s">
        <v>13</v>
      </c>
      <c r="G5">
        <f t="shared" si="0"/>
        <v>273</v>
      </c>
      <c r="H5">
        <f>MEDIAN(G3:G54)</f>
        <v>262</v>
      </c>
      <c r="I5">
        <v>3</v>
      </c>
      <c r="J5" t="s">
        <v>23</v>
      </c>
      <c r="K5">
        <f>4*60+19</f>
        <v>259</v>
      </c>
      <c r="L5">
        <f>MEDIAN(K3:K55)</f>
        <v>244</v>
      </c>
      <c r="M5">
        <v>3</v>
      </c>
      <c r="N5" t="s">
        <v>32</v>
      </c>
      <c r="O5">
        <f>5*60+29</f>
        <v>329</v>
      </c>
      <c r="P5">
        <f>MEDIAN(O3:O54)</f>
        <v>263</v>
      </c>
      <c r="Q5">
        <v>3</v>
      </c>
      <c r="R5" t="s">
        <v>44</v>
      </c>
      <c r="S5">
        <f t="shared" si="1"/>
        <v>283</v>
      </c>
      <c r="T5">
        <f>MEDIAN(S3:S55)</f>
        <v>272</v>
      </c>
      <c r="U5">
        <v>3</v>
      </c>
      <c r="V5" t="s">
        <v>54</v>
      </c>
      <c r="W5">
        <f t="shared" si="2"/>
        <v>272</v>
      </c>
      <c r="X5">
        <f>MEDIAN(W3:W54)</f>
        <v>272</v>
      </c>
      <c r="Y5">
        <v>3</v>
      </c>
      <c r="Z5" t="s">
        <v>65</v>
      </c>
      <c r="AA5">
        <f>4*60+37</f>
        <v>277</v>
      </c>
      <c r="AB5">
        <f>MEDIAN(AA3:AA54)</f>
        <v>243</v>
      </c>
      <c r="AC5">
        <v>3</v>
      </c>
      <c r="AD5" t="s">
        <v>80</v>
      </c>
      <c r="AE5">
        <f>4*60+26</f>
        <v>266</v>
      </c>
      <c r="AF5">
        <f>MEDIAN(AE3:AE54)</f>
        <v>240</v>
      </c>
      <c r="AG5">
        <v>3</v>
      </c>
      <c r="AH5" t="s">
        <v>94</v>
      </c>
      <c r="AI5">
        <f>3*60+22</f>
        <v>202</v>
      </c>
      <c r="AJ5">
        <f>MEDIAN(AI3:AI55)</f>
        <v>242</v>
      </c>
      <c r="AK5">
        <v>3</v>
      </c>
      <c r="AL5" s="1" t="s">
        <v>110</v>
      </c>
      <c r="AM5" s="1">
        <v>217</v>
      </c>
      <c r="AN5">
        <f>MEDIAN(AM3:AM54)</f>
        <v>264</v>
      </c>
      <c r="AO5">
        <v>3</v>
      </c>
      <c r="AP5" s="1" t="s">
        <v>123</v>
      </c>
      <c r="AQ5">
        <f>4*60+7</f>
        <v>247</v>
      </c>
      <c r="AR5">
        <f>MEDIAN(AQ3:AQ54)</f>
        <v>235</v>
      </c>
      <c r="AS5">
        <v>3</v>
      </c>
      <c r="AT5" s="1" t="s">
        <v>131</v>
      </c>
      <c r="AU5">
        <f>4*60+26</f>
        <v>266</v>
      </c>
      <c r="AV5">
        <f>MEDIAN(AU3:AU54)</f>
        <v>236</v>
      </c>
      <c r="AW5">
        <v>3</v>
      </c>
      <c r="AX5" s="1" t="s">
        <v>142</v>
      </c>
      <c r="AY5">
        <f t="shared" si="3"/>
        <v>235</v>
      </c>
      <c r="AZ5">
        <f>MEDIAN(AY3:AY54)</f>
        <v>247</v>
      </c>
      <c r="BA5">
        <v>3</v>
      </c>
      <c r="BB5" t="s">
        <v>154</v>
      </c>
      <c r="BC5">
        <f t="shared" si="4"/>
        <v>249</v>
      </c>
      <c r="BD5">
        <f>MEDIAN(BC3:BC55)</f>
        <v>208</v>
      </c>
      <c r="BE5">
        <v>3</v>
      </c>
      <c r="BF5" t="s">
        <v>163</v>
      </c>
      <c r="BG5">
        <f>4*60+30</f>
        <v>270</v>
      </c>
      <c r="BH5">
        <f>MEDIAN(BG3:BG54)</f>
        <v>236.5</v>
      </c>
      <c r="BI5">
        <v>3</v>
      </c>
      <c r="BJ5" t="s">
        <v>178</v>
      </c>
      <c r="BK5">
        <f t="shared" si="5"/>
        <v>227</v>
      </c>
      <c r="BL5">
        <f>MEDIAN(BK3:BK54)</f>
        <v>227</v>
      </c>
      <c r="BM5">
        <v>3</v>
      </c>
      <c r="BN5" t="s">
        <v>197</v>
      </c>
      <c r="BO5">
        <f t="shared" si="6"/>
        <v>230</v>
      </c>
      <c r="BP5">
        <f>MEDIAN(BO3:BO54)</f>
        <v>230</v>
      </c>
      <c r="BQ5">
        <v>3</v>
      </c>
      <c r="BR5" t="s">
        <v>211</v>
      </c>
      <c r="BS5">
        <f>4*60+2</f>
        <v>242</v>
      </c>
      <c r="BT5">
        <f>MEDIAN(BS3:BS54)</f>
        <v>245</v>
      </c>
      <c r="BU5">
        <v>3</v>
      </c>
      <c r="BV5" t="s">
        <v>223</v>
      </c>
      <c r="BW5">
        <f t="shared" si="7"/>
        <v>199</v>
      </c>
      <c r="BX5">
        <f>MEDIAN(BW3:BW54)</f>
        <v>225</v>
      </c>
      <c r="BY5">
        <v>3</v>
      </c>
      <c r="BZ5" t="s">
        <v>238</v>
      </c>
      <c r="CA5">
        <f>3*60+48</f>
        <v>228</v>
      </c>
      <c r="CB5">
        <f>MEDIAN(CA3:CA55)</f>
        <v>229</v>
      </c>
      <c r="CC5">
        <v>3</v>
      </c>
      <c r="CD5" t="s">
        <v>252</v>
      </c>
      <c r="CE5">
        <f>3*60+35</f>
        <v>215</v>
      </c>
      <c r="CF5">
        <f>MEDIAN(CE3:CE54)</f>
        <v>220</v>
      </c>
    </row>
    <row r="6" spans="1:84" x14ac:dyDescent="0.25">
      <c r="A6">
        <v>4</v>
      </c>
      <c r="B6" t="s">
        <v>2</v>
      </c>
      <c r="C6">
        <v>210</v>
      </c>
      <c r="E6">
        <v>4</v>
      </c>
      <c r="F6" t="s">
        <v>13</v>
      </c>
      <c r="G6">
        <f t="shared" si="0"/>
        <v>273</v>
      </c>
      <c r="I6">
        <v>4</v>
      </c>
      <c r="J6" t="s">
        <v>25</v>
      </c>
      <c r="K6">
        <f>4*60+43</f>
        <v>283</v>
      </c>
      <c r="M6">
        <v>4</v>
      </c>
      <c r="N6" t="s">
        <v>34</v>
      </c>
      <c r="O6">
        <f>4*60+28</f>
        <v>268</v>
      </c>
      <c r="Q6">
        <v>4</v>
      </c>
      <c r="R6" t="s">
        <v>44</v>
      </c>
      <c r="S6">
        <f t="shared" si="1"/>
        <v>283</v>
      </c>
      <c r="U6">
        <v>4</v>
      </c>
      <c r="V6" t="s">
        <v>54</v>
      </c>
      <c r="W6">
        <f t="shared" si="2"/>
        <v>272</v>
      </c>
      <c r="Y6">
        <v>4</v>
      </c>
      <c r="Z6" t="s">
        <v>65</v>
      </c>
      <c r="AA6">
        <f>4*60+37</f>
        <v>277</v>
      </c>
      <c r="AC6">
        <v>4</v>
      </c>
      <c r="AD6" t="s">
        <v>80</v>
      </c>
      <c r="AE6">
        <f>4*60+26</f>
        <v>266</v>
      </c>
      <c r="AG6">
        <v>4</v>
      </c>
      <c r="AH6" t="s">
        <v>94</v>
      </c>
      <c r="AI6">
        <f>3*60+22</f>
        <v>202</v>
      </c>
      <c r="AK6">
        <v>4</v>
      </c>
      <c r="AL6" s="1" t="s">
        <v>110</v>
      </c>
      <c r="AM6" s="1">
        <v>217</v>
      </c>
      <c r="AO6">
        <v>4</v>
      </c>
      <c r="AP6" s="1" t="s">
        <v>123</v>
      </c>
      <c r="AQ6">
        <f>4*60+7</f>
        <v>247</v>
      </c>
      <c r="AS6">
        <v>4</v>
      </c>
      <c r="AT6" s="1" t="s">
        <v>131</v>
      </c>
      <c r="AU6">
        <f>4*60+26</f>
        <v>266</v>
      </c>
      <c r="AW6">
        <v>4</v>
      </c>
      <c r="AX6" s="1" t="s">
        <v>142</v>
      </c>
      <c r="AY6">
        <f t="shared" si="3"/>
        <v>235</v>
      </c>
      <c r="BA6">
        <v>4</v>
      </c>
      <c r="BB6" t="s">
        <v>154</v>
      </c>
      <c r="BC6">
        <f t="shared" si="4"/>
        <v>249</v>
      </c>
      <c r="BE6">
        <v>4</v>
      </c>
      <c r="BF6" t="s">
        <v>163</v>
      </c>
      <c r="BG6">
        <f>4*60+30</f>
        <v>270</v>
      </c>
      <c r="BI6">
        <v>4</v>
      </c>
      <c r="BJ6" t="s">
        <v>178</v>
      </c>
      <c r="BK6">
        <f t="shared" si="5"/>
        <v>227</v>
      </c>
      <c r="BM6">
        <v>4</v>
      </c>
      <c r="BN6" t="s">
        <v>197</v>
      </c>
      <c r="BO6">
        <f t="shared" si="6"/>
        <v>230</v>
      </c>
      <c r="BQ6">
        <v>4</v>
      </c>
      <c r="BR6" t="s">
        <v>211</v>
      </c>
      <c r="BS6">
        <f>4*60+2</f>
        <v>242</v>
      </c>
      <c r="BU6">
        <v>4</v>
      </c>
      <c r="BV6" t="s">
        <v>223</v>
      </c>
      <c r="BW6">
        <f t="shared" si="7"/>
        <v>199</v>
      </c>
      <c r="BY6">
        <v>4</v>
      </c>
      <c r="BZ6" t="s">
        <v>240</v>
      </c>
      <c r="CA6">
        <f>3*60+42</f>
        <v>222</v>
      </c>
      <c r="CC6">
        <v>4</v>
      </c>
      <c r="CD6" t="s">
        <v>252</v>
      </c>
      <c r="CE6">
        <f>3*60+35</f>
        <v>215</v>
      </c>
    </row>
    <row r="7" spans="1:84" x14ac:dyDescent="0.25">
      <c r="A7">
        <v>5</v>
      </c>
      <c r="B7" t="s">
        <v>3</v>
      </c>
      <c r="C7">
        <f>5*60+47</f>
        <v>347</v>
      </c>
      <c r="E7">
        <v>5</v>
      </c>
      <c r="F7" t="s">
        <v>13</v>
      </c>
      <c r="G7">
        <f t="shared" si="0"/>
        <v>273</v>
      </c>
      <c r="I7">
        <v>5</v>
      </c>
      <c r="J7" t="s">
        <v>25</v>
      </c>
      <c r="K7">
        <f>4*60+43</f>
        <v>283</v>
      </c>
      <c r="M7">
        <v>5</v>
      </c>
      <c r="N7" t="s">
        <v>34</v>
      </c>
      <c r="O7">
        <f>4*60+28</f>
        <v>268</v>
      </c>
      <c r="Q7">
        <v>5</v>
      </c>
      <c r="R7" t="s">
        <v>44</v>
      </c>
      <c r="S7">
        <f t="shared" si="1"/>
        <v>283</v>
      </c>
      <c r="U7">
        <v>5</v>
      </c>
      <c r="V7" t="s">
        <v>54</v>
      </c>
      <c r="W7">
        <f t="shared" si="2"/>
        <v>272</v>
      </c>
      <c r="Y7">
        <v>5</v>
      </c>
      <c r="Z7" t="s">
        <v>66</v>
      </c>
      <c r="AA7">
        <f>4*60+22</f>
        <v>262</v>
      </c>
      <c r="AC7">
        <v>5</v>
      </c>
      <c r="AD7" t="s">
        <v>81</v>
      </c>
      <c r="AE7">
        <f>3*60+30</f>
        <v>210</v>
      </c>
      <c r="AG7">
        <v>5</v>
      </c>
      <c r="AH7" t="s">
        <v>95</v>
      </c>
      <c r="AI7">
        <f>4*60+10</f>
        <v>250</v>
      </c>
      <c r="AK7">
        <v>5</v>
      </c>
      <c r="AL7" s="1" t="s">
        <v>111</v>
      </c>
      <c r="AM7">
        <f>3*60+47</f>
        <v>227</v>
      </c>
      <c r="AO7">
        <v>5</v>
      </c>
      <c r="AP7" s="1" t="s">
        <v>123</v>
      </c>
      <c r="AQ7">
        <f>4*60+7</f>
        <v>247</v>
      </c>
      <c r="AS7">
        <v>5</v>
      </c>
      <c r="AT7" s="1" t="s">
        <v>132</v>
      </c>
      <c r="AU7">
        <f>3*60+56</f>
        <v>236</v>
      </c>
      <c r="AW7">
        <v>5</v>
      </c>
      <c r="AX7" s="1" t="s">
        <v>142</v>
      </c>
      <c r="AY7">
        <f t="shared" si="3"/>
        <v>235</v>
      </c>
      <c r="BA7">
        <v>5</v>
      </c>
      <c r="BB7" t="s">
        <v>154</v>
      </c>
      <c r="BC7">
        <f t="shared" si="4"/>
        <v>249</v>
      </c>
      <c r="BE7">
        <v>5</v>
      </c>
      <c r="BF7" t="s">
        <v>164</v>
      </c>
      <c r="BG7">
        <f>3*60+30</f>
        <v>210</v>
      </c>
      <c r="BI7">
        <v>5</v>
      </c>
      <c r="BJ7" t="s">
        <v>178</v>
      </c>
      <c r="BK7">
        <f t="shared" si="5"/>
        <v>227</v>
      </c>
      <c r="BM7">
        <v>5</v>
      </c>
      <c r="BN7" t="s">
        <v>197</v>
      </c>
      <c r="BO7">
        <f t="shared" si="6"/>
        <v>230</v>
      </c>
      <c r="BQ7">
        <v>5</v>
      </c>
      <c r="BR7" t="s">
        <v>211</v>
      </c>
      <c r="BS7">
        <f>4*60+2</f>
        <v>242</v>
      </c>
      <c r="BU7">
        <v>5</v>
      </c>
      <c r="BV7" t="s">
        <v>223</v>
      </c>
      <c r="BW7">
        <f t="shared" si="7"/>
        <v>199</v>
      </c>
      <c r="BY7">
        <v>5</v>
      </c>
      <c r="BZ7" t="s">
        <v>241</v>
      </c>
      <c r="CA7">
        <f>3*60+49</f>
        <v>229</v>
      </c>
      <c r="CC7">
        <v>5</v>
      </c>
      <c r="CD7" t="s">
        <v>254</v>
      </c>
      <c r="CE7">
        <f>4*60+2</f>
        <v>242</v>
      </c>
    </row>
    <row r="8" spans="1:84" x14ac:dyDescent="0.25">
      <c r="A8">
        <v>6</v>
      </c>
      <c r="B8" t="s">
        <v>4</v>
      </c>
      <c r="C8">
        <f>2*60+50</f>
        <v>170</v>
      </c>
      <c r="E8">
        <v>6</v>
      </c>
      <c r="F8" t="s">
        <v>13</v>
      </c>
      <c r="G8">
        <f t="shared" si="0"/>
        <v>273</v>
      </c>
      <c r="I8">
        <v>6</v>
      </c>
      <c r="J8" t="s">
        <v>25</v>
      </c>
      <c r="K8">
        <f>4*60+43</f>
        <v>283</v>
      </c>
      <c r="M8">
        <v>6</v>
      </c>
      <c r="N8" t="s">
        <v>34</v>
      </c>
      <c r="O8">
        <f>4*60+28</f>
        <v>268</v>
      </c>
      <c r="Q8">
        <v>6</v>
      </c>
      <c r="R8" t="s">
        <v>44</v>
      </c>
      <c r="S8">
        <f t="shared" si="1"/>
        <v>283</v>
      </c>
      <c r="U8">
        <v>6</v>
      </c>
      <c r="V8" t="s">
        <v>54</v>
      </c>
      <c r="W8">
        <f t="shared" si="2"/>
        <v>272</v>
      </c>
      <c r="Y8">
        <v>6</v>
      </c>
      <c r="Z8" t="s">
        <v>66</v>
      </c>
      <c r="AA8">
        <f>4*60+22</f>
        <v>262</v>
      </c>
      <c r="AC8">
        <v>6</v>
      </c>
      <c r="AD8" t="s">
        <v>81</v>
      </c>
      <c r="AE8">
        <f>3*60+30</f>
        <v>210</v>
      </c>
      <c r="AG8">
        <v>6</v>
      </c>
      <c r="AH8" t="s">
        <v>95</v>
      </c>
      <c r="AI8">
        <f>4*60+10</f>
        <v>250</v>
      </c>
      <c r="AK8">
        <v>6</v>
      </c>
      <c r="AL8" s="1" t="s">
        <v>111</v>
      </c>
      <c r="AM8">
        <f>3*60+47</f>
        <v>227</v>
      </c>
      <c r="AO8">
        <v>6</v>
      </c>
      <c r="AP8" s="1" t="s">
        <v>123</v>
      </c>
      <c r="AQ8">
        <f>4*60+7</f>
        <v>247</v>
      </c>
      <c r="AS8">
        <v>6</v>
      </c>
      <c r="AT8" s="1" t="s">
        <v>133</v>
      </c>
      <c r="AU8">
        <f>4*60+14</f>
        <v>254</v>
      </c>
      <c r="AW8">
        <v>6</v>
      </c>
      <c r="AX8" s="1" t="s">
        <v>142</v>
      </c>
      <c r="AY8">
        <f t="shared" si="3"/>
        <v>235</v>
      </c>
      <c r="BA8">
        <v>6</v>
      </c>
      <c r="BB8" t="s">
        <v>154</v>
      </c>
      <c r="BC8">
        <f t="shared" si="4"/>
        <v>249</v>
      </c>
      <c r="BE8">
        <v>6</v>
      </c>
      <c r="BF8" t="s">
        <v>164</v>
      </c>
      <c r="BG8">
        <f>3*60+30</f>
        <v>210</v>
      </c>
      <c r="BI8">
        <v>6</v>
      </c>
      <c r="BJ8" t="s">
        <v>178</v>
      </c>
      <c r="BK8">
        <f t="shared" si="5"/>
        <v>227</v>
      </c>
      <c r="BM8">
        <v>6</v>
      </c>
      <c r="BN8" t="s">
        <v>197</v>
      </c>
      <c r="BO8">
        <f t="shared" si="6"/>
        <v>230</v>
      </c>
      <c r="BQ8">
        <v>6</v>
      </c>
      <c r="BR8" t="s">
        <v>212</v>
      </c>
      <c r="BS8">
        <f>3*60+31</f>
        <v>211</v>
      </c>
      <c r="BU8">
        <v>6</v>
      </c>
      <c r="BV8" t="s">
        <v>223</v>
      </c>
      <c r="BW8">
        <f t="shared" si="7"/>
        <v>199</v>
      </c>
      <c r="BY8">
        <v>6</v>
      </c>
      <c r="BZ8" t="s">
        <v>240</v>
      </c>
      <c r="CA8">
        <f>3*60+42</f>
        <v>222</v>
      </c>
      <c r="CC8">
        <v>6</v>
      </c>
      <c r="CD8" t="s">
        <v>254</v>
      </c>
      <c r="CE8">
        <f>4*60+2</f>
        <v>242</v>
      </c>
    </row>
    <row r="9" spans="1:84" x14ac:dyDescent="0.25">
      <c r="A9">
        <v>7</v>
      </c>
      <c r="B9" t="s">
        <v>4</v>
      </c>
      <c r="C9">
        <f>2*60+50</f>
        <v>170</v>
      </c>
      <c r="E9">
        <v>7</v>
      </c>
      <c r="F9" t="s">
        <v>13</v>
      </c>
      <c r="G9">
        <f t="shared" si="0"/>
        <v>273</v>
      </c>
      <c r="I9">
        <v>7</v>
      </c>
      <c r="J9" t="s">
        <v>26</v>
      </c>
      <c r="K9">
        <f>4*60+42</f>
        <v>282</v>
      </c>
      <c r="M9">
        <v>7</v>
      </c>
      <c r="N9" t="s">
        <v>34</v>
      </c>
      <c r="O9">
        <f>4*60+28</f>
        <v>268</v>
      </c>
      <c r="Q9">
        <v>7</v>
      </c>
      <c r="R9" t="s">
        <v>44</v>
      </c>
      <c r="S9">
        <f t="shared" si="1"/>
        <v>283</v>
      </c>
      <c r="U9">
        <v>7</v>
      </c>
      <c r="V9" t="s">
        <v>54</v>
      </c>
      <c r="W9">
        <f t="shared" si="2"/>
        <v>272</v>
      </c>
      <c r="Y9">
        <v>7</v>
      </c>
      <c r="Z9" t="s">
        <v>67</v>
      </c>
      <c r="AA9">
        <f>3*60+48</f>
        <v>228</v>
      </c>
      <c r="AC9">
        <v>7</v>
      </c>
      <c r="AD9" t="s">
        <v>82</v>
      </c>
      <c r="AE9">
        <f>4*60+21</f>
        <v>261</v>
      </c>
      <c r="AG9">
        <v>7</v>
      </c>
      <c r="AH9" t="s">
        <v>95</v>
      </c>
      <c r="AI9">
        <f>4*60+10</f>
        <v>250</v>
      </c>
      <c r="AK9">
        <v>7</v>
      </c>
      <c r="AL9" s="1" t="s">
        <v>112</v>
      </c>
      <c r="AM9">
        <f>4*60+3</f>
        <v>243</v>
      </c>
      <c r="AO9">
        <v>7</v>
      </c>
      <c r="AP9" s="1" t="s">
        <v>123</v>
      </c>
      <c r="AQ9">
        <f>4*60+7</f>
        <v>247</v>
      </c>
      <c r="AS9">
        <v>7</v>
      </c>
      <c r="AT9" s="1" t="s">
        <v>133</v>
      </c>
      <c r="AU9">
        <f>4*60+14</f>
        <v>254</v>
      </c>
      <c r="AW9">
        <v>7</v>
      </c>
      <c r="AX9" s="1" t="s">
        <v>143</v>
      </c>
      <c r="AY9">
        <f t="shared" si="3"/>
        <v>235</v>
      </c>
      <c r="BA9">
        <v>7</v>
      </c>
      <c r="BB9" t="s">
        <v>154</v>
      </c>
      <c r="BC9">
        <f t="shared" si="4"/>
        <v>249</v>
      </c>
      <c r="BE9">
        <v>7</v>
      </c>
      <c r="BF9" t="s">
        <v>164</v>
      </c>
      <c r="BG9">
        <f>3*60+30</f>
        <v>210</v>
      </c>
      <c r="BI9">
        <v>7</v>
      </c>
      <c r="BJ9" t="s">
        <v>178</v>
      </c>
      <c r="BK9">
        <f t="shared" si="5"/>
        <v>227</v>
      </c>
      <c r="BM9">
        <v>7</v>
      </c>
      <c r="BN9" t="s">
        <v>197</v>
      </c>
      <c r="BO9">
        <f t="shared" si="6"/>
        <v>230</v>
      </c>
      <c r="BQ9">
        <v>7</v>
      </c>
      <c r="BR9" t="s">
        <v>212</v>
      </c>
      <c r="BS9">
        <f>3*60+31</f>
        <v>211</v>
      </c>
      <c r="BU9">
        <v>7</v>
      </c>
      <c r="BV9" t="s">
        <v>223</v>
      </c>
      <c r="BW9">
        <f t="shared" si="7"/>
        <v>199</v>
      </c>
      <c r="BY9">
        <v>7</v>
      </c>
      <c r="BZ9" t="s">
        <v>240</v>
      </c>
      <c r="CA9">
        <f>3*60+42</f>
        <v>222</v>
      </c>
      <c r="CC9">
        <v>7</v>
      </c>
      <c r="CD9" t="s">
        <v>255</v>
      </c>
      <c r="CE9">
        <f>3*60+41</f>
        <v>221</v>
      </c>
    </row>
    <row r="10" spans="1:84" x14ac:dyDescent="0.25">
      <c r="A10">
        <v>8</v>
      </c>
      <c r="B10" t="s">
        <v>4</v>
      </c>
      <c r="C10">
        <f>2*60+50</f>
        <v>170</v>
      </c>
      <c r="E10">
        <v>8</v>
      </c>
      <c r="F10" t="s">
        <v>13</v>
      </c>
      <c r="G10">
        <f t="shared" si="0"/>
        <v>273</v>
      </c>
      <c r="I10">
        <v>8</v>
      </c>
      <c r="J10" t="s">
        <v>26</v>
      </c>
      <c r="K10">
        <f>4*60+42</f>
        <v>282</v>
      </c>
      <c r="M10">
        <v>8</v>
      </c>
      <c r="N10" t="s">
        <v>35</v>
      </c>
      <c r="O10">
        <f t="shared" ref="O10:O16" si="8">5*60+21</f>
        <v>321</v>
      </c>
      <c r="Q10">
        <v>8</v>
      </c>
      <c r="R10" t="s">
        <v>44</v>
      </c>
      <c r="S10">
        <f t="shared" si="1"/>
        <v>283</v>
      </c>
      <c r="U10">
        <v>8</v>
      </c>
      <c r="V10" t="s">
        <v>55</v>
      </c>
      <c r="W10">
        <f>2*60+52</f>
        <v>172</v>
      </c>
      <c r="Y10">
        <v>8</v>
      </c>
      <c r="Z10" t="s">
        <v>67</v>
      </c>
      <c r="AA10">
        <f>3*60+48</f>
        <v>228</v>
      </c>
      <c r="AC10">
        <v>8</v>
      </c>
      <c r="AD10" t="s">
        <v>82</v>
      </c>
      <c r="AE10">
        <f>4*60+21</f>
        <v>261</v>
      </c>
      <c r="AG10">
        <v>8</v>
      </c>
      <c r="AH10" t="s">
        <v>96</v>
      </c>
      <c r="AI10">
        <f>4*60+17</f>
        <v>257</v>
      </c>
      <c r="AK10">
        <v>8</v>
      </c>
      <c r="AL10" s="1" t="s">
        <v>113</v>
      </c>
      <c r="AM10">
        <f>3*60+53</f>
        <v>233</v>
      </c>
      <c r="AO10">
        <v>8</v>
      </c>
      <c r="AP10" s="1" t="s">
        <v>125</v>
      </c>
      <c r="AQ10">
        <f>4*60+5</f>
        <v>245</v>
      </c>
      <c r="AS10">
        <v>8</v>
      </c>
      <c r="AT10" s="1" t="s">
        <v>133</v>
      </c>
      <c r="AU10">
        <f>4*60+14</f>
        <v>254</v>
      </c>
      <c r="AW10">
        <v>8</v>
      </c>
      <c r="AX10" s="1" t="s">
        <v>144</v>
      </c>
      <c r="AY10">
        <f>3*60+32</f>
        <v>212</v>
      </c>
      <c r="BA10">
        <v>8</v>
      </c>
      <c r="BB10" t="s">
        <v>154</v>
      </c>
      <c r="BC10">
        <f t="shared" si="4"/>
        <v>249</v>
      </c>
      <c r="BE10">
        <v>8</v>
      </c>
      <c r="BF10" t="s">
        <v>164</v>
      </c>
      <c r="BG10">
        <f>3*60+30</f>
        <v>210</v>
      </c>
      <c r="BI10">
        <v>8</v>
      </c>
      <c r="BJ10" t="s">
        <v>180</v>
      </c>
      <c r="BK10">
        <f>3*60+43</f>
        <v>223</v>
      </c>
      <c r="BM10">
        <v>8</v>
      </c>
      <c r="BN10" t="s">
        <v>197</v>
      </c>
      <c r="BO10">
        <f t="shared" si="6"/>
        <v>230</v>
      </c>
      <c r="BQ10">
        <v>8</v>
      </c>
      <c r="BR10" t="s">
        <v>213</v>
      </c>
      <c r="BS10">
        <f>4*60+10</f>
        <v>250</v>
      </c>
      <c r="BU10">
        <v>8</v>
      </c>
      <c r="BV10" t="s">
        <v>223</v>
      </c>
      <c r="BW10">
        <f t="shared" si="7"/>
        <v>199</v>
      </c>
      <c r="BY10">
        <v>8</v>
      </c>
      <c r="BZ10" t="s">
        <v>242</v>
      </c>
      <c r="CA10">
        <f>3*60+37</f>
        <v>217</v>
      </c>
      <c r="CC10">
        <v>8</v>
      </c>
      <c r="CD10" t="s">
        <v>255</v>
      </c>
      <c r="CE10">
        <f>3*60+41</f>
        <v>221</v>
      </c>
    </row>
    <row r="11" spans="1:84" x14ac:dyDescent="0.25">
      <c r="A11">
        <v>9</v>
      </c>
      <c r="B11" t="s">
        <v>5</v>
      </c>
      <c r="C11">
        <f>3*60+27</f>
        <v>207</v>
      </c>
      <c r="E11">
        <v>9</v>
      </c>
      <c r="F11" t="s">
        <v>13</v>
      </c>
      <c r="G11">
        <f t="shared" si="0"/>
        <v>273</v>
      </c>
      <c r="I11">
        <v>9</v>
      </c>
      <c r="J11" t="s">
        <v>26</v>
      </c>
      <c r="K11">
        <f>4*60+42</f>
        <v>282</v>
      </c>
      <c r="M11">
        <v>9</v>
      </c>
      <c r="N11" t="s">
        <v>35</v>
      </c>
      <c r="O11">
        <f t="shared" si="8"/>
        <v>321</v>
      </c>
      <c r="Q11">
        <v>9</v>
      </c>
      <c r="R11" t="s">
        <v>44</v>
      </c>
      <c r="S11">
        <f t="shared" si="1"/>
        <v>283</v>
      </c>
      <c r="U11">
        <v>9</v>
      </c>
      <c r="V11" t="s">
        <v>55</v>
      </c>
      <c r="W11">
        <f>2*60+52</f>
        <v>172</v>
      </c>
      <c r="Y11">
        <v>9</v>
      </c>
      <c r="Z11" t="s">
        <v>68</v>
      </c>
      <c r="AA11">
        <f>4*60+40</f>
        <v>280</v>
      </c>
      <c r="AC11">
        <v>9</v>
      </c>
      <c r="AD11" t="s">
        <v>82</v>
      </c>
      <c r="AE11">
        <f>4*60+21</f>
        <v>261</v>
      </c>
      <c r="AG11">
        <v>9</v>
      </c>
      <c r="AH11" t="s">
        <v>95</v>
      </c>
      <c r="AI11">
        <f>4*60+10</f>
        <v>250</v>
      </c>
      <c r="AK11">
        <v>9</v>
      </c>
      <c r="AL11" s="1" t="s">
        <v>113</v>
      </c>
      <c r="AM11">
        <f>3*60+53</f>
        <v>233</v>
      </c>
      <c r="AO11">
        <v>9</v>
      </c>
      <c r="AP11" s="1" t="s">
        <v>125</v>
      </c>
      <c r="AQ11">
        <f>4*60+5</f>
        <v>245</v>
      </c>
      <c r="AS11">
        <v>9</v>
      </c>
      <c r="AT11" s="1" t="s">
        <v>133</v>
      </c>
      <c r="AU11">
        <f>4*60+14</f>
        <v>254</v>
      </c>
      <c r="AW11">
        <v>9</v>
      </c>
      <c r="AX11" s="1" t="s">
        <v>145</v>
      </c>
      <c r="AY11">
        <f t="shared" ref="AY11:AY22" si="9">4*60+10</f>
        <v>250</v>
      </c>
      <c r="BA11">
        <v>9</v>
      </c>
      <c r="BB11" t="s">
        <v>154</v>
      </c>
      <c r="BC11">
        <f t="shared" si="4"/>
        <v>249</v>
      </c>
      <c r="BE11">
        <v>9</v>
      </c>
      <c r="BF11" t="s">
        <v>164</v>
      </c>
      <c r="BG11">
        <f>3*60+30</f>
        <v>210</v>
      </c>
      <c r="BI11">
        <v>9</v>
      </c>
      <c r="BJ11" t="s">
        <v>181</v>
      </c>
      <c r="BK11">
        <f>5*60+13</f>
        <v>313</v>
      </c>
      <c r="BM11">
        <v>9</v>
      </c>
      <c r="BN11" t="s">
        <v>197</v>
      </c>
      <c r="BO11">
        <f t="shared" si="6"/>
        <v>230</v>
      </c>
      <c r="BQ11">
        <v>9</v>
      </c>
      <c r="BR11" t="s">
        <v>214</v>
      </c>
      <c r="BS11">
        <f t="shared" ref="BS11:BS16" si="10">3*60+27</f>
        <v>207</v>
      </c>
      <c r="BU11">
        <v>9</v>
      </c>
      <c r="BV11" t="s">
        <v>223</v>
      </c>
      <c r="BW11">
        <f t="shared" si="7"/>
        <v>199</v>
      </c>
      <c r="BY11">
        <v>9</v>
      </c>
      <c r="BZ11" t="s">
        <v>243</v>
      </c>
      <c r="CA11">
        <f t="shared" ref="CA11:CA16" si="11">4*60+20</f>
        <v>260</v>
      </c>
      <c r="CC11">
        <v>9</v>
      </c>
      <c r="CD11" t="s">
        <v>256</v>
      </c>
      <c r="CE11">
        <f>3*60+35</f>
        <v>215</v>
      </c>
    </row>
    <row r="12" spans="1:84" x14ac:dyDescent="0.25">
      <c r="A12">
        <v>10</v>
      </c>
      <c r="B12" t="s">
        <v>5</v>
      </c>
      <c r="C12">
        <f>3*60+27</f>
        <v>207</v>
      </c>
      <c r="E12">
        <v>10</v>
      </c>
      <c r="F12" t="s">
        <v>15</v>
      </c>
      <c r="G12">
        <f t="shared" ref="G12:G19" si="12">4*60+5</f>
        <v>245</v>
      </c>
      <c r="I12">
        <v>10</v>
      </c>
      <c r="J12" t="s">
        <v>26</v>
      </c>
      <c r="K12">
        <f>4*60+42</f>
        <v>282</v>
      </c>
      <c r="M12">
        <v>10</v>
      </c>
      <c r="N12" t="s">
        <v>35</v>
      </c>
      <c r="O12">
        <f t="shared" si="8"/>
        <v>321</v>
      </c>
      <c r="Q12">
        <v>10</v>
      </c>
      <c r="R12" t="s">
        <v>44</v>
      </c>
      <c r="S12">
        <f t="shared" si="1"/>
        <v>283</v>
      </c>
      <c r="U12">
        <v>10</v>
      </c>
      <c r="V12" t="s">
        <v>55</v>
      </c>
      <c r="W12">
        <f>2*60+52</f>
        <v>172</v>
      </c>
      <c r="Y12">
        <v>10</v>
      </c>
      <c r="Z12" t="s">
        <v>68</v>
      </c>
      <c r="AA12">
        <f>4*60+40</f>
        <v>280</v>
      </c>
      <c r="AC12">
        <v>10</v>
      </c>
      <c r="AD12" t="s">
        <v>82</v>
      </c>
      <c r="AE12">
        <f>4*60+21</f>
        <v>261</v>
      </c>
      <c r="AG12">
        <v>10</v>
      </c>
      <c r="AH12" t="s">
        <v>97</v>
      </c>
      <c r="AI12">
        <f>4*60+2</f>
        <v>242</v>
      </c>
      <c r="AK12">
        <v>10</v>
      </c>
      <c r="AL12" s="1" t="s">
        <v>113</v>
      </c>
      <c r="AM12">
        <f>3*60+53</f>
        <v>233</v>
      </c>
      <c r="AO12">
        <v>10</v>
      </c>
      <c r="AP12" s="1" t="s">
        <v>126</v>
      </c>
      <c r="AQ12">
        <f t="shared" ref="AQ12:AQ17" si="13">4*60+6</f>
        <v>246</v>
      </c>
      <c r="AS12">
        <v>10</v>
      </c>
      <c r="AT12" s="1" t="s">
        <v>134</v>
      </c>
      <c r="AU12">
        <f t="shared" ref="AU12:AU20" si="14">3*60+12</f>
        <v>192</v>
      </c>
      <c r="AW12">
        <v>10</v>
      </c>
      <c r="AX12" s="1" t="s">
        <v>145</v>
      </c>
      <c r="AY12">
        <f t="shared" si="9"/>
        <v>250</v>
      </c>
      <c r="BA12">
        <v>10</v>
      </c>
      <c r="BB12" t="s">
        <v>155</v>
      </c>
      <c r="BC12">
        <f t="shared" ref="BC12:BC20" si="15">3*60+29</f>
        <v>209</v>
      </c>
      <c r="BE12">
        <v>10</v>
      </c>
      <c r="BF12" t="s">
        <v>165</v>
      </c>
      <c r="BG12">
        <f>3*60+22</f>
        <v>202</v>
      </c>
      <c r="BI12">
        <v>10</v>
      </c>
      <c r="BJ12" t="s">
        <v>182</v>
      </c>
      <c r="BK12">
        <f>4*60+13</f>
        <v>253</v>
      </c>
      <c r="BM12">
        <v>10</v>
      </c>
      <c r="BN12" t="s">
        <v>197</v>
      </c>
      <c r="BO12">
        <f t="shared" si="6"/>
        <v>230</v>
      </c>
      <c r="BQ12">
        <v>10</v>
      </c>
      <c r="BR12" t="s">
        <v>214</v>
      </c>
      <c r="BS12">
        <f t="shared" si="10"/>
        <v>207</v>
      </c>
      <c r="BU12">
        <v>10</v>
      </c>
      <c r="BV12" t="s">
        <v>224</v>
      </c>
      <c r="BW12">
        <f>3*60+53</f>
        <v>233</v>
      </c>
      <c r="BY12">
        <v>10</v>
      </c>
      <c r="BZ12" t="s">
        <v>243</v>
      </c>
      <c r="CA12">
        <f t="shared" si="11"/>
        <v>260</v>
      </c>
      <c r="CC12">
        <v>10</v>
      </c>
      <c r="CD12" t="s">
        <v>255</v>
      </c>
      <c r="CE12">
        <f>3*60+41</f>
        <v>221</v>
      </c>
    </row>
    <row r="13" spans="1:84" x14ac:dyDescent="0.25">
      <c r="A13">
        <v>11</v>
      </c>
      <c r="B13" t="s">
        <v>5</v>
      </c>
      <c r="C13">
        <f>3*60+27</f>
        <v>207</v>
      </c>
      <c r="E13">
        <v>11</v>
      </c>
      <c r="F13" t="s">
        <v>16</v>
      </c>
      <c r="G13">
        <f t="shared" si="12"/>
        <v>245</v>
      </c>
      <c r="I13">
        <v>11</v>
      </c>
      <c r="J13" t="s">
        <v>27</v>
      </c>
      <c r="K13">
        <f>3*60+11</f>
        <v>191</v>
      </c>
      <c r="M13">
        <v>11</v>
      </c>
      <c r="N13" t="s">
        <v>35</v>
      </c>
      <c r="O13">
        <f t="shared" si="8"/>
        <v>321</v>
      </c>
      <c r="Q13">
        <v>11</v>
      </c>
      <c r="R13" t="s">
        <v>44</v>
      </c>
      <c r="S13">
        <f t="shared" si="1"/>
        <v>283</v>
      </c>
      <c r="U13">
        <v>11</v>
      </c>
      <c r="V13" t="s">
        <v>55</v>
      </c>
      <c r="W13">
        <f>2*60+52</f>
        <v>172</v>
      </c>
      <c r="Y13">
        <v>11</v>
      </c>
      <c r="Z13" t="s">
        <v>69</v>
      </c>
      <c r="AA13">
        <f>3*60+48</f>
        <v>228</v>
      </c>
      <c r="AC13">
        <v>11</v>
      </c>
      <c r="AD13" t="s">
        <v>83</v>
      </c>
      <c r="AE13">
        <f>3*60+58</f>
        <v>238</v>
      </c>
      <c r="AG13">
        <v>11</v>
      </c>
      <c r="AH13" t="s">
        <v>97</v>
      </c>
      <c r="AI13">
        <f>4*60+2</f>
        <v>242</v>
      </c>
      <c r="AK13">
        <v>11</v>
      </c>
      <c r="AL13" s="1" t="s">
        <v>113</v>
      </c>
      <c r="AM13">
        <f>3*60+53</f>
        <v>233</v>
      </c>
      <c r="AO13">
        <v>11</v>
      </c>
      <c r="AP13" s="1" t="s">
        <v>126</v>
      </c>
      <c r="AQ13">
        <f t="shared" si="13"/>
        <v>246</v>
      </c>
      <c r="AS13">
        <v>11</v>
      </c>
      <c r="AT13" s="1" t="s">
        <v>134</v>
      </c>
      <c r="AU13">
        <f t="shared" si="14"/>
        <v>192</v>
      </c>
      <c r="AW13">
        <v>11</v>
      </c>
      <c r="AX13" s="1" t="s">
        <v>145</v>
      </c>
      <c r="AY13">
        <f t="shared" si="9"/>
        <v>250</v>
      </c>
      <c r="BA13">
        <v>11</v>
      </c>
      <c r="BB13" t="s">
        <v>155</v>
      </c>
      <c r="BC13">
        <f t="shared" si="15"/>
        <v>209</v>
      </c>
      <c r="BE13">
        <v>11</v>
      </c>
      <c r="BF13" t="s">
        <v>166</v>
      </c>
      <c r="BG13">
        <f>3*60+27</f>
        <v>207</v>
      </c>
      <c r="BI13">
        <v>11</v>
      </c>
      <c r="BJ13" t="s">
        <v>182</v>
      </c>
      <c r="BK13">
        <f>4*60+13</f>
        <v>253</v>
      </c>
      <c r="BM13">
        <v>11</v>
      </c>
      <c r="BN13" t="s">
        <v>198</v>
      </c>
      <c r="BO13">
        <f>4*60+19</f>
        <v>259</v>
      </c>
      <c r="BQ13">
        <v>11</v>
      </c>
      <c r="BR13" t="s">
        <v>214</v>
      </c>
      <c r="BS13">
        <f t="shared" si="10"/>
        <v>207</v>
      </c>
      <c r="BU13">
        <v>11</v>
      </c>
      <c r="BV13" t="s">
        <v>224</v>
      </c>
      <c r="BW13">
        <f>3*60+53</f>
        <v>233</v>
      </c>
      <c r="BY13">
        <v>11</v>
      </c>
      <c r="BZ13" t="s">
        <v>243</v>
      </c>
      <c r="CA13">
        <f t="shared" si="11"/>
        <v>260</v>
      </c>
      <c r="CC13">
        <v>11</v>
      </c>
      <c r="CD13" t="s">
        <v>257</v>
      </c>
      <c r="CE13">
        <f t="shared" ref="CE13:CE18" si="16">4*60+10</f>
        <v>250</v>
      </c>
    </row>
    <row r="14" spans="1:84" x14ac:dyDescent="0.25">
      <c r="A14">
        <v>12</v>
      </c>
      <c r="B14" t="s">
        <v>6</v>
      </c>
      <c r="C14">
        <f>3*60+40</f>
        <v>220</v>
      </c>
      <c r="E14">
        <v>12</v>
      </c>
      <c r="F14" t="s">
        <v>16</v>
      </c>
      <c r="G14">
        <f t="shared" si="12"/>
        <v>245</v>
      </c>
      <c r="I14">
        <v>12</v>
      </c>
      <c r="J14" t="s">
        <v>27</v>
      </c>
      <c r="K14">
        <f>3*60+11</f>
        <v>191</v>
      </c>
      <c r="M14">
        <v>12</v>
      </c>
      <c r="N14" t="s">
        <v>35</v>
      </c>
      <c r="O14">
        <f t="shared" si="8"/>
        <v>321</v>
      </c>
      <c r="Q14">
        <v>12</v>
      </c>
      <c r="R14" t="s">
        <v>45</v>
      </c>
      <c r="S14">
        <f t="shared" ref="S14:S19" si="17">4*60+33</f>
        <v>273</v>
      </c>
      <c r="U14">
        <v>12</v>
      </c>
      <c r="V14" t="s">
        <v>56</v>
      </c>
      <c r="W14">
        <f t="shared" ref="W14:W19" si="18">5*60+10</f>
        <v>310</v>
      </c>
      <c r="Y14">
        <v>12</v>
      </c>
      <c r="Z14" t="s">
        <v>69</v>
      </c>
      <c r="AA14">
        <f>3*60+48</f>
        <v>228</v>
      </c>
      <c r="AC14">
        <v>12</v>
      </c>
      <c r="AD14" t="s">
        <v>83</v>
      </c>
      <c r="AE14">
        <f>3*60+58</f>
        <v>238</v>
      </c>
      <c r="AG14">
        <v>12</v>
      </c>
      <c r="AH14" t="s">
        <v>98</v>
      </c>
      <c r="AI14">
        <f>4*60+28</f>
        <v>268</v>
      </c>
      <c r="AK14">
        <v>12</v>
      </c>
      <c r="AL14" s="1" t="s">
        <v>114</v>
      </c>
      <c r="AM14">
        <f>3*60+36</f>
        <v>216</v>
      </c>
      <c r="AO14">
        <v>12</v>
      </c>
      <c r="AP14" s="1" t="s">
        <v>126</v>
      </c>
      <c r="AQ14">
        <f t="shared" si="13"/>
        <v>246</v>
      </c>
      <c r="AS14">
        <v>12</v>
      </c>
      <c r="AT14" s="1" t="s">
        <v>134</v>
      </c>
      <c r="AU14">
        <f t="shared" si="14"/>
        <v>192</v>
      </c>
      <c r="AW14">
        <v>12</v>
      </c>
      <c r="AX14" s="1" t="s">
        <v>145</v>
      </c>
      <c r="AY14">
        <f t="shared" si="9"/>
        <v>250</v>
      </c>
      <c r="BA14">
        <v>12</v>
      </c>
      <c r="BB14" t="s">
        <v>155</v>
      </c>
      <c r="BC14">
        <f t="shared" si="15"/>
        <v>209</v>
      </c>
      <c r="BE14">
        <v>12</v>
      </c>
      <c r="BF14" t="s">
        <v>179</v>
      </c>
      <c r="BG14">
        <f>3*60+36</f>
        <v>216</v>
      </c>
      <c r="BI14">
        <v>12</v>
      </c>
      <c r="BJ14" t="s">
        <v>183</v>
      </c>
      <c r="BK14">
        <f>3*60+19</f>
        <v>199</v>
      </c>
      <c r="BM14">
        <v>12</v>
      </c>
      <c r="BN14" t="s">
        <v>198</v>
      </c>
      <c r="BO14">
        <f>4*60+19</f>
        <v>259</v>
      </c>
      <c r="BQ14">
        <v>12</v>
      </c>
      <c r="BR14" t="s">
        <v>214</v>
      </c>
      <c r="BS14">
        <f t="shared" si="10"/>
        <v>207</v>
      </c>
      <c r="BU14">
        <v>12</v>
      </c>
      <c r="BV14" t="s">
        <v>225</v>
      </c>
      <c r="BW14">
        <f>3*60+23</f>
        <v>203</v>
      </c>
      <c r="BY14">
        <v>12</v>
      </c>
      <c r="BZ14" t="s">
        <v>243</v>
      </c>
      <c r="CA14">
        <f t="shared" si="11"/>
        <v>260</v>
      </c>
      <c r="CC14">
        <v>12</v>
      </c>
      <c r="CD14" t="s">
        <v>257</v>
      </c>
      <c r="CE14">
        <f t="shared" si="16"/>
        <v>250</v>
      </c>
    </row>
    <row r="15" spans="1:84" x14ac:dyDescent="0.25">
      <c r="A15">
        <v>13</v>
      </c>
      <c r="B15" t="s">
        <v>6</v>
      </c>
      <c r="C15">
        <f>3*60+40</f>
        <v>220</v>
      </c>
      <c r="E15">
        <v>13</v>
      </c>
      <c r="F15" t="s">
        <v>16</v>
      </c>
      <c r="G15">
        <f t="shared" si="12"/>
        <v>245</v>
      </c>
      <c r="I15">
        <v>13</v>
      </c>
      <c r="J15" t="s">
        <v>27</v>
      </c>
      <c r="K15">
        <f>3*60+11</f>
        <v>191</v>
      </c>
      <c r="M15">
        <v>13</v>
      </c>
      <c r="N15" t="s">
        <v>35</v>
      </c>
      <c r="O15">
        <f t="shared" si="8"/>
        <v>321</v>
      </c>
      <c r="Q15">
        <v>13</v>
      </c>
      <c r="R15" t="s">
        <v>45</v>
      </c>
      <c r="S15">
        <f t="shared" si="17"/>
        <v>273</v>
      </c>
      <c r="U15">
        <v>13</v>
      </c>
      <c r="V15" t="s">
        <v>56</v>
      </c>
      <c r="W15">
        <f t="shared" si="18"/>
        <v>310</v>
      </c>
      <c r="Y15">
        <v>13</v>
      </c>
      <c r="Z15" t="s">
        <v>69</v>
      </c>
      <c r="AA15">
        <f>3*60+48</f>
        <v>228</v>
      </c>
      <c r="AC15">
        <v>13</v>
      </c>
      <c r="AD15" t="s">
        <v>83</v>
      </c>
      <c r="AE15">
        <f>3*60+58</f>
        <v>238</v>
      </c>
      <c r="AG15">
        <v>13</v>
      </c>
      <c r="AH15" t="s">
        <v>98</v>
      </c>
      <c r="AI15">
        <f>4*60+28</f>
        <v>268</v>
      </c>
      <c r="AK15">
        <v>13</v>
      </c>
      <c r="AL15" s="1" t="s">
        <v>115</v>
      </c>
      <c r="AM15">
        <f>3*60+31</f>
        <v>211</v>
      </c>
      <c r="AO15">
        <v>13</v>
      </c>
      <c r="AP15" s="1" t="s">
        <v>126</v>
      </c>
      <c r="AQ15">
        <f t="shared" si="13"/>
        <v>246</v>
      </c>
      <c r="AS15">
        <v>13</v>
      </c>
      <c r="AT15" s="1" t="s">
        <v>134</v>
      </c>
      <c r="AU15">
        <f t="shared" si="14"/>
        <v>192</v>
      </c>
      <c r="AW15">
        <v>13</v>
      </c>
      <c r="AX15" s="1" t="s">
        <v>145</v>
      </c>
      <c r="AY15">
        <f t="shared" si="9"/>
        <v>250</v>
      </c>
      <c r="BA15">
        <v>13</v>
      </c>
      <c r="BB15" t="s">
        <v>155</v>
      </c>
      <c r="BC15">
        <f t="shared" si="15"/>
        <v>209</v>
      </c>
      <c r="BE15">
        <v>13</v>
      </c>
      <c r="BF15" t="s">
        <v>166</v>
      </c>
      <c r="BG15">
        <f>3*60+27</f>
        <v>207</v>
      </c>
      <c r="BI15">
        <v>13</v>
      </c>
      <c r="BJ15" t="s">
        <v>183</v>
      </c>
      <c r="BK15">
        <f>3*60+19</f>
        <v>199</v>
      </c>
      <c r="BM15">
        <v>13</v>
      </c>
      <c r="BN15" t="s">
        <v>198</v>
      </c>
      <c r="BO15">
        <f>4*60+19</f>
        <v>259</v>
      </c>
      <c r="BQ15">
        <v>13</v>
      </c>
      <c r="BR15" t="s">
        <v>214</v>
      </c>
      <c r="BS15">
        <f t="shared" si="10"/>
        <v>207</v>
      </c>
      <c r="BU15">
        <v>13</v>
      </c>
      <c r="BV15" t="s">
        <v>226</v>
      </c>
      <c r="BW15">
        <f t="shared" ref="BW15:BW21" si="19">3*60+43</f>
        <v>223</v>
      </c>
      <c r="BY15">
        <v>13</v>
      </c>
      <c r="BZ15" t="s">
        <v>243</v>
      </c>
      <c r="CA15">
        <f t="shared" si="11"/>
        <v>260</v>
      </c>
      <c r="CC15">
        <v>13</v>
      </c>
      <c r="CD15" t="s">
        <v>257</v>
      </c>
      <c r="CE15">
        <f t="shared" si="16"/>
        <v>250</v>
      </c>
    </row>
    <row r="16" spans="1:84" x14ac:dyDescent="0.25">
      <c r="A16">
        <v>14</v>
      </c>
      <c r="B16" t="s">
        <v>6</v>
      </c>
      <c r="C16">
        <f>3*60+40</f>
        <v>220</v>
      </c>
      <c r="E16">
        <v>14</v>
      </c>
      <c r="F16" t="s">
        <v>16</v>
      </c>
      <c r="G16">
        <f t="shared" si="12"/>
        <v>245</v>
      </c>
      <c r="I16">
        <v>14</v>
      </c>
      <c r="J16" t="s">
        <v>27</v>
      </c>
      <c r="K16">
        <f>3*60+11</f>
        <v>191</v>
      </c>
      <c r="M16">
        <v>14</v>
      </c>
      <c r="N16" t="s">
        <v>35</v>
      </c>
      <c r="O16">
        <f t="shared" si="8"/>
        <v>321</v>
      </c>
      <c r="Q16">
        <v>14</v>
      </c>
      <c r="R16" t="s">
        <v>45</v>
      </c>
      <c r="S16">
        <f t="shared" si="17"/>
        <v>273</v>
      </c>
      <c r="U16">
        <v>14</v>
      </c>
      <c r="V16" t="s">
        <v>56</v>
      </c>
      <c r="W16">
        <f t="shared" si="18"/>
        <v>310</v>
      </c>
      <c r="Y16">
        <v>14</v>
      </c>
      <c r="Z16" t="s">
        <v>70</v>
      </c>
      <c r="AA16">
        <f>3*60+39</f>
        <v>219</v>
      </c>
      <c r="AC16">
        <v>14</v>
      </c>
      <c r="AD16" t="s">
        <v>83</v>
      </c>
      <c r="AE16">
        <f>3*60+58</f>
        <v>238</v>
      </c>
      <c r="AG16">
        <v>14</v>
      </c>
      <c r="AH16" t="s">
        <v>98</v>
      </c>
      <c r="AI16">
        <f>4*60+28</f>
        <v>268</v>
      </c>
      <c r="AK16">
        <v>14</v>
      </c>
      <c r="AL16" s="1" t="s">
        <v>114</v>
      </c>
      <c r="AM16">
        <f>3*60+36</f>
        <v>216</v>
      </c>
      <c r="AO16">
        <v>14</v>
      </c>
      <c r="AP16" s="1" t="s">
        <v>126</v>
      </c>
      <c r="AQ16">
        <f t="shared" si="13"/>
        <v>246</v>
      </c>
      <c r="AS16">
        <v>14</v>
      </c>
      <c r="AT16" s="1" t="s">
        <v>134</v>
      </c>
      <c r="AU16">
        <f t="shared" si="14"/>
        <v>192</v>
      </c>
      <c r="AW16">
        <v>14</v>
      </c>
      <c r="AX16" s="1" t="s">
        <v>145</v>
      </c>
      <c r="AY16">
        <f t="shared" si="9"/>
        <v>250</v>
      </c>
      <c r="BA16">
        <v>14</v>
      </c>
      <c r="BB16" t="s">
        <v>155</v>
      </c>
      <c r="BC16">
        <f t="shared" si="15"/>
        <v>209</v>
      </c>
      <c r="BE16">
        <v>14</v>
      </c>
      <c r="BF16" t="s">
        <v>167</v>
      </c>
      <c r="BG16">
        <f>3*60+53</f>
        <v>233</v>
      </c>
      <c r="BI16">
        <v>14</v>
      </c>
      <c r="BJ16" t="s">
        <v>184</v>
      </c>
      <c r="BK16">
        <f>4*60+54</f>
        <v>294</v>
      </c>
      <c r="BM16">
        <v>14</v>
      </c>
      <c r="BN16" t="s">
        <v>199</v>
      </c>
      <c r="BO16">
        <f>3*60+58</f>
        <v>238</v>
      </c>
      <c r="BQ16">
        <v>14</v>
      </c>
      <c r="BR16" t="s">
        <v>214</v>
      </c>
      <c r="BS16">
        <f t="shared" si="10"/>
        <v>207</v>
      </c>
      <c r="BU16">
        <v>14</v>
      </c>
      <c r="BV16" t="s">
        <v>226</v>
      </c>
      <c r="BW16">
        <f t="shared" si="19"/>
        <v>223</v>
      </c>
      <c r="BY16">
        <v>14</v>
      </c>
      <c r="BZ16" t="s">
        <v>243</v>
      </c>
      <c r="CA16">
        <f t="shared" si="11"/>
        <v>260</v>
      </c>
      <c r="CC16">
        <v>14</v>
      </c>
      <c r="CD16" t="s">
        <v>257</v>
      </c>
      <c r="CE16">
        <f t="shared" si="16"/>
        <v>250</v>
      </c>
    </row>
    <row r="17" spans="1:83" x14ac:dyDescent="0.25">
      <c r="A17">
        <v>15</v>
      </c>
      <c r="B17" t="s">
        <v>6</v>
      </c>
      <c r="C17">
        <f>3*60+40</f>
        <v>220</v>
      </c>
      <c r="E17">
        <v>15</v>
      </c>
      <c r="F17" t="s">
        <v>16</v>
      </c>
      <c r="G17">
        <f t="shared" si="12"/>
        <v>245</v>
      </c>
      <c r="I17">
        <v>15</v>
      </c>
      <c r="J17" t="s">
        <v>28</v>
      </c>
      <c r="K17">
        <f>4*60+16</f>
        <v>256</v>
      </c>
      <c r="M17">
        <v>15</v>
      </c>
      <c r="N17" t="s">
        <v>36</v>
      </c>
      <c r="O17">
        <f t="shared" ref="O17:O23" si="20">3*60+59</f>
        <v>239</v>
      </c>
      <c r="Q17">
        <v>15</v>
      </c>
      <c r="R17" t="s">
        <v>45</v>
      </c>
      <c r="S17">
        <f t="shared" si="17"/>
        <v>273</v>
      </c>
      <c r="U17">
        <v>15</v>
      </c>
      <c r="V17" t="s">
        <v>56</v>
      </c>
      <c r="W17">
        <f t="shared" si="18"/>
        <v>310</v>
      </c>
      <c r="Y17">
        <v>15</v>
      </c>
      <c r="Z17" t="s">
        <v>70</v>
      </c>
      <c r="AA17">
        <f>3*60+39</f>
        <v>219</v>
      </c>
      <c r="AC17">
        <v>15</v>
      </c>
      <c r="AD17" t="s">
        <v>84</v>
      </c>
      <c r="AE17">
        <f>3*60+38</f>
        <v>218</v>
      </c>
      <c r="AG17">
        <v>15</v>
      </c>
      <c r="AH17" t="s">
        <v>99</v>
      </c>
      <c r="AI17">
        <f t="shared" ref="AI17:AI26" si="21">4*60+23</f>
        <v>263</v>
      </c>
      <c r="AK17">
        <v>15</v>
      </c>
      <c r="AL17" s="1" t="s">
        <v>116</v>
      </c>
      <c r="AM17">
        <f t="shared" ref="AM17:AM28" si="22">4*60+24</f>
        <v>264</v>
      </c>
      <c r="AO17">
        <v>15</v>
      </c>
      <c r="AP17" s="1" t="s">
        <v>126</v>
      </c>
      <c r="AQ17">
        <f t="shared" si="13"/>
        <v>246</v>
      </c>
      <c r="AS17">
        <v>15</v>
      </c>
      <c r="AT17" s="1" t="s">
        <v>134</v>
      </c>
      <c r="AU17">
        <f t="shared" si="14"/>
        <v>192</v>
      </c>
      <c r="AW17">
        <v>15</v>
      </c>
      <c r="AX17" s="1" t="s">
        <v>145</v>
      </c>
      <c r="AY17">
        <f t="shared" si="9"/>
        <v>250</v>
      </c>
      <c r="BA17">
        <v>15</v>
      </c>
      <c r="BB17" t="s">
        <v>155</v>
      </c>
      <c r="BC17">
        <f t="shared" si="15"/>
        <v>209</v>
      </c>
      <c r="BE17">
        <v>15</v>
      </c>
      <c r="BF17" t="s">
        <v>167</v>
      </c>
      <c r="BG17">
        <f>3*60+53</f>
        <v>233</v>
      </c>
      <c r="BI17">
        <v>15</v>
      </c>
      <c r="BJ17" t="s">
        <v>184</v>
      </c>
      <c r="BK17">
        <f>4*60+54</f>
        <v>294</v>
      </c>
      <c r="BM17">
        <v>15</v>
      </c>
      <c r="BN17" t="s">
        <v>200</v>
      </c>
      <c r="BO17">
        <f>3*60+24</f>
        <v>204</v>
      </c>
      <c r="BQ17">
        <v>15</v>
      </c>
      <c r="BR17" t="s">
        <v>215</v>
      </c>
      <c r="BS17">
        <f>3*60+58</f>
        <v>238</v>
      </c>
      <c r="BU17">
        <v>15</v>
      </c>
      <c r="BV17" t="s">
        <v>226</v>
      </c>
      <c r="BW17">
        <f t="shared" si="19"/>
        <v>223</v>
      </c>
      <c r="BY17">
        <v>15</v>
      </c>
      <c r="BZ17" t="s">
        <v>244</v>
      </c>
      <c r="CA17">
        <f>3*60+51</f>
        <v>231</v>
      </c>
      <c r="CC17">
        <v>15</v>
      </c>
      <c r="CD17" t="s">
        <v>257</v>
      </c>
      <c r="CE17">
        <f t="shared" si="16"/>
        <v>250</v>
      </c>
    </row>
    <row r="18" spans="1:83" x14ac:dyDescent="0.25">
      <c r="A18">
        <v>16</v>
      </c>
      <c r="B18" t="s">
        <v>6</v>
      </c>
      <c r="C18">
        <f>3*60+40</f>
        <v>220</v>
      </c>
      <c r="E18">
        <v>16</v>
      </c>
      <c r="F18" t="s">
        <v>16</v>
      </c>
      <c r="G18">
        <f t="shared" si="12"/>
        <v>245</v>
      </c>
      <c r="I18">
        <v>16</v>
      </c>
      <c r="J18" t="s">
        <v>28</v>
      </c>
      <c r="K18">
        <f>4*60+16</f>
        <v>256</v>
      </c>
      <c r="M18">
        <v>16</v>
      </c>
      <c r="N18" t="s">
        <v>36</v>
      </c>
      <c r="O18">
        <f t="shared" si="20"/>
        <v>239</v>
      </c>
      <c r="Q18">
        <v>16</v>
      </c>
      <c r="R18" t="s">
        <v>45</v>
      </c>
      <c r="S18">
        <f t="shared" si="17"/>
        <v>273</v>
      </c>
      <c r="U18">
        <v>16</v>
      </c>
      <c r="V18" t="s">
        <v>56</v>
      </c>
      <c r="W18">
        <f t="shared" si="18"/>
        <v>310</v>
      </c>
      <c r="Y18">
        <v>16</v>
      </c>
      <c r="Z18" t="s">
        <v>70</v>
      </c>
      <c r="AA18">
        <f>3*60+39</f>
        <v>219</v>
      </c>
      <c r="AC18">
        <v>16</v>
      </c>
      <c r="AD18" t="s">
        <v>84</v>
      </c>
      <c r="AE18">
        <f>3*60+38</f>
        <v>218</v>
      </c>
      <c r="AG18">
        <v>16</v>
      </c>
      <c r="AH18" t="s">
        <v>99</v>
      </c>
      <c r="AI18">
        <f t="shared" si="21"/>
        <v>263</v>
      </c>
      <c r="AK18">
        <v>16</v>
      </c>
      <c r="AL18" s="1" t="s">
        <v>116</v>
      </c>
      <c r="AM18">
        <f t="shared" si="22"/>
        <v>264</v>
      </c>
      <c r="AO18">
        <v>16</v>
      </c>
      <c r="AP18" s="1" t="s">
        <v>127</v>
      </c>
      <c r="AQ18">
        <f t="shared" ref="AQ18:AQ27" si="23">3*60+47</f>
        <v>227</v>
      </c>
      <c r="AS18">
        <v>16</v>
      </c>
      <c r="AT18" s="1" t="s">
        <v>134</v>
      </c>
      <c r="AU18">
        <f t="shared" si="14"/>
        <v>192</v>
      </c>
      <c r="AW18">
        <v>16</v>
      </c>
      <c r="AX18" s="1" t="s">
        <v>145</v>
      </c>
      <c r="AY18">
        <f t="shared" si="9"/>
        <v>250</v>
      </c>
      <c r="BA18">
        <v>16</v>
      </c>
      <c r="BB18" t="s">
        <v>155</v>
      </c>
      <c r="BC18">
        <f t="shared" si="15"/>
        <v>209</v>
      </c>
      <c r="BE18">
        <v>16</v>
      </c>
      <c r="BF18" t="s">
        <v>167</v>
      </c>
      <c r="BG18">
        <f>3*60+53</f>
        <v>233</v>
      </c>
      <c r="BI18">
        <v>16</v>
      </c>
      <c r="BJ18" t="s">
        <v>185</v>
      </c>
      <c r="BK18">
        <f>3*60+33</f>
        <v>213</v>
      </c>
      <c r="BM18">
        <v>16</v>
      </c>
      <c r="BN18" t="s">
        <v>200</v>
      </c>
      <c r="BO18">
        <f>3*60+24</f>
        <v>204</v>
      </c>
      <c r="BQ18">
        <v>16</v>
      </c>
      <c r="BR18" t="s">
        <v>216</v>
      </c>
      <c r="BS18">
        <f t="shared" ref="BS18:BS29" si="24">4*60+12</f>
        <v>252</v>
      </c>
      <c r="BU18">
        <v>16</v>
      </c>
      <c r="BV18" t="s">
        <v>226</v>
      </c>
      <c r="BW18">
        <f t="shared" si="19"/>
        <v>223</v>
      </c>
      <c r="BY18">
        <v>16</v>
      </c>
      <c r="BZ18" t="s">
        <v>244</v>
      </c>
      <c r="CA18">
        <f>3*60+51</f>
        <v>231</v>
      </c>
      <c r="CC18">
        <v>16</v>
      </c>
      <c r="CD18" t="s">
        <v>257</v>
      </c>
      <c r="CE18">
        <f t="shared" si="16"/>
        <v>250</v>
      </c>
    </row>
    <row r="19" spans="1:83" x14ac:dyDescent="0.25">
      <c r="A19">
        <v>17</v>
      </c>
      <c r="B19" t="s">
        <v>7</v>
      </c>
      <c r="C19">
        <f t="shared" ref="C19:C26" si="25">3*60+17</f>
        <v>197</v>
      </c>
      <c r="E19">
        <v>17</v>
      </c>
      <c r="F19" t="s">
        <v>16</v>
      </c>
      <c r="G19">
        <f t="shared" si="12"/>
        <v>245</v>
      </c>
      <c r="I19">
        <v>17</v>
      </c>
      <c r="J19" t="s">
        <v>28</v>
      </c>
      <c r="K19">
        <f>4*60+16</f>
        <v>256</v>
      </c>
      <c r="M19">
        <v>17</v>
      </c>
      <c r="N19" t="s">
        <v>36</v>
      </c>
      <c r="O19">
        <f t="shared" si="20"/>
        <v>239</v>
      </c>
      <c r="Q19">
        <v>17</v>
      </c>
      <c r="R19" t="s">
        <v>45</v>
      </c>
      <c r="S19">
        <f t="shared" si="17"/>
        <v>273</v>
      </c>
      <c r="U19">
        <v>17</v>
      </c>
      <c r="V19" t="s">
        <v>56</v>
      </c>
      <c r="W19">
        <f t="shared" si="18"/>
        <v>310</v>
      </c>
      <c r="Y19">
        <v>17</v>
      </c>
      <c r="Z19" t="s">
        <v>71</v>
      </c>
      <c r="AA19">
        <f>4*60+20</f>
        <v>260</v>
      </c>
      <c r="AC19">
        <v>17</v>
      </c>
      <c r="AD19" t="s">
        <v>84</v>
      </c>
      <c r="AE19">
        <f>3*60+38</f>
        <v>218</v>
      </c>
      <c r="AG19">
        <v>17</v>
      </c>
      <c r="AH19" t="s">
        <v>99</v>
      </c>
      <c r="AI19">
        <f t="shared" si="21"/>
        <v>263</v>
      </c>
      <c r="AK19">
        <v>17</v>
      </c>
      <c r="AL19" s="1" t="s">
        <v>116</v>
      </c>
      <c r="AM19">
        <f t="shared" si="22"/>
        <v>264</v>
      </c>
      <c r="AO19">
        <v>17</v>
      </c>
      <c r="AP19" s="1" t="s">
        <v>127</v>
      </c>
      <c r="AQ19">
        <f t="shared" si="23"/>
        <v>227</v>
      </c>
      <c r="AS19">
        <v>17</v>
      </c>
      <c r="AT19" s="1" t="s">
        <v>134</v>
      </c>
      <c r="AU19">
        <f t="shared" si="14"/>
        <v>192</v>
      </c>
      <c r="AW19">
        <v>17</v>
      </c>
      <c r="AX19" s="1" t="s">
        <v>145</v>
      </c>
      <c r="AY19">
        <f t="shared" si="9"/>
        <v>250</v>
      </c>
      <c r="BA19">
        <v>17</v>
      </c>
      <c r="BB19" t="s">
        <v>155</v>
      </c>
      <c r="BC19">
        <f t="shared" si="15"/>
        <v>209</v>
      </c>
      <c r="BE19">
        <v>17</v>
      </c>
      <c r="BF19" t="s">
        <v>167</v>
      </c>
      <c r="BG19">
        <f>3*60+53</f>
        <v>233</v>
      </c>
      <c r="BI19">
        <v>17</v>
      </c>
      <c r="BJ19" t="s">
        <v>185</v>
      </c>
      <c r="BK19">
        <f>3*60+33</f>
        <v>213</v>
      </c>
      <c r="BM19">
        <v>17</v>
      </c>
      <c r="BN19" t="s">
        <v>199</v>
      </c>
      <c r="BO19">
        <f>3*60+58</f>
        <v>238</v>
      </c>
      <c r="BQ19">
        <v>17</v>
      </c>
      <c r="BR19" t="s">
        <v>216</v>
      </c>
      <c r="BS19">
        <f t="shared" si="24"/>
        <v>252</v>
      </c>
      <c r="BU19">
        <v>17</v>
      </c>
      <c r="BV19" t="s">
        <v>226</v>
      </c>
      <c r="BW19">
        <f t="shared" si="19"/>
        <v>223</v>
      </c>
      <c r="BY19">
        <v>17</v>
      </c>
      <c r="BZ19" t="s">
        <v>244</v>
      </c>
      <c r="CA19">
        <f>3*60+51</f>
        <v>231</v>
      </c>
      <c r="CC19">
        <v>17</v>
      </c>
      <c r="CD19" t="s">
        <v>258</v>
      </c>
      <c r="CE19">
        <f t="shared" ref="CE19:CE26" si="26">4*60+5</f>
        <v>245</v>
      </c>
    </row>
    <row r="20" spans="1:83" x14ac:dyDescent="0.25">
      <c r="A20">
        <v>18</v>
      </c>
      <c r="B20" t="s">
        <v>7</v>
      </c>
      <c r="C20">
        <f t="shared" si="25"/>
        <v>197</v>
      </c>
      <c r="E20">
        <v>18</v>
      </c>
      <c r="F20" t="s">
        <v>17</v>
      </c>
      <c r="G20">
        <f>4*60+36</f>
        <v>276</v>
      </c>
      <c r="I20">
        <v>18</v>
      </c>
      <c r="J20" t="s">
        <v>28</v>
      </c>
      <c r="K20">
        <f>4*60+16</f>
        <v>256</v>
      </c>
      <c r="M20">
        <v>18</v>
      </c>
      <c r="N20" t="s">
        <v>36</v>
      </c>
      <c r="O20">
        <f t="shared" si="20"/>
        <v>239</v>
      </c>
      <c r="Q20">
        <v>18</v>
      </c>
      <c r="R20" t="s">
        <v>46</v>
      </c>
      <c r="S20">
        <f>4*60+18</f>
        <v>258</v>
      </c>
      <c r="U20">
        <v>18</v>
      </c>
      <c r="V20" t="s">
        <v>57</v>
      </c>
      <c r="W20">
        <f>3*60+59</f>
        <v>239</v>
      </c>
      <c r="Y20">
        <v>18</v>
      </c>
      <c r="Z20" t="s">
        <v>71</v>
      </c>
      <c r="AA20">
        <f>4*60+20</f>
        <v>260</v>
      </c>
      <c r="AC20">
        <v>18</v>
      </c>
      <c r="AD20" t="s">
        <v>84</v>
      </c>
      <c r="AE20">
        <f>3*60+38</f>
        <v>218</v>
      </c>
      <c r="AG20">
        <v>18</v>
      </c>
      <c r="AH20" t="s">
        <v>99</v>
      </c>
      <c r="AI20">
        <f t="shared" si="21"/>
        <v>263</v>
      </c>
      <c r="AK20">
        <v>18</v>
      </c>
      <c r="AL20" s="1" t="s">
        <v>116</v>
      </c>
      <c r="AM20">
        <f t="shared" si="22"/>
        <v>264</v>
      </c>
      <c r="AO20">
        <v>18</v>
      </c>
      <c r="AP20" s="1" t="s">
        <v>127</v>
      </c>
      <c r="AQ20">
        <f t="shared" si="23"/>
        <v>227</v>
      </c>
      <c r="AS20">
        <v>18</v>
      </c>
      <c r="AT20" s="1" t="s">
        <v>134</v>
      </c>
      <c r="AU20">
        <f t="shared" si="14"/>
        <v>192</v>
      </c>
      <c r="AW20">
        <v>18</v>
      </c>
      <c r="AX20" s="1" t="s">
        <v>145</v>
      </c>
      <c r="AY20">
        <f t="shared" si="9"/>
        <v>250</v>
      </c>
      <c r="BA20">
        <v>18</v>
      </c>
      <c r="BB20" t="s">
        <v>155</v>
      </c>
      <c r="BC20">
        <f t="shared" si="15"/>
        <v>209</v>
      </c>
      <c r="BE20">
        <v>18</v>
      </c>
      <c r="BF20" t="s">
        <v>167</v>
      </c>
      <c r="BG20">
        <f>3*60+53</f>
        <v>233</v>
      </c>
      <c r="BI20">
        <v>18</v>
      </c>
      <c r="BJ20" t="s">
        <v>186</v>
      </c>
      <c r="BK20">
        <f>3*60+37</f>
        <v>217</v>
      </c>
      <c r="BM20">
        <v>18</v>
      </c>
      <c r="BN20" t="s">
        <v>201</v>
      </c>
      <c r="BO20">
        <f>4*60+7</f>
        <v>247</v>
      </c>
      <c r="BQ20">
        <v>18</v>
      </c>
      <c r="BR20" t="s">
        <v>216</v>
      </c>
      <c r="BS20">
        <f t="shared" si="24"/>
        <v>252</v>
      </c>
      <c r="BU20">
        <v>18</v>
      </c>
      <c r="BV20" t="s">
        <v>227</v>
      </c>
      <c r="BW20">
        <f t="shared" si="19"/>
        <v>223</v>
      </c>
      <c r="BY20">
        <v>18</v>
      </c>
      <c r="BZ20" t="s">
        <v>245</v>
      </c>
      <c r="CA20">
        <f>4*60+3</f>
        <v>243</v>
      </c>
      <c r="CC20">
        <v>18</v>
      </c>
      <c r="CD20" t="s">
        <v>258</v>
      </c>
      <c r="CE20">
        <f t="shared" si="26"/>
        <v>245</v>
      </c>
    </row>
    <row r="21" spans="1:83" x14ac:dyDescent="0.25">
      <c r="A21">
        <v>19</v>
      </c>
      <c r="B21" t="s">
        <v>7</v>
      </c>
      <c r="C21">
        <f t="shared" si="25"/>
        <v>197</v>
      </c>
      <c r="E21">
        <v>19</v>
      </c>
      <c r="F21" t="s">
        <v>17</v>
      </c>
      <c r="G21">
        <f>4*60+36</f>
        <v>276</v>
      </c>
      <c r="I21">
        <v>19</v>
      </c>
      <c r="J21" t="s">
        <v>27</v>
      </c>
      <c r="K21">
        <f>3*60+11</f>
        <v>191</v>
      </c>
      <c r="M21">
        <v>19</v>
      </c>
      <c r="N21" t="s">
        <v>36</v>
      </c>
      <c r="O21">
        <f t="shared" si="20"/>
        <v>239</v>
      </c>
      <c r="Q21">
        <v>19</v>
      </c>
      <c r="R21" t="s">
        <v>46</v>
      </c>
      <c r="S21">
        <f>4*60+18</f>
        <v>258</v>
      </c>
      <c r="U21">
        <v>19</v>
      </c>
      <c r="V21" t="s">
        <v>57</v>
      </c>
      <c r="W21">
        <f>3*60+59</f>
        <v>239</v>
      </c>
      <c r="Y21">
        <v>19</v>
      </c>
      <c r="Z21" t="s">
        <v>71</v>
      </c>
      <c r="AA21">
        <f>4*60+20</f>
        <v>260</v>
      </c>
      <c r="AC21">
        <v>19</v>
      </c>
      <c r="AD21" t="s">
        <v>85</v>
      </c>
      <c r="AE21">
        <f>4*60+3</f>
        <v>243</v>
      </c>
      <c r="AG21">
        <v>19</v>
      </c>
      <c r="AH21" t="s">
        <v>99</v>
      </c>
      <c r="AI21">
        <f t="shared" si="21"/>
        <v>263</v>
      </c>
      <c r="AK21">
        <v>19</v>
      </c>
      <c r="AL21" s="1" t="s">
        <v>116</v>
      </c>
      <c r="AM21">
        <f t="shared" si="22"/>
        <v>264</v>
      </c>
      <c r="AO21">
        <v>19</v>
      </c>
      <c r="AP21" s="1" t="s">
        <v>127</v>
      </c>
      <c r="AQ21">
        <f t="shared" si="23"/>
        <v>227</v>
      </c>
      <c r="AS21">
        <v>19</v>
      </c>
      <c r="AT21" s="1" t="s">
        <v>135</v>
      </c>
      <c r="AU21">
        <f>3*60+32</f>
        <v>212</v>
      </c>
      <c r="AW21">
        <v>19</v>
      </c>
      <c r="AX21" s="1" t="s">
        <v>145</v>
      </c>
      <c r="AY21">
        <f t="shared" si="9"/>
        <v>250</v>
      </c>
      <c r="BA21">
        <v>19</v>
      </c>
      <c r="BB21" t="s">
        <v>156</v>
      </c>
      <c r="BC21">
        <f>3*60+20</f>
        <v>200</v>
      </c>
      <c r="BE21">
        <v>19</v>
      </c>
      <c r="BF21" t="s">
        <v>168</v>
      </c>
      <c r="BG21">
        <f>3*60+58</f>
        <v>238</v>
      </c>
      <c r="BI21">
        <v>19</v>
      </c>
      <c r="BJ21" t="s">
        <v>187</v>
      </c>
      <c r="BK21">
        <f>3*60+31</f>
        <v>211</v>
      </c>
      <c r="BM21">
        <v>19</v>
      </c>
      <c r="BN21" t="s">
        <v>199</v>
      </c>
      <c r="BO21">
        <f>3*60+58</f>
        <v>238</v>
      </c>
      <c r="BQ21">
        <v>19</v>
      </c>
      <c r="BR21" t="s">
        <v>216</v>
      </c>
      <c r="BS21">
        <f t="shared" si="24"/>
        <v>252</v>
      </c>
      <c r="BU21">
        <v>19</v>
      </c>
      <c r="BV21" t="s">
        <v>227</v>
      </c>
      <c r="BW21">
        <f t="shared" si="19"/>
        <v>223</v>
      </c>
      <c r="BY21">
        <v>19</v>
      </c>
      <c r="BZ21" t="s">
        <v>244</v>
      </c>
      <c r="CA21">
        <f>3*60+51</f>
        <v>231</v>
      </c>
      <c r="CC21">
        <v>19</v>
      </c>
      <c r="CD21" t="s">
        <v>258</v>
      </c>
      <c r="CE21">
        <f t="shared" si="26"/>
        <v>245</v>
      </c>
    </row>
    <row r="22" spans="1:83" x14ac:dyDescent="0.25">
      <c r="A22">
        <v>20</v>
      </c>
      <c r="B22" t="s">
        <v>7</v>
      </c>
      <c r="C22">
        <f t="shared" si="25"/>
        <v>197</v>
      </c>
      <c r="E22">
        <v>20</v>
      </c>
      <c r="F22" t="s">
        <v>18</v>
      </c>
      <c r="G22">
        <f t="shared" ref="G22:G29" si="27">4*60+25</f>
        <v>265</v>
      </c>
      <c r="I22">
        <v>20</v>
      </c>
      <c r="J22" t="s">
        <v>27</v>
      </c>
      <c r="K22">
        <f>3*60+11</f>
        <v>191</v>
      </c>
      <c r="M22">
        <v>20</v>
      </c>
      <c r="N22" t="s">
        <v>36</v>
      </c>
      <c r="O22">
        <f t="shared" si="20"/>
        <v>239</v>
      </c>
      <c r="Q22">
        <v>20</v>
      </c>
      <c r="R22" t="s">
        <v>47</v>
      </c>
      <c r="S22">
        <f t="shared" ref="S22:S29" si="28">3*60+44</f>
        <v>224</v>
      </c>
      <c r="U22">
        <v>20</v>
      </c>
      <c r="V22" t="s">
        <v>57</v>
      </c>
      <c r="W22">
        <f>3*60+59</f>
        <v>239</v>
      </c>
      <c r="Y22">
        <v>20</v>
      </c>
      <c r="Z22" t="s">
        <v>71</v>
      </c>
      <c r="AA22">
        <f>4*60+20</f>
        <v>260</v>
      </c>
      <c r="AC22">
        <v>20</v>
      </c>
      <c r="AD22" t="s">
        <v>85</v>
      </c>
      <c r="AE22">
        <f>4*60+3</f>
        <v>243</v>
      </c>
      <c r="AG22">
        <v>20</v>
      </c>
      <c r="AH22" t="s">
        <v>99</v>
      </c>
      <c r="AI22">
        <f t="shared" si="21"/>
        <v>263</v>
      </c>
      <c r="AK22">
        <v>20</v>
      </c>
      <c r="AL22" s="1" t="s">
        <v>116</v>
      </c>
      <c r="AM22">
        <f t="shared" si="22"/>
        <v>264</v>
      </c>
      <c r="AO22">
        <v>20</v>
      </c>
      <c r="AP22" s="1" t="s">
        <v>127</v>
      </c>
      <c r="AQ22">
        <f t="shared" si="23"/>
        <v>227</v>
      </c>
      <c r="AS22">
        <v>20</v>
      </c>
      <c r="AT22" s="1" t="s">
        <v>135</v>
      </c>
      <c r="AU22">
        <f>3*60+32</f>
        <v>212</v>
      </c>
      <c r="AW22">
        <v>20</v>
      </c>
      <c r="AX22" s="1" t="s">
        <v>145</v>
      </c>
      <c r="AY22">
        <f t="shared" si="9"/>
        <v>250</v>
      </c>
      <c r="BA22">
        <v>20</v>
      </c>
      <c r="BB22" t="s">
        <v>156</v>
      </c>
      <c r="BC22">
        <f>3*60+20</f>
        <v>200</v>
      </c>
      <c r="BE22">
        <v>20</v>
      </c>
      <c r="BF22" t="s">
        <v>168</v>
      </c>
      <c r="BG22">
        <f>3*60+58</f>
        <v>238</v>
      </c>
      <c r="BI22">
        <v>20</v>
      </c>
      <c r="BJ22" t="s">
        <v>187</v>
      </c>
      <c r="BK22">
        <f>3*60+31</f>
        <v>211</v>
      </c>
      <c r="BM22">
        <v>20</v>
      </c>
      <c r="BN22" t="s">
        <v>199</v>
      </c>
      <c r="BO22">
        <f>3*60+58</f>
        <v>238</v>
      </c>
      <c r="BQ22">
        <v>20</v>
      </c>
      <c r="BR22" t="s">
        <v>216</v>
      </c>
      <c r="BS22">
        <f t="shared" si="24"/>
        <v>252</v>
      </c>
      <c r="BU22">
        <v>20</v>
      </c>
      <c r="BV22" t="s">
        <v>228</v>
      </c>
      <c r="BW22">
        <f>4*60+28</f>
        <v>268</v>
      </c>
      <c r="BY22">
        <v>20</v>
      </c>
      <c r="BZ22" t="s">
        <v>244</v>
      </c>
      <c r="CA22">
        <f>3*60+51</f>
        <v>231</v>
      </c>
      <c r="CC22">
        <v>20</v>
      </c>
      <c r="CD22" t="s">
        <v>258</v>
      </c>
      <c r="CE22">
        <f t="shared" si="26"/>
        <v>245</v>
      </c>
    </row>
    <row r="23" spans="1:83" x14ac:dyDescent="0.25">
      <c r="A23">
        <v>21</v>
      </c>
      <c r="B23" t="s">
        <v>7</v>
      </c>
      <c r="C23">
        <f t="shared" si="25"/>
        <v>197</v>
      </c>
      <c r="E23">
        <v>21</v>
      </c>
      <c r="F23" t="s">
        <v>18</v>
      </c>
      <c r="G23">
        <f t="shared" si="27"/>
        <v>265</v>
      </c>
      <c r="I23">
        <v>21</v>
      </c>
      <c r="J23" t="s">
        <v>29</v>
      </c>
      <c r="K23">
        <f t="shared" ref="K23:K33" si="29">3*60+43</f>
        <v>223</v>
      </c>
      <c r="M23">
        <v>21</v>
      </c>
      <c r="N23" t="s">
        <v>36</v>
      </c>
      <c r="O23">
        <f t="shared" si="20"/>
        <v>239</v>
      </c>
      <c r="Q23">
        <v>21</v>
      </c>
      <c r="R23" t="s">
        <v>47</v>
      </c>
      <c r="S23">
        <f t="shared" si="28"/>
        <v>224</v>
      </c>
      <c r="U23">
        <v>21</v>
      </c>
      <c r="V23" t="s">
        <v>58</v>
      </c>
      <c r="W23">
        <f>4*60+1</f>
        <v>241</v>
      </c>
      <c r="Y23">
        <v>21</v>
      </c>
      <c r="Z23" t="s">
        <v>72</v>
      </c>
      <c r="AA23">
        <f>3*60+50</f>
        <v>230</v>
      </c>
      <c r="AC23">
        <v>21</v>
      </c>
      <c r="AD23" t="s">
        <v>85</v>
      </c>
      <c r="AE23">
        <f>4*60+3</f>
        <v>243</v>
      </c>
      <c r="AG23">
        <v>21</v>
      </c>
      <c r="AH23" t="s">
        <v>99</v>
      </c>
      <c r="AI23">
        <f t="shared" si="21"/>
        <v>263</v>
      </c>
      <c r="AK23">
        <v>21</v>
      </c>
      <c r="AL23" s="1" t="s">
        <v>116</v>
      </c>
      <c r="AM23">
        <f t="shared" si="22"/>
        <v>264</v>
      </c>
      <c r="AO23">
        <v>21</v>
      </c>
      <c r="AP23" s="1" t="s">
        <v>127</v>
      </c>
      <c r="AQ23">
        <f t="shared" si="23"/>
        <v>227</v>
      </c>
      <c r="AS23">
        <v>21</v>
      </c>
      <c r="AT23" s="1" t="s">
        <v>135</v>
      </c>
      <c r="AU23">
        <f>3*60+32</f>
        <v>212</v>
      </c>
      <c r="AW23">
        <v>21</v>
      </c>
      <c r="AX23" s="1" t="s">
        <v>146</v>
      </c>
      <c r="AY23">
        <f t="shared" ref="AY23:AY29" si="30">4*60+15</f>
        <v>255</v>
      </c>
      <c r="BA23">
        <v>21</v>
      </c>
      <c r="BB23" t="s">
        <v>156</v>
      </c>
      <c r="BC23">
        <f>3*60+20</f>
        <v>200</v>
      </c>
      <c r="BE23">
        <v>21</v>
      </c>
      <c r="BF23" t="s">
        <v>168</v>
      </c>
      <c r="BG23">
        <f>3*60+58</f>
        <v>238</v>
      </c>
      <c r="BI23">
        <v>21</v>
      </c>
      <c r="BJ23" t="s">
        <v>188</v>
      </c>
      <c r="BK23">
        <f>3*60+48</f>
        <v>228</v>
      </c>
      <c r="BM23">
        <v>21</v>
      </c>
      <c r="BN23" t="s">
        <v>202</v>
      </c>
      <c r="BO23">
        <f>3*60+49</f>
        <v>229</v>
      </c>
      <c r="BQ23">
        <v>21</v>
      </c>
      <c r="BR23" t="s">
        <v>216</v>
      </c>
      <c r="BS23">
        <f t="shared" si="24"/>
        <v>252</v>
      </c>
      <c r="BU23">
        <v>21</v>
      </c>
      <c r="BV23" t="s">
        <v>229</v>
      </c>
      <c r="BW23">
        <f>4*60+10</f>
        <v>250</v>
      </c>
      <c r="BY23">
        <v>21</v>
      </c>
      <c r="BZ23" t="s">
        <v>246</v>
      </c>
      <c r="CA23">
        <f t="shared" ref="CA23:CA29" si="31">3*60+48</f>
        <v>228</v>
      </c>
      <c r="CC23">
        <v>21</v>
      </c>
      <c r="CD23" t="s">
        <v>258</v>
      </c>
      <c r="CE23">
        <f t="shared" si="26"/>
        <v>245</v>
      </c>
    </row>
    <row r="24" spans="1:83" x14ac:dyDescent="0.25">
      <c r="A24">
        <v>22</v>
      </c>
      <c r="B24" t="s">
        <v>7</v>
      </c>
      <c r="C24">
        <f t="shared" si="25"/>
        <v>197</v>
      </c>
      <c r="E24">
        <v>22</v>
      </c>
      <c r="F24" t="s">
        <v>18</v>
      </c>
      <c r="G24">
        <f t="shared" si="27"/>
        <v>265</v>
      </c>
      <c r="I24">
        <v>22</v>
      </c>
      <c r="J24" t="s">
        <v>29</v>
      </c>
      <c r="K24">
        <f t="shared" si="29"/>
        <v>223</v>
      </c>
      <c r="M24">
        <v>22</v>
      </c>
      <c r="N24" t="s">
        <v>37</v>
      </c>
      <c r="O24">
        <f>4*60+50</f>
        <v>290</v>
      </c>
      <c r="Q24">
        <v>22</v>
      </c>
      <c r="R24" t="s">
        <v>47</v>
      </c>
      <c r="S24">
        <f t="shared" si="28"/>
        <v>224</v>
      </c>
      <c r="U24">
        <v>22</v>
      </c>
      <c r="V24" t="s">
        <v>58</v>
      </c>
      <c r="W24">
        <f>4*60+1</f>
        <v>241</v>
      </c>
      <c r="Y24">
        <v>22</v>
      </c>
      <c r="Z24" t="s">
        <v>71</v>
      </c>
      <c r="AA24">
        <f>4*60+20</f>
        <v>260</v>
      </c>
      <c r="AC24">
        <v>22</v>
      </c>
      <c r="AD24" t="s">
        <v>85</v>
      </c>
      <c r="AE24">
        <f>4*60+3</f>
        <v>243</v>
      </c>
      <c r="AG24">
        <v>22</v>
      </c>
      <c r="AH24" t="s">
        <v>99</v>
      </c>
      <c r="AI24">
        <f t="shared" si="21"/>
        <v>263</v>
      </c>
      <c r="AK24">
        <v>22</v>
      </c>
      <c r="AL24" s="1" t="s">
        <v>117</v>
      </c>
      <c r="AM24">
        <f t="shared" si="22"/>
        <v>264</v>
      </c>
      <c r="AO24">
        <v>22</v>
      </c>
      <c r="AP24" s="1" t="s">
        <v>127</v>
      </c>
      <c r="AQ24">
        <f t="shared" si="23"/>
        <v>227</v>
      </c>
      <c r="AS24">
        <v>22</v>
      </c>
      <c r="AT24" s="1" t="s">
        <v>136</v>
      </c>
      <c r="AU24">
        <f>3*60+44</f>
        <v>224</v>
      </c>
      <c r="AW24">
        <v>22</v>
      </c>
      <c r="AX24" s="1" t="s">
        <v>146</v>
      </c>
      <c r="AY24">
        <f t="shared" si="30"/>
        <v>255</v>
      </c>
      <c r="BA24">
        <v>22</v>
      </c>
      <c r="BB24" t="s">
        <v>156</v>
      </c>
      <c r="BC24">
        <f>3*60+20</f>
        <v>200</v>
      </c>
      <c r="BE24">
        <v>22</v>
      </c>
      <c r="BF24" t="s">
        <v>169</v>
      </c>
      <c r="BG24">
        <f>5*60+2</f>
        <v>302</v>
      </c>
      <c r="BI24">
        <v>22</v>
      </c>
      <c r="BJ24" t="s">
        <v>187</v>
      </c>
      <c r="BK24">
        <f>3*60+31</f>
        <v>211</v>
      </c>
      <c r="BM24">
        <v>22</v>
      </c>
      <c r="BN24" t="s">
        <v>201</v>
      </c>
      <c r="BO24">
        <f>4*60+7</f>
        <v>247</v>
      </c>
      <c r="BQ24">
        <v>22</v>
      </c>
      <c r="BR24" t="s">
        <v>216</v>
      </c>
      <c r="BS24">
        <f t="shared" si="24"/>
        <v>252</v>
      </c>
      <c r="BU24">
        <v>22</v>
      </c>
      <c r="BV24" t="s">
        <v>228</v>
      </c>
      <c r="BW24">
        <f>4*60+28</f>
        <v>268</v>
      </c>
      <c r="BY24">
        <v>22</v>
      </c>
      <c r="BZ24" t="s">
        <v>246</v>
      </c>
      <c r="CA24">
        <f t="shared" si="31"/>
        <v>228</v>
      </c>
      <c r="CC24">
        <v>22</v>
      </c>
      <c r="CD24" t="s">
        <v>258</v>
      </c>
      <c r="CE24">
        <f t="shared" si="26"/>
        <v>245</v>
      </c>
    </row>
    <row r="25" spans="1:83" x14ac:dyDescent="0.25">
      <c r="A25">
        <v>23</v>
      </c>
      <c r="B25" t="s">
        <v>7</v>
      </c>
      <c r="C25">
        <f t="shared" si="25"/>
        <v>197</v>
      </c>
      <c r="E25">
        <v>23</v>
      </c>
      <c r="F25" t="s">
        <v>18</v>
      </c>
      <c r="G25">
        <f t="shared" si="27"/>
        <v>265</v>
      </c>
      <c r="I25">
        <v>23</v>
      </c>
      <c r="J25" t="s">
        <v>29</v>
      </c>
      <c r="K25">
        <f t="shared" si="29"/>
        <v>223</v>
      </c>
      <c r="M25">
        <v>23</v>
      </c>
      <c r="N25" t="s">
        <v>37</v>
      </c>
      <c r="O25">
        <f>4*60+50</f>
        <v>290</v>
      </c>
      <c r="Q25">
        <v>23</v>
      </c>
      <c r="R25" t="s">
        <v>47</v>
      </c>
      <c r="S25">
        <f t="shared" si="28"/>
        <v>224</v>
      </c>
      <c r="U25">
        <v>23</v>
      </c>
      <c r="V25" t="s">
        <v>58</v>
      </c>
      <c r="W25">
        <f>4*60+1</f>
        <v>241</v>
      </c>
      <c r="Y25">
        <v>23</v>
      </c>
      <c r="Z25" t="s">
        <v>73</v>
      </c>
      <c r="AA25">
        <f t="shared" ref="AA25:AA37" si="32">4*60+3</f>
        <v>243</v>
      </c>
      <c r="AC25">
        <v>23</v>
      </c>
      <c r="AD25" t="s">
        <v>85</v>
      </c>
      <c r="AE25">
        <f>4*60+3</f>
        <v>243</v>
      </c>
      <c r="AG25">
        <v>23</v>
      </c>
      <c r="AH25" t="s">
        <v>99</v>
      </c>
      <c r="AI25">
        <f t="shared" si="21"/>
        <v>263</v>
      </c>
      <c r="AK25">
        <v>23</v>
      </c>
      <c r="AL25" s="1" t="s">
        <v>117</v>
      </c>
      <c r="AM25">
        <f t="shared" si="22"/>
        <v>264</v>
      </c>
      <c r="AO25">
        <v>23</v>
      </c>
      <c r="AP25" s="1" t="s">
        <v>127</v>
      </c>
      <c r="AQ25">
        <f t="shared" si="23"/>
        <v>227</v>
      </c>
      <c r="AS25">
        <v>23</v>
      </c>
      <c r="AT25" s="1" t="s">
        <v>136</v>
      </c>
      <c r="AU25">
        <f>3*60+44</f>
        <v>224</v>
      </c>
      <c r="AW25">
        <v>23</v>
      </c>
      <c r="AX25" s="1" t="s">
        <v>146</v>
      </c>
      <c r="AY25">
        <f t="shared" si="30"/>
        <v>255</v>
      </c>
      <c r="BA25">
        <v>23</v>
      </c>
      <c r="BB25" t="s">
        <v>157</v>
      </c>
      <c r="BC25">
        <f>3*60+23</f>
        <v>203</v>
      </c>
      <c r="BE25">
        <v>23</v>
      </c>
      <c r="BF25" t="s">
        <v>169</v>
      </c>
      <c r="BG25">
        <f>5*60+2</f>
        <v>302</v>
      </c>
      <c r="BI25">
        <v>23</v>
      </c>
      <c r="BJ25" t="s">
        <v>189</v>
      </c>
      <c r="BK25">
        <f t="shared" ref="BK25:BK31" si="33">4*60+14</f>
        <v>254</v>
      </c>
      <c r="BM25">
        <v>23</v>
      </c>
      <c r="BN25" t="s">
        <v>201</v>
      </c>
      <c r="BO25">
        <f>4*60+7</f>
        <v>247</v>
      </c>
      <c r="BQ25">
        <v>23</v>
      </c>
      <c r="BR25" t="s">
        <v>216</v>
      </c>
      <c r="BS25">
        <f t="shared" si="24"/>
        <v>252</v>
      </c>
      <c r="BU25">
        <v>23</v>
      </c>
      <c r="BV25" t="s">
        <v>228</v>
      </c>
      <c r="BW25">
        <f>4*60+28</f>
        <v>268</v>
      </c>
      <c r="BY25">
        <v>23</v>
      </c>
      <c r="BZ25" t="s">
        <v>246</v>
      </c>
      <c r="CA25">
        <f t="shared" si="31"/>
        <v>228</v>
      </c>
      <c r="CC25">
        <v>23</v>
      </c>
      <c r="CD25" t="s">
        <v>258</v>
      </c>
      <c r="CE25">
        <f t="shared" si="26"/>
        <v>245</v>
      </c>
    </row>
    <row r="26" spans="1:83" x14ac:dyDescent="0.25">
      <c r="A26">
        <v>24</v>
      </c>
      <c r="B26" t="s">
        <v>7</v>
      </c>
      <c r="C26">
        <f t="shared" si="25"/>
        <v>197</v>
      </c>
      <c r="E26">
        <v>24</v>
      </c>
      <c r="F26" t="s">
        <v>18</v>
      </c>
      <c r="G26">
        <f t="shared" si="27"/>
        <v>265</v>
      </c>
      <c r="I26">
        <v>24</v>
      </c>
      <c r="J26" t="s">
        <v>29</v>
      </c>
      <c r="K26">
        <f t="shared" si="29"/>
        <v>223</v>
      </c>
      <c r="M26">
        <v>24</v>
      </c>
      <c r="N26" t="s">
        <v>37</v>
      </c>
      <c r="O26">
        <f>4*60+50</f>
        <v>290</v>
      </c>
      <c r="Q26">
        <v>24</v>
      </c>
      <c r="R26" t="s">
        <v>47</v>
      </c>
      <c r="S26">
        <f t="shared" si="28"/>
        <v>224</v>
      </c>
      <c r="U26">
        <v>24</v>
      </c>
      <c r="V26" t="s">
        <v>59</v>
      </c>
      <c r="W26">
        <f t="shared" ref="W26:W36" si="34">5*60+11</f>
        <v>311</v>
      </c>
      <c r="Y26">
        <v>24</v>
      </c>
      <c r="Z26" t="s">
        <v>73</v>
      </c>
      <c r="AA26">
        <f t="shared" si="32"/>
        <v>243</v>
      </c>
      <c r="AC26">
        <v>24</v>
      </c>
      <c r="AD26" t="s">
        <v>86</v>
      </c>
      <c r="AE26">
        <f>4*60+25</f>
        <v>265</v>
      </c>
      <c r="AG26">
        <v>24</v>
      </c>
      <c r="AH26" t="s">
        <v>99</v>
      </c>
      <c r="AI26">
        <f t="shared" si="21"/>
        <v>263</v>
      </c>
      <c r="AK26">
        <v>24</v>
      </c>
      <c r="AL26" s="1" t="s">
        <v>117</v>
      </c>
      <c r="AM26">
        <f t="shared" si="22"/>
        <v>264</v>
      </c>
      <c r="AO26">
        <v>24</v>
      </c>
      <c r="AP26" s="1" t="s">
        <v>127</v>
      </c>
      <c r="AQ26">
        <f t="shared" si="23"/>
        <v>227</v>
      </c>
      <c r="AS26">
        <v>24</v>
      </c>
      <c r="AT26" s="1" t="s">
        <v>136</v>
      </c>
      <c r="AU26">
        <f>3*60+44</f>
        <v>224</v>
      </c>
      <c r="AW26">
        <v>24</v>
      </c>
      <c r="AX26" s="1" t="s">
        <v>146</v>
      </c>
      <c r="AY26">
        <f t="shared" si="30"/>
        <v>255</v>
      </c>
      <c r="BA26">
        <v>24</v>
      </c>
      <c r="BB26" t="s">
        <v>157</v>
      </c>
      <c r="BC26">
        <f>3*60+23</f>
        <v>203</v>
      </c>
      <c r="BE26">
        <v>24</v>
      </c>
      <c r="BF26" t="s">
        <v>170</v>
      </c>
      <c r="BG26">
        <f>3*60+38</f>
        <v>218</v>
      </c>
      <c r="BI26">
        <v>24</v>
      </c>
      <c r="BJ26" t="s">
        <v>189</v>
      </c>
      <c r="BK26">
        <f t="shared" si="33"/>
        <v>254</v>
      </c>
      <c r="BM26">
        <v>24</v>
      </c>
      <c r="BN26" t="s">
        <v>201</v>
      </c>
      <c r="BO26">
        <f>4*60+7</f>
        <v>247</v>
      </c>
      <c r="BQ26">
        <v>24</v>
      </c>
      <c r="BR26" t="s">
        <v>216</v>
      </c>
      <c r="BS26">
        <f t="shared" si="24"/>
        <v>252</v>
      </c>
      <c r="BU26">
        <v>24</v>
      </c>
      <c r="BV26" t="s">
        <v>228</v>
      </c>
      <c r="BW26">
        <f>4*60+28</f>
        <v>268</v>
      </c>
      <c r="BY26">
        <v>24</v>
      </c>
      <c r="BZ26" t="s">
        <v>246</v>
      </c>
      <c r="CA26">
        <f t="shared" si="31"/>
        <v>228</v>
      </c>
      <c r="CC26">
        <v>24</v>
      </c>
      <c r="CD26" t="s">
        <v>258</v>
      </c>
      <c r="CE26">
        <f t="shared" si="26"/>
        <v>245</v>
      </c>
    </row>
    <row r="27" spans="1:83" x14ac:dyDescent="0.25">
      <c r="A27">
        <v>25</v>
      </c>
      <c r="B27" t="s">
        <v>8</v>
      </c>
      <c r="C27">
        <f t="shared" ref="C27:C33" si="35">4*60+25</f>
        <v>265</v>
      </c>
      <c r="E27">
        <v>25</v>
      </c>
      <c r="F27" t="s">
        <v>18</v>
      </c>
      <c r="G27">
        <f t="shared" si="27"/>
        <v>265</v>
      </c>
      <c r="I27">
        <v>25</v>
      </c>
      <c r="J27" t="s">
        <v>29</v>
      </c>
      <c r="K27">
        <f t="shared" si="29"/>
        <v>223</v>
      </c>
      <c r="M27">
        <v>25</v>
      </c>
      <c r="N27" t="s">
        <v>37</v>
      </c>
      <c r="O27">
        <f>4*60+50</f>
        <v>290</v>
      </c>
      <c r="Q27">
        <v>25</v>
      </c>
      <c r="R27" t="s">
        <v>47</v>
      </c>
      <c r="S27">
        <f t="shared" si="28"/>
        <v>224</v>
      </c>
      <c r="U27">
        <v>25</v>
      </c>
      <c r="V27" t="s">
        <v>59</v>
      </c>
      <c r="W27">
        <f t="shared" si="34"/>
        <v>311</v>
      </c>
      <c r="Y27">
        <v>25</v>
      </c>
      <c r="Z27" t="s">
        <v>73</v>
      </c>
      <c r="AA27">
        <f t="shared" si="32"/>
        <v>243</v>
      </c>
      <c r="AC27">
        <v>25</v>
      </c>
      <c r="AD27" t="s">
        <v>86</v>
      </c>
      <c r="AE27">
        <f>4*60+25</f>
        <v>265</v>
      </c>
      <c r="AG27">
        <v>25</v>
      </c>
      <c r="AH27" t="s">
        <v>100</v>
      </c>
      <c r="AI27">
        <f>4*60+49</f>
        <v>289</v>
      </c>
      <c r="AK27">
        <v>25</v>
      </c>
      <c r="AL27" s="1" t="s">
        <v>117</v>
      </c>
      <c r="AM27">
        <f t="shared" si="22"/>
        <v>264</v>
      </c>
      <c r="AO27">
        <v>25</v>
      </c>
      <c r="AP27" s="1" t="s">
        <v>127</v>
      </c>
      <c r="AQ27">
        <f t="shared" si="23"/>
        <v>227</v>
      </c>
      <c r="AS27">
        <v>25</v>
      </c>
      <c r="AT27" s="1" t="s">
        <v>136</v>
      </c>
      <c r="AU27">
        <f>3*60+44</f>
        <v>224</v>
      </c>
      <c r="AW27">
        <v>25</v>
      </c>
      <c r="AX27" s="1" t="s">
        <v>146</v>
      </c>
      <c r="AY27">
        <f t="shared" si="30"/>
        <v>255</v>
      </c>
      <c r="BA27">
        <v>25</v>
      </c>
      <c r="BB27" t="s">
        <v>157</v>
      </c>
      <c r="BC27">
        <f>3*60+23</f>
        <v>203</v>
      </c>
      <c r="BE27">
        <v>25</v>
      </c>
      <c r="BF27" t="s">
        <v>170</v>
      </c>
      <c r="BG27">
        <f>3*60+38</f>
        <v>218</v>
      </c>
      <c r="BI27">
        <v>25</v>
      </c>
      <c r="BJ27" t="s">
        <v>189</v>
      </c>
      <c r="BK27">
        <f t="shared" si="33"/>
        <v>254</v>
      </c>
      <c r="BM27">
        <v>25</v>
      </c>
      <c r="BN27" t="s">
        <v>201</v>
      </c>
      <c r="BO27">
        <f>4*60+7</f>
        <v>247</v>
      </c>
      <c r="BQ27">
        <v>25</v>
      </c>
      <c r="BR27" t="s">
        <v>216</v>
      </c>
      <c r="BS27">
        <f t="shared" si="24"/>
        <v>252</v>
      </c>
      <c r="BU27">
        <v>25</v>
      </c>
      <c r="BV27" t="s">
        <v>230</v>
      </c>
      <c r="BW27">
        <f t="shared" ref="BW27:BW32" si="36">3*60+56</f>
        <v>236</v>
      </c>
      <c r="BY27">
        <v>25</v>
      </c>
      <c r="BZ27" t="s">
        <v>246</v>
      </c>
      <c r="CA27">
        <f t="shared" si="31"/>
        <v>228</v>
      </c>
      <c r="CC27">
        <v>25</v>
      </c>
      <c r="CD27" t="s">
        <v>259</v>
      </c>
      <c r="CE27">
        <f t="shared" ref="CE27:CE35" si="37">3*60+13</f>
        <v>193</v>
      </c>
    </row>
    <row r="28" spans="1:83" x14ac:dyDescent="0.25">
      <c r="A28">
        <v>26</v>
      </c>
      <c r="B28" t="s">
        <v>8</v>
      </c>
      <c r="C28">
        <f t="shared" si="35"/>
        <v>265</v>
      </c>
      <c r="E28">
        <v>26</v>
      </c>
      <c r="F28" t="s">
        <v>18</v>
      </c>
      <c r="G28">
        <f t="shared" si="27"/>
        <v>265</v>
      </c>
      <c r="I28">
        <v>26</v>
      </c>
      <c r="J28" t="s">
        <v>29</v>
      </c>
      <c r="K28">
        <f t="shared" si="29"/>
        <v>223</v>
      </c>
      <c r="M28">
        <v>26</v>
      </c>
      <c r="N28" t="s">
        <v>37</v>
      </c>
      <c r="O28">
        <f>4*60+50</f>
        <v>290</v>
      </c>
      <c r="Q28">
        <v>26</v>
      </c>
      <c r="R28" t="s">
        <v>47</v>
      </c>
      <c r="S28">
        <f t="shared" si="28"/>
        <v>224</v>
      </c>
      <c r="U28">
        <v>26</v>
      </c>
      <c r="V28" t="s">
        <v>59</v>
      </c>
      <c r="W28">
        <f t="shared" si="34"/>
        <v>311</v>
      </c>
      <c r="Y28">
        <v>26</v>
      </c>
      <c r="Z28" t="s">
        <v>73</v>
      </c>
      <c r="AA28">
        <f t="shared" si="32"/>
        <v>243</v>
      </c>
      <c r="AC28">
        <v>26</v>
      </c>
      <c r="AD28" t="s">
        <v>86</v>
      </c>
      <c r="AE28">
        <f>4*60+25</f>
        <v>265</v>
      </c>
      <c r="AG28">
        <v>26</v>
      </c>
      <c r="AH28" t="s">
        <v>101</v>
      </c>
      <c r="AI28">
        <f>3*60+40</f>
        <v>220</v>
      </c>
      <c r="AK28">
        <v>26</v>
      </c>
      <c r="AL28" s="1" t="s">
        <v>117</v>
      </c>
      <c r="AM28">
        <f t="shared" si="22"/>
        <v>264</v>
      </c>
      <c r="AO28">
        <v>26</v>
      </c>
      <c r="AP28" s="1" t="s">
        <v>128</v>
      </c>
      <c r="AQ28">
        <f t="shared" ref="AQ28:AQ34" si="38">3*60+49</f>
        <v>229</v>
      </c>
      <c r="AS28">
        <v>26</v>
      </c>
      <c r="AT28" s="1" t="s">
        <v>137</v>
      </c>
      <c r="AU28">
        <f>3*60+32</f>
        <v>212</v>
      </c>
      <c r="AW28">
        <v>26</v>
      </c>
      <c r="AX28" s="1" t="s">
        <v>146</v>
      </c>
      <c r="AY28">
        <f t="shared" si="30"/>
        <v>255</v>
      </c>
      <c r="BA28">
        <v>26</v>
      </c>
      <c r="BB28" t="s">
        <v>157</v>
      </c>
      <c r="BC28">
        <f>3*60+23</f>
        <v>203</v>
      </c>
      <c r="BE28">
        <v>26</v>
      </c>
      <c r="BF28" t="s">
        <v>171</v>
      </c>
      <c r="BG28">
        <f>4*60+13</f>
        <v>253</v>
      </c>
      <c r="BI28">
        <v>26</v>
      </c>
      <c r="BJ28" t="s">
        <v>189</v>
      </c>
      <c r="BK28">
        <f t="shared" si="33"/>
        <v>254</v>
      </c>
      <c r="BM28">
        <v>26</v>
      </c>
      <c r="BN28" t="s">
        <v>203</v>
      </c>
      <c r="BO28">
        <f>3*60+45</f>
        <v>225</v>
      </c>
      <c r="BQ28">
        <v>26</v>
      </c>
      <c r="BR28" t="s">
        <v>216</v>
      </c>
      <c r="BS28">
        <f t="shared" si="24"/>
        <v>252</v>
      </c>
      <c r="BU28">
        <v>26</v>
      </c>
      <c r="BV28" t="s">
        <v>230</v>
      </c>
      <c r="BW28">
        <f t="shared" si="36"/>
        <v>236</v>
      </c>
      <c r="BY28">
        <v>26</v>
      </c>
      <c r="BZ28" t="s">
        <v>246</v>
      </c>
      <c r="CA28">
        <f t="shared" si="31"/>
        <v>228</v>
      </c>
      <c r="CC28">
        <v>26</v>
      </c>
      <c r="CD28" t="s">
        <v>259</v>
      </c>
      <c r="CE28">
        <f t="shared" si="37"/>
        <v>193</v>
      </c>
    </row>
    <row r="29" spans="1:83" x14ac:dyDescent="0.25">
      <c r="A29">
        <v>27</v>
      </c>
      <c r="B29" t="s">
        <v>9</v>
      </c>
      <c r="C29">
        <f t="shared" si="35"/>
        <v>265</v>
      </c>
      <c r="E29">
        <v>27</v>
      </c>
      <c r="F29" t="s">
        <v>18</v>
      </c>
      <c r="G29">
        <f t="shared" si="27"/>
        <v>265</v>
      </c>
      <c r="I29">
        <v>27</v>
      </c>
      <c r="J29" t="s">
        <v>29</v>
      </c>
      <c r="K29">
        <f t="shared" si="29"/>
        <v>223</v>
      </c>
      <c r="M29">
        <v>27</v>
      </c>
      <c r="N29" t="s">
        <v>38</v>
      </c>
      <c r="O29">
        <f t="shared" ref="O29:O35" si="39">4*60+18</f>
        <v>258</v>
      </c>
      <c r="Q29">
        <v>27</v>
      </c>
      <c r="R29" t="s">
        <v>47</v>
      </c>
      <c r="S29">
        <f t="shared" si="28"/>
        <v>224</v>
      </c>
      <c r="U29">
        <v>27</v>
      </c>
      <c r="V29" t="s">
        <v>59</v>
      </c>
      <c r="W29">
        <f t="shared" si="34"/>
        <v>311</v>
      </c>
      <c r="Y29">
        <v>27</v>
      </c>
      <c r="Z29" t="s">
        <v>73</v>
      </c>
      <c r="AA29">
        <f t="shared" si="32"/>
        <v>243</v>
      </c>
      <c r="AC29">
        <v>27</v>
      </c>
      <c r="AD29" t="s">
        <v>86</v>
      </c>
      <c r="AE29">
        <f>4*60+25</f>
        <v>265</v>
      </c>
      <c r="AG29">
        <v>27</v>
      </c>
      <c r="AH29" t="s">
        <v>101</v>
      </c>
      <c r="AI29">
        <f>3*60+40</f>
        <v>220</v>
      </c>
      <c r="AK29">
        <v>27</v>
      </c>
      <c r="AL29" s="1" t="s">
        <v>118</v>
      </c>
      <c r="AM29">
        <f>4*60+27</f>
        <v>267</v>
      </c>
      <c r="AO29">
        <v>27</v>
      </c>
      <c r="AP29" s="1" t="s">
        <v>128</v>
      </c>
      <c r="AQ29">
        <f t="shared" si="38"/>
        <v>229</v>
      </c>
      <c r="AS29">
        <v>27</v>
      </c>
      <c r="AT29" s="1" t="s">
        <v>137</v>
      </c>
      <c r="AU29">
        <f>3*60+32</f>
        <v>212</v>
      </c>
      <c r="AW29">
        <v>27</v>
      </c>
      <c r="AX29" s="1" t="s">
        <v>146</v>
      </c>
      <c r="AY29">
        <f t="shared" si="30"/>
        <v>255</v>
      </c>
      <c r="BA29">
        <v>27</v>
      </c>
      <c r="BB29" t="s">
        <v>158</v>
      </c>
      <c r="BC29">
        <f>3*60+45</f>
        <v>225</v>
      </c>
      <c r="BE29">
        <v>27</v>
      </c>
      <c r="BF29" t="s">
        <v>172</v>
      </c>
      <c r="BG29">
        <f t="shared" ref="BG29:BG34" si="40">4*60+2</f>
        <v>242</v>
      </c>
      <c r="BI29">
        <v>27</v>
      </c>
      <c r="BJ29" t="s">
        <v>189</v>
      </c>
      <c r="BK29">
        <f t="shared" si="33"/>
        <v>254</v>
      </c>
      <c r="BM29">
        <v>27</v>
      </c>
      <c r="BN29" t="s">
        <v>204</v>
      </c>
      <c r="BO29">
        <f t="shared" ref="BO29:BO35" si="41">3*60</f>
        <v>180</v>
      </c>
      <c r="BQ29">
        <v>27</v>
      </c>
      <c r="BR29" t="s">
        <v>216</v>
      </c>
      <c r="BS29">
        <f t="shared" si="24"/>
        <v>252</v>
      </c>
      <c r="BU29">
        <v>27</v>
      </c>
      <c r="BV29" t="s">
        <v>230</v>
      </c>
      <c r="BW29">
        <f t="shared" si="36"/>
        <v>236</v>
      </c>
      <c r="BY29">
        <v>27</v>
      </c>
      <c r="BZ29" t="s">
        <v>246</v>
      </c>
      <c r="CA29">
        <f t="shared" si="31"/>
        <v>228</v>
      </c>
      <c r="CC29">
        <v>27</v>
      </c>
      <c r="CD29" t="s">
        <v>259</v>
      </c>
      <c r="CE29">
        <f t="shared" si="37"/>
        <v>193</v>
      </c>
    </row>
    <row r="30" spans="1:83" x14ac:dyDescent="0.25">
      <c r="A30">
        <v>28</v>
      </c>
      <c r="B30" t="s">
        <v>9</v>
      </c>
      <c r="C30">
        <f t="shared" si="35"/>
        <v>265</v>
      </c>
      <c r="E30">
        <v>28</v>
      </c>
      <c r="F30" t="s">
        <v>19</v>
      </c>
      <c r="G30">
        <f>4*60+51</f>
        <v>291</v>
      </c>
      <c r="I30">
        <v>28</v>
      </c>
      <c r="J30" t="s">
        <v>29</v>
      </c>
      <c r="K30">
        <f t="shared" si="29"/>
        <v>223</v>
      </c>
      <c r="M30">
        <v>28</v>
      </c>
      <c r="N30" t="s">
        <v>38</v>
      </c>
      <c r="O30">
        <f t="shared" si="39"/>
        <v>258</v>
      </c>
      <c r="Q30">
        <v>28</v>
      </c>
      <c r="R30" t="s">
        <v>48</v>
      </c>
      <c r="S30">
        <f>4*60+47</f>
        <v>287</v>
      </c>
      <c r="U30">
        <v>28</v>
      </c>
      <c r="V30" t="s">
        <v>59</v>
      </c>
      <c r="W30">
        <f t="shared" si="34"/>
        <v>311</v>
      </c>
      <c r="Y30">
        <v>28</v>
      </c>
      <c r="Z30" t="s">
        <v>73</v>
      </c>
      <c r="AA30">
        <f t="shared" si="32"/>
        <v>243</v>
      </c>
      <c r="AC30">
        <v>28</v>
      </c>
      <c r="AD30" t="s">
        <v>86</v>
      </c>
      <c r="AE30">
        <f>4*60+25</f>
        <v>265</v>
      </c>
      <c r="AG30">
        <v>28</v>
      </c>
      <c r="AH30" t="s">
        <v>101</v>
      </c>
      <c r="AI30">
        <f>3*60+40</f>
        <v>220</v>
      </c>
      <c r="AK30">
        <v>28</v>
      </c>
      <c r="AL30" s="1" t="s">
        <v>118</v>
      </c>
      <c r="AM30">
        <f>4*60+27</f>
        <v>267</v>
      </c>
      <c r="AO30">
        <v>28</v>
      </c>
      <c r="AP30" s="1" t="s">
        <v>128</v>
      </c>
      <c r="AQ30">
        <f t="shared" si="38"/>
        <v>229</v>
      </c>
      <c r="AS30">
        <v>28</v>
      </c>
      <c r="AT30" s="1" t="s">
        <v>138</v>
      </c>
      <c r="AU30">
        <f t="shared" ref="AU30:AU37" si="42">3*60+56</f>
        <v>236</v>
      </c>
      <c r="AW30">
        <v>28</v>
      </c>
      <c r="AX30" s="1" t="s">
        <v>147</v>
      </c>
      <c r="AY30">
        <f>4*60+7</f>
        <v>247</v>
      </c>
      <c r="BA30">
        <v>28</v>
      </c>
      <c r="BB30" t="s">
        <v>157</v>
      </c>
      <c r="BC30">
        <f t="shared" ref="BC30:BC39" si="43">3*60+23</f>
        <v>203</v>
      </c>
      <c r="BE30">
        <v>28</v>
      </c>
      <c r="BF30" t="s">
        <v>172</v>
      </c>
      <c r="BG30">
        <f t="shared" si="40"/>
        <v>242</v>
      </c>
      <c r="BI30">
        <v>28</v>
      </c>
      <c r="BJ30" t="s">
        <v>189</v>
      </c>
      <c r="BK30">
        <f t="shared" si="33"/>
        <v>254</v>
      </c>
      <c r="BM30">
        <v>28</v>
      </c>
      <c r="BN30" t="s">
        <v>204</v>
      </c>
      <c r="BO30">
        <f t="shared" si="41"/>
        <v>180</v>
      </c>
      <c r="BQ30">
        <v>28</v>
      </c>
      <c r="BR30" t="s">
        <v>217</v>
      </c>
      <c r="BS30">
        <f t="shared" ref="BS30:BS43" si="44">4*60+5</f>
        <v>245</v>
      </c>
      <c r="BU30">
        <v>28</v>
      </c>
      <c r="BV30" t="s">
        <v>230</v>
      </c>
      <c r="BW30">
        <f t="shared" si="36"/>
        <v>236</v>
      </c>
      <c r="BY30">
        <v>28</v>
      </c>
      <c r="BZ30" t="s">
        <v>247</v>
      </c>
      <c r="CA30">
        <f>4*60+16</f>
        <v>256</v>
      </c>
      <c r="CC30">
        <v>28</v>
      </c>
      <c r="CD30" t="s">
        <v>259</v>
      </c>
      <c r="CE30">
        <f t="shared" si="37"/>
        <v>193</v>
      </c>
    </row>
    <row r="31" spans="1:83" x14ac:dyDescent="0.25">
      <c r="A31">
        <v>29</v>
      </c>
      <c r="B31" t="s">
        <v>9</v>
      </c>
      <c r="C31">
        <f t="shared" si="35"/>
        <v>265</v>
      </c>
      <c r="E31">
        <v>29</v>
      </c>
      <c r="F31" t="s">
        <v>19</v>
      </c>
      <c r="G31">
        <f>4*60+51</f>
        <v>291</v>
      </c>
      <c r="I31">
        <v>29</v>
      </c>
      <c r="J31" t="s">
        <v>29</v>
      </c>
      <c r="K31">
        <f t="shared" si="29"/>
        <v>223</v>
      </c>
      <c r="M31">
        <v>29</v>
      </c>
      <c r="N31" t="s">
        <v>38</v>
      </c>
      <c r="O31">
        <f t="shared" si="39"/>
        <v>258</v>
      </c>
      <c r="Q31">
        <v>29</v>
      </c>
      <c r="R31" t="s">
        <v>49</v>
      </c>
      <c r="S31">
        <f>4*60+45</f>
        <v>285</v>
      </c>
      <c r="U31">
        <v>29</v>
      </c>
      <c r="V31" t="s">
        <v>59</v>
      </c>
      <c r="W31">
        <f t="shared" si="34"/>
        <v>311</v>
      </c>
      <c r="Y31">
        <v>29</v>
      </c>
      <c r="Z31" t="s">
        <v>73</v>
      </c>
      <c r="AA31">
        <f t="shared" si="32"/>
        <v>243</v>
      </c>
      <c r="AC31">
        <v>29</v>
      </c>
      <c r="AD31" t="s">
        <v>87</v>
      </c>
      <c r="AE31">
        <f>4*60+16</f>
        <v>256</v>
      </c>
      <c r="AG31">
        <v>29</v>
      </c>
      <c r="AH31" t="s">
        <v>102</v>
      </c>
      <c r="AI31">
        <f>4*60+6</f>
        <v>246</v>
      </c>
      <c r="AK31">
        <v>29</v>
      </c>
      <c r="AL31" s="1" t="s">
        <v>118</v>
      </c>
      <c r="AM31">
        <f>4*60+27</f>
        <v>267</v>
      </c>
      <c r="AO31">
        <v>29</v>
      </c>
      <c r="AP31" s="1" t="s">
        <v>128</v>
      </c>
      <c r="AQ31">
        <f t="shared" si="38"/>
        <v>229</v>
      </c>
      <c r="AS31">
        <v>29</v>
      </c>
      <c r="AT31" s="1" t="s">
        <v>138</v>
      </c>
      <c r="AU31">
        <f t="shared" si="42"/>
        <v>236</v>
      </c>
      <c r="AW31">
        <v>29</v>
      </c>
      <c r="AX31" s="1" t="s">
        <v>146</v>
      </c>
      <c r="AY31">
        <f>4*60+15</f>
        <v>255</v>
      </c>
      <c r="BA31">
        <v>29</v>
      </c>
      <c r="BB31" t="s">
        <v>157</v>
      </c>
      <c r="BC31">
        <f t="shared" si="43"/>
        <v>203</v>
      </c>
      <c r="BE31">
        <v>29</v>
      </c>
      <c r="BF31" t="s">
        <v>172</v>
      </c>
      <c r="BG31">
        <f t="shared" si="40"/>
        <v>242</v>
      </c>
      <c r="BI31">
        <v>29</v>
      </c>
      <c r="BJ31" t="s">
        <v>189</v>
      </c>
      <c r="BK31">
        <f t="shared" si="33"/>
        <v>254</v>
      </c>
      <c r="BM31">
        <v>29</v>
      </c>
      <c r="BN31" t="s">
        <v>204</v>
      </c>
      <c r="BO31">
        <f t="shared" si="41"/>
        <v>180</v>
      </c>
      <c r="BQ31">
        <v>29</v>
      </c>
      <c r="BR31" t="s">
        <v>217</v>
      </c>
      <c r="BS31">
        <f t="shared" si="44"/>
        <v>245</v>
      </c>
      <c r="BU31">
        <v>29</v>
      </c>
      <c r="BV31" t="s">
        <v>230</v>
      </c>
      <c r="BW31">
        <f t="shared" si="36"/>
        <v>236</v>
      </c>
      <c r="BY31">
        <v>29</v>
      </c>
      <c r="BZ31" t="s">
        <v>248</v>
      </c>
      <c r="CA31">
        <f t="shared" ref="CA31:CA36" si="45">4*60+23</f>
        <v>263</v>
      </c>
      <c r="CC31">
        <v>29</v>
      </c>
      <c r="CD31" t="s">
        <v>259</v>
      </c>
      <c r="CE31">
        <f t="shared" si="37"/>
        <v>193</v>
      </c>
    </row>
    <row r="32" spans="1:83" x14ac:dyDescent="0.25">
      <c r="A32">
        <v>30</v>
      </c>
      <c r="B32" t="s">
        <v>9</v>
      </c>
      <c r="C32">
        <f t="shared" si="35"/>
        <v>265</v>
      </c>
      <c r="E32">
        <v>30</v>
      </c>
      <c r="F32" t="s">
        <v>20</v>
      </c>
      <c r="G32">
        <f t="shared" ref="G32:G38" si="46">3*60+24</f>
        <v>204</v>
      </c>
      <c r="I32">
        <v>30</v>
      </c>
      <c r="J32" t="s">
        <v>29</v>
      </c>
      <c r="K32">
        <f t="shared" si="29"/>
        <v>223</v>
      </c>
      <c r="M32">
        <v>30</v>
      </c>
      <c r="N32" t="s">
        <v>38</v>
      </c>
      <c r="O32">
        <f t="shared" si="39"/>
        <v>258</v>
      </c>
      <c r="Q32">
        <v>30</v>
      </c>
      <c r="R32" t="s">
        <v>50</v>
      </c>
      <c r="S32">
        <f>3*60+53</f>
        <v>233</v>
      </c>
      <c r="U32">
        <v>30</v>
      </c>
      <c r="V32" t="s">
        <v>59</v>
      </c>
      <c r="W32">
        <f t="shared" si="34"/>
        <v>311</v>
      </c>
      <c r="Y32">
        <v>30</v>
      </c>
      <c r="Z32" t="s">
        <v>73</v>
      </c>
      <c r="AA32">
        <f t="shared" si="32"/>
        <v>243</v>
      </c>
      <c r="AC32">
        <v>30</v>
      </c>
      <c r="AD32" t="s">
        <v>88</v>
      </c>
      <c r="AE32">
        <f>4*60+7</f>
        <v>247</v>
      </c>
      <c r="AG32">
        <v>30</v>
      </c>
      <c r="AH32" t="s">
        <v>103</v>
      </c>
      <c r="AI32">
        <f>4*60+16</f>
        <v>256</v>
      </c>
      <c r="AK32">
        <v>30</v>
      </c>
      <c r="AL32" s="1" t="s">
        <v>118</v>
      </c>
      <c r="AM32">
        <f>4*60+27</f>
        <v>267</v>
      </c>
      <c r="AO32">
        <v>30</v>
      </c>
      <c r="AP32" s="1" t="s">
        <v>128</v>
      </c>
      <c r="AQ32">
        <f t="shared" si="38"/>
        <v>229</v>
      </c>
      <c r="AS32">
        <v>30</v>
      </c>
      <c r="AT32" s="1" t="s">
        <v>138</v>
      </c>
      <c r="AU32">
        <f t="shared" si="42"/>
        <v>236</v>
      </c>
      <c r="AW32">
        <v>30</v>
      </c>
      <c r="AX32" s="1" t="s">
        <v>148</v>
      </c>
      <c r="AY32">
        <f>3*60+49</f>
        <v>229</v>
      </c>
      <c r="BA32">
        <v>30</v>
      </c>
      <c r="BB32" t="s">
        <v>157</v>
      </c>
      <c r="BC32">
        <f t="shared" si="43"/>
        <v>203</v>
      </c>
      <c r="BE32">
        <v>30</v>
      </c>
      <c r="BF32" t="s">
        <v>172</v>
      </c>
      <c r="BG32">
        <f t="shared" si="40"/>
        <v>242</v>
      </c>
      <c r="BI32">
        <v>30</v>
      </c>
      <c r="BJ32" t="s">
        <v>190</v>
      </c>
      <c r="BK32">
        <f>3*60+52</f>
        <v>232</v>
      </c>
      <c r="BM32">
        <v>30</v>
      </c>
      <c r="BN32" t="s">
        <v>204</v>
      </c>
      <c r="BO32">
        <f t="shared" si="41"/>
        <v>180</v>
      </c>
      <c r="BQ32">
        <v>30</v>
      </c>
      <c r="BR32" t="s">
        <v>217</v>
      </c>
      <c r="BS32">
        <f t="shared" si="44"/>
        <v>245</v>
      </c>
      <c r="BU32">
        <v>30</v>
      </c>
      <c r="BV32" t="s">
        <v>230</v>
      </c>
      <c r="BW32">
        <f t="shared" si="36"/>
        <v>236</v>
      </c>
      <c r="BY32">
        <v>30</v>
      </c>
      <c r="BZ32" t="s">
        <v>248</v>
      </c>
      <c r="CA32">
        <f t="shared" si="45"/>
        <v>263</v>
      </c>
      <c r="CC32">
        <v>30</v>
      </c>
      <c r="CD32" t="s">
        <v>259</v>
      </c>
      <c r="CE32">
        <f t="shared" si="37"/>
        <v>193</v>
      </c>
    </row>
    <row r="33" spans="1:83" x14ac:dyDescent="0.25">
      <c r="A33">
        <v>31</v>
      </c>
      <c r="B33" t="s">
        <v>9</v>
      </c>
      <c r="C33">
        <f t="shared" si="35"/>
        <v>265</v>
      </c>
      <c r="E33">
        <v>31</v>
      </c>
      <c r="F33" t="s">
        <v>20</v>
      </c>
      <c r="G33">
        <f t="shared" si="46"/>
        <v>204</v>
      </c>
      <c r="I33">
        <v>31</v>
      </c>
      <c r="J33" t="s">
        <v>29</v>
      </c>
      <c r="K33">
        <f t="shared" si="29"/>
        <v>223</v>
      </c>
      <c r="M33">
        <v>31</v>
      </c>
      <c r="N33" t="s">
        <v>38</v>
      </c>
      <c r="O33">
        <f t="shared" si="39"/>
        <v>258</v>
      </c>
      <c r="Q33">
        <v>31</v>
      </c>
      <c r="R33" t="s">
        <v>51</v>
      </c>
      <c r="S33">
        <f>4*60+21</f>
        <v>261</v>
      </c>
      <c r="U33">
        <v>31</v>
      </c>
      <c r="V33" t="s">
        <v>59</v>
      </c>
      <c r="W33">
        <f t="shared" si="34"/>
        <v>311</v>
      </c>
      <c r="Y33">
        <v>31</v>
      </c>
      <c r="Z33" t="s">
        <v>73</v>
      </c>
      <c r="AA33">
        <f t="shared" si="32"/>
        <v>243</v>
      </c>
      <c r="AC33">
        <v>31</v>
      </c>
      <c r="AD33" t="s">
        <v>89</v>
      </c>
      <c r="AE33">
        <f>3*60+36</f>
        <v>216</v>
      </c>
      <c r="AG33">
        <v>31</v>
      </c>
      <c r="AH33" t="s">
        <v>104</v>
      </c>
      <c r="AI33">
        <f>3*60+11</f>
        <v>191</v>
      </c>
      <c r="AK33">
        <v>31</v>
      </c>
      <c r="AL33" s="1" t="s">
        <v>119</v>
      </c>
      <c r="AM33">
        <f>3*60+27</f>
        <v>207</v>
      </c>
      <c r="AO33">
        <v>31</v>
      </c>
      <c r="AP33" s="1" t="s">
        <v>128</v>
      </c>
      <c r="AQ33">
        <f t="shared" si="38"/>
        <v>229</v>
      </c>
      <c r="AS33">
        <v>31</v>
      </c>
      <c r="AT33" s="1" t="s">
        <v>138</v>
      </c>
      <c r="AU33">
        <f t="shared" si="42"/>
        <v>236</v>
      </c>
      <c r="AW33">
        <v>31</v>
      </c>
      <c r="AX33" s="1" t="s">
        <v>148</v>
      </c>
      <c r="AY33">
        <f>3*60+49</f>
        <v>229</v>
      </c>
      <c r="BA33">
        <v>31</v>
      </c>
      <c r="BB33" t="s">
        <v>157</v>
      </c>
      <c r="BC33">
        <f t="shared" si="43"/>
        <v>203</v>
      </c>
      <c r="BE33">
        <v>31</v>
      </c>
      <c r="BF33" t="s">
        <v>172</v>
      </c>
      <c r="BG33">
        <f t="shared" si="40"/>
        <v>242</v>
      </c>
      <c r="BI33">
        <v>31</v>
      </c>
      <c r="BJ33" t="s">
        <v>190</v>
      </c>
      <c r="BK33">
        <f>3*60+52</f>
        <v>232</v>
      </c>
      <c r="BM33">
        <v>31</v>
      </c>
      <c r="BN33" t="s">
        <v>204</v>
      </c>
      <c r="BO33">
        <f t="shared" si="41"/>
        <v>180</v>
      </c>
      <c r="BQ33">
        <v>31</v>
      </c>
      <c r="BR33" t="s">
        <v>217</v>
      </c>
      <c r="BS33">
        <f t="shared" si="44"/>
        <v>245</v>
      </c>
      <c r="BU33">
        <v>31</v>
      </c>
      <c r="BV33" t="s">
        <v>231</v>
      </c>
      <c r="BW33">
        <f t="shared" ref="BW33:BW39" si="47">4*60+23</f>
        <v>263</v>
      </c>
      <c r="BY33">
        <v>31</v>
      </c>
      <c r="BZ33" t="s">
        <v>248</v>
      </c>
      <c r="CA33">
        <f t="shared" si="45"/>
        <v>263</v>
      </c>
      <c r="CC33">
        <v>31</v>
      </c>
      <c r="CD33" t="s">
        <v>259</v>
      </c>
      <c r="CE33">
        <f t="shared" si="37"/>
        <v>193</v>
      </c>
    </row>
    <row r="34" spans="1:83" x14ac:dyDescent="0.25">
      <c r="A34">
        <v>32</v>
      </c>
      <c r="B34" t="s">
        <v>10</v>
      </c>
      <c r="C34">
        <f t="shared" ref="C34:C47" si="48">5*60+8</f>
        <v>308</v>
      </c>
      <c r="E34">
        <v>32</v>
      </c>
      <c r="F34" t="s">
        <v>20</v>
      </c>
      <c r="G34">
        <f t="shared" si="46"/>
        <v>204</v>
      </c>
      <c r="I34">
        <v>32</v>
      </c>
      <c r="J34" t="s">
        <v>30</v>
      </c>
      <c r="K34">
        <f>3*60+4</f>
        <v>184</v>
      </c>
      <c r="M34">
        <v>32</v>
      </c>
      <c r="N34" t="s">
        <v>38</v>
      </c>
      <c r="O34">
        <f t="shared" si="39"/>
        <v>258</v>
      </c>
      <c r="Q34">
        <v>32</v>
      </c>
      <c r="R34" t="s">
        <v>52</v>
      </c>
      <c r="S34">
        <f t="shared" ref="S34:S47" si="49">3*60+51</f>
        <v>231</v>
      </c>
      <c r="U34">
        <v>32</v>
      </c>
      <c r="V34" t="s">
        <v>59</v>
      </c>
      <c r="W34">
        <f t="shared" si="34"/>
        <v>311</v>
      </c>
      <c r="Y34">
        <v>32</v>
      </c>
      <c r="Z34" t="s">
        <v>73</v>
      </c>
      <c r="AA34">
        <f t="shared" si="32"/>
        <v>243</v>
      </c>
      <c r="AC34">
        <v>32</v>
      </c>
      <c r="AD34" t="s">
        <v>89</v>
      </c>
      <c r="AE34">
        <f>3*60+36</f>
        <v>216</v>
      </c>
      <c r="AG34">
        <v>32</v>
      </c>
      <c r="AH34" t="s">
        <v>104</v>
      </c>
      <c r="AI34">
        <f>3*60+11</f>
        <v>191</v>
      </c>
      <c r="AK34">
        <v>32</v>
      </c>
      <c r="AL34" s="1" t="s">
        <v>119</v>
      </c>
      <c r="AM34">
        <f>3*60+27</f>
        <v>207</v>
      </c>
      <c r="AO34">
        <v>32</v>
      </c>
      <c r="AP34" s="1" t="s">
        <v>128</v>
      </c>
      <c r="AQ34">
        <f t="shared" si="38"/>
        <v>229</v>
      </c>
      <c r="AS34">
        <v>32</v>
      </c>
      <c r="AT34" s="1" t="s">
        <v>138</v>
      </c>
      <c r="AU34">
        <f t="shared" si="42"/>
        <v>236</v>
      </c>
      <c r="AW34">
        <v>32</v>
      </c>
      <c r="AX34" s="1" t="s">
        <v>149</v>
      </c>
      <c r="AY34">
        <f>4*60+8</f>
        <v>248</v>
      </c>
      <c r="BA34">
        <v>32</v>
      </c>
      <c r="BB34" t="s">
        <v>157</v>
      </c>
      <c r="BC34">
        <f t="shared" si="43"/>
        <v>203</v>
      </c>
      <c r="BE34">
        <v>32</v>
      </c>
      <c r="BF34" t="s">
        <v>172</v>
      </c>
      <c r="BG34">
        <f t="shared" si="40"/>
        <v>242</v>
      </c>
      <c r="BI34">
        <v>32</v>
      </c>
      <c r="BJ34" t="s">
        <v>191</v>
      </c>
      <c r="BK34">
        <f>3*60+43</f>
        <v>223</v>
      </c>
      <c r="BM34">
        <v>32</v>
      </c>
      <c r="BN34" t="s">
        <v>204</v>
      </c>
      <c r="BO34">
        <f t="shared" si="41"/>
        <v>180</v>
      </c>
      <c r="BQ34">
        <v>32</v>
      </c>
      <c r="BR34" t="s">
        <v>217</v>
      </c>
      <c r="BS34">
        <f t="shared" si="44"/>
        <v>245</v>
      </c>
      <c r="BU34">
        <v>32</v>
      </c>
      <c r="BV34" t="s">
        <v>231</v>
      </c>
      <c r="BW34">
        <f t="shared" si="47"/>
        <v>263</v>
      </c>
      <c r="BY34">
        <v>32</v>
      </c>
      <c r="BZ34" t="s">
        <v>248</v>
      </c>
      <c r="CA34">
        <f t="shared" si="45"/>
        <v>263</v>
      </c>
      <c r="CC34">
        <v>32</v>
      </c>
      <c r="CD34" t="s">
        <v>259</v>
      </c>
      <c r="CE34">
        <f t="shared" si="37"/>
        <v>193</v>
      </c>
    </row>
    <row r="35" spans="1:83" x14ac:dyDescent="0.25">
      <c r="A35">
        <v>33</v>
      </c>
      <c r="B35" t="s">
        <v>11</v>
      </c>
      <c r="C35">
        <f t="shared" si="48"/>
        <v>308</v>
      </c>
      <c r="E35">
        <v>33</v>
      </c>
      <c r="F35" t="s">
        <v>20</v>
      </c>
      <c r="G35">
        <f t="shared" si="46"/>
        <v>204</v>
      </c>
      <c r="I35">
        <v>33</v>
      </c>
      <c r="J35" t="s">
        <v>30</v>
      </c>
      <c r="K35">
        <f>3*60+4</f>
        <v>184</v>
      </c>
      <c r="M35">
        <v>33</v>
      </c>
      <c r="N35" t="s">
        <v>38</v>
      </c>
      <c r="O35">
        <f t="shared" si="39"/>
        <v>258</v>
      </c>
      <c r="Q35">
        <v>33</v>
      </c>
      <c r="R35" t="s">
        <v>52</v>
      </c>
      <c r="S35">
        <f t="shared" si="49"/>
        <v>231</v>
      </c>
      <c r="U35">
        <v>33</v>
      </c>
      <c r="V35" t="s">
        <v>59</v>
      </c>
      <c r="W35">
        <f t="shared" si="34"/>
        <v>311</v>
      </c>
      <c r="Y35">
        <v>33</v>
      </c>
      <c r="Z35" t="s">
        <v>73</v>
      </c>
      <c r="AA35">
        <f t="shared" si="32"/>
        <v>243</v>
      </c>
      <c r="AC35">
        <v>33</v>
      </c>
      <c r="AD35" t="s">
        <v>89</v>
      </c>
      <c r="AE35">
        <f>3*60+36</f>
        <v>216</v>
      </c>
      <c r="AG35">
        <v>33</v>
      </c>
      <c r="AH35" t="s">
        <v>105</v>
      </c>
      <c r="AI35">
        <f>4*60+12</f>
        <v>252</v>
      </c>
      <c r="AK35">
        <v>33</v>
      </c>
      <c r="AL35" s="1" t="s">
        <v>120</v>
      </c>
      <c r="AM35">
        <f>3*60+30</f>
        <v>210</v>
      </c>
      <c r="AO35">
        <v>33</v>
      </c>
      <c r="AP35" s="1" t="s">
        <v>129</v>
      </c>
      <c r="AQ35">
        <f t="shared" ref="AQ35:AQ41" si="50">3*60+55</f>
        <v>235</v>
      </c>
      <c r="AS35">
        <v>33</v>
      </c>
      <c r="AT35" s="1" t="s">
        <v>138</v>
      </c>
      <c r="AU35">
        <f t="shared" si="42"/>
        <v>236</v>
      </c>
      <c r="AW35">
        <v>33</v>
      </c>
      <c r="AX35" s="1" t="s">
        <v>149</v>
      </c>
      <c r="AY35">
        <f>4*60+8</f>
        <v>248</v>
      </c>
      <c r="BA35">
        <v>33</v>
      </c>
      <c r="BB35" t="s">
        <v>157</v>
      </c>
      <c r="BC35">
        <f t="shared" si="43"/>
        <v>203</v>
      </c>
      <c r="BE35">
        <v>33</v>
      </c>
      <c r="BF35" t="s">
        <v>173</v>
      </c>
      <c r="BG35">
        <f>3*60+32</f>
        <v>212</v>
      </c>
      <c r="BI35">
        <v>33</v>
      </c>
      <c r="BJ35" t="s">
        <v>191</v>
      </c>
      <c r="BK35">
        <f>3*60+43</f>
        <v>223</v>
      </c>
      <c r="BM35">
        <v>33</v>
      </c>
      <c r="BN35" t="s">
        <v>204</v>
      </c>
      <c r="BO35">
        <f t="shared" si="41"/>
        <v>180</v>
      </c>
      <c r="BQ35">
        <v>33</v>
      </c>
      <c r="BR35" t="s">
        <v>217</v>
      </c>
      <c r="BS35">
        <f t="shared" si="44"/>
        <v>245</v>
      </c>
      <c r="BU35">
        <v>33</v>
      </c>
      <c r="BV35" t="s">
        <v>231</v>
      </c>
      <c r="BW35">
        <f t="shared" si="47"/>
        <v>263</v>
      </c>
      <c r="BY35">
        <v>33</v>
      </c>
      <c r="BZ35" t="s">
        <v>248</v>
      </c>
      <c r="CA35">
        <f t="shared" si="45"/>
        <v>263</v>
      </c>
      <c r="CC35">
        <v>33</v>
      </c>
      <c r="CD35" t="s">
        <v>259</v>
      </c>
      <c r="CE35">
        <f t="shared" si="37"/>
        <v>193</v>
      </c>
    </row>
    <row r="36" spans="1:83" x14ac:dyDescent="0.25">
      <c r="A36">
        <v>34</v>
      </c>
      <c r="B36" t="s">
        <v>11</v>
      </c>
      <c r="C36">
        <f t="shared" si="48"/>
        <v>308</v>
      </c>
      <c r="E36">
        <v>34</v>
      </c>
      <c r="F36" t="s">
        <v>20</v>
      </c>
      <c r="G36">
        <f t="shared" si="46"/>
        <v>204</v>
      </c>
      <c r="I36">
        <v>34</v>
      </c>
      <c r="J36" t="s">
        <v>30</v>
      </c>
      <c r="K36">
        <f>3*60+4</f>
        <v>184</v>
      </c>
      <c r="M36">
        <v>34</v>
      </c>
      <c r="N36" t="s">
        <v>39</v>
      </c>
      <c r="O36">
        <f>4*60+47</f>
        <v>287</v>
      </c>
      <c r="Q36">
        <v>34</v>
      </c>
      <c r="R36" t="s">
        <v>52</v>
      </c>
      <c r="S36">
        <f t="shared" si="49"/>
        <v>231</v>
      </c>
      <c r="U36">
        <v>34</v>
      </c>
      <c r="V36" t="s">
        <v>59</v>
      </c>
      <c r="W36">
        <f t="shared" si="34"/>
        <v>311</v>
      </c>
      <c r="Y36">
        <v>34</v>
      </c>
      <c r="Z36" t="s">
        <v>73</v>
      </c>
      <c r="AA36">
        <f t="shared" si="32"/>
        <v>243</v>
      </c>
      <c r="AC36">
        <v>34</v>
      </c>
      <c r="AD36" t="s">
        <v>89</v>
      </c>
      <c r="AE36">
        <f>3*60+36</f>
        <v>216</v>
      </c>
      <c r="AG36">
        <v>34</v>
      </c>
      <c r="AH36" t="s">
        <v>105</v>
      </c>
      <c r="AI36">
        <f>4*60+12</f>
        <v>252</v>
      </c>
      <c r="AK36">
        <v>34</v>
      </c>
      <c r="AL36" s="1" t="s">
        <v>120</v>
      </c>
      <c r="AM36">
        <f>3*60+30</f>
        <v>210</v>
      </c>
      <c r="AO36">
        <v>34</v>
      </c>
      <c r="AP36" s="1" t="s">
        <v>129</v>
      </c>
      <c r="AQ36">
        <f t="shared" si="50"/>
        <v>235</v>
      </c>
      <c r="AS36">
        <v>34</v>
      </c>
      <c r="AT36" s="1" t="s">
        <v>138</v>
      </c>
      <c r="AU36">
        <f t="shared" si="42"/>
        <v>236</v>
      </c>
      <c r="AW36">
        <v>34</v>
      </c>
      <c r="AX36" s="1" t="s">
        <v>150</v>
      </c>
      <c r="AY36">
        <f>4*60+7</f>
        <v>247</v>
      </c>
      <c r="BA36">
        <v>34</v>
      </c>
      <c r="BB36" t="s">
        <v>157</v>
      </c>
      <c r="BC36">
        <f t="shared" si="43"/>
        <v>203</v>
      </c>
      <c r="BE36">
        <v>34</v>
      </c>
      <c r="BF36" t="s">
        <v>173</v>
      </c>
      <c r="BG36">
        <f>3*60+32</f>
        <v>212</v>
      </c>
      <c r="BI36">
        <v>34</v>
      </c>
      <c r="BJ36" t="s">
        <v>191</v>
      </c>
      <c r="BK36">
        <f>3*60+43</f>
        <v>223</v>
      </c>
      <c r="BM36">
        <v>34</v>
      </c>
      <c r="BN36" t="s">
        <v>205</v>
      </c>
      <c r="BO36">
        <f>3*60+58</f>
        <v>238</v>
      </c>
      <c r="BQ36">
        <v>34</v>
      </c>
      <c r="BR36" t="s">
        <v>217</v>
      </c>
      <c r="BS36">
        <f t="shared" si="44"/>
        <v>245</v>
      </c>
      <c r="BU36">
        <v>34</v>
      </c>
      <c r="BV36" t="s">
        <v>231</v>
      </c>
      <c r="BW36">
        <f t="shared" si="47"/>
        <v>263</v>
      </c>
      <c r="BY36">
        <v>34</v>
      </c>
      <c r="BZ36" t="s">
        <v>248</v>
      </c>
      <c r="CA36">
        <f t="shared" si="45"/>
        <v>263</v>
      </c>
      <c r="CC36">
        <v>34</v>
      </c>
      <c r="CD36" t="s">
        <v>260</v>
      </c>
      <c r="CE36">
        <f>3*60+45</f>
        <v>225</v>
      </c>
    </row>
    <row r="37" spans="1:83" x14ac:dyDescent="0.25">
      <c r="A37">
        <v>35</v>
      </c>
      <c r="B37" t="s">
        <v>11</v>
      </c>
      <c r="C37">
        <f t="shared" si="48"/>
        <v>308</v>
      </c>
      <c r="E37">
        <v>35</v>
      </c>
      <c r="F37" t="s">
        <v>20</v>
      </c>
      <c r="G37">
        <f t="shared" si="46"/>
        <v>204</v>
      </c>
      <c r="I37">
        <v>35</v>
      </c>
      <c r="J37" t="s">
        <v>31</v>
      </c>
      <c r="K37">
        <f t="shared" ref="K37:K50" si="51">4*60+4</f>
        <v>244</v>
      </c>
      <c r="M37">
        <v>35</v>
      </c>
      <c r="N37" t="s">
        <v>40</v>
      </c>
      <c r="O37">
        <f>4*60+34</f>
        <v>274</v>
      </c>
      <c r="Q37">
        <v>35</v>
      </c>
      <c r="R37" t="s">
        <v>52</v>
      </c>
      <c r="S37">
        <f t="shared" si="49"/>
        <v>231</v>
      </c>
      <c r="U37">
        <v>35</v>
      </c>
      <c r="V37" t="s">
        <v>60</v>
      </c>
      <c r="W37">
        <f>4*60+17</f>
        <v>257</v>
      </c>
      <c r="Y37">
        <v>35</v>
      </c>
      <c r="Z37" t="s">
        <v>73</v>
      </c>
      <c r="AA37">
        <f t="shared" si="32"/>
        <v>243</v>
      </c>
      <c r="AC37">
        <v>35</v>
      </c>
      <c r="AD37" t="s">
        <v>89</v>
      </c>
      <c r="AE37">
        <f>3*60+36</f>
        <v>216</v>
      </c>
      <c r="AG37">
        <v>35</v>
      </c>
      <c r="AH37" t="s">
        <v>106</v>
      </c>
      <c r="AI37">
        <f>4*60+18</f>
        <v>258</v>
      </c>
      <c r="AK37">
        <v>35</v>
      </c>
      <c r="AL37" s="1" t="s">
        <v>120</v>
      </c>
      <c r="AM37">
        <f>3*60+30</f>
        <v>210</v>
      </c>
      <c r="AO37">
        <v>35</v>
      </c>
      <c r="AP37" s="1" t="s">
        <v>129</v>
      </c>
      <c r="AQ37">
        <f t="shared" si="50"/>
        <v>235</v>
      </c>
      <c r="AS37">
        <v>35</v>
      </c>
      <c r="AT37" s="1" t="s">
        <v>138</v>
      </c>
      <c r="AU37">
        <f t="shared" si="42"/>
        <v>236</v>
      </c>
      <c r="AW37">
        <v>35</v>
      </c>
      <c r="AX37" s="1" t="s">
        <v>150</v>
      </c>
      <c r="AY37">
        <f>4*60+7</f>
        <v>247</v>
      </c>
      <c r="BA37">
        <v>35</v>
      </c>
      <c r="BB37" t="s">
        <v>157</v>
      </c>
      <c r="BC37">
        <f t="shared" si="43"/>
        <v>203</v>
      </c>
      <c r="BE37">
        <v>35</v>
      </c>
      <c r="BF37" t="s">
        <v>173</v>
      </c>
      <c r="BG37">
        <f>3*60+32</f>
        <v>212</v>
      </c>
      <c r="BI37">
        <v>35</v>
      </c>
      <c r="BJ37" t="s">
        <v>191</v>
      </c>
      <c r="BK37">
        <f>3*60+43</f>
        <v>223</v>
      </c>
      <c r="BM37">
        <v>35</v>
      </c>
      <c r="BN37" t="s">
        <v>205</v>
      </c>
      <c r="BO37">
        <f>3*60+58</f>
        <v>238</v>
      </c>
      <c r="BQ37">
        <v>35</v>
      </c>
      <c r="BR37" t="s">
        <v>217</v>
      </c>
      <c r="BS37">
        <f t="shared" si="44"/>
        <v>245</v>
      </c>
      <c r="BU37">
        <v>35</v>
      </c>
      <c r="BV37" t="s">
        <v>231</v>
      </c>
      <c r="BW37">
        <f t="shared" si="47"/>
        <v>263</v>
      </c>
      <c r="BY37">
        <v>35</v>
      </c>
      <c r="BZ37" t="s">
        <v>249</v>
      </c>
      <c r="CA37">
        <f>3*60+50</f>
        <v>230</v>
      </c>
      <c r="CC37">
        <v>35</v>
      </c>
      <c r="CD37" t="s">
        <v>261</v>
      </c>
      <c r="CE37">
        <f>3*60+12</f>
        <v>192</v>
      </c>
    </row>
    <row r="38" spans="1:83" x14ac:dyDescent="0.25">
      <c r="A38">
        <v>36</v>
      </c>
      <c r="B38" t="s">
        <v>11</v>
      </c>
      <c r="C38">
        <f t="shared" si="48"/>
        <v>308</v>
      </c>
      <c r="E38">
        <v>36</v>
      </c>
      <c r="F38" t="s">
        <v>20</v>
      </c>
      <c r="G38">
        <f t="shared" si="46"/>
        <v>204</v>
      </c>
      <c r="I38">
        <v>36</v>
      </c>
      <c r="J38" t="s">
        <v>31</v>
      </c>
      <c r="K38">
        <f t="shared" si="51"/>
        <v>244</v>
      </c>
      <c r="M38">
        <v>36</v>
      </c>
      <c r="N38" t="s">
        <v>41</v>
      </c>
      <c r="O38">
        <f>4*60</f>
        <v>240</v>
      </c>
      <c r="Q38">
        <v>36</v>
      </c>
      <c r="R38" t="s">
        <v>52</v>
      </c>
      <c r="S38">
        <f t="shared" si="49"/>
        <v>231</v>
      </c>
      <c r="U38">
        <v>36</v>
      </c>
      <c r="V38" t="s">
        <v>60</v>
      </c>
      <c r="W38">
        <f>4*60+17</f>
        <v>257</v>
      </c>
      <c r="Y38">
        <v>36</v>
      </c>
      <c r="Z38" t="s">
        <v>74</v>
      </c>
      <c r="AA38">
        <f>4*60+58</f>
        <v>298</v>
      </c>
      <c r="AC38">
        <v>36</v>
      </c>
      <c r="AD38" t="s">
        <v>90</v>
      </c>
      <c r="AE38">
        <v>218</v>
      </c>
      <c r="AG38">
        <v>36</v>
      </c>
      <c r="AH38" t="s">
        <v>106</v>
      </c>
      <c r="AI38">
        <f>4*60+18</f>
        <v>258</v>
      </c>
      <c r="AK38">
        <v>36</v>
      </c>
      <c r="AL38" s="1" t="s">
        <v>121</v>
      </c>
      <c r="AM38">
        <f>4*60+58</f>
        <v>298</v>
      </c>
      <c r="AO38">
        <v>36</v>
      </c>
      <c r="AP38" s="1" t="s">
        <v>129</v>
      </c>
      <c r="AQ38">
        <f t="shared" si="50"/>
        <v>235</v>
      </c>
      <c r="AS38">
        <v>36</v>
      </c>
      <c r="AT38" s="1" t="s">
        <v>139</v>
      </c>
      <c r="AU38">
        <f>4*60+53</f>
        <v>293</v>
      </c>
      <c r="AW38">
        <v>36</v>
      </c>
      <c r="AX38" s="1" t="s">
        <v>150</v>
      </c>
      <c r="AY38">
        <f>4*60+7</f>
        <v>247</v>
      </c>
      <c r="BA38">
        <v>36</v>
      </c>
      <c r="BB38" t="s">
        <v>157</v>
      </c>
      <c r="BC38">
        <f t="shared" si="43"/>
        <v>203</v>
      </c>
      <c r="BE38">
        <v>36</v>
      </c>
      <c r="BF38" t="s">
        <v>174</v>
      </c>
      <c r="BG38">
        <f t="shared" ref="BG38:BG44" si="52">4*60+3</f>
        <v>243</v>
      </c>
      <c r="BI38">
        <v>36</v>
      </c>
      <c r="BJ38" t="s">
        <v>192</v>
      </c>
      <c r="BK38">
        <f>4*60+14</f>
        <v>254</v>
      </c>
      <c r="BM38">
        <v>36</v>
      </c>
      <c r="BN38" t="s">
        <v>206</v>
      </c>
      <c r="BO38">
        <f>3*60+40</f>
        <v>220</v>
      </c>
      <c r="BQ38">
        <v>36</v>
      </c>
      <c r="BR38" t="s">
        <v>217</v>
      </c>
      <c r="BS38">
        <f t="shared" si="44"/>
        <v>245</v>
      </c>
      <c r="BU38">
        <v>36</v>
      </c>
      <c r="BV38" t="s">
        <v>231</v>
      </c>
      <c r="BW38">
        <f t="shared" si="47"/>
        <v>263</v>
      </c>
      <c r="BY38">
        <v>36</v>
      </c>
      <c r="BZ38" t="s">
        <v>249</v>
      </c>
      <c r="CA38">
        <f>3*60+50</f>
        <v>230</v>
      </c>
      <c r="CC38">
        <v>36</v>
      </c>
      <c r="CD38" t="s">
        <v>261</v>
      </c>
      <c r="CE38">
        <f>3*60+12</f>
        <v>192</v>
      </c>
    </row>
    <row r="39" spans="1:83" x14ac:dyDescent="0.25">
      <c r="A39">
        <v>37</v>
      </c>
      <c r="B39" t="s">
        <v>11</v>
      </c>
      <c r="C39">
        <f t="shared" si="48"/>
        <v>308</v>
      </c>
      <c r="E39">
        <v>37</v>
      </c>
      <c r="F39" t="s">
        <v>21</v>
      </c>
      <c r="G39">
        <f t="shared" ref="G39:G46" si="53">3*60+53</f>
        <v>233</v>
      </c>
      <c r="I39">
        <v>37</v>
      </c>
      <c r="J39" t="s">
        <v>31</v>
      </c>
      <c r="K39">
        <f t="shared" si="51"/>
        <v>244</v>
      </c>
      <c r="M39">
        <v>37</v>
      </c>
      <c r="N39" t="s">
        <v>41</v>
      </c>
      <c r="O39">
        <f>4*60</f>
        <v>240</v>
      </c>
      <c r="Q39">
        <v>37</v>
      </c>
      <c r="R39" t="s">
        <v>52</v>
      </c>
      <c r="S39">
        <f t="shared" si="49"/>
        <v>231</v>
      </c>
      <c r="U39">
        <v>37</v>
      </c>
      <c r="V39" t="s">
        <v>61</v>
      </c>
      <c r="W39">
        <f>5*60+1</f>
        <v>301</v>
      </c>
      <c r="Y39">
        <v>37</v>
      </c>
      <c r="Z39" t="s">
        <v>74</v>
      </c>
      <c r="AA39">
        <f>4*60+58</f>
        <v>298</v>
      </c>
      <c r="AC39">
        <v>37</v>
      </c>
      <c r="AD39" t="s">
        <v>90</v>
      </c>
      <c r="AE39">
        <v>218</v>
      </c>
      <c r="AG39">
        <v>37</v>
      </c>
      <c r="AH39" t="s">
        <v>106</v>
      </c>
      <c r="AI39">
        <f>4*60+18</f>
        <v>258</v>
      </c>
      <c r="AK39">
        <v>37</v>
      </c>
      <c r="AL39" s="1" t="s">
        <v>121</v>
      </c>
      <c r="AM39">
        <f>4*60+58</f>
        <v>298</v>
      </c>
      <c r="AO39">
        <v>37</v>
      </c>
      <c r="AP39" s="1" t="s">
        <v>129</v>
      </c>
      <c r="AQ39">
        <f t="shared" si="50"/>
        <v>235</v>
      </c>
      <c r="AS39">
        <v>37</v>
      </c>
      <c r="AT39" s="1" t="s">
        <v>139</v>
      </c>
      <c r="AU39">
        <f>4*60+53</f>
        <v>293</v>
      </c>
      <c r="AW39">
        <v>37</v>
      </c>
      <c r="AX39" s="1" t="s">
        <v>151</v>
      </c>
      <c r="AY39">
        <f t="shared" ref="AY39:AY45" si="54">3*60+43</f>
        <v>223</v>
      </c>
      <c r="BA39">
        <v>37</v>
      </c>
      <c r="BB39" t="s">
        <v>157</v>
      </c>
      <c r="BC39">
        <f t="shared" si="43"/>
        <v>203</v>
      </c>
      <c r="BE39">
        <v>37</v>
      </c>
      <c r="BF39" t="s">
        <v>174</v>
      </c>
      <c r="BG39">
        <f t="shared" si="52"/>
        <v>243</v>
      </c>
      <c r="BI39">
        <v>37</v>
      </c>
      <c r="BJ39" t="s">
        <v>193</v>
      </c>
      <c r="BK39">
        <f>3*60+42</f>
        <v>222</v>
      </c>
      <c r="BM39">
        <v>37</v>
      </c>
      <c r="BN39" t="s">
        <v>206</v>
      </c>
      <c r="BO39">
        <f>3*60+40</f>
        <v>220</v>
      </c>
      <c r="BQ39">
        <v>37</v>
      </c>
      <c r="BR39" t="s">
        <v>217</v>
      </c>
      <c r="BS39">
        <f t="shared" si="44"/>
        <v>245</v>
      </c>
      <c r="BU39">
        <v>37</v>
      </c>
      <c r="BV39" t="s">
        <v>231</v>
      </c>
      <c r="BW39">
        <f t="shared" si="47"/>
        <v>263</v>
      </c>
      <c r="BY39">
        <v>37</v>
      </c>
      <c r="BZ39" t="s">
        <v>250</v>
      </c>
      <c r="CA39">
        <f>3*60+21</f>
        <v>201</v>
      </c>
      <c r="CC39">
        <v>37</v>
      </c>
      <c r="CD39" t="s">
        <v>260</v>
      </c>
      <c r="CE39">
        <f>3*60+45</f>
        <v>225</v>
      </c>
    </row>
    <row r="40" spans="1:83" x14ac:dyDescent="0.25">
      <c r="A40">
        <v>38</v>
      </c>
      <c r="B40" t="s">
        <v>11</v>
      </c>
      <c r="C40">
        <f t="shared" si="48"/>
        <v>308</v>
      </c>
      <c r="E40">
        <v>38</v>
      </c>
      <c r="F40" t="s">
        <v>21</v>
      </c>
      <c r="G40">
        <f t="shared" si="53"/>
        <v>233</v>
      </c>
      <c r="I40">
        <v>38</v>
      </c>
      <c r="J40" t="s">
        <v>31</v>
      </c>
      <c r="K40">
        <f t="shared" si="51"/>
        <v>244</v>
      </c>
      <c r="M40">
        <v>38</v>
      </c>
      <c r="N40" t="s">
        <v>41</v>
      </c>
      <c r="O40">
        <f>4*60</f>
        <v>240</v>
      </c>
      <c r="Q40">
        <v>38</v>
      </c>
      <c r="R40" t="s">
        <v>52</v>
      </c>
      <c r="S40">
        <f t="shared" si="49"/>
        <v>231</v>
      </c>
      <c r="U40">
        <v>38</v>
      </c>
      <c r="V40" t="s">
        <v>61</v>
      </c>
      <c r="W40">
        <f>5*60+1</f>
        <v>301</v>
      </c>
      <c r="Y40">
        <v>38</v>
      </c>
      <c r="Z40" t="s">
        <v>74</v>
      </c>
      <c r="AA40">
        <f>4*60+58</f>
        <v>298</v>
      </c>
      <c r="AC40">
        <v>38</v>
      </c>
      <c r="AD40" t="s">
        <v>91</v>
      </c>
      <c r="AE40">
        <f>4*60+38</f>
        <v>278</v>
      </c>
      <c r="AG40">
        <v>38</v>
      </c>
      <c r="AH40" t="s">
        <v>107</v>
      </c>
      <c r="AI40">
        <f>3*60+45</f>
        <v>225</v>
      </c>
      <c r="AK40">
        <v>38</v>
      </c>
      <c r="AL40" s="1" t="s">
        <v>121</v>
      </c>
      <c r="AM40">
        <f>4*60+58</f>
        <v>298</v>
      </c>
      <c r="AO40">
        <v>38</v>
      </c>
      <c r="AP40" s="1" t="s">
        <v>129</v>
      </c>
      <c r="AQ40">
        <f t="shared" si="50"/>
        <v>235</v>
      </c>
      <c r="AS40">
        <v>38</v>
      </c>
      <c r="AT40" s="1" t="s">
        <v>139</v>
      </c>
      <c r="AU40">
        <f>4*60+53</f>
        <v>293</v>
      </c>
      <c r="AW40">
        <v>38</v>
      </c>
      <c r="AX40" s="1" t="s">
        <v>151</v>
      </c>
      <c r="AY40">
        <f t="shared" si="54"/>
        <v>223</v>
      </c>
      <c r="BA40">
        <v>38</v>
      </c>
      <c r="BB40" t="s">
        <v>159</v>
      </c>
      <c r="BC40">
        <f t="shared" ref="BC40:BC49" si="55">3*60+28</f>
        <v>208</v>
      </c>
      <c r="BE40">
        <v>38</v>
      </c>
      <c r="BF40" t="s">
        <v>174</v>
      </c>
      <c r="BG40">
        <f t="shared" si="52"/>
        <v>243</v>
      </c>
      <c r="BI40">
        <v>38</v>
      </c>
      <c r="BJ40" t="s">
        <v>193</v>
      </c>
      <c r="BK40">
        <f>3*60+42</f>
        <v>222</v>
      </c>
      <c r="BM40">
        <v>38</v>
      </c>
      <c r="BN40" t="s">
        <v>206</v>
      </c>
      <c r="BO40">
        <f>3*60+40</f>
        <v>220</v>
      </c>
      <c r="BQ40">
        <v>38</v>
      </c>
      <c r="BR40" t="s">
        <v>217</v>
      </c>
      <c r="BS40">
        <f t="shared" si="44"/>
        <v>245</v>
      </c>
      <c r="BU40">
        <v>38</v>
      </c>
      <c r="BV40" t="s">
        <v>232</v>
      </c>
      <c r="BW40">
        <f>3*60+47</f>
        <v>227</v>
      </c>
      <c r="BY40">
        <v>38</v>
      </c>
      <c r="BZ40" t="s">
        <v>250</v>
      </c>
      <c r="CA40">
        <f>3*60+21</f>
        <v>201</v>
      </c>
      <c r="CC40">
        <v>38</v>
      </c>
      <c r="CD40" t="s">
        <v>261</v>
      </c>
      <c r="CE40">
        <f>3*60+12</f>
        <v>192</v>
      </c>
    </row>
    <row r="41" spans="1:83" x14ac:dyDescent="0.25">
      <c r="A41">
        <v>39</v>
      </c>
      <c r="B41" t="s">
        <v>11</v>
      </c>
      <c r="C41">
        <f t="shared" si="48"/>
        <v>308</v>
      </c>
      <c r="E41">
        <v>39</v>
      </c>
      <c r="F41" t="s">
        <v>21</v>
      </c>
      <c r="G41">
        <f t="shared" si="53"/>
        <v>233</v>
      </c>
      <c r="I41">
        <v>39</v>
      </c>
      <c r="J41" t="s">
        <v>31</v>
      </c>
      <c r="K41">
        <f t="shared" si="51"/>
        <v>244</v>
      </c>
      <c r="M41">
        <v>39</v>
      </c>
      <c r="N41" t="s">
        <v>42</v>
      </c>
      <c r="O41">
        <v>244</v>
      </c>
      <c r="Q41">
        <v>39</v>
      </c>
      <c r="R41" t="s">
        <v>52</v>
      </c>
      <c r="S41">
        <f t="shared" si="49"/>
        <v>231</v>
      </c>
      <c r="U41">
        <v>39</v>
      </c>
      <c r="V41" t="s">
        <v>61</v>
      </c>
      <c r="W41">
        <f>5*60+1</f>
        <v>301</v>
      </c>
      <c r="Y41">
        <v>39</v>
      </c>
      <c r="Z41" t="s">
        <v>74</v>
      </c>
      <c r="AA41">
        <f>4*60+58</f>
        <v>298</v>
      </c>
      <c r="AC41">
        <v>39</v>
      </c>
      <c r="AD41" t="s">
        <v>91</v>
      </c>
      <c r="AE41">
        <f>4*60+38</f>
        <v>278</v>
      </c>
      <c r="AG41">
        <v>39</v>
      </c>
      <c r="AH41" t="s">
        <v>107</v>
      </c>
      <c r="AI41">
        <f>3*60+45</f>
        <v>225</v>
      </c>
      <c r="AK41">
        <v>39</v>
      </c>
      <c r="AL41" s="1" t="s">
        <v>120</v>
      </c>
      <c r="AM41">
        <f>3*60+30</f>
        <v>210</v>
      </c>
      <c r="AO41">
        <v>39</v>
      </c>
      <c r="AP41" s="1" t="s">
        <v>129</v>
      </c>
      <c r="AQ41">
        <f t="shared" si="50"/>
        <v>235</v>
      </c>
      <c r="AS41">
        <v>39</v>
      </c>
      <c r="AT41" s="1" t="s">
        <v>139</v>
      </c>
      <c r="AU41">
        <f>4*60+53</f>
        <v>293</v>
      </c>
      <c r="AW41">
        <v>39</v>
      </c>
      <c r="AX41" s="1" t="s">
        <v>151</v>
      </c>
      <c r="AY41">
        <f t="shared" si="54"/>
        <v>223</v>
      </c>
      <c r="BA41">
        <v>39</v>
      </c>
      <c r="BB41" t="s">
        <v>159</v>
      </c>
      <c r="BC41">
        <f t="shared" si="55"/>
        <v>208</v>
      </c>
      <c r="BE41">
        <v>39</v>
      </c>
      <c r="BF41" t="s">
        <v>174</v>
      </c>
      <c r="BG41">
        <f t="shared" si="52"/>
        <v>243</v>
      </c>
      <c r="BI41">
        <v>39</v>
      </c>
      <c r="BJ41" t="s">
        <v>194</v>
      </c>
      <c r="BK41">
        <f>4*60+4</f>
        <v>244</v>
      </c>
      <c r="BM41">
        <v>39</v>
      </c>
      <c r="BN41" t="s">
        <v>207</v>
      </c>
      <c r="BO41">
        <f>3*60+35</f>
        <v>215</v>
      </c>
      <c r="BQ41">
        <v>39</v>
      </c>
      <c r="BR41" t="s">
        <v>217</v>
      </c>
      <c r="BS41">
        <f t="shared" si="44"/>
        <v>245</v>
      </c>
      <c r="BU41">
        <v>39</v>
      </c>
      <c r="BV41" t="s">
        <v>232</v>
      </c>
      <c r="BW41">
        <f>3*60+47</f>
        <v>227</v>
      </c>
      <c r="BY41">
        <v>39</v>
      </c>
      <c r="BZ41" t="s">
        <v>250</v>
      </c>
      <c r="CA41">
        <f>3*60+21</f>
        <v>201</v>
      </c>
      <c r="CC41">
        <v>39</v>
      </c>
      <c r="CD41" t="s">
        <v>262</v>
      </c>
      <c r="CE41">
        <f t="shared" ref="CE41:CE49" si="56">3*60+39</f>
        <v>219</v>
      </c>
    </row>
    <row r="42" spans="1:83" x14ac:dyDescent="0.25">
      <c r="A42">
        <v>40</v>
      </c>
      <c r="B42" t="s">
        <v>11</v>
      </c>
      <c r="C42">
        <f t="shared" si="48"/>
        <v>308</v>
      </c>
      <c r="E42">
        <v>40</v>
      </c>
      <c r="F42" t="s">
        <v>21</v>
      </c>
      <c r="G42">
        <f t="shared" si="53"/>
        <v>233</v>
      </c>
      <c r="I42">
        <v>40</v>
      </c>
      <c r="J42" t="s">
        <v>31</v>
      </c>
      <c r="K42">
        <f t="shared" si="51"/>
        <v>244</v>
      </c>
      <c r="M42">
        <v>40</v>
      </c>
      <c r="N42" t="s">
        <v>42</v>
      </c>
      <c r="O42">
        <v>244</v>
      </c>
      <c r="Q42">
        <v>40</v>
      </c>
      <c r="R42" t="s">
        <v>52</v>
      </c>
      <c r="S42">
        <f t="shared" si="49"/>
        <v>231</v>
      </c>
      <c r="U42">
        <v>40</v>
      </c>
      <c r="V42" t="s">
        <v>62</v>
      </c>
      <c r="W42">
        <f>4*60+27</f>
        <v>267</v>
      </c>
      <c r="Y42">
        <v>40</v>
      </c>
      <c r="Z42" t="s">
        <v>75</v>
      </c>
      <c r="AA42">
        <f>3*60+55</f>
        <v>235</v>
      </c>
      <c r="AC42">
        <v>40</v>
      </c>
      <c r="AD42" t="s">
        <v>91</v>
      </c>
      <c r="AE42">
        <f>4*60+38</f>
        <v>278</v>
      </c>
      <c r="AG42">
        <v>40</v>
      </c>
      <c r="AH42" t="s">
        <v>107</v>
      </c>
      <c r="AI42">
        <f>3*60+45</f>
        <v>225</v>
      </c>
      <c r="AK42">
        <v>40</v>
      </c>
      <c r="AL42" s="1" t="s">
        <v>120</v>
      </c>
      <c r="AM42">
        <f>3*60+30</f>
        <v>210</v>
      </c>
      <c r="AO42">
        <v>40</v>
      </c>
      <c r="AP42" s="1" t="s">
        <v>130</v>
      </c>
      <c r="AQ42">
        <f>3*60+49</f>
        <v>229</v>
      </c>
      <c r="AS42">
        <v>40</v>
      </c>
      <c r="AT42" s="1" t="s">
        <v>140</v>
      </c>
      <c r="AU42">
        <f t="shared" ref="AU42:AU50" si="57">4*60+4</f>
        <v>244</v>
      </c>
      <c r="AW42">
        <v>40</v>
      </c>
      <c r="AX42" s="1" t="s">
        <v>151</v>
      </c>
      <c r="AY42">
        <f t="shared" si="54"/>
        <v>223</v>
      </c>
      <c r="BA42">
        <v>40</v>
      </c>
      <c r="BB42" t="s">
        <v>159</v>
      </c>
      <c r="BC42">
        <f t="shared" si="55"/>
        <v>208</v>
      </c>
      <c r="BE42">
        <v>40</v>
      </c>
      <c r="BF42" t="s">
        <v>174</v>
      </c>
      <c r="BG42">
        <f t="shared" si="52"/>
        <v>243</v>
      </c>
      <c r="BI42">
        <v>40</v>
      </c>
      <c r="BJ42" t="s">
        <v>193</v>
      </c>
      <c r="BK42">
        <f>3*60+42</f>
        <v>222</v>
      </c>
      <c r="BM42">
        <v>40</v>
      </c>
      <c r="BN42" t="s">
        <v>206</v>
      </c>
      <c r="BO42">
        <f>3*60+40</f>
        <v>220</v>
      </c>
      <c r="BQ42">
        <v>40</v>
      </c>
      <c r="BR42" t="s">
        <v>217</v>
      </c>
      <c r="BS42">
        <f t="shared" si="44"/>
        <v>245</v>
      </c>
      <c r="BU42">
        <v>40</v>
      </c>
      <c r="BV42" t="s">
        <v>239</v>
      </c>
      <c r="BW42">
        <f>3*60+40</f>
        <v>220</v>
      </c>
      <c r="BY42">
        <v>40</v>
      </c>
      <c r="BZ42" t="s">
        <v>250</v>
      </c>
      <c r="CA42">
        <f>3*60+21</f>
        <v>201</v>
      </c>
      <c r="CC42">
        <v>40</v>
      </c>
      <c r="CD42" t="s">
        <v>262</v>
      </c>
      <c r="CE42">
        <f t="shared" si="56"/>
        <v>219</v>
      </c>
    </row>
    <row r="43" spans="1:83" x14ac:dyDescent="0.25">
      <c r="A43">
        <v>41</v>
      </c>
      <c r="B43" t="s">
        <v>11</v>
      </c>
      <c r="C43">
        <f t="shared" si="48"/>
        <v>308</v>
      </c>
      <c r="E43">
        <v>41</v>
      </c>
      <c r="F43" t="s">
        <v>21</v>
      </c>
      <c r="G43">
        <f t="shared" si="53"/>
        <v>233</v>
      </c>
      <c r="I43">
        <v>41</v>
      </c>
      <c r="J43" t="s">
        <v>31</v>
      </c>
      <c r="K43">
        <f t="shared" si="51"/>
        <v>244</v>
      </c>
      <c r="M43">
        <v>41</v>
      </c>
      <c r="N43" t="s">
        <v>42</v>
      </c>
      <c r="O43">
        <v>244</v>
      </c>
      <c r="Q43">
        <v>41</v>
      </c>
      <c r="R43" t="s">
        <v>52</v>
      </c>
      <c r="S43">
        <f t="shared" si="49"/>
        <v>231</v>
      </c>
      <c r="U43">
        <v>41</v>
      </c>
      <c r="V43" t="s">
        <v>63</v>
      </c>
      <c r="W43">
        <f t="shared" ref="W43:W48" si="58">3*60+50</f>
        <v>230</v>
      </c>
      <c r="Y43">
        <v>41</v>
      </c>
      <c r="Z43" t="s">
        <v>75</v>
      </c>
      <c r="AA43">
        <f>3*60+55</f>
        <v>235</v>
      </c>
      <c r="AC43">
        <v>41</v>
      </c>
      <c r="AD43" t="s">
        <v>92</v>
      </c>
      <c r="AE43">
        <f>4*60+46</f>
        <v>286</v>
      </c>
      <c r="AG43">
        <v>41</v>
      </c>
      <c r="AH43" t="s">
        <v>107</v>
      </c>
      <c r="AI43">
        <f>3*60+45</f>
        <v>225</v>
      </c>
      <c r="AK43">
        <v>41</v>
      </c>
      <c r="AL43" s="1" t="s">
        <v>121</v>
      </c>
      <c r="AM43">
        <f>4*60+58</f>
        <v>298</v>
      </c>
      <c r="AO43">
        <v>41</v>
      </c>
      <c r="AP43" s="1" t="s">
        <v>130</v>
      </c>
      <c r="AQ43">
        <f>3*60+49</f>
        <v>229</v>
      </c>
      <c r="AS43">
        <v>41</v>
      </c>
      <c r="AT43" s="1" t="s">
        <v>140</v>
      </c>
      <c r="AU43">
        <f t="shared" si="57"/>
        <v>244</v>
      </c>
      <c r="AW43">
        <v>41</v>
      </c>
      <c r="AX43" s="1" t="s">
        <v>151</v>
      </c>
      <c r="AY43">
        <f t="shared" si="54"/>
        <v>223</v>
      </c>
      <c r="BA43">
        <v>41</v>
      </c>
      <c r="BB43" t="s">
        <v>159</v>
      </c>
      <c r="BC43">
        <f t="shared" si="55"/>
        <v>208</v>
      </c>
      <c r="BE43">
        <v>41</v>
      </c>
      <c r="BF43" t="s">
        <v>174</v>
      </c>
      <c r="BG43">
        <f t="shared" si="52"/>
        <v>243</v>
      </c>
      <c r="BI43">
        <v>41</v>
      </c>
      <c r="BJ43" t="s">
        <v>193</v>
      </c>
      <c r="BK43">
        <f>3*60+42</f>
        <v>222</v>
      </c>
      <c r="BM43">
        <v>41</v>
      </c>
      <c r="BN43" t="s">
        <v>206</v>
      </c>
      <c r="BO43">
        <f>3*60+40</f>
        <v>220</v>
      </c>
      <c r="BQ43">
        <v>41</v>
      </c>
      <c r="BR43" t="s">
        <v>217</v>
      </c>
      <c r="BS43">
        <f t="shared" si="44"/>
        <v>245</v>
      </c>
      <c r="BU43">
        <v>41</v>
      </c>
      <c r="BV43" t="s">
        <v>239</v>
      </c>
      <c r="BW43">
        <f>3*60+40</f>
        <v>220</v>
      </c>
      <c r="BY43">
        <v>41</v>
      </c>
      <c r="BZ43" t="s">
        <v>251</v>
      </c>
      <c r="CA43">
        <f>4*60+47</f>
        <v>287</v>
      </c>
      <c r="CC43">
        <v>41</v>
      </c>
      <c r="CD43" t="s">
        <v>262</v>
      </c>
      <c r="CE43">
        <f t="shared" si="56"/>
        <v>219</v>
      </c>
    </row>
    <row r="44" spans="1:83" x14ac:dyDescent="0.25">
      <c r="A44">
        <v>42</v>
      </c>
      <c r="B44" t="s">
        <v>11</v>
      </c>
      <c r="C44">
        <f t="shared" si="48"/>
        <v>308</v>
      </c>
      <c r="E44">
        <v>42</v>
      </c>
      <c r="F44" t="s">
        <v>21</v>
      </c>
      <c r="G44">
        <f t="shared" si="53"/>
        <v>233</v>
      </c>
      <c r="I44">
        <v>42</v>
      </c>
      <c r="J44" t="s">
        <v>31</v>
      </c>
      <c r="K44">
        <f t="shared" si="51"/>
        <v>244</v>
      </c>
      <c r="M44">
        <v>42</v>
      </c>
      <c r="N44" t="s">
        <v>42</v>
      </c>
      <c r="O44">
        <v>244</v>
      </c>
      <c r="Q44">
        <v>42</v>
      </c>
      <c r="R44" t="s">
        <v>52</v>
      </c>
      <c r="S44">
        <f t="shared" si="49"/>
        <v>231</v>
      </c>
      <c r="U44">
        <v>42</v>
      </c>
      <c r="V44" t="s">
        <v>63</v>
      </c>
      <c r="W44">
        <f t="shared" si="58"/>
        <v>230</v>
      </c>
      <c r="Y44">
        <v>42</v>
      </c>
      <c r="Z44" t="s">
        <v>76</v>
      </c>
      <c r="AA44">
        <f>2*60+52</f>
        <v>172</v>
      </c>
      <c r="AC44">
        <v>42</v>
      </c>
      <c r="AD44" t="s">
        <v>92</v>
      </c>
      <c r="AE44">
        <f>4*60+46</f>
        <v>286</v>
      </c>
      <c r="AG44">
        <v>42</v>
      </c>
      <c r="AH44" t="s">
        <v>108</v>
      </c>
      <c r="AI44">
        <f>3*60+23</f>
        <v>203</v>
      </c>
      <c r="AK44">
        <v>42</v>
      </c>
      <c r="AL44" s="1" t="s">
        <v>121</v>
      </c>
      <c r="AM44">
        <f>4*60+58</f>
        <v>298</v>
      </c>
      <c r="AO44">
        <v>42</v>
      </c>
      <c r="AP44" s="1" t="s">
        <v>129</v>
      </c>
      <c r="AQ44">
        <f>3*60+55</f>
        <v>235</v>
      </c>
      <c r="AS44">
        <v>42</v>
      </c>
      <c r="AT44" s="1" t="s">
        <v>140</v>
      </c>
      <c r="AU44">
        <f t="shared" si="57"/>
        <v>244</v>
      </c>
      <c r="AW44">
        <v>42</v>
      </c>
      <c r="AX44" s="1" t="s">
        <v>151</v>
      </c>
      <c r="AY44">
        <f t="shared" si="54"/>
        <v>223</v>
      </c>
      <c r="BA44">
        <v>42</v>
      </c>
      <c r="BB44" t="s">
        <v>159</v>
      </c>
      <c r="BC44">
        <f t="shared" si="55"/>
        <v>208</v>
      </c>
      <c r="BE44">
        <v>42</v>
      </c>
      <c r="BF44" t="s">
        <v>174</v>
      </c>
      <c r="BG44">
        <f t="shared" si="52"/>
        <v>243</v>
      </c>
      <c r="BI44">
        <v>42</v>
      </c>
      <c r="BJ44" t="s">
        <v>193</v>
      </c>
      <c r="BK44">
        <f>3*60+42</f>
        <v>222</v>
      </c>
      <c r="BM44">
        <v>42</v>
      </c>
      <c r="BN44" t="s">
        <v>208</v>
      </c>
      <c r="BO44">
        <f>4*60+1</f>
        <v>241</v>
      </c>
      <c r="BQ44">
        <v>42</v>
      </c>
      <c r="BR44" t="s">
        <v>218</v>
      </c>
      <c r="BS44">
        <f>3*60+32</f>
        <v>212</v>
      </c>
      <c r="BU44">
        <v>42</v>
      </c>
      <c r="BV44" t="s">
        <v>239</v>
      </c>
      <c r="BW44">
        <f>3*60+40</f>
        <v>220</v>
      </c>
      <c r="BY44">
        <v>42</v>
      </c>
      <c r="BZ44" t="s">
        <v>251</v>
      </c>
      <c r="CA44">
        <f>4*60+47</f>
        <v>287</v>
      </c>
      <c r="CC44">
        <v>42</v>
      </c>
      <c r="CD44" t="s">
        <v>262</v>
      </c>
      <c r="CE44">
        <f t="shared" si="56"/>
        <v>219</v>
      </c>
    </row>
    <row r="45" spans="1:83" x14ac:dyDescent="0.25">
      <c r="A45">
        <v>43</v>
      </c>
      <c r="B45" t="s">
        <v>11</v>
      </c>
      <c r="C45">
        <f t="shared" si="48"/>
        <v>308</v>
      </c>
      <c r="E45">
        <v>43</v>
      </c>
      <c r="F45" t="s">
        <v>21</v>
      </c>
      <c r="G45">
        <f t="shared" si="53"/>
        <v>233</v>
      </c>
      <c r="I45">
        <v>43</v>
      </c>
      <c r="J45" t="s">
        <v>31</v>
      </c>
      <c r="K45">
        <f t="shared" si="51"/>
        <v>244</v>
      </c>
      <c r="M45">
        <v>43</v>
      </c>
      <c r="N45" t="s">
        <v>42</v>
      </c>
      <c r="O45">
        <v>244</v>
      </c>
      <c r="Q45">
        <v>43</v>
      </c>
      <c r="R45" t="s">
        <v>52</v>
      </c>
      <c r="S45">
        <f t="shared" si="49"/>
        <v>231</v>
      </c>
      <c r="U45">
        <v>43</v>
      </c>
      <c r="V45" t="s">
        <v>63</v>
      </c>
      <c r="W45">
        <f t="shared" si="58"/>
        <v>230</v>
      </c>
      <c r="Y45">
        <v>43</v>
      </c>
      <c r="Z45" t="s">
        <v>75</v>
      </c>
      <c r="AA45">
        <f>3*60+55</f>
        <v>235</v>
      </c>
      <c r="AC45">
        <v>43</v>
      </c>
      <c r="AD45" t="s">
        <v>93</v>
      </c>
      <c r="AE45">
        <f t="shared" ref="AE45:AE54" si="59">4*60</f>
        <v>240</v>
      </c>
      <c r="AG45">
        <v>43</v>
      </c>
      <c r="AH45" t="s">
        <v>108</v>
      </c>
      <c r="AI45">
        <f>3*60+23</f>
        <v>203</v>
      </c>
      <c r="AK45">
        <v>43</v>
      </c>
      <c r="AL45" s="1" t="s">
        <v>120</v>
      </c>
      <c r="AM45">
        <f>3*60+30</f>
        <v>210</v>
      </c>
      <c r="AO45">
        <v>43</v>
      </c>
      <c r="AP45" s="1" t="s">
        <v>129</v>
      </c>
      <c r="AQ45">
        <f>3*60+55</f>
        <v>235</v>
      </c>
      <c r="AS45">
        <v>43</v>
      </c>
      <c r="AT45" s="1" t="s">
        <v>140</v>
      </c>
      <c r="AU45">
        <f t="shared" si="57"/>
        <v>244</v>
      </c>
      <c r="AW45">
        <v>43</v>
      </c>
      <c r="AX45" s="1" t="s">
        <v>151</v>
      </c>
      <c r="AY45">
        <f t="shared" si="54"/>
        <v>223</v>
      </c>
      <c r="BA45">
        <v>43</v>
      </c>
      <c r="BB45" t="s">
        <v>159</v>
      </c>
      <c r="BC45">
        <f t="shared" si="55"/>
        <v>208</v>
      </c>
      <c r="BE45">
        <v>43</v>
      </c>
      <c r="BF45" t="s">
        <v>175</v>
      </c>
      <c r="BG45">
        <f>3*60+55</f>
        <v>235</v>
      </c>
      <c r="BI45">
        <v>43</v>
      </c>
      <c r="BJ45" t="s">
        <v>193</v>
      </c>
      <c r="BK45">
        <f>3*60+42</f>
        <v>222</v>
      </c>
      <c r="BM45">
        <v>43</v>
      </c>
      <c r="BN45" t="s">
        <v>209</v>
      </c>
      <c r="BO45">
        <f>3*60+44</f>
        <v>224</v>
      </c>
      <c r="BQ45">
        <v>43</v>
      </c>
      <c r="BR45" t="s">
        <v>219</v>
      </c>
      <c r="BS45">
        <f>3*60+33</f>
        <v>213</v>
      </c>
      <c r="BU45">
        <v>43</v>
      </c>
      <c r="BV45" t="s">
        <v>239</v>
      </c>
      <c r="BW45">
        <f>3*60+40</f>
        <v>220</v>
      </c>
      <c r="BY45">
        <v>43</v>
      </c>
      <c r="BZ45" t="s">
        <v>251</v>
      </c>
      <c r="CA45">
        <f>4*60+47</f>
        <v>287</v>
      </c>
      <c r="CC45">
        <v>43</v>
      </c>
      <c r="CD45" t="s">
        <v>262</v>
      </c>
      <c r="CE45">
        <f t="shared" si="56"/>
        <v>219</v>
      </c>
    </row>
    <row r="46" spans="1:83" x14ac:dyDescent="0.25">
      <c r="A46">
        <v>44</v>
      </c>
      <c r="B46" t="s">
        <v>11</v>
      </c>
      <c r="C46">
        <f t="shared" si="48"/>
        <v>308</v>
      </c>
      <c r="E46">
        <v>44</v>
      </c>
      <c r="F46" t="s">
        <v>21</v>
      </c>
      <c r="G46">
        <f t="shared" si="53"/>
        <v>233</v>
      </c>
      <c r="I46">
        <v>44</v>
      </c>
      <c r="J46" t="s">
        <v>31</v>
      </c>
      <c r="K46">
        <f t="shared" si="51"/>
        <v>244</v>
      </c>
      <c r="M46">
        <v>44</v>
      </c>
      <c r="N46" t="s">
        <v>42</v>
      </c>
      <c r="O46">
        <v>244</v>
      </c>
      <c r="Q46">
        <v>44</v>
      </c>
      <c r="R46" t="s">
        <v>52</v>
      </c>
      <c r="S46">
        <f t="shared" si="49"/>
        <v>231</v>
      </c>
      <c r="U46">
        <v>44</v>
      </c>
      <c r="V46" t="s">
        <v>63</v>
      </c>
      <c r="W46">
        <f t="shared" si="58"/>
        <v>230</v>
      </c>
      <c r="Y46">
        <v>44</v>
      </c>
      <c r="Z46" t="s">
        <v>75</v>
      </c>
      <c r="AA46">
        <f>3*60+55</f>
        <v>235</v>
      </c>
      <c r="AC46">
        <v>44</v>
      </c>
      <c r="AD46" t="s">
        <v>93</v>
      </c>
      <c r="AE46">
        <f t="shared" si="59"/>
        <v>240</v>
      </c>
      <c r="AG46">
        <v>44</v>
      </c>
      <c r="AH46" t="s">
        <v>108</v>
      </c>
      <c r="AI46">
        <f>3*60+23</f>
        <v>203</v>
      </c>
      <c r="AK46">
        <v>44</v>
      </c>
      <c r="AL46" s="1" t="s">
        <v>122</v>
      </c>
      <c r="AM46">
        <f t="shared" ref="AM46:AM51" si="60">4*60+25</f>
        <v>265</v>
      </c>
      <c r="AO46">
        <v>44</v>
      </c>
      <c r="AP46" s="1" t="s">
        <v>129</v>
      </c>
      <c r="AQ46">
        <f>3*60+55</f>
        <v>235</v>
      </c>
      <c r="AS46">
        <v>44</v>
      </c>
      <c r="AT46" s="1" t="s">
        <v>140</v>
      </c>
      <c r="AU46">
        <f t="shared" si="57"/>
        <v>244</v>
      </c>
      <c r="AW46">
        <v>44</v>
      </c>
      <c r="AX46" s="1" t="s">
        <v>152</v>
      </c>
      <c r="AY46">
        <f t="shared" ref="AY46:AY51" si="61">3*60+42</f>
        <v>222</v>
      </c>
      <c r="BA46">
        <v>44</v>
      </c>
      <c r="BB46" t="s">
        <v>159</v>
      </c>
      <c r="BC46">
        <f t="shared" si="55"/>
        <v>208</v>
      </c>
      <c r="BE46">
        <v>44</v>
      </c>
      <c r="BF46" t="s">
        <v>175</v>
      </c>
      <c r="BG46">
        <f>3*60+55</f>
        <v>235</v>
      </c>
      <c r="BI46">
        <v>44</v>
      </c>
      <c r="BJ46" t="s">
        <v>193</v>
      </c>
      <c r="BK46">
        <f>3*60+42</f>
        <v>222</v>
      </c>
      <c r="BM46">
        <v>44</v>
      </c>
      <c r="BN46" t="s">
        <v>206</v>
      </c>
      <c r="BO46">
        <f>3*60+40</f>
        <v>220</v>
      </c>
      <c r="BQ46">
        <v>44</v>
      </c>
      <c r="BR46" t="s">
        <v>218</v>
      </c>
      <c r="BS46">
        <f>3*60+32</f>
        <v>212</v>
      </c>
      <c r="BU46">
        <v>44</v>
      </c>
      <c r="BV46" t="s">
        <v>233</v>
      </c>
      <c r="BW46">
        <f>3*60+38</f>
        <v>218</v>
      </c>
      <c r="BY46">
        <v>44</v>
      </c>
      <c r="BZ46" t="s">
        <v>251</v>
      </c>
      <c r="CA46">
        <f>4*60+47</f>
        <v>287</v>
      </c>
      <c r="CC46">
        <v>44</v>
      </c>
      <c r="CD46" t="s">
        <v>262</v>
      </c>
      <c r="CE46">
        <f t="shared" si="56"/>
        <v>219</v>
      </c>
    </row>
    <row r="47" spans="1:83" x14ac:dyDescent="0.25">
      <c r="A47">
        <v>45</v>
      </c>
      <c r="B47" t="s">
        <v>11</v>
      </c>
      <c r="C47">
        <f t="shared" si="48"/>
        <v>308</v>
      </c>
      <c r="E47">
        <v>45</v>
      </c>
      <c r="F47" t="s">
        <v>24</v>
      </c>
      <c r="G47">
        <f>5*60+25</f>
        <v>325</v>
      </c>
      <c r="I47">
        <v>45</v>
      </c>
      <c r="J47" t="s">
        <v>31</v>
      </c>
      <c r="K47">
        <f t="shared" si="51"/>
        <v>244</v>
      </c>
      <c r="M47">
        <v>45</v>
      </c>
      <c r="N47" t="s">
        <v>42</v>
      </c>
      <c r="O47">
        <v>244</v>
      </c>
      <c r="Q47">
        <v>45</v>
      </c>
      <c r="R47" t="s">
        <v>52</v>
      </c>
      <c r="S47">
        <f t="shared" si="49"/>
        <v>231</v>
      </c>
      <c r="U47">
        <v>45</v>
      </c>
      <c r="V47" t="s">
        <v>63</v>
      </c>
      <c r="W47">
        <f t="shared" si="58"/>
        <v>230</v>
      </c>
      <c r="Y47">
        <v>45</v>
      </c>
      <c r="Z47" t="s">
        <v>75</v>
      </c>
      <c r="AA47">
        <f>3*60+55</f>
        <v>235</v>
      </c>
      <c r="AC47">
        <v>45</v>
      </c>
      <c r="AD47" t="s">
        <v>93</v>
      </c>
      <c r="AE47">
        <f t="shared" si="59"/>
        <v>240</v>
      </c>
      <c r="AG47">
        <v>45</v>
      </c>
      <c r="AH47" t="s">
        <v>108</v>
      </c>
      <c r="AI47">
        <f>3*60+23</f>
        <v>203</v>
      </c>
      <c r="AK47">
        <v>45</v>
      </c>
      <c r="AL47" s="1" t="s">
        <v>122</v>
      </c>
      <c r="AM47">
        <f t="shared" si="60"/>
        <v>265</v>
      </c>
      <c r="AO47">
        <v>45</v>
      </c>
      <c r="AP47" s="1" t="s">
        <v>131</v>
      </c>
      <c r="AQ47">
        <f t="shared" ref="AQ47:AQ54" si="62">4*60+26</f>
        <v>266</v>
      </c>
      <c r="AS47">
        <v>45</v>
      </c>
      <c r="AT47" s="1" t="s">
        <v>140</v>
      </c>
      <c r="AU47">
        <f t="shared" si="57"/>
        <v>244</v>
      </c>
      <c r="AW47">
        <v>45</v>
      </c>
      <c r="AX47" s="1" t="s">
        <v>152</v>
      </c>
      <c r="AY47">
        <f t="shared" si="61"/>
        <v>222</v>
      </c>
      <c r="BA47">
        <v>45</v>
      </c>
      <c r="BB47" t="s">
        <v>159</v>
      </c>
      <c r="BC47">
        <f t="shared" si="55"/>
        <v>208</v>
      </c>
      <c r="BE47">
        <v>45</v>
      </c>
      <c r="BF47" t="s">
        <v>176</v>
      </c>
      <c r="BG47">
        <f>4*60+36</f>
        <v>276</v>
      </c>
      <c r="BI47">
        <v>45</v>
      </c>
      <c r="BJ47" t="s">
        <v>195</v>
      </c>
      <c r="BK47">
        <f>4*60+11</f>
        <v>251</v>
      </c>
      <c r="BM47">
        <v>45</v>
      </c>
      <c r="BN47" t="s">
        <v>206</v>
      </c>
      <c r="BO47">
        <f>3*60+40</f>
        <v>220</v>
      </c>
      <c r="BQ47">
        <v>45</v>
      </c>
      <c r="BR47" t="s">
        <v>220</v>
      </c>
      <c r="BS47">
        <f>3*60+48</f>
        <v>228</v>
      </c>
      <c r="BU47">
        <v>45</v>
      </c>
      <c r="BV47" t="s">
        <v>233</v>
      </c>
      <c r="BW47">
        <f>3*60+38</f>
        <v>218</v>
      </c>
      <c r="BY47">
        <v>45</v>
      </c>
      <c r="BZ47" t="s">
        <v>251</v>
      </c>
      <c r="CA47">
        <f>4*60+47</f>
        <v>287</v>
      </c>
      <c r="CC47">
        <v>45</v>
      </c>
      <c r="CD47" t="s">
        <v>262</v>
      </c>
      <c r="CE47">
        <f t="shared" si="56"/>
        <v>219</v>
      </c>
    </row>
    <row r="48" spans="1:83" x14ac:dyDescent="0.25">
      <c r="A48">
        <v>46</v>
      </c>
      <c r="B48" t="s">
        <v>12</v>
      </c>
      <c r="C48">
        <f>3*60+50</f>
        <v>230</v>
      </c>
      <c r="E48">
        <v>46</v>
      </c>
      <c r="F48" t="s">
        <v>24</v>
      </c>
      <c r="G48">
        <f>5*60+25</f>
        <v>325</v>
      </c>
      <c r="I48">
        <v>46</v>
      </c>
      <c r="J48" t="s">
        <v>31</v>
      </c>
      <c r="K48">
        <f t="shared" si="51"/>
        <v>244</v>
      </c>
      <c r="M48">
        <v>46</v>
      </c>
      <c r="N48" t="s">
        <v>42</v>
      </c>
      <c r="O48">
        <v>244</v>
      </c>
      <c r="Q48">
        <v>46</v>
      </c>
      <c r="R48" t="s">
        <v>53</v>
      </c>
      <c r="S48">
        <f>5*60+3</f>
        <v>303</v>
      </c>
      <c r="U48">
        <v>46</v>
      </c>
      <c r="V48" t="s">
        <v>63</v>
      </c>
      <c r="W48">
        <f t="shared" si="58"/>
        <v>230</v>
      </c>
      <c r="Y48">
        <v>46</v>
      </c>
      <c r="Z48" t="s">
        <v>77</v>
      </c>
      <c r="AA48">
        <f>3*60+51</f>
        <v>231</v>
      </c>
      <c r="AC48">
        <v>46</v>
      </c>
      <c r="AD48" t="s">
        <v>93</v>
      </c>
      <c r="AE48">
        <f t="shared" si="59"/>
        <v>240</v>
      </c>
      <c r="AG48">
        <v>46</v>
      </c>
      <c r="AH48" t="s">
        <v>109</v>
      </c>
      <c r="AI48">
        <f>3*60+53</f>
        <v>233</v>
      </c>
      <c r="AK48">
        <v>46</v>
      </c>
      <c r="AL48" s="1" t="s">
        <v>122</v>
      </c>
      <c r="AM48">
        <f t="shared" si="60"/>
        <v>265</v>
      </c>
      <c r="AO48">
        <v>46</v>
      </c>
      <c r="AP48" s="1" t="s">
        <v>131</v>
      </c>
      <c r="AQ48">
        <f t="shared" si="62"/>
        <v>266</v>
      </c>
      <c r="AS48">
        <v>46</v>
      </c>
      <c r="AT48" s="1" t="s">
        <v>140</v>
      </c>
      <c r="AU48">
        <f t="shared" si="57"/>
        <v>244</v>
      </c>
      <c r="AW48">
        <v>46</v>
      </c>
      <c r="AX48" s="1" t="s">
        <v>152</v>
      </c>
      <c r="AY48">
        <f t="shared" si="61"/>
        <v>222</v>
      </c>
      <c r="BA48">
        <v>46</v>
      </c>
      <c r="BB48" t="s">
        <v>159</v>
      </c>
      <c r="BC48">
        <f t="shared" si="55"/>
        <v>208</v>
      </c>
      <c r="BE48">
        <v>46</v>
      </c>
      <c r="BF48" t="s">
        <v>176</v>
      </c>
      <c r="BG48">
        <f>4*60+36</f>
        <v>276</v>
      </c>
      <c r="BI48">
        <v>46</v>
      </c>
      <c r="BJ48" t="s">
        <v>195</v>
      </c>
      <c r="BK48">
        <f>4*60+11</f>
        <v>251</v>
      </c>
      <c r="BM48">
        <v>46</v>
      </c>
      <c r="BN48" t="s">
        <v>208</v>
      </c>
      <c r="BO48">
        <f>4*60+1</f>
        <v>241</v>
      </c>
      <c r="BQ48">
        <v>46</v>
      </c>
      <c r="BR48" t="s">
        <v>221</v>
      </c>
      <c r="BS48">
        <f>3*60+42</f>
        <v>222</v>
      </c>
      <c r="BU48">
        <v>46</v>
      </c>
      <c r="BV48" t="s">
        <v>234</v>
      </c>
      <c r="BW48">
        <f>3*60+24</f>
        <v>204</v>
      </c>
      <c r="BY48">
        <v>46</v>
      </c>
      <c r="BZ48" t="s">
        <v>252</v>
      </c>
      <c r="CA48">
        <f t="shared" ref="CA48:CA55" si="63">3*60+35</f>
        <v>215</v>
      </c>
      <c r="CC48">
        <v>46</v>
      </c>
      <c r="CD48" t="s">
        <v>262</v>
      </c>
      <c r="CE48">
        <f t="shared" si="56"/>
        <v>219</v>
      </c>
    </row>
    <row r="49" spans="1:83" x14ac:dyDescent="0.25">
      <c r="A49">
        <v>47</v>
      </c>
      <c r="B49" t="s">
        <v>12</v>
      </c>
      <c r="C49">
        <f>3*60+50</f>
        <v>230</v>
      </c>
      <c r="E49">
        <v>47</v>
      </c>
      <c r="F49" t="s">
        <v>24</v>
      </c>
      <c r="G49">
        <f>5*60+25</f>
        <v>325</v>
      </c>
      <c r="I49">
        <v>47</v>
      </c>
      <c r="J49" t="s">
        <v>31</v>
      </c>
      <c r="K49">
        <f t="shared" si="51"/>
        <v>244</v>
      </c>
      <c r="M49">
        <v>47</v>
      </c>
      <c r="N49" t="s">
        <v>43</v>
      </c>
      <c r="O49">
        <f>3*60+25</f>
        <v>205</v>
      </c>
      <c r="Q49">
        <v>47</v>
      </c>
      <c r="R49" t="s">
        <v>53</v>
      </c>
      <c r="S49">
        <f>5*60+3</f>
        <v>303</v>
      </c>
      <c r="U49">
        <v>47</v>
      </c>
      <c r="V49" t="s">
        <v>64</v>
      </c>
      <c r="W49">
        <f t="shared" ref="W49:W54" si="64">3*60+59</f>
        <v>239</v>
      </c>
      <c r="Y49">
        <v>47</v>
      </c>
      <c r="Z49" t="s">
        <v>77</v>
      </c>
      <c r="AA49">
        <f>3*60+51</f>
        <v>231</v>
      </c>
      <c r="AC49">
        <v>47</v>
      </c>
      <c r="AD49" t="s">
        <v>93</v>
      </c>
      <c r="AE49">
        <f t="shared" si="59"/>
        <v>240</v>
      </c>
      <c r="AG49">
        <v>47</v>
      </c>
      <c r="AH49" t="s">
        <v>110</v>
      </c>
      <c r="AI49">
        <f t="shared" ref="AI49:AI55" si="65">3*60+37</f>
        <v>217</v>
      </c>
      <c r="AK49">
        <v>47</v>
      </c>
      <c r="AL49" s="1" t="s">
        <v>122</v>
      </c>
      <c r="AM49">
        <f t="shared" si="60"/>
        <v>265</v>
      </c>
      <c r="AO49">
        <v>47</v>
      </c>
      <c r="AP49" s="1" t="s">
        <v>131</v>
      </c>
      <c r="AQ49">
        <f t="shared" si="62"/>
        <v>266</v>
      </c>
      <c r="AS49">
        <v>47</v>
      </c>
      <c r="AT49" s="1" t="s">
        <v>140</v>
      </c>
      <c r="AU49">
        <f t="shared" si="57"/>
        <v>244</v>
      </c>
      <c r="AW49">
        <v>47</v>
      </c>
      <c r="AX49" s="1" t="s">
        <v>152</v>
      </c>
      <c r="AY49">
        <f t="shared" si="61"/>
        <v>222</v>
      </c>
      <c r="BA49">
        <v>47</v>
      </c>
      <c r="BB49" t="s">
        <v>159</v>
      </c>
      <c r="BC49">
        <f t="shared" si="55"/>
        <v>208</v>
      </c>
      <c r="BE49">
        <v>47</v>
      </c>
      <c r="BF49" t="s">
        <v>176</v>
      </c>
      <c r="BG49">
        <f>4*60+36</f>
        <v>276</v>
      </c>
      <c r="BI49">
        <v>47</v>
      </c>
      <c r="BJ49" t="s">
        <v>195</v>
      </c>
      <c r="BK49">
        <f>4*60+11</f>
        <v>251</v>
      </c>
      <c r="BM49">
        <v>47</v>
      </c>
      <c r="BN49" t="s">
        <v>208</v>
      </c>
      <c r="BO49">
        <f>4*60+1</f>
        <v>241</v>
      </c>
      <c r="BQ49">
        <v>47</v>
      </c>
      <c r="BR49" t="s">
        <v>220</v>
      </c>
      <c r="BS49">
        <f>3*60+48</f>
        <v>228</v>
      </c>
      <c r="BU49">
        <v>47</v>
      </c>
      <c r="BV49" t="s">
        <v>235</v>
      </c>
      <c r="BW49">
        <f>4*60+23</f>
        <v>263</v>
      </c>
      <c r="BY49">
        <v>47</v>
      </c>
      <c r="BZ49" t="s">
        <v>252</v>
      </c>
      <c r="CA49">
        <f t="shared" si="63"/>
        <v>215</v>
      </c>
      <c r="CC49">
        <v>47</v>
      </c>
      <c r="CD49" t="s">
        <v>262</v>
      </c>
      <c r="CE49">
        <f t="shared" si="56"/>
        <v>219</v>
      </c>
    </row>
    <row r="50" spans="1:83" x14ac:dyDescent="0.25">
      <c r="A50">
        <v>48</v>
      </c>
      <c r="B50" t="s">
        <v>13</v>
      </c>
      <c r="C50">
        <f>4*60+33</f>
        <v>273</v>
      </c>
      <c r="E50">
        <v>48</v>
      </c>
      <c r="F50" t="s">
        <v>24</v>
      </c>
      <c r="G50">
        <f>5*60+25</f>
        <v>325</v>
      </c>
      <c r="I50">
        <v>48</v>
      </c>
      <c r="J50" t="s">
        <v>31</v>
      </c>
      <c r="K50">
        <f t="shared" si="51"/>
        <v>244</v>
      </c>
      <c r="M50">
        <v>48</v>
      </c>
      <c r="N50" t="s">
        <v>44</v>
      </c>
      <c r="O50">
        <f>4*60+43</f>
        <v>283</v>
      </c>
      <c r="Q50">
        <v>48</v>
      </c>
      <c r="R50" t="s">
        <v>53</v>
      </c>
      <c r="S50">
        <f>5*60+3</f>
        <v>303</v>
      </c>
      <c r="U50">
        <v>48</v>
      </c>
      <c r="V50" t="s">
        <v>64</v>
      </c>
      <c r="W50">
        <f t="shared" si="64"/>
        <v>239</v>
      </c>
      <c r="Y50">
        <v>48</v>
      </c>
      <c r="Z50" t="s">
        <v>78</v>
      </c>
      <c r="AA50">
        <f>4*60+18</f>
        <v>258</v>
      </c>
      <c r="AC50">
        <v>48</v>
      </c>
      <c r="AD50" t="s">
        <v>93</v>
      </c>
      <c r="AE50">
        <f t="shared" si="59"/>
        <v>240</v>
      </c>
      <c r="AG50">
        <v>48</v>
      </c>
      <c r="AH50" t="s">
        <v>110</v>
      </c>
      <c r="AI50">
        <f t="shared" si="65"/>
        <v>217</v>
      </c>
      <c r="AK50">
        <v>48</v>
      </c>
      <c r="AL50" s="1" t="s">
        <v>122</v>
      </c>
      <c r="AM50">
        <f t="shared" si="60"/>
        <v>265</v>
      </c>
      <c r="AO50">
        <v>48</v>
      </c>
      <c r="AP50" s="1" t="s">
        <v>131</v>
      </c>
      <c r="AQ50">
        <f t="shared" si="62"/>
        <v>266</v>
      </c>
      <c r="AS50">
        <v>48</v>
      </c>
      <c r="AT50" s="1" t="s">
        <v>140</v>
      </c>
      <c r="AU50">
        <f t="shared" si="57"/>
        <v>244</v>
      </c>
      <c r="AW50">
        <v>48</v>
      </c>
      <c r="AX50" s="1" t="s">
        <v>152</v>
      </c>
      <c r="AY50">
        <f t="shared" si="61"/>
        <v>222</v>
      </c>
      <c r="BA50">
        <v>48</v>
      </c>
      <c r="BB50" t="s">
        <v>160</v>
      </c>
      <c r="BC50">
        <f>3*60+49</f>
        <v>229</v>
      </c>
      <c r="BE50">
        <v>48</v>
      </c>
      <c r="BF50" t="s">
        <v>177</v>
      </c>
      <c r="BG50">
        <f>4*60+7</f>
        <v>247</v>
      </c>
      <c r="BI50">
        <v>48</v>
      </c>
      <c r="BJ50" t="s">
        <v>196</v>
      </c>
      <c r="BK50">
        <f>4*60+13</f>
        <v>253</v>
      </c>
      <c r="BM50">
        <v>48</v>
      </c>
      <c r="BN50" t="s">
        <v>208</v>
      </c>
      <c r="BO50">
        <f>4*60+1</f>
        <v>241</v>
      </c>
      <c r="BQ50">
        <v>48</v>
      </c>
      <c r="BR50" t="s">
        <v>222</v>
      </c>
      <c r="BS50">
        <f>3*60+16</f>
        <v>196</v>
      </c>
      <c r="BU50">
        <v>48</v>
      </c>
      <c r="BV50" t="s">
        <v>233</v>
      </c>
      <c r="BW50">
        <f>3*60+38</f>
        <v>218</v>
      </c>
      <c r="BY50">
        <v>48</v>
      </c>
      <c r="BZ50" t="s">
        <v>252</v>
      </c>
      <c r="CA50">
        <f t="shared" si="63"/>
        <v>215</v>
      </c>
      <c r="CC50">
        <v>48</v>
      </c>
      <c r="CD50" t="s">
        <v>263</v>
      </c>
      <c r="CE50">
        <f>3*60+45</f>
        <v>225</v>
      </c>
    </row>
    <row r="51" spans="1:83" x14ac:dyDescent="0.25">
      <c r="A51">
        <v>49</v>
      </c>
      <c r="B51" t="s">
        <v>13</v>
      </c>
      <c r="C51">
        <f>4*60+33</f>
        <v>273</v>
      </c>
      <c r="E51">
        <v>49</v>
      </c>
      <c r="F51" t="s">
        <v>24</v>
      </c>
      <c r="G51">
        <f>5*60+25</f>
        <v>325</v>
      </c>
      <c r="I51">
        <v>49</v>
      </c>
      <c r="J51" t="s">
        <v>32</v>
      </c>
      <c r="K51">
        <f>5*60+29</f>
        <v>329</v>
      </c>
      <c r="M51">
        <v>49</v>
      </c>
      <c r="N51" t="s">
        <v>44</v>
      </c>
      <c r="O51">
        <f>4*60+43</f>
        <v>283</v>
      </c>
      <c r="Q51">
        <v>49</v>
      </c>
      <c r="R51" t="s">
        <v>53</v>
      </c>
      <c r="S51">
        <f>5*60+3</f>
        <v>303</v>
      </c>
      <c r="U51">
        <v>49</v>
      </c>
      <c r="V51" t="s">
        <v>64</v>
      </c>
      <c r="W51">
        <f t="shared" si="64"/>
        <v>239</v>
      </c>
      <c r="Y51">
        <v>49</v>
      </c>
      <c r="Z51" t="s">
        <v>79</v>
      </c>
      <c r="AA51">
        <f>5*60+31</f>
        <v>331</v>
      </c>
      <c r="AC51">
        <v>49</v>
      </c>
      <c r="AD51" t="s">
        <v>93</v>
      </c>
      <c r="AE51">
        <f t="shared" si="59"/>
        <v>240</v>
      </c>
      <c r="AG51">
        <v>49</v>
      </c>
      <c r="AH51" t="s">
        <v>110</v>
      </c>
      <c r="AI51">
        <f t="shared" si="65"/>
        <v>217</v>
      </c>
      <c r="AK51">
        <v>49</v>
      </c>
      <c r="AL51" s="1" t="s">
        <v>122</v>
      </c>
      <c r="AM51">
        <f t="shared" si="60"/>
        <v>265</v>
      </c>
      <c r="AO51">
        <v>49</v>
      </c>
      <c r="AP51" s="1" t="s">
        <v>131</v>
      </c>
      <c r="AQ51">
        <f t="shared" si="62"/>
        <v>266</v>
      </c>
      <c r="AS51">
        <v>49</v>
      </c>
      <c r="AT51" s="1" t="s">
        <v>141</v>
      </c>
      <c r="AU51">
        <f>3*60+33</f>
        <v>213</v>
      </c>
      <c r="AW51">
        <v>49</v>
      </c>
      <c r="AX51" s="1" t="s">
        <v>152</v>
      </c>
      <c r="AY51">
        <f t="shared" si="61"/>
        <v>222</v>
      </c>
      <c r="BA51">
        <v>49</v>
      </c>
      <c r="BB51" t="s">
        <v>160</v>
      </c>
      <c r="BC51">
        <f>3*60+49</f>
        <v>229</v>
      </c>
      <c r="BE51">
        <v>49</v>
      </c>
      <c r="BF51" t="s">
        <v>177</v>
      </c>
      <c r="BG51">
        <f>4*60+7</f>
        <v>247</v>
      </c>
      <c r="BI51">
        <v>49</v>
      </c>
      <c r="BJ51" t="s">
        <v>196</v>
      </c>
      <c r="BK51">
        <f>4*60+13</f>
        <v>253</v>
      </c>
      <c r="BM51">
        <v>49</v>
      </c>
      <c r="BN51" t="s">
        <v>208</v>
      </c>
      <c r="BO51">
        <f>4*60+1</f>
        <v>241</v>
      </c>
      <c r="BQ51">
        <v>49</v>
      </c>
      <c r="BR51" t="s">
        <v>222</v>
      </c>
      <c r="BS51">
        <f>3*60+16</f>
        <v>196</v>
      </c>
      <c r="BU51">
        <v>49</v>
      </c>
      <c r="BV51" t="s">
        <v>236</v>
      </c>
      <c r="BW51">
        <f>3*60+55</f>
        <v>235</v>
      </c>
      <c r="BY51">
        <v>49</v>
      </c>
      <c r="BZ51" t="s">
        <v>252</v>
      </c>
      <c r="CA51">
        <f t="shared" si="63"/>
        <v>215</v>
      </c>
      <c r="CC51">
        <v>49</v>
      </c>
      <c r="CD51" t="s">
        <v>263</v>
      </c>
      <c r="CE51">
        <f>3*60+45</f>
        <v>225</v>
      </c>
    </row>
    <row r="52" spans="1:83" x14ac:dyDescent="0.25">
      <c r="A52">
        <v>50</v>
      </c>
      <c r="B52" t="s">
        <v>13</v>
      </c>
      <c r="C52">
        <f>4*60+33</f>
        <v>273</v>
      </c>
      <c r="E52">
        <v>50</v>
      </c>
      <c r="F52" t="s">
        <v>22</v>
      </c>
      <c r="G52">
        <f>3*60+47</f>
        <v>227</v>
      </c>
      <c r="I52">
        <v>50</v>
      </c>
      <c r="J52" t="s">
        <v>32</v>
      </c>
      <c r="K52">
        <f>5*60+29</f>
        <v>329</v>
      </c>
      <c r="M52">
        <v>50</v>
      </c>
      <c r="N52" t="s">
        <v>44</v>
      </c>
      <c r="O52">
        <f>4*60+43</f>
        <v>283</v>
      </c>
      <c r="Q52">
        <v>50</v>
      </c>
      <c r="R52" t="s">
        <v>54</v>
      </c>
      <c r="S52">
        <f>4*60+32</f>
        <v>272</v>
      </c>
      <c r="U52">
        <v>50</v>
      </c>
      <c r="V52" t="s">
        <v>64</v>
      </c>
      <c r="W52">
        <f t="shared" si="64"/>
        <v>239</v>
      </c>
      <c r="Y52">
        <v>50</v>
      </c>
      <c r="Z52" t="s">
        <v>79</v>
      </c>
      <c r="AA52">
        <f>5*60+31</f>
        <v>331</v>
      </c>
      <c r="AC52">
        <v>50</v>
      </c>
      <c r="AD52" t="s">
        <v>93</v>
      </c>
      <c r="AE52">
        <f t="shared" si="59"/>
        <v>240</v>
      </c>
      <c r="AG52">
        <v>50</v>
      </c>
      <c r="AH52" t="s">
        <v>110</v>
      </c>
      <c r="AI52">
        <f t="shared" si="65"/>
        <v>217</v>
      </c>
      <c r="AK52">
        <v>50</v>
      </c>
      <c r="AL52" s="1" t="s">
        <v>123</v>
      </c>
      <c r="AM52">
        <f>4*60+7</f>
        <v>247</v>
      </c>
      <c r="AO52">
        <v>50</v>
      </c>
      <c r="AP52" s="1" t="s">
        <v>131</v>
      </c>
      <c r="AQ52">
        <f t="shared" si="62"/>
        <v>266</v>
      </c>
      <c r="AS52">
        <v>50</v>
      </c>
      <c r="AT52" s="1" t="s">
        <v>142</v>
      </c>
      <c r="AU52">
        <f>3*60+55</f>
        <v>235</v>
      </c>
      <c r="AW52">
        <v>50</v>
      </c>
      <c r="AX52" s="1" t="s">
        <v>153</v>
      </c>
      <c r="AY52">
        <f>4*60+30</f>
        <v>270</v>
      </c>
      <c r="BA52">
        <v>50</v>
      </c>
      <c r="BB52" t="s">
        <v>160</v>
      </c>
      <c r="BC52">
        <f>3*60+49</f>
        <v>229</v>
      </c>
      <c r="BE52">
        <v>50</v>
      </c>
      <c r="BF52" t="s">
        <v>178</v>
      </c>
      <c r="BG52">
        <f>3*60+47</f>
        <v>227</v>
      </c>
      <c r="BI52">
        <v>50</v>
      </c>
      <c r="BJ52" t="s">
        <v>196</v>
      </c>
      <c r="BK52">
        <f>4*60+13</f>
        <v>253</v>
      </c>
      <c r="BM52">
        <v>50</v>
      </c>
      <c r="BN52" t="s">
        <v>210</v>
      </c>
      <c r="BO52">
        <f>3*60+13</f>
        <v>193</v>
      </c>
      <c r="BQ52">
        <v>50</v>
      </c>
      <c r="BR52" t="s">
        <v>222</v>
      </c>
      <c r="BS52">
        <f>3*60+16</f>
        <v>196</v>
      </c>
      <c r="BU52">
        <v>50</v>
      </c>
      <c r="BV52" t="s">
        <v>237</v>
      </c>
      <c r="BW52">
        <f>3*60+23</f>
        <v>203</v>
      </c>
      <c r="BY52">
        <v>50</v>
      </c>
      <c r="BZ52" t="s">
        <v>252</v>
      </c>
      <c r="CA52">
        <f t="shared" si="63"/>
        <v>215</v>
      </c>
      <c r="CC52">
        <v>50</v>
      </c>
      <c r="CD52" t="s">
        <v>263</v>
      </c>
      <c r="CE52">
        <f>3*60+45</f>
        <v>225</v>
      </c>
    </row>
    <row r="53" spans="1:83" x14ac:dyDescent="0.25">
      <c r="A53">
        <v>51</v>
      </c>
      <c r="B53" t="s">
        <v>13</v>
      </c>
      <c r="C53">
        <f>4*60+33</f>
        <v>273</v>
      </c>
      <c r="E53">
        <v>51</v>
      </c>
      <c r="F53" t="s">
        <v>22</v>
      </c>
      <c r="G53">
        <f>3*60+47</f>
        <v>227</v>
      </c>
      <c r="I53">
        <v>51</v>
      </c>
      <c r="J53" t="s">
        <v>33</v>
      </c>
      <c r="K53">
        <f>4*60+13</f>
        <v>253</v>
      </c>
      <c r="M53">
        <v>51</v>
      </c>
      <c r="N53" t="s">
        <v>44</v>
      </c>
      <c r="O53">
        <f>4*60+43</f>
        <v>283</v>
      </c>
      <c r="Q53">
        <v>51</v>
      </c>
      <c r="R53" t="s">
        <v>54</v>
      </c>
      <c r="S53">
        <f>4*60+32</f>
        <v>272</v>
      </c>
      <c r="U53">
        <v>51</v>
      </c>
      <c r="V53" t="s">
        <v>64</v>
      </c>
      <c r="W53">
        <f t="shared" si="64"/>
        <v>239</v>
      </c>
      <c r="Y53">
        <v>51</v>
      </c>
      <c r="Z53" t="s">
        <v>79</v>
      </c>
      <c r="AA53">
        <f>5*60+31</f>
        <v>331</v>
      </c>
      <c r="AC53">
        <v>51</v>
      </c>
      <c r="AD53" t="s">
        <v>93</v>
      </c>
      <c r="AE53">
        <f t="shared" si="59"/>
        <v>240</v>
      </c>
      <c r="AG53">
        <v>51</v>
      </c>
      <c r="AH53" t="s">
        <v>110</v>
      </c>
      <c r="AI53">
        <f t="shared" si="65"/>
        <v>217</v>
      </c>
      <c r="AK53">
        <v>51</v>
      </c>
      <c r="AL53" s="1" t="s">
        <v>124</v>
      </c>
      <c r="AM53">
        <f>3*60+43</f>
        <v>223</v>
      </c>
      <c r="AO53">
        <v>51</v>
      </c>
      <c r="AP53" s="1" t="s">
        <v>131</v>
      </c>
      <c r="AQ53">
        <f t="shared" si="62"/>
        <v>266</v>
      </c>
      <c r="AS53">
        <v>51</v>
      </c>
      <c r="AT53" s="1" t="s">
        <v>142</v>
      </c>
      <c r="AU53">
        <f>3*60+55</f>
        <v>235</v>
      </c>
      <c r="AW53">
        <v>51</v>
      </c>
      <c r="AX53" s="1" t="s">
        <v>153</v>
      </c>
      <c r="AY53">
        <f>4*60+30</f>
        <v>270</v>
      </c>
      <c r="BA53">
        <v>51</v>
      </c>
      <c r="BB53" t="s">
        <v>160</v>
      </c>
      <c r="BC53">
        <f>3*60+49</f>
        <v>229</v>
      </c>
      <c r="BE53">
        <v>51</v>
      </c>
      <c r="BF53" t="s">
        <v>178</v>
      </c>
      <c r="BG53">
        <f>3*60+47</f>
        <v>227</v>
      </c>
      <c r="BI53">
        <v>51</v>
      </c>
      <c r="BJ53" t="s">
        <v>196</v>
      </c>
      <c r="BK53">
        <f>4*60+13</f>
        <v>253</v>
      </c>
      <c r="BM53">
        <v>51</v>
      </c>
      <c r="BN53" t="s">
        <v>208</v>
      </c>
      <c r="BO53">
        <f>4*60+1</f>
        <v>241</v>
      </c>
      <c r="BQ53">
        <v>51</v>
      </c>
      <c r="BR53" t="s">
        <v>222</v>
      </c>
      <c r="BS53">
        <f>3*60+16</f>
        <v>196</v>
      </c>
      <c r="BU53">
        <v>51</v>
      </c>
      <c r="BV53" t="s">
        <v>238</v>
      </c>
      <c r="BW53">
        <f>3*60+48</f>
        <v>228</v>
      </c>
      <c r="BY53">
        <v>51</v>
      </c>
      <c r="BZ53" t="s">
        <v>252</v>
      </c>
      <c r="CA53">
        <f t="shared" si="63"/>
        <v>215</v>
      </c>
      <c r="CC53">
        <v>51</v>
      </c>
      <c r="CD53" t="s">
        <v>264</v>
      </c>
      <c r="CE53">
        <f>3*60+53</f>
        <v>233</v>
      </c>
    </row>
    <row r="54" spans="1:83" x14ac:dyDescent="0.25">
      <c r="A54">
        <v>52</v>
      </c>
      <c r="B54" t="s">
        <v>13</v>
      </c>
      <c r="C54">
        <f>4*60+33</f>
        <v>273</v>
      </c>
      <c r="E54">
        <v>52</v>
      </c>
      <c r="F54" t="s">
        <v>23</v>
      </c>
      <c r="G54">
        <f>4*60+19</f>
        <v>259</v>
      </c>
      <c r="I54">
        <v>52</v>
      </c>
      <c r="J54" t="s">
        <v>33</v>
      </c>
      <c r="K54">
        <f>4*60+13</f>
        <v>253</v>
      </c>
      <c r="M54">
        <v>52</v>
      </c>
      <c r="N54" t="s">
        <v>44</v>
      </c>
      <c r="O54">
        <f>4*60+43</f>
        <v>283</v>
      </c>
      <c r="Q54">
        <v>52</v>
      </c>
      <c r="R54" t="s">
        <v>54</v>
      </c>
      <c r="S54">
        <f>4*60+32</f>
        <v>272</v>
      </c>
      <c r="U54">
        <v>52</v>
      </c>
      <c r="V54" t="s">
        <v>64</v>
      </c>
      <c r="W54">
        <f t="shared" si="64"/>
        <v>239</v>
      </c>
      <c r="Y54">
        <v>52</v>
      </c>
      <c r="Z54" t="s">
        <v>79</v>
      </c>
      <c r="AA54">
        <f>5*60+31</f>
        <v>331</v>
      </c>
      <c r="AC54">
        <v>52</v>
      </c>
      <c r="AD54" t="s">
        <v>93</v>
      </c>
      <c r="AE54">
        <f t="shared" si="59"/>
        <v>240</v>
      </c>
      <c r="AG54">
        <v>52</v>
      </c>
      <c r="AH54" t="s">
        <v>110</v>
      </c>
      <c r="AI54">
        <f t="shared" si="65"/>
        <v>217</v>
      </c>
      <c r="AK54">
        <v>52</v>
      </c>
      <c r="AL54" s="1" t="s">
        <v>124</v>
      </c>
      <c r="AM54">
        <f>3*60+43</f>
        <v>223</v>
      </c>
      <c r="AO54">
        <v>52</v>
      </c>
      <c r="AP54" s="1" t="s">
        <v>131</v>
      </c>
      <c r="AQ54">
        <f t="shared" si="62"/>
        <v>266</v>
      </c>
      <c r="AS54">
        <v>52</v>
      </c>
      <c r="AT54" s="1" t="s">
        <v>142</v>
      </c>
      <c r="AU54">
        <f>3*60+55</f>
        <v>235</v>
      </c>
      <c r="AW54">
        <v>52</v>
      </c>
      <c r="AX54" s="1" t="s">
        <v>153</v>
      </c>
      <c r="AY54">
        <f>4*60+30</f>
        <v>270</v>
      </c>
      <c r="BA54">
        <v>52</v>
      </c>
      <c r="BB54" t="s">
        <v>160</v>
      </c>
      <c r="BC54">
        <f>3*60+49</f>
        <v>229</v>
      </c>
      <c r="BE54">
        <v>52</v>
      </c>
      <c r="BF54" t="s">
        <v>178</v>
      </c>
      <c r="BG54">
        <f>3*60+47</f>
        <v>227</v>
      </c>
      <c r="BI54">
        <v>52</v>
      </c>
      <c r="BJ54" t="s">
        <v>196</v>
      </c>
      <c r="BK54">
        <f>4*60+13</f>
        <v>253</v>
      </c>
      <c r="BM54">
        <v>52</v>
      </c>
      <c r="BN54" t="s">
        <v>210</v>
      </c>
      <c r="BO54">
        <f>3*60+13</f>
        <v>193</v>
      </c>
      <c r="BQ54">
        <v>52</v>
      </c>
      <c r="BR54" t="s">
        <v>222</v>
      </c>
      <c r="BS54">
        <f>3*60+16</f>
        <v>196</v>
      </c>
      <c r="BU54">
        <v>52</v>
      </c>
      <c r="BV54" t="s">
        <v>238</v>
      </c>
      <c r="BW54">
        <f>3*60+48</f>
        <v>228</v>
      </c>
      <c r="BY54">
        <v>52</v>
      </c>
      <c r="BZ54" t="s">
        <v>252</v>
      </c>
      <c r="CA54">
        <f t="shared" si="63"/>
        <v>215</v>
      </c>
      <c r="CC54">
        <v>52</v>
      </c>
      <c r="CD54" t="s">
        <v>264</v>
      </c>
      <c r="CE54">
        <f>3*60+53</f>
        <v>233</v>
      </c>
    </row>
    <row r="55" spans="1:83" x14ac:dyDescent="0.25">
      <c r="I55">
        <v>53</v>
      </c>
      <c r="J55" t="s">
        <v>32</v>
      </c>
      <c r="K55">
        <f>5*60+29</f>
        <v>329</v>
      </c>
      <c r="Q55">
        <v>53</v>
      </c>
      <c r="R55" t="s">
        <v>54</v>
      </c>
      <c r="S55">
        <f>4*60+32</f>
        <v>272</v>
      </c>
      <c r="AG55">
        <v>53</v>
      </c>
      <c r="AH55" s="1" t="s">
        <v>110</v>
      </c>
      <c r="AI55">
        <f t="shared" si="65"/>
        <v>217</v>
      </c>
      <c r="BA55">
        <v>53</v>
      </c>
      <c r="BB55" t="s">
        <v>161</v>
      </c>
      <c r="BC55">
        <f>3*60+53</f>
        <v>233</v>
      </c>
      <c r="BY55">
        <v>53</v>
      </c>
      <c r="BZ55" t="s">
        <v>252</v>
      </c>
      <c r="CA55">
        <f t="shared" si="63"/>
        <v>215</v>
      </c>
    </row>
    <row r="66" spans="2:7" x14ac:dyDescent="0.25">
      <c r="D66" t="s">
        <v>267</v>
      </c>
      <c r="E66" t="s">
        <v>275</v>
      </c>
      <c r="F66" t="s">
        <v>276</v>
      </c>
      <c r="G66" t="s">
        <v>274</v>
      </c>
    </row>
    <row r="67" spans="2:7" x14ac:dyDescent="0.25">
      <c r="B67">
        <f>3*60+20</f>
        <v>200</v>
      </c>
      <c r="D67">
        <f>AVERAGE(B67:B1163)</f>
        <v>241.71011850501367</v>
      </c>
      <c r="E67" t="s">
        <v>272</v>
      </c>
      <c r="F67" t="s">
        <v>273</v>
      </c>
      <c r="G67" s="2">
        <v>0.16805555555555554</v>
      </c>
    </row>
    <row r="68" spans="2:7" x14ac:dyDescent="0.25">
      <c r="B68">
        <f>3*60+20</f>
        <v>200</v>
      </c>
      <c r="D68">
        <f>STDEV(B67:B1163)</f>
        <v>30.921932217246457</v>
      </c>
      <c r="E68" t="s">
        <v>271</v>
      </c>
      <c r="F68" t="s">
        <v>268</v>
      </c>
    </row>
    <row r="69" spans="2:7" x14ac:dyDescent="0.25">
      <c r="B69">
        <f>3*60+20</f>
        <v>200</v>
      </c>
      <c r="D69">
        <f>MEDIAN(B67:B1163)</f>
        <v>239</v>
      </c>
      <c r="E69" t="s">
        <v>270</v>
      </c>
      <c r="F69" t="s">
        <v>269</v>
      </c>
    </row>
    <row r="70" spans="2:7" x14ac:dyDescent="0.25">
      <c r="B70">
        <v>210</v>
      </c>
    </row>
    <row r="71" spans="2:7" x14ac:dyDescent="0.25">
      <c r="B71">
        <f>5*60+47</f>
        <v>347</v>
      </c>
    </row>
    <row r="72" spans="2:7" x14ac:dyDescent="0.25">
      <c r="B72">
        <f>2*60+50</f>
        <v>170</v>
      </c>
    </row>
    <row r="73" spans="2:7" x14ac:dyDescent="0.25">
      <c r="B73">
        <f>2*60+50</f>
        <v>170</v>
      </c>
    </row>
    <row r="74" spans="2:7" x14ac:dyDescent="0.25">
      <c r="B74">
        <f>2*60+50</f>
        <v>170</v>
      </c>
    </row>
    <row r="75" spans="2:7" x14ac:dyDescent="0.25">
      <c r="B75">
        <f>3*60+27</f>
        <v>207</v>
      </c>
    </row>
    <row r="76" spans="2:7" x14ac:dyDescent="0.25">
      <c r="B76">
        <f>3*60+27</f>
        <v>207</v>
      </c>
    </row>
    <row r="77" spans="2:7" x14ac:dyDescent="0.25">
      <c r="B77">
        <f>3*60+27</f>
        <v>207</v>
      </c>
    </row>
    <row r="78" spans="2:7" x14ac:dyDescent="0.25">
      <c r="B78">
        <f>3*60+40</f>
        <v>220</v>
      </c>
    </row>
    <row r="79" spans="2:7" x14ac:dyDescent="0.25">
      <c r="B79">
        <f>3*60+40</f>
        <v>220</v>
      </c>
    </row>
    <row r="80" spans="2:7" x14ac:dyDescent="0.25">
      <c r="B80">
        <f>3*60+40</f>
        <v>220</v>
      </c>
    </row>
    <row r="81" spans="2:2" x14ac:dyDescent="0.25">
      <c r="B81">
        <f>3*60+40</f>
        <v>220</v>
      </c>
    </row>
    <row r="82" spans="2:2" x14ac:dyDescent="0.25">
      <c r="B82">
        <f>3*60+40</f>
        <v>220</v>
      </c>
    </row>
    <row r="83" spans="2:2" x14ac:dyDescent="0.25">
      <c r="B83">
        <f t="shared" ref="B83:B90" si="66">3*60+17</f>
        <v>197</v>
      </c>
    </row>
    <row r="84" spans="2:2" x14ac:dyDescent="0.25">
      <c r="B84">
        <f t="shared" si="66"/>
        <v>197</v>
      </c>
    </row>
    <row r="85" spans="2:2" x14ac:dyDescent="0.25">
      <c r="B85">
        <f t="shared" si="66"/>
        <v>197</v>
      </c>
    </row>
    <row r="86" spans="2:2" x14ac:dyDescent="0.25">
      <c r="B86">
        <f t="shared" si="66"/>
        <v>197</v>
      </c>
    </row>
    <row r="87" spans="2:2" x14ac:dyDescent="0.25">
      <c r="B87">
        <f t="shared" si="66"/>
        <v>197</v>
      </c>
    </row>
    <row r="88" spans="2:2" x14ac:dyDescent="0.25">
      <c r="B88">
        <f t="shared" si="66"/>
        <v>197</v>
      </c>
    </row>
    <row r="89" spans="2:2" x14ac:dyDescent="0.25">
      <c r="B89">
        <f t="shared" si="66"/>
        <v>197</v>
      </c>
    </row>
    <row r="90" spans="2:2" x14ac:dyDescent="0.25">
      <c r="B90">
        <f t="shared" si="66"/>
        <v>197</v>
      </c>
    </row>
    <row r="91" spans="2:2" x14ac:dyDescent="0.25">
      <c r="B91">
        <f t="shared" ref="B91:B97" si="67">4*60+25</f>
        <v>265</v>
      </c>
    </row>
    <row r="92" spans="2:2" x14ac:dyDescent="0.25">
      <c r="B92">
        <f t="shared" si="67"/>
        <v>265</v>
      </c>
    </row>
    <row r="93" spans="2:2" x14ac:dyDescent="0.25">
      <c r="B93">
        <f t="shared" si="67"/>
        <v>265</v>
      </c>
    </row>
    <row r="94" spans="2:2" x14ac:dyDescent="0.25">
      <c r="B94">
        <f t="shared" si="67"/>
        <v>265</v>
      </c>
    </row>
    <row r="95" spans="2:2" x14ac:dyDescent="0.25">
      <c r="B95">
        <f t="shared" si="67"/>
        <v>265</v>
      </c>
    </row>
    <row r="96" spans="2:2" x14ac:dyDescent="0.25">
      <c r="B96">
        <f t="shared" si="67"/>
        <v>265</v>
      </c>
    </row>
    <row r="97" spans="2:2" x14ac:dyDescent="0.25">
      <c r="B97">
        <f t="shared" si="67"/>
        <v>265</v>
      </c>
    </row>
    <row r="98" spans="2:2" x14ac:dyDescent="0.25">
      <c r="B98">
        <f t="shared" ref="B98:B111" si="68">5*60+8</f>
        <v>308</v>
      </c>
    </row>
    <row r="99" spans="2:2" x14ac:dyDescent="0.25">
      <c r="B99">
        <f t="shared" si="68"/>
        <v>308</v>
      </c>
    </row>
    <row r="100" spans="2:2" x14ac:dyDescent="0.25">
      <c r="B100">
        <f t="shared" si="68"/>
        <v>308</v>
      </c>
    </row>
    <row r="101" spans="2:2" x14ac:dyDescent="0.25">
      <c r="B101">
        <f t="shared" si="68"/>
        <v>308</v>
      </c>
    </row>
    <row r="102" spans="2:2" x14ac:dyDescent="0.25">
      <c r="B102">
        <f t="shared" si="68"/>
        <v>308</v>
      </c>
    </row>
    <row r="103" spans="2:2" x14ac:dyDescent="0.25">
      <c r="B103">
        <f t="shared" si="68"/>
        <v>308</v>
      </c>
    </row>
    <row r="104" spans="2:2" x14ac:dyDescent="0.25">
      <c r="B104">
        <f t="shared" si="68"/>
        <v>308</v>
      </c>
    </row>
    <row r="105" spans="2:2" x14ac:dyDescent="0.25">
      <c r="B105">
        <f t="shared" si="68"/>
        <v>308</v>
      </c>
    </row>
    <row r="106" spans="2:2" x14ac:dyDescent="0.25">
      <c r="B106">
        <f t="shared" si="68"/>
        <v>308</v>
      </c>
    </row>
    <row r="107" spans="2:2" x14ac:dyDescent="0.25">
      <c r="B107">
        <f t="shared" si="68"/>
        <v>308</v>
      </c>
    </row>
    <row r="108" spans="2:2" x14ac:dyDescent="0.25">
      <c r="B108">
        <f t="shared" si="68"/>
        <v>308</v>
      </c>
    </row>
    <row r="109" spans="2:2" x14ac:dyDescent="0.25">
      <c r="B109">
        <f t="shared" si="68"/>
        <v>308</v>
      </c>
    </row>
    <row r="110" spans="2:2" x14ac:dyDescent="0.25">
      <c r="B110">
        <f t="shared" si="68"/>
        <v>308</v>
      </c>
    </row>
    <row r="111" spans="2:2" x14ac:dyDescent="0.25">
      <c r="B111">
        <f t="shared" si="68"/>
        <v>308</v>
      </c>
    </row>
    <row r="112" spans="2:2" x14ac:dyDescent="0.25">
      <c r="B112">
        <f>3*60+50</f>
        <v>230</v>
      </c>
    </row>
    <row r="113" spans="2:2" x14ac:dyDescent="0.25">
      <c r="B113">
        <f>3*60+50</f>
        <v>230</v>
      </c>
    </row>
    <row r="114" spans="2:2" x14ac:dyDescent="0.25">
      <c r="B114">
        <f>4*60+33</f>
        <v>273</v>
      </c>
    </row>
    <row r="115" spans="2:2" x14ac:dyDescent="0.25">
      <c r="B115">
        <f>4*60+33</f>
        <v>273</v>
      </c>
    </row>
    <row r="116" spans="2:2" x14ac:dyDescent="0.25">
      <c r="B116">
        <f>4*60+33</f>
        <v>273</v>
      </c>
    </row>
    <row r="117" spans="2:2" x14ac:dyDescent="0.25">
      <c r="B117">
        <f>4*60+33</f>
        <v>273</v>
      </c>
    </row>
    <row r="118" spans="2:2" x14ac:dyDescent="0.25">
      <c r="B118">
        <f>4*60+33</f>
        <v>273</v>
      </c>
    </row>
    <row r="119" spans="2:2" x14ac:dyDescent="0.25">
      <c r="B119">
        <f t="shared" ref="B119:B127" si="69">4*60+33</f>
        <v>273</v>
      </c>
    </row>
    <row r="120" spans="2:2" x14ac:dyDescent="0.25">
      <c r="B120">
        <f t="shared" si="69"/>
        <v>273</v>
      </c>
    </row>
    <row r="121" spans="2:2" x14ac:dyDescent="0.25">
      <c r="B121">
        <f t="shared" si="69"/>
        <v>273</v>
      </c>
    </row>
    <row r="122" spans="2:2" x14ac:dyDescent="0.25">
      <c r="B122">
        <f t="shared" si="69"/>
        <v>273</v>
      </c>
    </row>
    <row r="123" spans="2:2" x14ac:dyDescent="0.25">
      <c r="B123">
        <f t="shared" si="69"/>
        <v>273</v>
      </c>
    </row>
    <row r="124" spans="2:2" x14ac:dyDescent="0.25">
      <c r="B124">
        <f t="shared" si="69"/>
        <v>273</v>
      </c>
    </row>
    <row r="125" spans="2:2" x14ac:dyDescent="0.25">
      <c r="B125">
        <f t="shared" si="69"/>
        <v>273</v>
      </c>
    </row>
    <row r="126" spans="2:2" x14ac:dyDescent="0.25">
      <c r="B126">
        <f t="shared" si="69"/>
        <v>273</v>
      </c>
    </row>
    <row r="127" spans="2:2" x14ac:dyDescent="0.25">
      <c r="B127">
        <f t="shared" si="69"/>
        <v>273</v>
      </c>
    </row>
    <row r="128" spans="2:2" x14ac:dyDescent="0.25">
      <c r="B128">
        <f t="shared" ref="B128:B135" si="70">4*60+5</f>
        <v>245</v>
      </c>
    </row>
    <row r="129" spans="2:2" x14ac:dyDescent="0.25">
      <c r="B129">
        <f t="shared" si="70"/>
        <v>245</v>
      </c>
    </row>
    <row r="130" spans="2:2" x14ac:dyDescent="0.25">
      <c r="B130">
        <f t="shared" si="70"/>
        <v>245</v>
      </c>
    </row>
    <row r="131" spans="2:2" x14ac:dyDescent="0.25">
      <c r="B131">
        <f t="shared" si="70"/>
        <v>245</v>
      </c>
    </row>
    <row r="132" spans="2:2" x14ac:dyDescent="0.25">
      <c r="B132">
        <f t="shared" si="70"/>
        <v>245</v>
      </c>
    </row>
    <row r="133" spans="2:2" x14ac:dyDescent="0.25">
      <c r="B133">
        <f t="shared" si="70"/>
        <v>245</v>
      </c>
    </row>
    <row r="134" spans="2:2" x14ac:dyDescent="0.25">
      <c r="B134">
        <f t="shared" si="70"/>
        <v>245</v>
      </c>
    </row>
    <row r="135" spans="2:2" x14ac:dyDescent="0.25">
      <c r="B135">
        <f t="shared" si="70"/>
        <v>245</v>
      </c>
    </row>
    <row r="136" spans="2:2" x14ac:dyDescent="0.25">
      <c r="B136">
        <f>4*60+36</f>
        <v>276</v>
      </c>
    </row>
    <row r="137" spans="2:2" x14ac:dyDescent="0.25">
      <c r="B137">
        <f>4*60+36</f>
        <v>276</v>
      </c>
    </row>
    <row r="138" spans="2:2" x14ac:dyDescent="0.25">
      <c r="B138">
        <f t="shared" ref="B138:B145" si="71">4*60+25</f>
        <v>265</v>
      </c>
    </row>
    <row r="139" spans="2:2" x14ac:dyDescent="0.25">
      <c r="B139">
        <f t="shared" si="71"/>
        <v>265</v>
      </c>
    </row>
    <row r="140" spans="2:2" x14ac:dyDescent="0.25">
      <c r="B140">
        <f t="shared" si="71"/>
        <v>265</v>
      </c>
    </row>
    <row r="141" spans="2:2" x14ac:dyDescent="0.25">
      <c r="B141">
        <f t="shared" si="71"/>
        <v>265</v>
      </c>
    </row>
    <row r="142" spans="2:2" x14ac:dyDescent="0.25">
      <c r="B142">
        <f t="shared" si="71"/>
        <v>265</v>
      </c>
    </row>
    <row r="143" spans="2:2" x14ac:dyDescent="0.25">
      <c r="B143">
        <f t="shared" si="71"/>
        <v>265</v>
      </c>
    </row>
    <row r="144" spans="2:2" x14ac:dyDescent="0.25">
      <c r="B144">
        <f t="shared" si="71"/>
        <v>265</v>
      </c>
    </row>
    <row r="145" spans="2:2" x14ac:dyDescent="0.25">
      <c r="B145">
        <f t="shared" si="71"/>
        <v>265</v>
      </c>
    </row>
    <row r="146" spans="2:2" x14ac:dyDescent="0.25">
      <c r="B146">
        <f>4*60+51</f>
        <v>291</v>
      </c>
    </row>
    <row r="147" spans="2:2" x14ac:dyDescent="0.25">
      <c r="B147">
        <f>4*60+51</f>
        <v>291</v>
      </c>
    </row>
    <row r="148" spans="2:2" x14ac:dyDescent="0.25">
      <c r="B148">
        <f t="shared" ref="B148:B154" si="72">3*60+24</f>
        <v>204</v>
      </c>
    </row>
    <row r="149" spans="2:2" x14ac:dyDescent="0.25">
      <c r="B149">
        <f t="shared" si="72"/>
        <v>204</v>
      </c>
    </row>
    <row r="150" spans="2:2" x14ac:dyDescent="0.25">
      <c r="B150">
        <f t="shared" si="72"/>
        <v>204</v>
      </c>
    </row>
    <row r="151" spans="2:2" x14ac:dyDescent="0.25">
      <c r="B151">
        <f t="shared" si="72"/>
        <v>204</v>
      </c>
    </row>
    <row r="152" spans="2:2" x14ac:dyDescent="0.25">
      <c r="B152">
        <f t="shared" si="72"/>
        <v>204</v>
      </c>
    </row>
    <row r="153" spans="2:2" x14ac:dyDescent="0.25">
      <c r="B153">
        <f t="shared" si="72"/>
        <v>204</v>
      </c>
    </row>
    <row r="154" spans="2:2" x14ac:dyDescent="0.25">
      <c r="B154">
        <f t="shared" si="72"/>
        <v>204</v>
      </c>
    </row>
    <row r="155" spans="2:2" x14ac:dyDescent="0.25">
      <c r="B155">
        <f t="shared" ref="B155:B162" si="73">3*60+53</f>
        <v>233</v>
      </c>
    </row>
    <row r="156" spans="2:2" x14ac:dyDescent="0.25">
      <c r="B156">
        <f t="shared" si="73"/>
        <v>233</v>
      </c>
    </row>
    <row r="157" spans="2:2" x14ac:dyDescent="0.25">
      <c r="B157">
        <f t="shared" si="73"/>
        <v>233</v>
      </c>
    </row>
    <row r="158" spans="2:2" x14ac:dyDescent="0.25">
      <c r="B158">
        <f t="shared" si="73"/>
        <v>233</v>
      </c>
    </row>
    <row r="159" spans="2:2" x14ac:dyDescent="0.25">
      <c r="B159">
        <f t="shared" si="73"/>
        <v>233</v>
      </c>
    </row>
    <row r="160" spans="2:2" x14ac:dyDescent="0.25">
      <c r="B160">
        <f t="shared" si="73"/>
        <v>233</v>
      </c>
    </row>
    <row r="161" spans="2:2" x14ac:dyDescent="0.25">
      <c r="B161">
        <f t="shared" si="73"/>
        <v>233</v>
      </c>
    </row>
    <row r="162" spans="2:2" x14ac:dyDescent="0.25">
      <c r="B162">
        <f t="shared" si="73"/>
        <v>233</v>
      </c>
    </row>
    <row r="163" spans="2:2" x14ac:dyDescent="0.25">
      <c r="B163">
        <f>5*60+25</f>
        <v>325</v>
      </c>
    </row>
    <row r="164" spans="2:2" x14ac:dyDescent="0.25">
      <c r="B164">
        <f>5*60+25</f>
        <v>325</v>
      </c>
    </row>
    <row r="165" spans="2:2" x14ac:dyDescent="0.25">
      <c r="B165">
        <f>5*60+25</f>
        <v>325</v>
      </c>
    </row>
    <row r="166" spans="2:2" x14ac:dyDescent="0.25">
      <c r="B166">
        <f>5*60+25</f>
        <v>325</v>
      </c>
    </row>
    <row r="167" spans="2:2" x14ac:dyDescent="0.25">
      <c r="B167">
        <f>5*60+25</f>
        <v>325</v>
      </c>
    </row>
    <row r="168" spans="2:2" x14ac:dyDescent="0.25">
      <c r="B168">
        <f>3*60+47</f>
        <v>227</v>
      </c>
    </row>
    <row r="169" spans="2:2" x14ac:dyDescent="0.25">
      <c r="B169">
        <f>3*60+47</f>
        <v>227</v>
      </c>
    </row>
    <row r="170" spans="2:2" x14ac:dyDescent="0.25">
      <c r="B170">
        <f>4*60+19</f>
        <v>259</v>
      </c>
    </row>
    <row r="171" spans="2:2" x14ac:dyDescent="0.25">
      <c r="B171">
        <f>4*60+19</f>
        <v>259</v>
      </c>
    </row>
    <row r="172" spans="2:2" x14ac:dyDescent="0.25">
      <c r="B172">
        <f>4*60+19</f>
        <v>259</v>
      </c>
    </row>
    <row r="173" spans="2:2" x14ac:dyDescent="0.25">
      <c r="B173">
        <f>4*60+19</f>
        <v>259</v>
      </c>
    </row>
    <row r="174" spans="2:2" x14ac:dyDescent="0.25">
      <c r="B174">
        <f>4*60+43</f>
        <v>283</v>
      </c>
    </row>
    <row r="175" spans="2:2" x14ac:dyDescent="0.25">
      <c r="B175">
        <f>4*60+43</f>
        <v>283</v>
      </c>
    </row>
    <row r="176" spans="2:2" x14ac:dyDescent="0.25">
      <c r="B176">
        <f>4*60+43</f>
        <v>283</v>
      </c>
    </row>
    <row r="177" spans="2:2" x14ac:dyDescent="0.25">
      <c r="B177">
        <f>4*60+42</f>
        <v>282</v>
      </c>
    </row>
    <row r="178" spans="2:2" x14ac:dyDescent="0.25">
      <c r="B178">
        <f>4*60+42</f>
        <v>282</v>
      </c>
    </row>
    <row r="179" spans="2:2" x14ac:dyDescent="0.25">
      <c r="B179">
        <f>4*60+42</f>
        <v>282</v>
      </c>
    </row>
    <row r="180" spans="2:2" x14ac:dyDescent="0.25">
      <c r="B180">
        <f>4*60+42</f>
        <v>282</v>
      </c>
    </row>
    <row r="181" spans="2:2" x14ac:dyDescent="0.25">
      <c r="B181">
        <f>3*60+11</f>
        <v>191</v>
      </c>
    </row>
    <row r="182" spans="2:2" x14ac:dyDescent="0.25">
      <c r="B182">
        <f>3*60+11</f>
        <v>191</v>
      </c>
    </row>
    <row r="183" spans="2:2" x14ac:dyDescent="0.25">
      <c r="B183">
        <f>3*60+11</f>
        <v>191</v>
      </c>
    </row>
    <row r="184" spans="2:2" x14ac:dyDescent="0.25">
      <c r="B184">
        <f>3*60+11</f>
        <v>191</v>
      </c>
    </row>
    <row r="185" spans="2:2" x14ac:dyDescent="0.25">
      <c r="B185">
        <f>4*60+16</f>
        <v>256</v>
      </c>
    </row>
    <row r="186" spans="2:2" x14ac:dyDescent="0.25">
      <c r="B186">
        <f>4*60+16</f>
        <v>256</v>
      </c>
    </row>
    <row r="187" spans="2:2" x14ac:dyDescent="0.25">
      <c r="B187">
        <f>4*60+16</f>
        <v>256</v>
      </c>
    </row>
    <row r="188" spans="2:2" x14ac:dyDescent="0.25">
      <c r="B188">
        <f>4*60+16</f>
        <v>256</v>
      </c>
    </row>
    <row r="189" spans="2:2" x14ac:dyDescent="0.25">
      <c r="B189">
        <f>3*60+11</f>
        <v>191</v>
      </c>
    </row>
    <row r="190" spans="2:2" x14ac:dyDescent="0.25">
      <c r="B190">
        <f>3*60+11</f>
        <v>191</v>
      </c>
    </row>
    <row r="191" spans="2:2" x14ac:dyDescent="0.25">
      <c r="B191">
        <f t="shared" ref="B191:B201" si="74">3*60+43</f>
        <v>223</v>
      </c>
    </row>
    <row r="192" spans="2:2" x14ac:dyDescent="0.25">
      <c r="B192">
        <f t="shared" si="74"/>
        <v>223</v>
      </c>
    </row>
    <row r="193" spans="2:2" x14ac:dyDescent="0.25">
      <c r="B193">
        <f t="shared" si="74"/>
        <v>223</v>
      </c>
    </row>
    <row r="194" spans="2:2" x14ac:dyDescent="0.25">
      <c r="B194">
        <f t="shared" si="74"/>
        <v>223</v>
      </c>
    </row>
    <row r="195" spans="2:2" x14ac:dyDescent="0.25">
      <c r="B195">
        <f t="shared" si="74"/>
        <v>223</v>
      </c>
    </row>
    <row r="196" spans="2:2" x14ac:dyDescent="0.25">
      <c r="B196">
        <f t="shared" si="74"/>
        <v>223</v>
      </c>
    </row>
    <row r="197" spans="2:2" x14ac:dyDescent="0.25">
      <c r="B197">
        <f t="shared" si="74"/>
        <v>223</v>
      </c>
    </row>
    <row r="198" spans="2:2" x14ac:dyDescent="0.25">
      <c r="B198">
        <f t="shared" si="74"/>
        <v>223</v>
      </c>
    </row>
    <row r="199" spans="2:2" x14ac:dyDescent="0.25">
      <c r="B199">
        <f t="shared" si="74"/>
        <v>223</v>
      </c>
    </row>
    <row r="200" spans="2:2" x14ac:dyDescent="0.25">
      <c r="B200">
        <f t="shared" si="74"/>
        <v>223</v>
      </c>
    </row>
    <row r="201" spans="2:2" x14ac:dyDescent="0.25">
      <c r="B201">
        <f t="shared" si="74"/>
        <v>223</v>
      </c>
    </row>
    <row r="202" spans="2:2" x14ac:dyDescent="0.25">
      <c r="B202">
        <f>3*60+4</f>
        <v>184</v>
      </c>
    </row>
    <row r="203" spans="2:2" x14ac:dyDescent="0.25">
      <c r="B203">
        <f>3*60+4</f>
        <v>184</v>
      </c>
    </row>
    <row r="204" spans="2:2" x14ac:dyDescent="0.25">
      <c r="B204">
        <f>3*60+4</f>
        <v>184</v>
      </c>
    </row>
    <row r="205" spans="2:2" x14ac:dyDescent="0.25">
      <c r="B205">
        <f t="shared" ref="B205:B218" si="75">4*60+4</f>
        <v>244</v>
      </c>
    </row>
    <row r="206" spans="2:2" x14ac:dyDescent="0.25">
      <c r="B206">
        <f t="shared" si="75"/>
        <v>244</v>
      </c>
    </row>
    <row r="207" spans="2:2" x14ac:dyDescent="0.25">
      <c r="B207">
        <f t="shared" si="75"/>
        <v>244</v>
      </c>
    </row>
    <row r="208" spans="2:2" x14ac:dyDescent="0.25">
      <c r="B208">
        <f t="shared" si="75"/>
        <v>244</v>
      </c>
    </row>
    <row r="209" spans="2:2" x14ac:dyDescent="0.25">
      <c r="B209">
        <f t="shared" si="75"/>
        <v>244</v>
      </c>
    </row>
    <row r="210" spans="2:2" x14ac:dyDescent="0.25">
      <c r="B210">
        <f t="shared" si="75"/>
        <v>244</v>
      </c>
    </row>
    <row r="211" spans="2:2" x14ac:dyDescent="0.25">
      <c r="B211">
        <f t="shared" si="75"/>
        <v>244</v>
      </c>
    </row>
    <row r="212" spans="2:2" x14ac:dyDescent="0.25">
      <c r="B212">
        <f t="shared" si="75"/>
        <v>244</v>
      </c>
    </row>
    <row r="213" spans="2:2" x14ac:dyDescent="0.25">
      <c r="B213">
        <f t="shared" si="75"/>
        <v>244</v>
      </c>
    </row>
    <row r="214" spans="2:2" x14ac:dyDescent="0.25">
      <c r="B214">
        <f t="shared" si="75"/>
        <v>244</v>
      </c>
    </row>
    <row r="215" spans="2:2" x14ac:dyDescent="0.25">
      <c r="B215">
        <f t="shared" si="75"/>
        <v>244</v>
      </c>
    </row>
    <row r="216" spans="2:2" x14ac:dyDescent="0.25">
      <c r="B216">
        <f t="shared" si="75"/>
        <v>244</v>
      </c>
    </row>
    <row r="217" spans="2:2" x14ac:dyDescent="0.25">
      <c r="B217">
        <f t="shared" si="75"/>
        <v>244</v>
      </c>
    </row>
    <row r="218" spans="2:2" x14ac:dyDescent="0.25">
      <c r="B218">
        <f t="shared" si="75"/>
        <v>244</v>
      </c>
    </row>
    <row r="219" spans="2:2" x14ac:dyDescent="0.25">
      <c r="B219">
        <f>5*60+29</f>
        <v>329</v>
      </c>
    </row>
    <row r="220" spans="2:2" x14ac:dyDescent="0.25">
      <c r="B220">
        <f>5*60+29</f>
        <v>329</v>
      </c>
    </row>
    <row r="221" spans="2:2" x14ac:dyDescent="0.25">
      <c r="B221">
        <f>4*60+13</f>
        <v>253</v>
      </c>
    </row>
    <row r="222" spans="2:2" x14ac:dyDescent="0.25">
      <c r="B222">
        <f>4*60+13</f>
        <v>253</v>
      </c>
    </row>
    <row r="223" spans="2:2" x14ac:dyDescent="0.25">
      <c r="B223">
        <f>5*60+29</f>
        <v>329</v>
      </c>
    </row>
    <row r="224" spans="2:2" x14ac:dyDescent="0.25">
      <c r="B224">
        <f>5*60+29</f>
        <v>329</v>
      </c>
    </row>
    <row r="225" spans="2:2" x14ac:dyDescent="0.25">
      <c r="B225">
        <f>5*60+29</f>
        <v>329</v>
      </c>
    </row>
    <row r="226" spans="2:2" x14ac:dyDescent="0.25">
      <c r="B226">
        <f>5*60+29</f>
        <v>329</v>
      </c>
    </row>
    <row r="227" spans="2:2" x14ac:dyDescent="0.25">
      <c r="B227">
        <f>4*60+28</f>
        <v>268</v>
      </c>
    </row>
    <row r="228" spans="2:2" x14ac:dyDescent="0.25">
      <c r="B228">
        <f>4*60+28</f>
        <v>268</v>
      </c>
    </row>
    <row r="229" spans="2:2" x14ac:dyDescent="0.25">
      <c r="B229">
        <f>4*60+28</f>
        <v>268</v>
      </c>
    </row>
    <row r="230" spans="2:2" x14ac:dyDescent="0.25">
      <c r="B230">
        <f>4*60+28</f>
        <v>268</v>
      </c>
    </row>
    <row r="231" spans="2:2" x14ac:dyDescent="0.25">
      <c r="B231">
        <f t="shared" ref="B231:B237" si="76">5*60+21</f>
        <v>321</v>
      </c>
    </row>
    <row r="232" spans="2:2" x14ac:dyDescent="0.25">
      <c r="B232">
        <f t="shared" si="76"/>
        <v>321</v>
      </c>
    </row>
    <row r="233" spans="2:2" x14ac:dyDescent="0.25">
      <c r="B233">
        <f t="shared" si="76"/>
        <v>321</v>
      </c>
    </row>
    <row r="234" spans="2:2" x14ac:dyDescent="0.25">
      <c r="B234">
        <f t="shared" si="76"/>
        <v>321</v>
      </c>
    </row>
    <row r="235" spans="2:2" x14ac:dyDescent="0.25">
      <c r="B235">
        <f t="shared" si="76"/>
        <v>321</v>
      </c>
    </row>
    <row r="236" spans="2:2" x14ac:dyDescent="0.25">
      <c r="B236">
        <f t="shared" si="76"/>
        <v>321</v>
      </c>
    </row>
    <row r="237" spans="2:2" x14ac:dyDescent="0.25">
      <c r="B237">
        <f t="shared" si="76"/>
        <v>321</v>
      </c>
    </row>
    <row r="238" spans="2:2" x14ac:dyDescent="0.25">
      <c r="B238">
        <f t="shared" ref="B238:B244" si="77">3*60+59</f>
        <v>239</v>
      </c>
    </row>
    <row r="239" spans="2:2" x14ac:dyDescent="0.25">
      <c r="B239">
        <f t="shared" si="77"/>
        <v>239</v>
      </c>
    </row>
    <row r="240" spans="2:2" x14ac:dyDescent="0.25">
      <c r="B240">
        <f t="shared" si="77"/>
        <v>239</v>
      </c>
    </row>
    <row r="241" spans="2:2" x14ac:dyDescent="0.25">
      <c r="B241">
        <f t="shared" si="77"/>
        <v>239</v>
      </c>
    </row>
    <row r="242" spans="2:2" x14ac:dyDescent="0.25">
      <c r="B242">
        <f t="shared" si="77"/>
        <v>239</v>
      </c>
    </row>
    <row r="243" spans="2:2" x14ac:dyDescent="0.25">
      <c r="B243">
        <f t="shared" si="77"/>
        <v>239</v>
      </c>
    </row>
    <row r="244" spans="2:2" x14ac:dyDescent="0.25">
      <c r="B244">
        <f t="shared" si="77"/>
        <v>239</v>
      </c>
    </row>
    <row r="245" spans="2:2" x14ac:dyDescent="0.25">
      <c r="B245">
        <f>4*60+50</f>
        <v>290</v>
      </c>
    </row>
    <row r="246" spans="2:2" x14ac:dyDescent="0.25">
      <c r="B246">
        <f>4*60+50</f>
        <v>290</v>
      </c>
    </row>
    <row r="247" spans="2:2" x14ac:dyDescent="0.25">
      <c r="B247">
        <f>4*60+50</f>
        <v>290</v>
      </c>
    </row>
    <row r="248" spans="2:2" x14ac:dyDescent="0.25">
      <c r="B248">
        <f>4*60+50</f>
        <v>290</v>
      </c>
    </row>
    <row r="249" spans="2:2" x14ac:dyDescent="0.25">
      <c r="B249">
        <f>4*60+50</f>
        <v>290</v>
      </c>
    </row>
    <row r="250" spans="2:2" x14ac:dyDescent="0.25">
      <c r="B250">
        <f t="shared" ref="B250:B256" si="78">4*60+18</f>
        <v>258</v>
      </c>
    </row>
    <row r="251" spans="2:2" x14ac:dyDescent="0.25">
      <c r="B251">
        <f t="shared" si="78"/>
        <v>258</v>
      </c>
    </row>
    <row r="252" spans="2:2" x14ac:dyDescent="0.25">
      <c r="B252">
        <f t="shared" si="78"/>
        <v>258</v>
      </c>
    </row>
    <row r="253" spans="2:2" x14ac:dyDescent="0.25">
      <c r="B253">
        <f t="shared" si="78"/>
        <v>258</v>
      </c>
    </row>
    <row r="254" spans="2:2" x14ac:dyDescent="0.25">
      <c r="B254">
        <f t="shared" si="78"/>
        <v>258</v>
      </c>
    </row>
    <row r="255" spans="2:2" x14ac:dyDescent="0.25">
      <c r="B255">
        <f t="shared" si="78"/>
        <v>258</v>
      </c>
    </row>
    <row r="256" spans="2:2" x14ac:dyDescent="0.25">
      <c r="B256">
        <f t="shared" si="78"/>
        <v>258</v>
      </c>
    </row>
    <row r="257" spans="2:2" x14ac:dyDescent="0.25">
      <c r="B257">
        <f>4*60+47</f>
        <v>287</v>
      </c>
    </row>
    <row r="258" spans="2:2" x14ac:dyDescent="0.25">
      <c r="B258">
        <f>4*60+34</f>
        <v>274</v>
      </c>
    </row>
    <row r="259" spans="2:2" x14ac:dyDescent="0.25">
      <c r="B259">
        <f>4*60</f>
        <v>240</v>
      </c>
    </row>
    <row r="260" spans="2:2" x14ac:dyDescent="0.25">
      <c r="B260">
        <f>4*60</f>
        <v>240</v>
      </c>
    </row>
    <row r="261" spans="2:2" x14ac:dyDescent="0.25">
      <c r="B261">
        <f>4*60</f>
        <v>240</v>
      </c>
    </row>
    <row r="262" spans="2:2" x14ac:dyDescent="0.25">
      <c r="B262">
        <v>244</v>
      </c>
    </row>
    <row r="263" spans="2:2" x14ac:dyDescent="0.25">
      <c r="B263">
        <v>244</v>
      </c>
    </row>
    <row r="264" spans="2:2" x14ac:dyDescent="0.25">
      <c r="B264">
        <v>244</v>
      </c>
    </row>
    <row r="265" spans="2:2" x14ac:dyDescent="0.25">
      <c r="B265">
        <v>244</v>
      </c>
    </row>
    <row r="266" spans="2:2" x14ac:dyDescent="0.25">
      <c r="B266">
        <v>244</v>
      </c>
    </row>
    <row r="267" spans="2:2" x14ac:dyDescent="0.25">
      <c r="B267">
        <v>244</v>
      </c>
    </row>
    <row r="268" spans="2:2" x14ac:dyDescent="0.25">
      <c r="B268">
        <v>244</v>
      </c>
    </row>
    <row r="269" spans="2:2" x14ac:dyDescent="0.25">
      <c r="B269">
        <v>244</v>
      </c>
    </row>
    <row r="270" spans="2:2" x14ac:dyDescent="0.25">
      <c r="B270">
        <f>3*60+25</f>
        <v>205</v>
      </c>
    </row>
    <row r="271" spans="2:2" x14ac:dyDescent="0.25">
      <c r="B271">
        <f>4*60+43</f>
        <v>283</v>
      </c>
    </row>
    <row r="272" spans="2:2" x14ac:dyDescent="0.25">
      <c r="B272">
        <f>4*60+43</f>
        <v>283</v>
      </c>
    </row>
    <row r="273" spans="2:2" x14ac:dyDescent="0.25">
      <c r="B273">
        <f>4*60+43</f>
        <v>283</v>
      </c>
    </row>
    <row r="274" spans="2:2" x14ac:dyDescent="0.25">
      <c r="B274">
        <f>4*60+43</f>
        <v>283</v>
      </c>
    </row>
    <row r="275" spans="2:2" x14ac:dyDescent="0.25">
      <c r="B275">
        <f>4*60+43</f>
        <v>283</v>
      </c>
    </row>
    <row r="276" spans="2:2" x14ac:dyDescent="0.25">
      <c r="B276">
        <f t="shared" ref="B276:B286" si="79">4*60+43</f>
        <v>283</v>
      </c>
    </row>
    <row r="277" spans="2:2" x14ac:dyDescent="0.25">
      <c r="B277">
        <f t="shared" si="79"/>
        <v>283</v>
      </c>
    </row>
    <row r="278" spans="2:2" x14ac:dyDescent="0.25">
      <c r="B278">
        <f t="shared" si="79"/>
        <v>283</v>
      </c>
    </row>
    <row r="279" spans="2:2" x14ac:dyDescent="0.25">
      <c r="B279">
        <f t="shared" si="79"/>
        <v>283</v>
      </c>
    </row>
    <row r="280" spans="2:2" x14ac:dyDescent="0.25">
      <c r="B280">
        <f t="shared" si="79"/>
        <v>283</v>
      </c>
    </row>
    <row r="281" spans="2:2" x14ac:dyDescent="0.25">
      <c r="B281">
        <f t="shared" si="79"/>
        <v>283</v>
      </c>
    </row>
    <row r="282" spans="2:2" x14ac:dyDescent="0.25">
      <c r="B282">
        <f t="shared" si="79"/>
        <v>283</v>
      </c>
    </row>
    <row r="283" spans="2:2" x14ac:dyDescent="0.25">
      <c r="B283">
        <f t="shared" si="79"/>
        <v>283</v>
      </c>
    </row>
    <row r="284" spans="2:2" x14ac:dyDescent="0.25">
      <c r="B284">
        <f t="shared" si="79"/>
        <v>283</v>
      </c>
    </row>
    <row r="285" spans="2:2" x14ac:dyDescent="0.25">
      <c r="B285">
        <f t="shared" si="79"/>
        <v>283</v>
      </c>
    </row>
    <row r="286" spans="2:2" x14ac:dyDescent="0.25">
      <c r="B286">
        <f t="shared" si="79"/>
        <v>283</v>
      </c>
    </row>
    <row r="287" spans="2:2" x14ac:dyDescent="0.25">
      <c r="B287">
        <f t="shared" ref="B287:B292" si="80">4*60+33</f>
        <v>273</v>
      </c>
    </row>
    <row r="288" spans="2:2" x14ac:dyDescent="0.25">
      <c r="B288">
        <f t="shared" si="80"/>
        <v>273</v>
      </c>
    </row>
    <row r="289" spans="2:2" x14ac:dyDescent="0.25">
      <c r="B289">
        <f t="shared" si="80"/>
        <v>273</v>
      </c>
    </row>
    <row r="290" spans="2:2" x14ac:dyDescent="0.25">
      <c r="B290">
        <f t="shared" si="80"/>
        <v>273</v>
      </c>
    </row>
    <row r="291" spans="2:2" x14ac:dyDescent="0.25">
      <c r="B291">
        <f t="shared" si="80"/>
        <v>273</v>
      </c>
    </row>
    <row r="292" spans="2:2" x14ac:dyDescent="0.25">
      <c r="B292">
        <f t="shared" si="80"/>
        <v>273</v>
      </c>
    </row>
    <row r="293" spans="2:2" x14ac:dyDescent="0.25">
      <c r="B293">
        <f>4*60+18</f>
        <v>258</v>
      </c>
    </row>
    <row r="294" spans="2:2" x14ac:dyDescent="0.25">
      <c r="B294">
        <f>4*60+18</f>
        <v>258</v>
      </c>
    </row>
    <row r="295" spans="2:2" x14ac:dyDescent="0.25">
      <c r="B295">
        <f t="shared" ref="B295:B302" si="81">3*60+44</f>
        <v>224</v>
      </c>
    </row>
    <row r="296" spans="2:2" x14ac:dyDescent="0.25">
      <c r="B296">
        <f t="shared" si="81"/>
        <v>224</v>
      </c>
    </row>
    <row r="297" spans="2:2" x14ac:dyDescent="0.25">
      <c r="B297">
        <f t="shared" si="81"/>
        <v>224</v>
      </c>
    </row>
    <row r="298" spans="2:2" x14ac:dyDescent="0.25">
      <c r="B298">
        <f t="shared" si="81"/>
        <v>224</v>
      </c>
    </row>
    <row r="299" spans="2:2" x14ac:dyDescent="0.25">
      <c r="B299">
        <f t="shared" si="81"/>
        <v>224</v>
      </c>
    </row>
    <row r="300" spans="2:2" x14ac:dyDescent="0.25">
      <c r="B300">
        <f t="shared" si="81"/>
        <v>224</v>
      </c>
    </row>
    <row r="301" spans="2:2" x14ac:dyDescent="0.25">
      <c r="B301">
        <f t="shared" si="81"/>
        <v>224</v>
      </c>
    </row>
    <row r="302" spans="2:2" x14ac:dyDescent="0.25">
      <c r="B302">
        <f t="shared" si="81"/>
        <v>224</v>
      </c>
    </row>
    <row r="303" spans="2:2" x14ac:dyDescent="0.25">
      <c r="B303">
        <f>4*60+47</f>
        <v>287</v>
      </c>
    </row>
    <row r="304" spans="2:2" x14ac:dyDescent="0.25">
      <c r="B304">
        <f>4*60+45</f>
        <v>285</v>
      </c>
    </row>
    <row r="305" spans="2:2" x14ac:dyDescent="0.25">
      <c r="B305">
        <f>3*60+53</f>
        <v>233</v>
      </c>
    </row>
    <row r="306" spans="2:2" x14ac:dyDescent="0.25">
      <c r="B306">
        <f>4*60+21</f>
        <v>261</v>
      </c>
    </row>
    <row r="307" spans="2:2" x14ac:dyDescent="0.25">
      <c r="B307">
        <f t="shared" ref="B307:B320" si="82">3*60+51</f>
        <v>231</v>
      </c>
    </row>
    <row r="308" spans="2:2" x14ac:dyDescent="0.25">
      <c r="B308">
        <f t="shared" si="82"/>
        <v>231</v>
      </c>
    </row>
    <row r="309" spans="2:2" x14ac:dyDescent="0.25">
      <c r="B309">
        <f t="shared" si="82"/>
        <v>231</v>
      </c>
    </row>
    <row r="310" spans="2:2" x14ac:dyDescent="0.25">
      <c r="B310">
        <f t="shared" si="82"/>
        <v>231</v>
      </c>
    </row>
    <row r="311" spans="2:2" x14ac:dyDescent="0.25">
      <c r="B311">
        <f t="shared" si="82"/>
        <v>231</v>
      </c>
    </row>
    <row r="312" spans="2:2" x14ac:dyDescent="0.25">
      <c r="B312">
        <f t="shared" si="82"/>
        <v>231</v>
      </c>
    </row>
    <row r="313" spans="2:2" x14ac:dyDescent="0.25">
      <c r="B313">
        <f t="shared" si="82"/>
        <v>231</v>
      </c>
    </row>
    <row r="314" spans="2:2" x14ac:dyDescent="0.25">
      <c r="B314">
        <f t="shared" si="82"/>
        <v>231</v>
      </c>
    </row>
    <row r="315" spans="2:2" x14ac:dyDescent="0.25">
      <c r="B315">
        <f t="shared" si="82"/>
        <v>231</v>
      </c>
    </row>
    <row r="316" spans="2:2" x14ac:dyDescent="0.25">
      <c r="B316">
        <f t="shared" si="82"/>
        <v>231</v>
      </c>
    </row>
    <row r="317" spans="2:2" x14ac:dyDescent="0.25">
      <c r="B317">
        <f t="shared" si="82"/>
        <v>231</v>
      </c>
    </row>
    <row r="318" spans="2:2" x14ac:dyDescent="0.25">
      <c r="B318">
        <f t="shared" si="82"/>
        <v>231</v>
      </c>
    </row>
    <row r="319" spans="2:2" x14ac:dyDescent="0.25">
      <c r="B319">
        <f t="shared" si="82"/>
        <v>231</v>
      </c>
    </row>
    <row r="320" spans="2:2" x14ac:dyDescent="0.25">
      <c r="B320">
        <f t="shared" si="82"/>
        <v>231</v>
      </c>
    </row>
    <row r="321" spans="2:2" x14ac:dyDescent="0.25">
      <c r="B321">
        <f>5*60+3</f>
        <v>303</v>
      </c>
    </row>
    <row r="322" spans="2:2" x14ac:dyDescent="0.25">
      <c r="B322">
        <f>5*60+3</f>
        <v>303</v>
      </c>
    </row>
    <row r="323" spans="2:2" x14ac:dyDescent="0.25">
      <c r="B323">
        <f>5*60+3</f>
        <v>303</v>
      </c>
    </row>
    <row r="324" spans="2:2" x14ac:dyDescent="0.25">
      <c r="B324">
        <f>5*60+3</f>
        <v>303</v>
      </c>
    </row>
    <row r="325" spans="2:2" x14ac:dyDescent="0.25">
      <c r="B325">
        <f>4*60+32</f>
        <v>272</v>
      </c>
    </row>
    <row r="326" spans="2:2" x14ac:dyDescent="0.25">
      <c r="B326">
        <f>4*60+32</f>
        <v>272</v>
      </c>
    </row>
    <row r="327" spans="2:2" x14ac:dyDescent="0.25">
      <c r="B327">
        <f>4*60+32</f>
        <v>272</v>
      </c>
    </row>
    <row r="328" spans="2:2" x14ac:dyDescent="0.25">
      <c r="B328">
        <f>4*60+32</f>
        <v>272</v>
      </c>
    </row>
    <row r="329" spans="2:2" x14ac:dyDescent="0.25">
      <c r="B329">
        <f t="shared" ref="B329:B335" si="83">4*60+32</f>
        <v>272</v>
      </c>
    </row>
    <row r="330" spans="2:2" x14ac:dyDescent="0.25">
      <c r="B330">
        <f t="shared" si="83"/>
        <v>272</v>
      </c>
    </row>
    <row r="331" spans="2:2" x14ac:dyDescent="0.25">
      <c r="B331">
        <f t="shared" si="83"/>
        <v>272</v>
      </c>
    </row>
    <row r="332" spans="2:2" x14ac:dyDescent="0.25">
      <c r="B332">
        <f t="shared" si="83"/>
        <v>272</v>
      </c>
    </row>
    <row r="333" spans="2:2" x14ac:dyDescent="0.25">
      <c r="B333">
        <f t="shared" si="83"/>
        <v>272</v>
      </c>
    </row>
    <row r="334" spans="2:2" x14ac:dyDescent="0.25">
      <c r="B334">
        <f t="shared" si="83"/>
        <v>272</v>
      </c>
    </row>
    <row r="335" spans="2:2" x14ac:dyDescent="0.25">
      <c r="B335">
        <f t="shared" si="83"/>
        <v>272</v>
      </c>
    </row>
    <row r="336" spans="2:2" x14ac:dyDescent="0.25">
      <c r="B336">
        <f>2*60+52</f>
        <v>172</v>
      </c>
    </row>
    <row r="337" spans="2:2" x14ac:dyDescent="0.25">
      <c r="B337">
        <f>2*60+52</f>
        <v>172</v>
      </c>
    </row>
    <row r="338" spans="2:2" x14ac:dyDescent="0.25">
      <c r="B338">
        <f>2*60+52</f>
        <v>172</v>
      </c>
    </row>
    <row r="339" spans="2:2" x14ac:dyDescent="0.25">
      <c r="B339">
        <f>2*60+52</f>
        <v>172</v>
      </c>
    </row>
    <row r="340" spans="2:2" x14ac:dyDescent="0.25">
      <c r="B340">
        <f t="shared" ref="B340:B345" si="84">5*60+10</f>
        <v>310</v>
      </c>
    </row>
    <row r="341" spans="2:2" x14ac:dyDescent="0.25">
      <c r="B341">
        <f t="shared" si="84"/>
        <v>310</v>
      </c>
    </row>
    <row r="342" spans="2:2" x14ac:dyDescent="0.25">
      <c r="B342">
        <f t="shared" si="84"/>
        <v>310</v>
      </c>
    </row>
    <row r="343" spans="2:2" x14ac:dyDescent="0.25">
      <c r="B343">
        <f t="shared" si="84"/>
        <v>310</v>
      </c>
    </row>
    <row r="344" spans="2:2" x14ac:dyDescent="0.25">
      <c r="B344">
        <f t="shared" si="84"/>
        <v>310</v>
      </c>
    </row>
    <row r="345" spans="2:2" x14ac:dyDescent="0.25">
      <c r="B345">
        <f t="shared" si="84"/>
        <v>310</v>
      </c>
    </row>
    <row r="346" spans="2:2" x14ac:dyDescent="0.25">
      <c r="B346">
        <f>3*60+59</f>
        <v>239</v>
      </c>
    </row>
    <row r="347" spans="2:2" x14ac:dyDescent="0.25">
      <c r="B347">
        <f>3*60+59</f>
        <v>239</v>
      </c>
    </row>
    <row r="348" spans="2:2" x14ac:dyDescent="0.25">
      <c r="B348">
        <f>3*60+59</f>
        <v>239</v>
      </c>
    </row>
    <row r="349" spans="2:2" x14ac:dyDescent="0.25">
      <c r="B349">
        <f>4*60+1</f>
        <v>241</v>
      </c>
    </row>
    <row r="350" spans="2:2" x14ac:dyDescent="0.25">
      <c r="B350">
        <f>4*60+1</f>
        <v>241</v>
      </c>
    </row>
    <row r="351" spans="2:2" x14ac:dyDescent="0.25">
      <c r="B351">
        <f>4*60+1</f>
        <v>241</v>
      </c>
    </row>
    <row r="352" spans="2:2" x14ac:dyDescent="0.25">
      <c r="B352">
        <f t="shared" ref="B352:B362" si="85">5*60+11</f>
        <v>311</v>
      </c>
    </row>
    <row r="353" spans="2:2" x14ac:dyDescent="0.25">
      <c r="B353">
        <f t="shared" si="85"/>
        <v>311</v>
      </c>
    </row>
    <row r="354" spans="2:2" x14ac:dyDescent="0.25">
      <c r="B354">
        <f t="shared" si="85"/>
        <v>311</v>
      </c>
    </row>
    <row r="355" spans="2:2" x14ac:dyDescent="0.25">
      <c r="B355">
        <f t="shared" si="85"/>
        <v>311</v>
      </c>
    </row>
    <row r="356" spans="2:2" x14ac:dyDescent="0.25">
      <c r="B356">
        <f t="shared" si="85"/>
        <v>311</v>
      </c>
    </row>
    <row r="357" spans="2:2" x14ac:dyDescent="0.25">
      <c r="B357">
        <f t="shared" si="85"/>
        <v>311</v>
      </c>
    </row>
    <row r="358" spans="2:2" x14ac:dyDescent="0.25">
      <c r="B358">
        <f t="shared" si="85"/>
        <v>311</v>
      </c>
    </row>
    <row r="359" spans="2:2" x14ac:dyDescent="0.25">
      <c r="B359">
        <f t="shared" si="85"/>
        <v>311</v>
      </c>
    </row>
    <row r="360" spans="2:2" x14ac:dyDescent="0.25">
      <c r="B360">
        <f t="shared" si="85"/>
        <v>311</v>
      </c>
    </row>
    <row r="361" spans="2:2" x14ac:dyDescent="0.25">
      <c r="B361">
        <f t="shared" si="85"/>
        <v>311</v>
      </c>
    </row>
    <row r="362" spans="2:2" x14ac:dyDescent="0.25">
      <c r="B362">
        <f t="shared" si="85"/>
        <v>311</v>
      </c>
    </row>
    <row r="363" spans="2:2" x14ac:dyDescent="0.25">
      <c r="B363">
        <f>4*60+17</f>
        <v>257</v>
      </c>
    </row>
    <row r="364" spans="2:2" x14ac:dyDescent="0.25">
      <c r="B364">
        <f>4*60+17</f>
        <v>257</v>
      </c>
    </row>
    <row r="365" spans="2:2" x14ac:dyDescent="0.25">
      <c r="B365">
        <f>5*60+1</f>
        <v>301</v>
      </c>
    </row>
    <row r="366" spans="2:2" x14ac:dyDescent="0.25">
      <c r="B366">
        <f>5*60+1</f>
        <v>301</v>
      </c>
    </row>
    <row r="367" spans="2:2" x14ac:dyDescent="0.25">
      <c r="B367">
        <f>5*60+1</f>
        <v>301</v>
      </c>
    </row>
    <row r="368" spans="2:2" x14ac:dyDescent="0.25">
      <c r="B368">
        <f>4*60+27</f>
        <v>267</v>
      </c>
    </row>
    <row r="369" spans="2:2" x14ac:dyDescent="0.25">
      <c r="B369">
        <f t="shared" ref="B369:B374" si="86">3*60+50</f>
        <v>230</v>
      </c>
    </row>
    <row r="370" spans="2:2" x14ac:dyDescent="0.25">
      <c r="B370">
        <f t="shared" si="86"/>
        <v>230</v>
      </c>
    </row>
    <row r="371" spans="2:2" x14ac:dyDescent="0.25">
      <c r="B371">
        <f t="shared" si="86"/>
        <v>230</v>
      </c>
    </row>
    <row r="372" spans="2:2" x14ac:dyDescent="0.25">
      <c r="B372">
        <f t="shared" si="86"/>
        <v>230</v>
      </c>
    </row>
    <row r="373" spans="2:2" x14ac:dyDescent="0.25">
      <c r="B373">
        <f t="shared" si="86"/>
        <v>230</v>
      </c>
    </row>
    <row r="374" spans="2:2" x14ac:dyDescent="0.25">
      <c r="B374">
        <f t="shared" si="86"/>
        <v>230</v>
      </c>
    </row>
    <row r="375" spans="2:2" x14ac:dyDescent="0.25">
      <c r="B375">
        <f t="shared" ref="B375:B380" si="87">3*60+59</f>
        <v>239</v>
      </c>
    </row>
    <row r="376" spans="2:2" x14ac:dyDescent="0.25">
      <c r="B376">
        <f t="shared" si="87"/>
        <v>239</v>
      </c>
    </row>
    <row r="377" spans="2:2" x14ac:dyDescent="0.25">
      <c r="B377">
        <f t="shared" si="87"/>
        <v>239</v>
      </c>
    </row>
    <row r="378" spans="2:2" x14ac:dyDescent="0.25">
      <c r="B378">
        <f t="shared" si="87"/>
        <v>239</v>
      </c>
    </row>
    <row r="379" spans="2:2" x14ac:dyDescent="0.25">
      <c r="B379">
        <f t="shared" si="87"/>
        <v>239</v>
      </c>
    </row>
    <row r="380" spans="2:2" x14ac:dyDescent="0.25">
      <c r="B380">
        <f t="shared" si="87"/>
        <v>239</v>
      </c>
    </row>
    <row r="381" spans="2:2" x14ac:dyDescent="0.25">
      <c r="B381">
        <f>3*60+59</f>
        <v>239</v>
      </c>
    </row>
    <row r="382" spans="2:2" x14ac:dyDescent="0.25">
      <c r="B382">
        <f>3*60+59</f>
        <v>239</v>
      </c>
    </row>
    <row r="383" spans="2:2" x14ac:dyDescent="0.25">
      <c r="B383">
        <f>4*60+37</f>
        <v>277</v>
      </c>
    </row>
    <row r="384" spans="2:2" x14ac:dyDescent="0.25">
      <c r="B384">
        <f>4*60+37</f>
        <v>277</v>
      </c>
    </row>
    <row r="385" spans="2:2" x14ac:dyDescent="0.25">
      <c r="B385">
        <f>4*60+22</f>
        <v>262</v>
      </c>
    </row>
    <row r="386" spans="2:2" x14ac:dyDescent="0.25">
      <c r="B386">
        <f>4*60+22</f>
        <v>262</v>
      </c>
    </row>
    <row r="387" spans="2:2" x14ac:dyDescent="0.25">
      <c r="B387">
        <f>3*60+48</f>
        <v>228</v>
      </c>
    </row>
    <row r="388" spans="2:2" x14ac:dyDescent="0.25">
      <c r="B388">
        <f>3*60+48</f>
        <v>228</v>
      </c>
    </row>
    <row r="389" spans="2:2" x14ac:dyDescent="0.25">
      <c r="B389">
        <f>4*60+40</f>
        <v>280</v>
      </c>
    </row>
    <row r="390" spans="2:2" x14ac:dyDescent="0.25">
      <c r="B390">
        <f>4*60+40</f>
        <v>280</v>
      </c>
    </row>
    <row r="391" spans="2:2" x14ac:dyDescent="0.25">
      <c r="B391">
        <f>3*60+48</f>
        <v>228</v>
      </c>
    </row>
    <row r="392" spans="2:2" x14ac:dyDescent="0.25">
      <c r="B392">
        <f>3*60+48</f>
        <v>228</v>
      </c>
    </row>
    <row r="393" spans="2:2" x14ac:dyDescent="0.25">
      <c r="B393">
        <f>3*60+48</f>
        <v>228</v>
      </c>
    </row>
    <row r="394" spans="2:2" x14ac:dyDescent="0.25">
      <c r="B394">
        <f>3*60+39</f>
        <v>219</v>
      </c>
    </row>
    <row r="395" spans="2:2" x14ac:dyDescent="0.25">
      <c r="B395">
        <f>3*60+39</f>
        <v>219</v>
      </c>
    </row>
    <row r="396" spans="2:2" x14ac:dyDescent="0.25">
      <c r="B396">
        <f>3*60+39</f>
        <v>219</v>
      </c>
    </row>
    <row r="397" spans="2:2" x14ac:dyDescent="0.25">
      <c r="B397">
        <f>4*60+20</f>
        <v>260</v>
      </c>
    </row>
    <row r="398" spans="2:2" x14ac:dyDescent="0.25">
      <c r="B398">
        <f>4*60+20</f>
        <v>260</v>
      </c>
    </row>
    <row r="399" spans="2:2" x14ac:dyDescent="0.25">
      <c r="B399">
        <f>4*60+20</f>
        <v>260</v>
      </c>
    </row>
    <row r="400" spans="2:2" x14ac:dyDescent="0.25">
      <c r="B400">
        <f>4*60+20</f>
        <v>260</v>
      </c>
    </row>
    <row r="401" spans="2:2" x14ac:dyDescent="0.25">
      <c r="B401">
        <f>3*60+50</f>
        <v>230</v>
      </c>
    </row>
    <row r="402" spans="2:2" x14ac:dyDescent="0.25">
      <c r="B402">
        <f>4*60+20</f>
        <v>260</v>
      </c>
    </row>
    <row r="403" spans="2:2" x14ac:dyDescent="0.25">
      <c r="B403">
        <f t="shared" ref="B403:B415" si="88">4*60+3</f>
        <v>243</v>
      </c>
    </row>
    <row r="404" spans="2:2" x14ac:dyDescent="0.25">
      <c r="B404">
        <f t="shared" si="88"/>
        <v>243</v>
      </c>
    </row>
    <row r="405" spans="2:2" x14ac:dyDescent="0.25">
      <c r="B405">
        <f t="shared" si="88"/>
        <v>243</v>
      </c>
    </row>
    <row r="406" spans="2:2" x14ac:dyDescent="0.25">
      <c r="B406">
        <f t="shared" si="88"/>
        <v>243</v>
      </c>
    </row>
    <row r="407" spans="2:2" x14ac:dyDescent="0.25">
      <c r="B407">
        <f t="shared" si="88"/>
        <v>243</v>
      </c>
    </row>
    <row r="408" spans="2:2" x14ac:dyDescent="0.25">
      <c r="B408">
        <f t="shared" si="88"/>
        <v>243</v>
      </c>
    </row>
    <row r="409" spans="2:2" x14ac:dyDescent="0.25">
      <c r="B409">
        <f t="shared" si="88"/>
        <v>243</v>
      </c>
    </row>
    <row r="410" spans="2:2" x14ac:dyDescent="0.25">
      <c r="B410">
        <f t="shared" si="88"/>
        <v>243</v>
      </c>
    </row>
    <row r="411" spans="2:2" x14ac:dyDescent="0.25">
      <c r="B411">
        <f t="shared" si="88"/>
        <v>243</v>
      </c>
    </row>
    <row r="412" spans="2:2" x14ac:dyDescent="0.25">
      <c r="B412">
        <f t="shared" si="88"/>
        <v>243</v>
      </c>
    </row>
    <row r="413" spans="2:2" x14ac:dyDescent="0.25">
      <c r="B413">
        <f t="shared" si="88"/>
        <v>243</v>
      </c>
    </row>
    <row r="414" spans="2:2" x14ac:dyDescent="0.25">
      <c r="B414">
        <f t="shared" si="88"/>
        <v>243</v>
      </c>
    </row>
    <row r="415" spans="2:2" x14ac:dyDescent="0.25">
      <c r="B415">
        <f t="shared" si="88"/>
        <v>243</v>
      </c>
    </row>
    <row r="416" spans="2:2" x14ac:dyDescent="0.25">
      <c r="B416">
        <f>4*60+58</f>
        <v>298</v>
      </c>
    </row>
    <row r="417" spans="2:2" x14ac:dyDescent="0.25">
      <c r="B417">
        <f>4*60+58</f>
        <v>298</v>
      </c>
    </row>
    <row r="418" spans="2:2" x14ac:dyDescent="0.25">
      <c r="B418">
        <f>4*60+58</f>
        <v>298</v>
      </c>
    </row>
    <row r="419" spans="2:2" x14ac:dyDescent="0.25">
      <c r="B419">
        <f>4*60+58</f>
        <v>298</v>
      </c>
    </row>
    <row r="420" spans="2:2" x14ac:dyDescent="0.25">
      <c r="B420">
        <f>3*60+55</f>
        <v>235</v>
      </c>
    </row>
    <row r="421" spans="2:2" x14ac:dyDescent="0.25">
      <c r="B421">
        <f>3*60+55</f>
        <v>235</v>
      </c>
    </row>
    <row r="422" spans="2:2" x14ac:dyDescent="0.25">
      <c r="B422">
        <f>2*60+52</f>
        <v>172</v>
      </c>
    </row>
    <row r="423" spans="2:2" x14ac:dyDescent="0.25">
      <c r="B423">
        <f>3*60+55</f>
        <v>235</v>
      </c>
    </row>
    <row r="424" spans="2:2" x14ac:dyDescent="0.25">
      <c r="B424">
        <f>3*60+55</f>
        <v>235</v>
      </c>
    </row>
    <row r="425" spans="2:2" x14ac:dyDescent="0.25">
      <c r="B425">
        <f>3*60+55</f>
        <v>235</v>
      </c>
    </row>
    <row r="426" spans="2:2" x14ac:dyDescent="0.25">
      <c r="B426">
        <f>3*60+51</f>
        <v>231</v>
      </c>
    </row>
    <row r="427" spans="2:2" x14ac:dyDescent="0.25">
      <c r="B427">
        <f>3*60+51</f>
        <v>231</v>
      </c>
    </row>
    <row r="428" spans="2:2" x14ac:dyDescent="0.25">
      <c r="B428">
        <f>4*60+18</f>
        <v>258</v>
      </c>
    </row>
    <row r="429" spans="2:2" x14ac:dyDescent="0.25">
      <c r="B429">
        <f t="shared" ref="B429:B434" si="89">5*60+31</f>
        <v>331</v>
      </c>
    </row>
    <row r="430" spans="2:2" x14ac:dyDescent="0.25">
      <c r="B430">
        <f t="shared" si="89"/>
        <v>331</v>
      </c>
    </row>
    <row r="431" spans="2:2" x14ac:dyDescent="0.25">
      <c r="B431">
        <f t="shared" si="89"/>
        <v>331</v>
      </c>
    </row>
    <row r="432" spans="2:2" x14ac:dyDescent="0.25">
      <c r="B432">
        <f t="shared" si="89"/>
        <v>331</v>
      </c>
    </row>
    <row r="433" spans="2:2" x14ac:dyDescent="0.25">
      <c r="B433">
        <f t="shared" si="89"/>
        <v>331</v>
      </c>
    </row>
    <row r="434" spans="2:2" x14ac:dyDescent="0.25">
      <c r="B434">
        <f t="shared" si="89"/>
        <v>331</v>
      </c>
    </row>
    <row r="435" spans="2:2" x14ac:dyDescent="0.25">
      <c r="B435">
        <f>4*60+26</f>
        <v>266</v>
      </c>
    </row>
    <row r="436" spans="2:2" x14ac:dyDescent="0.25">
      <c r="B436">
        <f>4*60+26</f>
        <v>266</v>
      </c>
    </row>
    <row r="437" spans="2:2" x14ac:dyDescent="0.25">
      <c r="B437">
        <f>3*60+30</f>
        <v>210</v>
      </c>
    </row>
    <row r="438" spans="2:2" x14ac:dyDescent="0.25">
      <c r="B438">
        <f>3*60+30</f>
        <v>210</v>
      </c>
    </row>
    <row r="439" spans="2:2" x14ac:dyDescent="0.25">
      <c r="B439">
        <f>4*60+21</f>
        <v>261</v>
      </c>
    </row>
    <row r="440" spans="2:2" x14ac:dyDescent="0.25">
      <c r="B440">
        <f>4*60+21</f>
        <v>261</v>
      </c>
    </row>
    <row r="441" spans="2:2" x14ac:dyDescent="0.25">
      <c r="B441">
        <f>4*60+21</f>
        <v>261</v>
      </c>
    </row>
    <row r="442" spans="2:2" x14ac:dyDescent="0.25">
      <c r="B442">
        <f>4*60+21</f>
        <v>261</v>
      </c>
    </row>
    <row r="443" spans="2:2" x14ac:dyDescent="0.25">
      <c r="B443">
        <f>3*60+58</f>
        <v>238</v>
      </c>
    </row>
    <row r="444" spans="2:2" x14ac:dyDescent="0.25">
      <c r="B444">
        <f>3*60+58</f>
        <v>238</v>
      </c>
    </row>
    <row r="445" spans="2:2" x14ac:dyDescent="0.25">
      <c r="B445">
        <f>3*60+58</f>
        <v>238</v>
      </c>
    </row>
    <row r="446" spans="2:2" x14ac:dyDescent="0.25">
      <c r="B446">
        <f>3*60+58</f>
        <v>238</v>
      </c>
    </row>
    <row r="447" spans="2:2" x14ac:dyDescent="0.25">
      <c r="B447">
        <f>3*60+38</f>
        <v>218</v>
      </c>
    </row>
    <row r="448" spans="2:2" x14ac:dyDescent="0.25">
      <c r="B448">
        <f>3*60+38</f>
        <v>218</v>
      </c>
    </row>
    <row r="449" spans="2:2" x14ac:dyDescent="0.25">
      <c r="B449">
        <f>3*60+38</f>
        <v>218</v>
      </c>
    </row>
    <row r="450" spans="2:2" x14ac:dyDescent="0.25">
      <c r="B450">
        <f>3*60+38</f>
        <v>218</v>
      </c>
    </row>
    <row r="451" spans="2:2" x14ac:dyDescent="0.25">
      <c r="B451">
        <f>4*60+3</f>
        <v>243</v>
      </c>
    </row>
    <row r="452" spans="2:2" x14ac:dyDescent="0.25">
      <c r="B452">
        <f>4*60+3</f>
        <v>243</v>
      </c>
    </row>
    <row r="453" spans="2:2" x14ac:dyDescent="0.25">
      <c r="B453">
        <f>4*60+3</f>
        <v>243</v>
      </c>
    </row>
    <row r="454" spans="2:2" x14ac:dyDescent="0.25">
      <c r="B454">
        <f>4*60+3</f>
        <v>243</v>
      </c>
    </row>
    <row r="455" spans="2:2" x14ac:dyDescent="0.25">
      <c r="B455">
        <f>4*60+3</f>
        <v>243</v>
      </c>
    </row>
    <row r="456" spans="2:2" x14ac:dyDescent="0.25">
      <c r="B456">
        <f>4*60+25</f>
        <v>265</v>
      </c>
    </row>
    <row r="457" spans="2:2" x14ac:dyDescent="0.25">
      <c r="B457">
        <f>4*60+25</f>
        <v>265</v>
      </c>
    </row>
    <row r="458" spans="2:2" x14ac:dyDescent="0.25">
      <c r="B458">
        <f>4*60+25</f>
        <v>265</v>
      </c>
    </row>
    <row r="459" spans="2:2" x14ac:dyDescent="0.25">
      <c r="B459">
        <f>4*60+25</f>
        <v>265</v>
      </c>
    </row>
    <row r="460" spans="2:2" x14ac:dyDescent="0.25">
      <c r="B460">
        <f>4*60+25</f>
        <v>265</v>
      </c>
    </row>
    <row r="461" spans="2:2" x14ac:dyDescent="0.25">
      <c r="B461">
        <f>4*60+16</f>
        <v>256</v>
      </c>
    </row>
    <row r="462" spans="2:2" x14ac:dyDescent="0.25">
      <c r="B462">
        <f>4*60+7</f>
        <v>247</v>
      </c>
    </row>
    <row r="463" spans="2:2" x14ac:dyDescent="0.25">
      <c r="B463">
        <f>3*60+36</f>
        <v>216</v>
      </c>
    </row>
    <row r="464" spans="2:2" x14ac:dyDescent="0.25">
      <c r="B464">
        <f>3*60+36</f>
        <v>216</v>
      </c>
    </row>
    <row r="465" spans="2:2" x14ac:dyDescent="0.25">
      <c r="B465">
        <f>3*60+36</f>
        <v>216</v>
      </c>
    </row>
    <row r="466" spans="2:2" x14ac:dyDescent="0.25">
      <c r="B466">
        <f>3*60+36</f>
        <v>216</v>
      </c>
    </row>
    <row r="467" spans="2:2" x14ac:dyDescent="0.25">
      <c r="B467">
        <f>3*60+36</f>
        <v>216</v>
      </c>
    </row>
    <row r="468" spans="2:2" x14ac:dyDescent="0.25">
      <c r="B468">
        <v>218</v>
      </c>
    </row>
    <row r="469" spans="2:2" x14ac:dyDescent="0.25">
      <c r="B469">
        <v>218</v>
      </c>
    </row>
    <row r="470" spans="2:2" x14ac:dyDescent="0.25">
      <c r="B470">
        <f>4*60+38</f>
        <v>278</v>
      </c>
    </row>
    <row r="471" spans="2:2" x14ac:dyDescent="0.25">
      <c r="B471">
        <f>4*60+38</f>
        <v>278</v>
      </c>
    </row>
    <row r="472" spans="2:2" x14ac:dyDescent="0.25">
      <c r="B472">
        <f>4*60+38</f>
        <v>278</v>
      </c>
    </row>
    <row r="473" spans="2:2" x14ac:dyDescent="0.25">
      <c r="B473">
        <f>4*60+46</f>
        <v>286</v>
      </c>
    </row>
    <row r="474" spans="2:2" x14ac:dyDescent="0.25">
      <c r="B474">
        <f>4*60+46</f>
        <v>286</v>
      </c>
    </row>
    <row r="475" spans="2:2" x14ac:dyDescent="0.25">
      <c r="B475">
        <f t="shared" ref="B475:B486" si="90">4*60</f>
        <v>240</v>
      </c>
    </row>
    <row r="476" spans="2:2" x14ac:dyDescent="0.25">
      <c r="B476">
        <f t="shared" si="90"/>
        <v>240</v>
      </c>
    </row>
    <row r="477" spans="2:2" x14ac:dyDescent="0.25">
      <c r="B477">
        <f t="shared" si="90"/>
        <v>240</v>
      </c>
    </row>
    <row r="478" spans="2:2" x14ac:dyDescent="0.25">
      <c r="B478">
        <f t="shared" si="90"/>
        <v>240</v>
      </c>
    </row>
    <row r="479" spans="2:2" x14ac:dyDescent="0.25">
      <c r="B479">
        <f t="shared" si="90"/>
        <v>240</v>
      </c>
    </row>
    <row r="480" spans="2:2" x14ac:dyDescent="0.25">
      <c r="B480">
        <f t="shared" si="90"/>
        <v>240</v>
      </c>
    </row>
    <row r="481" spans="2:2" x14ac:dyDescent="0.25">
      <c r="B481">
        <f t="shared" si="90"/>
        <v>240</v>
      </c>
    </row>
    <row r="482" spans="2:2" x14ac:dyDescent="0.25">
      <c r="B482">
        <f t="shared" si="90"/>
        <v>240</v>
      </c>
    </row>
    <row r="483" spans="2:2" x14ac:dyDescent="0.25">
      <c r="B483">
        <f t="shared" si="90"/>
        <v>240</v>
      </c>
    </row>
    <row r="484" spans="2:2" x14ac:dyDescent="0.25">
      <c r="B484">
        <f t="shared" si="90"/>
        <v>240</v>
      </c>
    </row>
    <row r="485" spans="2:2" x14ac:dyDescent="0.25">
      <c r="B485">
        <f t="shared" si="90"/>
        <v>240</v>
      </c>
    </row>
    <row r="486" spans="2:2" x14ac:dyDescent="0.25">
      <c r="B486">
        <f t="shared" si="90"/>
        <v>240</v>
      </c>
    </row>
    <row r="487" spans="2:2" x14ac:dyDescent="0.25">
      <c r="B487">
        <f>3*60+22</f>
        <v>202</v>
      </c>
    </row>
    <row r="488" spans="2:2" x14ac:dyDescent="0.25">
      <c r="B488">
        <f>3*60+22</f>
        <v>202</v>
      </c>
    </row>
    <row r="489" spans="2:2" x14ac:dyDescent="0.25">
      <c r="B489">
        <f>4*60+10</f>
        <v>250</v>
      </c>
    </row>
    <row r="490" spans="2:2" x14ac:dyDescent="0.25">
      <c r="B490">
        <f>4*60+10</f>
        <v>250</v>
      </c>
    </row>
    <row r="491" spans="2:2" x14ac:dyDescent="0.25">
      <c r="B491">
        <f>4*60+10</f>
        <v>250</v>
      </c>
    </row>
    <row r="492" spans="2:2" x14ac:dyDescent="0.25">
      <c r="B492">
        <f>4*60+17</f>
        <v>257</v>
      </c>
    </row>
    <row r="493" spans="2:2" x14ac:dyDescent="0.25">
      <c r="B493">
        <f>4*60+10</f>
        <v>250</v>
      </c>
    </row>
    <row r="494" spans="2:2" x14ac:dyDescent="0.25">
      <c r="B494">
        <f>4*60+2</f>
        <v>242</v>
      </c>
    </row>
    <row r="495" spans="2:2" x14ac:dyDescent="0.25">
      <c r="B495">
        <f>4*60+2</f>
        <v>242</v>
      </c>
    </row>
    <row r="496" spans="2:2" x14ac:dyDescent="0.25">
      <c r="B496">
        <f>4*60+28</f>
        <v>268</v>
      </c>
    </row>
    <row r="497" spans="2:2" x14ac:dyDescent="0.25">
      <c r="B497">
        <f>4*60+28</f>
        <v>268</v>
      </c>
    </row>
    <row r="498" spans="2:2" x14ac:dyDescent="0.25">
      <c r="B498">
        <f>4*60+28</f>
        <v>268</v>
      </c>
    </row>
    <row r="499" spans="2:2" x14ac:dyDescent="0.25">
      <c r="B499">
        <f t="shared" ref="B499:B508" si="91">4*60+23</f>
        <v>263</v>
      </c>
    </row>
    <row r="500" spans="2:2" x14ac:dyDescent="0.25">
      <c r="B500">
        <f t="shared" si="91"/>
        <v>263</v>
      </c>
    </row>
    <row r="501" spans="2:2" x14ac:dyDescent="0.25">
      <c r="B501">
        <f t="shared" si="91"/>
        <v>263</v>
      </c>
    </row>
    <row r="502" spans="2:2" x14ac:dyDescent="0.25">
      <c r="B502">
        <f t="shared" si="91"/>
        <v>263</v>
      </c>
    </row>
    <row r="503" spans="2:2" x14ac:dyDescent="0.25">
      <c r="B503">
        <f t="shared" si="91"/>
        <v>263</v>
      </c>
    </row>
    <row r="504" spans="2:2" x14ac:dyDescent="0.25">
      <c r="B504">
        <f t="shared" si="91"/>
        <v>263</v>
      </c>
    </row>
    <row r="505" spans="2:2" x14ac:dyDescent="0.25">
      <c r="B505">
        <f t="shared" si="91"/>
        <v>263</v>
      </c>
    </row>
    <row r="506" spans="2:2" x14ac:dyDescent="0.25">
      <c r="B506">
        <f t="shared" si="91"/>
        <v>263</v>
      </c>
    </row>
    <row r="507" spans="2:2" x14ac:dyDescent="0.25">
      <c r="B507">
        <f t="shared" si="91"/>
        <v>263</v>
      </c>
    </row>
    <row r="508" spans="2:2" x14ac:dyDescent="0.25">
      <c r="B508">
        <f t="shared" si="91"/>
        <v>263</v>
      </c>
    </row>
    <row r="509" spans="2:2" x14ac:dyDescent="0.25">
      <c r="B509">
        <f>4*60+49</f>
        <v>289</v>
      </c>
    </row>
    <row r="510" spans="2:2" x14ac:dyDescent="0.25">
      <c r="B510">
        <f>3*60+40</f>
        <v>220</v>
      </c>
    </row>
    <row r="511" spans="2:2" x14ac:dyDescent="0.25">
      <c r="B511">
        <f>3*60+40</f>
        <v>220</v>
      </c>
    </row>
    <row r="512" spans="2:2" x14ac:dyDescent="0.25">
      <c r="B512">
        <f>3*60+40</f>
        <v>220</v>
      </c>
    </row>
    <row r="513" spans="2:2" x14ac:dyDescent="0.25">
      <c r="B513">
        <f>4*60+6</f>
        <v>246</v>
      </c>
    </row>
    <row r="514" spans="2:2" x14ac:dyDescent="0.25">
      <c r="B514">
        <f>4*60+16</f>
        <v>256</v>
      </c>
    </row>
    <row r="515" spans="2:2" x14ac:dyDescent="0.25">
      <c r="B515">
        <f>3*60+11</f>
        <v>191</v>
      </c>
    </row>
    <row r="516" spans="2:2" x14ac:dyDescent="0.25">
      <c r="B516">
        <f>3*60+11</f>
        <v>191</v>
      </c>
    </row>
    <row r="517" spans="2:2" x14ac:dyDescent="0.25">
      <c r="B517">
        <f>4*60+12</f>
        <v>252</v>
      </c>
    </row>
    <row r="518" spans="2:2" x14ac:dyDescent="0.25">
      <c r="B518">
        <f>4*60+12</f>
        <v>252</v>
      </c>
    </row>
    <row r="519" spans="2:2" x14ac:dyDescent="0.25">
      <c r="B519">
        <f>4*60+18</f>
        <v>258</v>
      </c>
    </row>
    <row r="520" spans="2:2" x14ac:dyDescent="0.25">
      <c r="B520">
        <f>4*60+18</f>
        <v>258</v>
      </c>
    </row>
    <row r="521" spans="2:2" x14ac:dyDescent="0.25">
      <c r="B521">
        <f>4*60+18</f>
        <v>258</v>
      </c>
    </row>
    <row r="522" spans="2:2" x14ac:dyDescent="0.25">
      <c r="B522">
        <f>3*60+45</f>
        <v>225</v>
      </c>
    </row>
    <row r="523" spans="2:2" x14ac:dyDescent="0.25">
      <c r="B523">
        <f>3*60+45</f>
        <v>225</v>
      </c>
    </row>
    <row r="524" spans="2:2" x14ac:dyDescent="0.25">
      <c r="B524">
        <f>3*60+45</f>
        <v>225</v>
      </c>
    </row>
    <row r="525" spans="2:2" x14ac:dyDescent="0.25">
      <c r="B525">
        <f>3*60+45</f>
        <v>225</v>
      </c>
    </row>
    <row r="526" spans="2:2" x14ac:dyDescent="0.25">
      <c r="B526">
        <f>3*60+23</f>
        <v>203</v>
      </c>
    </row>
    <row r="527" spans="2:2" x14ac:dyDescent="0.25">
      <c r="B527">
        <f>3*60+23</f>
        <v>203</v>
      </c>
    </row>
    <row r="528" spans="2:2" x14ac:dyDescent="0.25">
      <c r="B528">
        <f>3*60+23</f>
        <v>203</v>
      </c>
    </row>
    <row r="529" spans="2:2" x14ac:dyDescent="0.25">
      <c r="B529">
        <f>3*60+23</f>
        <v>203</v>
      </c>
    </row>
    <row r="530" spans="2:2" x14ac:dyDescent="0.25">
      <c r="B530">
        <f>3*60+53</f>
        <v>233</v>
      </c>
    </row>
    <row r="531" spans="2:2" x14ac:dyDescent="0.25">
      <c r="B531">
        <f t="shared" ref="B531:B538" si="92">3*60+37</f>
        <v>217</v>
      </c>
    </row>
    <row r="532" spans="2:2" x14ac:dyDescent="0.25">
      <c r="B532">
        <f t="shared" si="92"/>
        <v>217</v>
      </c>
    </row>
    <row r="533" spans="2:2" x14ac:dyDescent="0.25">
      <c r="B533">
        <f t="shared" si="92"/>
        <v>217</v>
      </c>
    </row>
    <row r="534" spans="2:2" x14ac:dyDescent="0.25">
      <c r="B534">
        <f t="shared" si="92"/>
        <v>217</v>
      </c>
    </row>
    <row r="535" spans="2:2" x14ac:dyDescent="0.25">
      <c r="B535">
        <f t="shared" si="92"/>
        <v>217</v>
      </c>
    </row>
    <row r="536" spans="2:2" x14ac:dyDescent="0.25">
      <c r="B536">
        <f t="shared" si="92"/>
        <v>217</v>
      </c>
    </row>
    <row r="537" spans="2:2" x14ac:dyDescent="0.25">
      <c r="B537">
        <f t="shared" si="92"/>
        <v>217</v>
      </c>
    </row>
    <row r="538" spans="2:2" x14ac:dyDescent="0.25">
      <c r="B538">
        <f t="shared" si="92"/>
        <v>217</v>
      </c>
    </row>
    <row r="539" spans="2:2" x14ac:dyDescent="0.25">
      <c r="B539" s="1">
        <v>217</v>
      </c>
    </row>
    <row r="540" spans="2:2" x14ac:dyDescent="0.25">
      <c r="B540" s="1">
        <v>217</v>
      </c>
    </row>
    <row r="541" spans="2:2" x14ac:dyDescent="0.25">
      <c r="B541" s="1">
        <v>217</v>
      </c>
    </row>
    <row r="542" spans="2:2" x14ac:dyDescent="0.25">
      <c r="B542">
        <f>3*60+47</f>
        <v>227</v>
      </c>
    </row>
    <row r="543" spans="2:2" x14ac:dyDescent="0.25">
      <c r="B543">
        <f>3*60+47</f>
        <v>227</v>
      </c>
    </row>
    <row r="544" spans="2:2" x14ac:dyDescent="0.25">
      <c r="B544">
        <f>4*60+3</f>
        <v>243</v>
      </c>
    </row>
    <row r="545" spans="2:2" x14ac:dyDescent="0.25">
      <c r="B545">
        <f>3*60+53</f>
        <v>233</v>
      </c>
    </row>
    <row r="546" spans="2:2" x14ac:dyDescent="0.25">
      <c r="B546">
        <f>3*60+53</f>
        <v>233</v>
      </c>
    </row>
    <row r="547" spans="2:2" x14ac:dyDescent="0.25">
      <c r="B547">
        <f>3*60+53</f>
        <v>233</v>
      </c>
    </row>
    <row r="548" spans="2:2" x14ac:dyDescent="0.25">
      <c r="B548">
        <f>3*60+53</f>
        <v>233</v>
      </c>
    </row>
    <row r="549" spans="2:2" x14ac:dyDescent="0.25">
      <c r="B549">
        <f>3*60+36</f>
        <v>216</v>
      </c>
    </row>
    <row r="550" spans="2:2" x14ac:dyDescent="0.25">
      <c r="B550">
        <f>3*60+31</f>
        <v>211</v>
      </c>
    </row>
    <row r="551" spans="2:2" x14ac:dyDescent="0.25">
      <c r="B551">
        <f>3*60+36</f>
        <v>216</v>
      </c>
    </row>
    <row r="552" spans="2:2" x14ac:dyDescent="0.25">
      <c r="B552">
        <f t="shared" ref="B552:B563" si="93">4*60+24</f>
        <v>264</v>
      </c>
    </row>
    <row r="553" spans="2:2" x14ac:dyDescent="0.25">
      <c r="B553">
        <f t="shared" si="93"/>
        <v>264</v>
      </c>
    </row>
    <row r="554" spans="2:2" x14ac:dyDescent="0.25">
      <c r="B554">
        <f t="shared" si="93"/>
        <v>264</v>
      </c>
    </row>
    <row r="555" spans="2:2" x14ac:dyDescent="0.25">
      <c r="B555">
        <f t="shared" si="93"/>
        <v>264</v>
      </c>
    </row>
    <row r="556" spans="2:2" x14ac:dyDescent="0.25">
      <c r="B556">
        <f t="shared" si="93"/>
        <v>264</v>
      </c>
    </row>
    <row r="557" spans="2:2" x14ac:dyDescent="0.25">
      <c r="B557">
        <f t="shared" si="93"/>
        <v>264</v>
      </c>
    </row>
    <row r="558" spans="2:2" x14ac:dyDescent="0.25">
      <c r="B558">
        <f t="shared" si="93"/>
        <v>264</v>
      </c>
    </row>
    <row r="559" spans="2:2" x14ac:dyDescent="0.25">
      <c r="B559">
        <f t="shared" si="93"/>
        <v>264</v>
      </c>
    </row>
    <row r="560" spans="2:2" x14ac:dyDescent="0.25">
      <c r="B560">
        <f t="shared" si="93"/>
        <v>264</v>
      </c>
    </row>
    <row r="561" spans="2:2" x14ac:dyDescent="0.25">
      <c r="B561">
        <f t="shared" si="93"/>
        <v>264</v>
      </c>
    </row>
    <row r="562" spans="2:2" x14ac:dyDescent="0.25">
      <c r="B562">
        <f t="shared" si="93"/>
        <v>264</v>
      </c>
    </row>
    <row r="563" spans="2:2" x14ac:dyDescent="0.25">
      <c r="B563">
        <f t="shared" si="93"/>
        <v>264</v>
      </c>
    </row>
    <row r="564" spans="2:2" x14ac:dyDescent="0.25">
      <c r="B564">
        <f>4*60+27</f>
        <v>267</v>
      </c>
    </row>
    <row r="565" spans="2:2" x14ac:dyDescent="0.25">
      <c r="B565">
        <f>4*60+27</f>
        <v>267</v>
      </c>
    </row>
    <row r="566" spans="2:2" x14ac:dyDescent="0.25">
      <c r="B566">
        <f>4*60+27</f>
        <v>267</v>
      </c>
    </row>
    <row r="567" spans="2:2" x14ac:dyDescent="0.25">
      <c r="B567">
        <f>4*60+27</f>
        <v>267</v>
      </c>
    </row>
    <row r="568" spans="2:2" x14ac:dyDescent="0.25">
      <c r="B568">
        <f>3*60+27</f>
        <v>207</v>
      </c>
    </row>
    <row r="569" spans="2:2" x14ac:dyDescent="0.25">
      <c r="B569">
        <f>3*60+27</f>
        <v>207</v>
      </c>
    </row>
    <row r="570" spans="2:2" x14ac:dyDescent="0.25">
      <c r="B570">
        <f>3*60+30</f>
        <v>210</v>
      </c>
    </row>
    <row r="571" spans="2:2" x14ac:dyDescent="0.25">
      <c r="B571">
        <f>3*60+30</f>
        <v>210</v>
      </c>
    </row>
    <row r="572" spans="2:2" x14ac:dyDescent="0.25">
      <c r="B572">
        <f>3*60+30</f>
        <v>210</v>
      </c>
    </row>
    <row r="573" spans="2:2" x14ac:dyDescent="0.25">
      <c r="B573">
        <f>4*60+58</f>
        <v>298</v>
      </c>
    </row>
    <row r="574" spans="2:2" x14ac:dyDescent="0.25">
      <c r="B574">
        <f>4*60+58</f>
        <v>298</v>
      </c>
    </row>
    <row r="575" spans="2:2" x14ac:dyDescent="0.25">
      <c r="B575">
        <f>4*60+58</f>
        <v>298</v>
      </c>
    </row>
    <row r="576" spans="2:2" x14ac:dyDescent="0.25">
      <c r="B576">
        <f>3*60+30</f>
        <v>210</v>
      </c>
    </row>
    <row r="577" spans="2:2" x14ac:dyDescent="0.25">
      <c r="B577">
        <f>3*60+30</f>
        <v>210</v>
      </c>
    </row>
    <row r="578" spans="2:2" x14ac:dyDescent="0.25">
      <c r="B578">
        <f>4*60+58</f>
        <v>298</v>
      </c>
    </row>
    <row r="579" spans="2:2" x14ac:dyDescent="0.25">
      <c r="B579">
        <f>4*60+58</f>
        <v>298</v>
      </c>
    </row>
    <row r="580" spans="2:2" x14ac:dyDescent="0.25">
      <c r="B580">
        <f>3*60+30</f>
        <v>210</v>
      </c>
    </row>
    <row r="581" spans="2:2" x14ac:dyDescent="0.25">
      <c r="B581">
        <f t="shared" ref="B581:B586" si="94">4*60+25</f>
        <v>265</v>
      </c>
    </row>
    <row r="582" spans="2:2" x14ac:dyDescent="0.25">
      <c r="B582">
        <f t="shared" si="94"/>
        <v>265</v>
      </c>
    </row>
    <row r="583" spans="2:2" x14ac:dyDescent="0.25">
      <c r="B583">
        <f t="shared" si="94"/>
        <v>265</v>
      </c>
    </row>
    <row r="584" spans="2:2" x14ac:dyDescent="0.25">
      <c r="B584">
        <f t="shared" si="94"/>
        <v>265</v>
      </c>
    </row>
    <row r="585" spans="2:2" x14ac:dyDescent="0.25">
      <c r="B585">
        <f t="shared" si="94"/>
        <v>265</v>
      </c>
    </row>
    <row r="586" spans="2:2" x14ac:dyDescent="0.25">
      <c r="B586">
        <f t="shared" si="94"/>
        <v>265</v>
      </c>
    </row>
    <row r="587" spans="2:2" x14ac:dyDescent="0.25">
      <c r="B587">
        <f>4*60+7</f>
        <v>247</v>
      </c>
    </row>
    <row r="588" spans="2:2" x14ac:dyDescent="0.25">
      <c r="B588">
        <f>3*60+43</f>
        <v>223</v>
      </c>
    </row>
    <row r="589" spans="2:2" x14ac:dyDescent="0.25">
      <c r="B589">
        <f>3*60+43</f>
        <v>223</v>
      </c>
    </row>
    <row r="590" spans="2:2" x14ac:dyDescent="0.25">
      <c r="B590">
        <f>3*60+43</f>
        <v>223</v>
      </c>
    </row>
    <row r="591" spans="2:2" x14ac:dyDescent="0.25">
      <c r="B591">
        <f>3*60+43</f>
        <v>223</v>
      </c>
    </row>
    <row r="592" spans="2:2" x14ac:dyDescent="0.25">
      <c r="B592">
        <f>4*60+7</f>
        <v>247</v>
      </c>
    </row>
    <row r="593" spans="2:2" x14ac:dyDescent="0.25">
      <c r="B593">
        <f>4*60+7</f>
        <v>247</v>
      </c>
    </row>
    <row r="594" spans="2:2" x14ac:dyDescent="0.25">
      <c r="B594">
        <f>4*60+7</f>
        <v>247</v>
      </c>
    </row>
    <row r="595" spans="2:2" x14ac:dyDescent="0.25">
      <c r="B595">
        <f>4*60+7</f>
        <v>247</v>
      </c>
    </row>
    <row r="596" spans="2:2" x14ac:dyDescent="0.25">
      <c r="B596">
        <f>4*60+7</f>
        <v>247</v>
      </c>
    </row>
    <row r="597" spans="2:2" x14ac:dyDescent="0.25">
      <c r="B597">
        <f>4*60+5</f>
        <v>245</v>
      </c>
    </row>
    <row r="598" spans="2:2" x14ac:dyDescent="0.25">
      <c r="B598">
        <f>4*60+5</f>
        <v>245</v>
      </c>
    </row>
    <row r="599" spans="2:2" x14ac:dyDescent="0.25">
      <c r="B599">
        <f t="shared" ref="B599:B604" si="95">4*60+6</f>
        <v>246</v>
      </c>
    </row>
    <row r="600" spans="2:2" x14ac:dyDescent="0.25">
      <c r="B600">
        <f t="shared" si="95"/>
        <v>246</v>
      </c>
    </row>
    <row r="601" spans="2:2" x14ac:dyDescent="0.25">
      <c r="B601">
        <f t="shared" si="95"/>
        <v>246</v>
      </c>
    </row>
    <row r="602" spans="2:2" x14ac:dyDescent="0.25">
      <c r="B602">
        <f t="shared" si="95"/>
        <v>246</v>
      </c>
    </row>
    <row r="603" spans="2:2" x14ac:dyDescent="0.25">
      <c r="B603">
        <f t="shared" si="95"/>
        <v>246</v>
      </c>
    </row>
    <row r="604" spans="2:2" x14ac:dyDescent="0.25">
      <c r="B604">
        <f t="shared" si="95"/>
        <v>246</v>
      </c>
    </row>
    <row r="605" spans="2:2" x14ac:dyDescent="0.25">
      <c r="B605">
        <f t="shared" ref="B605:B614" si="96">3*60+47</f>
        <v>227</v>
      </c>
    </row>
    <row r="606" spans="2:2" x14ac:dyDescent="0.25">
      <c r="B606">
        <f t="shared" si="96"/>
        <v>227</v>
      </c>
    </row>
    <row r="607" spans="2:2" x14ac:dyDescent="0.25">
      <c r="B607">
        <f t="shared" si="96"/>
        <v>227</v>
      </c>
    </row>
    <row r="608" spans="2:2" x14ac:dyDescent="0.25">
      <c r="B608">
        <f t="shared" si="96"/>
        <v>227</v>
      </c>
    </row>
    <row r="609" spans="2:2" x14ac:dyDescent="0.25">
      <c r="B609">
        <f t="shared" si="96"/>
        <v>227</v>
      </c>
    </row>
    <row r="610" spans="2:2" x14ac:dyDescent="0.25">
      <c r="B610">
        <f t="shared" si="96"/>
        <v>227</v>
      </c>
    </row>
    <row r="611" spans="2:2" x14ac:dyDescent="0.25">
      <c r="B611">
        <f t="shared" si="96"/>
        <v>227</v>
      </c>
    </row>
    <row r="612" spans="2:2" x14ac:dyDescent="0.25">
      <c r="B612">
        <f t="shared" si="96"/>
        <v>227</v>
      </c>
    </row>
    <row r="613" spans="2:2" x14ac:dyDescent="0.25">
      <c r="B613">
        <f t="shared" si="96"/>
        <v>227</v>
      </c>
    </row>
    <row r="614" spans="2:2" x14ac:dyDescent="0.25">
      <c r="B614">
        <f t="shared" si="96"/>
        <v>227</v>
      </c>
    </row>
    <row r="615" spans="2:2" x14ac:dyDescent="0.25">
      <c r="B615">
        <f t="shared" ref="B615:B621" si="97">3*60+49</f>
        <v>229</v>
      </c>
    </row>
    <row r="616" spans="2:2" x14ac:dyDescent="0.25">
      <c r="B616">
        <f t="shared" si="97"/>
        <v>229</v>
      </c>
    </row>
    <row r="617" spans="2:2" x14ac:dyDescent="0.25">
      <c r="B617">
        <f t="shared" si="97"/>
        <v>229</v>
      </c>
    </row>
    <row r="618" spans="2:2" x14ac:dyDescent="0.25">
      <c r="B618">
        <f t="shared" si="97"/>
        <v>229</v>
      </c>
    </row>
    <row r="619" spans="2:2" x14ac:dyDescent="0.25">
      <c r="B619">
        <f t="shared" si="97"/>
        <v>229</v>
      </c>
    </row>
    <row r="620" spans="2:2" x14ac:dyDescent="0.25">
      <c r="B620">
        <f t="shared" si="97"/>
        <v>229</v>
      </c>
    </row>
    <row r="621" spans="2:2" x14ac:dyDescent="0.25">
      <c r="B621">
        <f t="shared" si="97"/>
        <v>229</v>
      </c>
    </row>
    <row r="622" spans="2:2" x14ac:dyDescent="0.25">
      <c r="B622">
        <f t="shared" ref="B622:B628" si="98">3*60+55</f>
        <v>235</v>
      </c>
    </row>
    <row r="623" spans="2:2" x14ac:dyDescent="0.25">
      <c r="B623">
        <f t="shared" si="98"/>
        <v>235</v>
      </c>
    </row>
    <row r="624" spans="2:2" x14ac:dyDescent="0.25">
      <c r="B624">
        <f t="shared" si="98"/>
        <v>235</v>
      </c>
    </row>
    <row r="625" spans="2:2" x14ac:dyDescent="0.25">
      <c r="B625">
        <f t="shared" si="98"/>
        <v>235</v>
      </c>
    </row>
    <row r="626" spans="2:2" x14ac:dyDescent="0.25">
      <c r="B626">
        <f t="shared" si="98"/>
        <v>235</v>
      </c>
    </row>
    <row r="627" spans="2:2" x14ac:dyDescent="0.25">
      <c r="B627">
        <f t="shared" si="98"/>
        <v>235</v>
      </c>
    </row>
    <row r="628" spans="2:2" x14ac:dyDescent="0.25">
      <c r="B628">
        <f t="shared" si="98"/>
        <v>235</v>
      </c>
    </row>
    <row r="629" spans="2:2" x14ac:dyDescent="0.25">
      <c r="B629">
        <f>3*60+49</f>
        <v>229</v>
      </c>
    </row>
    <row r="630" spans="2:2" x14ac:dyDescent="0.25">
      <c r="B630">
        <f>3*60+49</f>
        <v>229</v>
      </c>
    </row>
    <row r="631" spans="2:2" x14ac:dyDescent="0.25">
      <c r="B631">
        <f>3*60+55</f>
        <v>235</v>
      </c>
    </row>
    <row r="632" spans="2:2" x14ac:dyDescent="0.25">
      <c r="B632">
        <f>3*60+55</f>
        <v>235</v>
      </c>
    </row>
    <row r="633" spans="2:2" x14ac:dyDescent="0.25">
      <c r="B633">
        <f>3*60+55</f>
        <v>235</v>
      </c>
    </row>
    <row r="634" spans="2:2" x14ac:dyDescent="0.25">
      <c r="B634">
        <f t="shared" ref="B634:B645" si="99">4*60+26</f>
        <v>266</v>
      </c>
    </row>
    <row r="635" spans="2:2" x14ac:dyDescent="0.25">
      <c r="B635">
        <f t="shared" si="99"/>
        <v>266</v>
      </c>
    </row>
    <row r="636" spans="2:2" x14ac:dyDescent="0.25">
      <c r="B636">
        <f t="shared" si="99"/>
        <v>266</v>
      </c>
    </row>
    <row r="637" spans="2:2" x14ac:dyDescent="0.25">
      <c r="B637">
        <f t="shared" si="99"/>
        <v>266</v>
      </c>
    </row>
    <row r="638" spans="2:2" x14ac:dyDescent="0.25">
      <c r="B638">
        <f t="shared" si="99"/>
        <v>266</v>
      </c>
    </row>
    <row r="639" spans="2:2" x14ac:dyDescent="0.25">
      <c r="B639">
        <f t="shared" si="99"/>
        <v>266</v>
      </c>
    </row>
    <row r="640" spans="2:2" x14ac:dyDescent="0.25">
      <c r="B640">
        <f t="shared" si="99"/>
        <v>266</v>
      </c>
    </row>
    <row r="641" spans="2:2" x14ac:dyDescent="0.25">
      <c r="B641">
        <f t="shared" si="99"/>
        <v>266</v>
      </c>
    </row>
    <row r="642" spans="2:2" x14ac:dyDescent="0.25">
      <c r="B642">
        <f t="shared" si="99"/>
        <v>266</v>
      </c>
    </row>
    <row r="643" spans="2:2" x14ac:dyDescent="0.25">
      <c r="B643">
        <f t="shared" si="99"/>
        <v>266</v>
      </c>
    </row>
    <row r="644" spans="2:2" x14ac:dyDescent="0.25">
      <c r="B644">
        <f t="shared" si="99"/>
        <v>266</v>
      </c>
    </row>
    <row r="645" spans="2:2" x14ac:dyDescent="0.25">
      <c r="B645">
        <f t="shared" si="99"/>
        <v>266</v>
      </c>
    </row>
    <row r="646" spans="2:2" x14ac:dyDescent="0.25">
      <c r="B646">
        <f>3*60+56</f>
        <v>236</v>
      </c>
    </row>
    <row r="647" spans="2:2" x14ac:dyDescent="0.25">
      <c r="B647">
        <f>4*60+14</f>
        <v>254</v>
      </c>
    </row>
    <row r="648" spans="2:2" x14ac:dyDescent="0.25">
      <c r="B648">
        <f>4*60+14</f>
        <v>254</v>
      </c>
    </row>
    <row r="649" spans="2:2" x14ac:dyDescent="0.25">
      <c r="B649">
        <f>4*60+14</f>
        <v>254</v>
      </c>
    </row>
    <row r="650" spans="2:2" x14ac:dyDescent="0.25">
      <c r="B650">
        <f>4*60+14</f>
        <v>254</v>
      </c>
    </row>
    <row r="651" spans="2:2" x14ac:dyDescent="0.25">
      <c r="B651">
        <f t="shared" ref="B651:B659" si="100">3*60+12</f>
        <v>192</v>
      </c>
    </row>
    <row r="652" spans="2:2" x14ac:dyDescent="0.25">
      <c r="B652">
        <f t="shared" si="100"/>
        <v>192</v>
      </c>
    </row>
    <row r="653" spans="2:2" x14ac:dyDescent="0.25">
      <c r="B653">
        <f t="shared" si="100"/>
        <v>192</v>
      </c>
    </row>
    <row r="654" spans="2:2" x14ac:dyDescent="0.25">
      <c r="B654">
        <f t="shared" si="100"/>
        <v>192</v>
      </c>
    </row>
    <row r="655" spans="2:2" x14ac:dyDescent="0.25">
      <c r="B655">
        <f t="shared" si="100"/>
        <v>192</v>
      </c>
    </row>
    <row r="656" spans="2:2" x14ac:dyDescent="0.25">
      <c r="B656">
        <f t="shared" si="100"/>
        <v>192</v>
      </c>
    </row>
    <row r="657" spans="2:2" x14ac:dyDescent="0.25">
      <c r="B657">
        <f t="shared" si="100"/>
        <v>192</v>
      </c>
    </row>
    <row r="658" spans="2:2" x14ac:dyDescent="0.25">
      <c r="B658">
        <f t="shared" si="100"/>
        <v>192</v>
      </c>
    </row>
    <row r="659" spans="2:2" x14ac:dyDescent="0.25">
      <c r="B659">
        <f t="shared" si="100"/>
        <v>192</v>
      </c>
    </row>
    <row r="660" spans="2:2" x14ac:dyDescent="0.25">
      <c r="B660">
        <f>3*60+32</f>
        <v>212</v>
      </c>
    </row>
    <row r="661" spans="2:2" x14ac:dyDescent="0.25">
      <c r="B661">
        <f>3*60+32</f>
        <v>212</v>
      </c>
    </row>
    <row r="662" spans="2:2" x14ac:dyDescent="0.25">
      <c r="B662">
        <f>3*60+32</f>
        <v>212</v>
      </c>
    </row>
    <row r="663" spans="2:2" x14ac:dyDescent="0.25">
      <c r="B663">
        <f>3*60+44</f>
        <v>224</v>
      </c>
    </row>
    <row r="664" spans="2:2" x14ac:dyDescent="0.25">
      <c r="B664">
        <f>3*60+44</f>
        <v>224</v>
      </c>
    </row>
    <row r="665" spans="2:2" x14ac:dyDescent="0.25">
      <c r="B665">
        <f>3*60+44</f>
        <v>224</v>
      </c>
    </row>
    <row r="666" spans="2:2" x14ac:dyDescent="0.25">
      <c r="B666">
        <f>3*60+44</f>
        <v>224</v>
      </c>
    </row>
    <row r="667" spans="2:2" x14ac:dyDescent="0.25">
      <c r="B667">
        <f>3*60+32</f>
        <v>212</v>
      </c>
    </row>
    <row r="668" spans="2:2" x14ac:dyDescent="0.25">
      <c r="B668">
        <f>3*60+32</f>
        <v>212</v>
      </c>
    </row>
    <row r="669" spans="2:2" x14ac:dyDescent="0.25">
      <c r="B669">
        <f t="shared" ref="B669:B676" si="101">3*60+56</f>
        <v>236</v>
      </c>
    </row>
    <row r="670" spans="2:2" x14ac:dyDescent="0.25">
      <c r="B670">
        <f t="shared" si="101"/>
        <v>236</v>
      </c>
    </row>
    <row r="671" spans="2:2" x14ac:dyDescent="0.25">
      <c r="B671">
        <f t="shared" si="101"/>
        <v>236</v>
      </c>
    </row>
    <row r="672" spans="2:2" x14ac:dyDescent="0.25">
      <c r="B672">
        <f t="shared" si="101"/>
        <v>236</v>
      </c>
    </row>
    <row r="673" spans="2:2" x14ac:dyDescent="0.25">
      <c r="B673">
        <f t="shared" si="101"/>
        <v>236</v>
      </c>
    </row>
    <row r="674" spans="2:2" x14ac:dyDescent="0.25">
      <c r="B674">
        <f t="shared" si="101"/>
        <v>236</v>
      </c>
    </row>
    <row r="675" spans="2:2" x14ac:dyDescent="0.25">
      <c r="B675">
        <f t="shared" si="101"/>
        <v>236</v>
      </c>
    </row>
    <row r="676" spans="2:2" x14ac:dyDescent="0.25">
      <c r="B676">
        <f t="shared" si="101"/>
        <v>236</v>
      </c>
    </row>
    <row r="677" spans="2:2" x14ac:dyDescent="0.25">
      <c r="B677">
        <f>4*60+53</f>
        <v>293</v>
      </c>
    </row>
    <row r="678" spans="2:2" x14ac:dyDescent="0.25">
      <c r="B678">
        <f>4*60+53</f>
        <v>293</v>
      </c>
    </row>
    <row r="679" spans="2:2" x14ac:dyDescent="0.25">
      <c r="B679">
        <f>4*60+53</f>
        <v>293</v>
      </c>
    </row>
    <row r="680" spans="2:2" x14ac:dyDescent="0.25">
      <c r="B680">
        <f>4*60+53</f>
        <v>293</v>
      </c>
    </row>
    <row r="681" spans="2:2" x14ac:dyDescent="0.25">
      <c r="B681">
        <f t="shared" ref="B681:B689" si="102">4*60+4</f>
        <v>244</v>
      </c>
    </row>
    <row r="682" spans="2:2" x14ac:dyDescent="0.25">
      <c r="B682">
        <f t="shared" si="102"/>
        <v>244</v>
      </c>
    </row>
    <row r="683" spans="2:2" x14ac:dyDescent="0.25">
      <c r="B683">
        <f t="shared" si="102"/>
        <v>244</v>
      </c>
    </row>
    <row r="684" spans="2:2" x14ac:dyDescent="0.25">
      <c r="B684">
        <f t="shared" si="102"/>
        <v>244</v>
      </c>
    </row>
    <row r="685" spans="2:2" x14ac:dyDescent="0.25">
      <c r="B685">
        <f t="shared" si="102"/>
        <v>244</v>
      </c>
    </row>
    <row r="686" spans="2:2" x14ac:dyDescent="0.25">
      <c r="B686">
        <f t="shared" si="102"/>
        <v>244</v>
      </c>
    </row>
    <row r="687" spans="2:2" x14ac:dyDescent="0.25">
      <c r="B687">
        <f t="shared" si="102"/>
        <v>244</v>
      </c>
    </row>
    <row r="688" spans="2:2" x14ac:dyDescent="0.25">
      <c r="B688">
        <f t="shared" si="102"/>
        <v>244</v>
      </c>
    </row>
    <row r="689" spans="2:2" x14ac:dyDescent="0.25">
      <c r="B689">
        <f t="shared" si="102"/>
        <v>244</v>
      </c>
    </row>
    <row r="690" spans="2:2" x14ac:dyDescent="0.25">
      <c r="B690">
        <f>3*60+33</f>
        <v>213</v>
      </c>
    </row>
    <row r="691" spans="2:2" x14ac:dyDescent="0.25">
      <c r="B691">
        <f t="shared" ref="B691:B700" si="103">3*60+55</f>
        <v>235</v>
      </c>
    </row>
    <row r="692" spans="2:2" x14ac:dyDescent="0.25">
      <c r="B692">
        <f t="shared" si="103"/>
        <v>235</v>
      </c>
    </row>
    <row r="693" spans="2:2" x14ac:dyDescent="0.25">
      <c r="B693">
        <f t="shared" si="103"/>
        <v>235</v>
      </c>
    </row>
    <row r="694" spans="2:2" x14ac:dyDescent="0.25">
      <c r="B694">
        <f t="shared" si="103"/>
        <v>235</v>
      </c>
    </row>
    <row r="695" spans="2:2" x14ac:dyDescent="0.25">
      <c r="B695">
        <f t="shared" si="103"/>
        <v>235</v>
      </c>
    </row>
    <row r="696" spans="2:2" x14ac:dyDescent="0.25">
      <c r="B696">
        <f t="shared" si="103"/>
        <v>235</v>
      </c>
    </row>
    <row r="697" spans="2:2" x14ac:dyDescent="0.25">
      <c r="B697">
        <f t="shared" si="103"/>
        <v>235</v>
      </c>
    </row>
    <row r="698" spans="2:2" x14ac:dyDescent="0.25">
      <c r="B698">
        <f t="shared" si="103"/>
        <v>235</v>
      </c>
    </row>
    <row r="699" spans="2:2" x14ac:dyDescent="0.25">
      <c r="B699">
        <f t="shared" si="103"/>
        <v>235</v>
      </c>
    </row>
    <row r="700" spans="2:2" x14ac:dyDescent="0.25">
      <c r="B700">
        <f t="shared" si="103"/>
        <v>235</v>
      </c>
    </row>
    <row r="701" spans="2:2" x14ac:dyDescent="0.25">
      <c r="B701">
        <f>3*60+32</f>
        <v>212</v>
      </c>
    </row>
    <row r="702" spans="2:2" x14ac:dyDescent="0.25">
      <c r="B702">
        <f t="shared" ref="B702:B713" si="104">4*60+10</f>
        <v>250</v>
      </c>
    </row>
    <row r="703" spans="2:2" x14ac:dyDescent="0.25">
      <c r="B703">
        <f t="shared" si="104"/>
        <v>250</v>
      </c>
    </row>
    <row r="704" spans="2:2" x14ac:dyDescent="0.25">
      <c r="B704">
        <f t="shared" si="104"/>
        <v>250</v>
      </c>
    </row>
    <row r="705" spans="2:2" x14ac:dyDescent="0.25">
      <c r="B705">
        <f t="shared" si="104"/>
        <v>250</v>
      </c>
    </row>
    <row r="706" spans="2:2" x14ac:dyDescent="0.25">
      <c r="B706">
        <f t="shared" si="104"/>
        <v>250</v>
      </c>
    </row>
    <row r="707" spans="2:2" x14ac:dyDescent="0.25">
      <c r="B707">
        <f t="shared" si="104"/>
        <v>250</v>
      </c>
    </row>
    <row r="708" spans="2:2" x14ac:dyDescent="0.25">
      <c r="B708">
        <f t="shared" si="104"/>
        <v>250</v>
      </c>
    </row>
    <row r="709" spans="2:2" x14ac:dyDescent="0.25">
      <c r="B709">
        <f t="shared" si="104"/>
        <v>250</v>
      </c>
    </row>
    <row r="710" spans="2:2" x14ac:dyDescent="0.25">
      <c r="B710">
        <f t="shared" si="104"/>
        <v>250</v>
      </c>
    </row>
    <row r="711" spans="2:2" x14ac:dyDescent="0.25">
      <c r="B711">
        <f t="shared" si="104"/>
        <v>250</v>
      </c>
    </row>
    <row r="712" spans="2:2" x14ac:dyDescent="0.25">
      <c r="B712">
        <f t="shared" si="104"/>
        <v>250</v>
      </c>
    </row>
    <row r="713" spans="2:2" x14ac:dyDescent="0.25">
      <c r="B713">
        <f t="shared" si="104"/>
        <v>250</v>
      </c>
    </row>
    <row r="714" spans="2:2" x14ac:dyDescent="0.25">
      <c r="B714">
        <f t="shared" ref="B714:B720" si="105">4*60+15</f>
        <v>255</v>
      </c>
    </row>
    <row r="715" spans="2:2" x14ac:dyDescent="0.25">
      <c r="B715">
        <f t="shared" si="105"/>
        <v>255</v>
      </c>
    </row>
    <row r="716" spans="2:2" x14ac:dyDescent="0.25">
      <c r="B716">
        <f t="shared" si="105"/>
        <v>255</v>
      </c>
    </row>
    <row r="717" spans="2:2" x14ac:dyDescent="0.25">
      <c r="B717">
        <f t="shared" si="105"/>
        <v>255</v>
      </c>
    </row>
    <row r="718" spans="2:2" x14ac:dyDescent="0.25">
      <c r="B718">
        <f t="shared" si="105"/>
        <v>255</v>
      </c>
    </row>
    <row r="719" spans="2:2" x14ac:dyDescent="0.25">
      <c r="B719">
        <f t="shared" si="105"/>
        <v>255</v>
      </c>
    </row>
    <row r="720" spans="2:2" x14ac:dyDescent="0.25">
      <c r="B720">
        <f t="shared" si="105"/>
        <v>255</v>
      </c>
    </row>
    <row r="721" spans="2:2" x14ac:dyDescent="0.25">
      <c r="B721">
        <f>4*60+7</f>
        <v>247</v>
      </c>
    </row>
    <row r="722" spans="2:2" x14ac:dyDescent="0.25">
      <c r="B722">
        <f>4*60+15</f>
        <v>255</v>
      </c>
    </row>
    <row r="723" spans="2:2" x14ac:dyDescent="0.25">
      <c r="B723">
        <f>3*60+49</f>
        <v>229</v>
      </c>
    </row>
    <row r="724" spans="2:2" x14ac:dyDescent="0.25">
      <c r="B724">
        <f>3*60+49</f>
        <v>229</v>
      </c>
    </row>
    <row r="725" spans="2:2" x14ac:dyDescent="0.25">
      <c r="B725">
        <f>4*60+8</f>
        <v>248</v>
      </c>
    </row>
    <row r="726" spans="2:2" x14ac:dyDescent="0.25">
      <c r="B726">
        <f>4*60+8</f>
        <v>248</v>
      </c>
    </row>
    <row r="727" spans="2:2" x14ac:dyDescent="0.25">
      <c r="B727">
        <f>4*60+7</f>
        <v>247</v>
      </c>
    </row>
    <row r="728" spans="2:2" x14ac:dyDescent="0.25">
      <c r="B728">
        <f>4*60+7</f>
        <v>247</v>
      </c>
    </row>
    <row r="729" spans="2:2" x14ac:dyDescent="0.25">
      <c r="B729">
        <f>4*60+7</f>
        <v>247</v>
      </c>
    </row>
    <row r="730" spans="2:2" x14ac:dyDescent="0.25">
      <c r="B730">
        <f t="shared" ref="B730:B736" si="106">3*60+43</f>
        <v>223</v>
      </c>
    </row>
    <row r="731" spans="2:2" x14ac:dyDescent="0.25">
      <c r="B731">
        <f t="shared" si="106"/>
        <v>223</v>
      </c>
    </row>
    <row r="732" spans="2:2" x14ac:dyDescent="0.25">
      <c r="B732">
        <f t="shared" si="106"/>
        <v>223</v>
      </c>
    </row>
    <row r="733" spans="2:2" x14ac:dyDescent="0.25">
      <c r="B733">
        <f t="shared" si="106"/>
        <v>223</v>
      </c>
    </row>
    <row r="734" spans="2:2" x14ac:dyDescent="0.25">
      <c r="B734">
        <f t="shared" si="106"/>
        <v>223</v>
      </c>
    </row>
    <row r="735" spans="2:2" x14ac:dyDescent="0.25">
      <c r="B735">
        <f t="shared" si="106"/>
        <v>223</v>
      </c>
    </row>
    <row r="736" spans="2:2" x14ac:dyDescent="0.25">
      <c r="B736">
        <f t="shared" si="106"/>
        <v>223</v>
      </c>
    </row>
    <row r="737" spans="2:2" x14ac:dyDescent="0.25">
      <c r="B737">
        <f t="shared" ref="B737:B742" si="107">3*60+42</f>
        <v>222</v>
      </c>
    </row>
    <row r="738" spans="2:2" x14ac:dyDescent="0.25">
      <c r="B738">
        <f t="shared" si="107"/>
        <v>222</v>
      </c>
    </row>
    <row r="739" spans="2:2" x14ac:dyDescent="0.25">
      <c r="B739">
        <f t="shared" si="107"/>
        <v>222</v>
      </c>
    </row>
    <row r="740" spans="2:2" x14ac:dyDescent="0.25">
      <c r="B740">
        <f t="shared" si="107"/>
        <v>222</v>
      </c>
    </row>
    <row r="741" spans="2:2" x14ac:dyDescent="0.25">
      <c r="B741">
        <f t="shared" si="107"/>
        <v>222</v>
      </c>
    </row>
    <row r="742" spans="2:2" x14ac:dyDescent="0.25">
      <c r="B742">
        <f t="shared" si="107"/>
        <v>222</v>
      </c>
    </row>
    <row r="743" spans="2:2" x14ac:dyDescent="0.25">
      <c r="B743">
        <f>4*60+30</f>
        <v>270</v>
      </c>
    </row>
    <row r="744" spans="2:2" x14ac:dyDescent="0.25">
      <c r="B744">
        <f>4*60+30</f>
        <v>270</v>
      </c>
    </row>
    <row r="745" spans="2:2" x14ac:dyDescent="0.25">
      <c r="B745">
        <f>4*60+30</f>
        <v>270</v>
      </c>
    </row>
    <row r="746" spans="2:2" x14ac:dyDescent="0.25">
      <c r="B746">
        <f t="shared" ref="B746:B754" si="108">4*60+9</f>
        <v>249</v>
      </c>
    </row>
    <row r="747" spans="2:2" x14ac:dyDescent="0.25">
      <c r="B747">
        <f t="shared" si="108"/>
        <v>249</v>
      </c>
    </row>
    <row r="748" spans="2:2" x14ac:dyDescent="0.25">
      <c r="B748">
        <f t="shared" si="108"/>
        <v>249</v>
      </c>
    </row>
    <row r="749" spans="2:2" x14ac:dyDescent="0.25">
      <c r="B749">
        <f t="shared" si="108"/>
        <v>249</v>
      </c>
    </row>
    <row r="750" spans="2:2" x14ac:dyDescent="0.25">
      <c r="B750">
        <f t="shared" si="108"/>
        <v>249</v>
      </c>
    </row>
    <row r="751" spans="2:2" x14ac:dyDescent="0.25">
      <c r="B751">
        <f t="shared" si="108"/>
        <v>249</v>
      </c>
    </row>
    <row r="752" spans="2:2" x14ac:dyDescent="0.25">
      <c r="B752">
        <f t="shared" si="108"/>
        <v>249</v>
      </c>
    </row>
    <row r="753" spans="2:2" x14ac:dyDescent="0.25">
      <c r="B753">
        <f t="shared" si="108"/>
        <v>249</v>
      </c>
    </row>
    <row r="754" spans="2:2" x14ac:dyDescent="0.25">
      <c r="B754">
        <f t="shared" si="108"/>
        <v>249</v>
      </c>
    </row>
    <row r="755" spans="2:2" x14ac:dyDescent="0.25">
      <c r="B755">
        <f t="shared" ref="B755:B763" si="109">3*60+29</f>
        <v>209</v>
      </c>
    </row>
    <row r="756" spans="2:2" x14ac:dyDescent="0.25">
      <c r="B756">
        <f t="shared" si="109"/>
        <v>209</v>
      </c>
    </row>
    <row r="757" spans="2:2" x14ac:dyDescent="0.25">
      <c r="B757">
        <f t="shared" si="109"/>
        <v>209</v>
      </c>
    </row>
    <row r="758" spans="2:2" x14ac:dyDescent="0.25">
      <c r="B758">
        <f t="shared" si="109"/>
        <v>209</v>
      </c>
    </row>
    <row r="759" spans="2:2" x14ac:dyDescent="0.25">
      <c r="B759">
        <f t="shared" si="109"/>
        <v>209</v>
      </c>
    </row>
    <row r="760" spans="2:2" x14ac:dyDescent="0.25">
      <c r="B760">
        <f t="shared" si="109"/>
        <v>209</v>
      </c>
    </row>
    <row r="761" spans="2:2" x14ac:dyDescent="0.25">
      <c r="B761">
        <f t="shared" si="109"/>
        <v>209</v>
      </c>
    </row>
    <row r="762" spans="2:2" x14ac:dyDescent="0.25">
      <c r="B762">
        <f t="shared" si="109"/>
        <v>209</v>
      </c>
    </row>
    <row r="763" spans="2:2" x14ac:dyDescent="0.25">
      <c r="B763">
        <f t="shared" si="109"/>
        <v>209</v>
      </c>
    </row>
    <row r="764" spans="2:2" x14ac:dyDescent="0.25">
      <c r="B764">
        <f>3*60+20</f>
        <v>200</v>
      </c>
    </row>
    <row r="765" spans="2:2" x14ac:dyDescent="0.25">
      <c r="B765">
        <f>3*60+20</f>
        <v>200</v>
      </c>
    </row>
    <row r="766" spans="2:2" x14ac:dyDescent="0.25">
      <c r="B766">
        <f>3*60+20</f>
        <v>200</v>
      </c>
    </row>
    <row r="767" spans="2:2" x14ac:dyDescent="0.25">
      <c r="B767">
        <f>3*60+20</f>
        <v>200</v>
      </c>
    </row>
    <row r="768" spans="2:2" x14ac:dyDescent="0.25">
      <c r="B768">
        <f>3*60+23</f>
        <v>203</v>
      </c>
    </row>
    <row r="769" spans="2:2" x14ac:dyDescent="0.25">
      <c r="B769">
        <f>3*60+23</f>
        <v>203</v>
      </c>
    </row>
    <row r="770" spans="2:2" x14ac:dyDescent="0.25">
      <c r="B770">
        <f>3*60+23</f>
        <v>203</v>
      </c>
    </row>
    <row r="771" spans="2:2" x14ac:dyDescent="0.25">
      <c r="B771">
        <f>3*60+23</f>
        <v>203</v>
      </c>
    </row>
    <row r="772" spans="2:2" x14ac:dyDescent="0.25">
      <c r="B772">
        <f>3*60+45</f>
        <v>225</v>
      </c>
    </row>
    <row r="773" spans="2:2" x14ac:dyDescent="0.25">
      <c r="B773">
        <f t="shared" ref="B773:B782" si="110">3*60+23</f>
        <v>203</v>
      </c>
    </row>
    <row r="774" spans="2:2" x14ac:dyDescent="0.25">
      <c r="B774">
        <f t="shared" si="110"/>
        <v>203</v>
      </c>
    </row>
    <row r="775" spans="2:2" x14ac:dyDescent="0.25">
      <c r="B775">
        <f t="shared" si="110"/>
        <v>203</v>
      </c>
    </row>
    <row r="776" spans="2:2" x14ac:dyDescent="0.25">
      <c r="B776">
        <f t="shared" si="110"/>
        <v>203</v>
      </c>
    </row>
    <row r="777" spans="2:2" x14ac:dyDescent="0.25">
      <c r="B777">
        <f t="shared" si="110"/>
        <v>203</v>
      </c>
    </row>
    <row r="778" spans="2:2" x14ac:dyDescent="0.25">
      <c r="B778">
        <f t="shared" si="110"/>
        <v>203</v>
      </c>
    </row>
    <row r="779" spans="2:2" x14ac:dyDescent="0.25">
      <c r="B779">
        <f t="shared" si="110"/>
        <v>203</v>
      </c>
    </row>
    <row r="780" spans="2:2" x14ac:dyDescent="0.25">
      <c r="B780">
        <f t="shared" si="110"/>
        <v>203</v>
      </c>
    </row>
    <row r="781" spans="2:2" x14ac:dyDescent="0.25">
      <c r="B781">
        <f t="shared" si="110"/>
        <v>203</v>
      </c>
    </row>
    <row r="782" spans="2:2" x14ac:dyDescent="0.25">
      <c r="B782">
        <f t="shared" si="110"/>
        <v>203</v>
      </c>
    </row>
    <row r="783" spans="2:2" x14ac:dyDescent="0.25">
      <c r="B783">
        <f t="shared" ref="B783:B792" si="111">3*60+28</f>
        <v>208</v>
      </c>
    </row>
    <row r="784" spans="2:2" x14ac:dyDescent="0.25">
      <c r="B784">
        <f t="shared" si="111"/>
        <v>208</v>
      </c>
    </row>
    <row r="785" spans="2:2" x14ac:dyDescent="0.25">
      <c r="B785">
        <f t="shared" si="111"/>
        <v>208</v>
      </c>
    </row>
    <row r="786" spans="2:2" x14ac:dyDescent="0.25">
      <c r="B786">
        <f t="shared" si="111"/>
        <v>208</v>
      </c>
    </row>
    <row r="787" spans="2:2" x14ac:dyDescent="0.25">
      <c r="B787">
        <f t="shared" si="111"/>
        <v>208</v>
      </c>
    </row>
    <row r="788" spans="2:2" x14ac:dyDescent="0.25">
      <c r="B788">
        <f t="shared" si="111"/>
        <v>208</v>
      </c>
    </row>
    <row r="789" spans="2:2" x14ac:dyDescent="0.25">
      <c r="B789">
        <f t="shared" si="111"/>
        <v>208</v>
      </c>
    </row>
    <row r="790" spans="2:2" x14ac:dyDescent="0.25">
      <c r="B790">
        <f t="shared" si="111"/>
        <v>208</v>
      </c>
    </row>
    <row r="791" spans="2:2" x14ac:dyDescent="0.25">
      <c r="B791">
        <f t="shared" si="111"/>
        <v>208</v>
      </c>
    </row>
    <row r="792" spans="2:2" x14ac:dyDescent="0.25">
      <c r="B792">
        <f t="shared" si="111"/>
        <v>208</v>
      </c>
    </row>
    <row r="793" spans="2:2" x14ac:dyDescent="0.25">
      <c r="B793">
        <f>3*60+49</f>
        <v>229</v>
      </c>
    </row>
    <row r="794" spans="2:2" x14ac:dyDescent="0.25">
      <c r="B794">
        <f>3*60+49</f>
        <v>229</v>
      </c>
    </row>
    <row r="795" spans="2:2" x14ac:dyDescent="0.25">
      <c r="B795">
        <f>3*60+49</f>
        <v>229</v>
      </c>
    </row>
    <row r="796" spans="2:2" x14ac:dyDescent="0.25">
      <c r="B796">
        <f>3*60+49</f>
        <v>229</v>
      </c>
    </row>
    <row r="797" spans="2:2" x14ac:dyDescent="0.25">
      <c r="B797">
        <f>3*60+49</f>
        <v>229</v>
      </c>
    </row>
    <row r="798" spans="2:2" x14ac:dyDescent="0.25">
      <c r="B798">
        <f>3*60+53</f>
        <v>233</v>
      </c>
    </row>
    <row r="799" spans="2:2" x14ac:dyDescent="0.25">
      <c r="B799">
        <f>3*60+53</f>
        <v>233</v>
      </c>
    </row>
    <row r="800" spans="2:2" x14ac:dyDescent="0.25">
      <c r="B800">
        <f>3*60+44</f>
        <v>224</v>
      </c>
    </row>
    <row r="801" spans="2:2" x14ac:dyDescent="0.25">
      <c r="B801">
        <f>4*60+30</f>
        <v>270</v>
      </c>
    </row>
    <row r="802" spans="2:2" x14ac:dyDescent="0.25">
      <c r="B802">
        <f>4*60+30</f>
        <v>270</v>
      </c>
    </row>
    <row r="803" spans="2:2" x14ac:dyDescent="0.25">
      <c r="B803">
        <f>3*60+30</f>
        <v>210</v>
      </c>
    </row>
    <row r="804" spans="2:2" x14ac:dyDescent="0.25">
      <c r="B804">
        <f>3*60+30</f>
        <v>210</v>
      </c>
    </row>
    <row r="805" spans="2:2" x14ac:dyDescent="0.25">
      <c r="B805">
        <f>3*60+30</f>
        <v>210</v>
      </c>
    </row>
    <row r="806" spans="2:2" x14ac:dyDescent="0.25">
      <c r="B806">
        <f>3*60+30</f>
        <v>210</v>
      </c>
    </row>
    <row r="807" spans="2:2" x14ac:dyDescent="0.25">
      <c r="B807">
        <f>3*60+30</f>
        <v>210</v>
      </c>
    </row>
    <row r="808" spans="2:2" x14ac:dyDescent="0.25">
      <c r="B808">
        <f>3*60+22</f>
        <v>202</v>
      </c>
    </row>
    <row r="809" spans="2:2" x14ac:dyDescent="0.25">
      <c r="B809">
        <f>3*60+27</f>
        <v>207</v>
      </c>
    </row>
    <row r="810" spans="2:2" x14ac:dyDescent="0.25">
      <c r="B810">
        <f>3*60+36</f>
        <v>216</v>
      </c>
    </row>
    <row r="811" spans="2:2" x14ac:dyDescent="0.25">
      <c r="B811">
        <f>3*60+27</f>
        <v>207</v>
      </c>
    </row>
    <row r="812" spans="2:2" x14ac:dyDescent="0.25">
      <c r="B812">
        <f>3*60+53</f>
        <v>233</v>
      </c>
    </row>
    <row r="813" spans="2:2" x14ac:dyDescent="0.25">
      <c r="B813">
        <f>3*60+53</f>
        <v>233</v>
      </c>
    </row>
    <row r="814" spans="2:2" x14ac:dyDescent="0.25">
      <c r="B814">
        <f>3*60+53</f>
        <v>233</v>
      </c>
    </row>
    <row r="815" spans="2:2" x14ac:dyDescent="0.25">
      <c r="B815">
        <f>3*60+53</f>
        <v>233</v>
      </c>
    </row>
    <row r="816" spans="2:2" x14ac:dyDescent="0.25">
      <c r="B816">
        <f>3*60+53</f>
        <v>233</v>
      </c>
    </row>
    <row r="817" spans="2:2" x14ac:dyDescent="0.25">
      <c r="B817">
        <f>3*60+58</f>
        <v>238</v>
      </c>
    </row>
    <row r="818" spans="2:2" x14ac:dyDescent="0.25">
      <c r="B818">
        <f>3*60+58</f>
        <v>238</v>
      </c>
    </row>
    <row r="819" spans="2:2" x14ac:dyDescent="0.25">
      <c r="B819">
        <f>3*60+58</f>
        <v>238</v>
      </c>
    </row>
    <row r="820" spans="2:2" x14ac:dyDescent="0.25">
      <c r="B820">
        <f>5*60+2</f>
        <v>302</v>
      </c>
    </row>
    <row r="821" spans="2:2" x14ac:dyDescent="0.25">
      <c r="B821">
        <f>5*60+2</f>
        <v>302</v>
      </c>
    </row>
    <row r="822" spans="2:2" x14ac:dyDescent="0.25">
      <c r="B822">
        <f>3*60+38</f>
        <v>218</v>
      </c>
    </row>
    <row r="823" spans="2:2" x14ac:dyDescent="0.25">
      <c r="B823">
        <f>3*60+38</f>
        <v>218</v>
      </c>
    </row>
    <row r="824" spans="2:2" x14ac:dyDescent="0.25">
      <c r="B824">
        <f>4*60+13</f>
        <v>253</v>
      </c>
    </row>
    <row r="825" spans="2:2" x14ac:dyDescent="0.25">
      <c r="B825">
        <f t="shared" ref="B825:B830" si="112">4*60+2</f>
        <v>242</v>
      </c>
    </row>
    <row r="826" spans="2:2" x14ac:dyDescent="0.25">
      <c r="B826">
        <f t="shared" si="112"/>
        <v>242</v>
      </c>
    </row>
    <row r="827" spans="2:2" x14ac:dyDescent="0.25">
      <c r="B827">
        <f t="shared" si="112"/>
        <v>242</v>
      </c>
    </row>
    <row r="828" spans="2:2" x14ac:dyDescent="0.25">
      <c r="B828">
        <f t="shared" si="112"/>
        <v>242</v>
      </c>
    </row>
    <row r="829" spans="2:2" x14ac:dyDescent="0.25">
      <c r="B829">
        <f t="shared" si="112"/>
        <v>242</v>
      </c>
    </row>
    <row r="830" spans="2:2" x14ac:dyDescent="0.25">
      <c r="B830">
        <f t="shared" si="112"/>
        <v>242</v>
      </c>
    </row>
    <row r="831" spans="2:2" x14ac:dyDescent="0.25">
      <c r="B831">
        <f>3*60+32</f>
        <v>212</v>
      </c>
    </row>
    <row r="832" spans="2:2" x14ac:dyDescent="0.25">
      <c r="B832">
        <f>3*60+32</f>
        <v>212</v>
      </c>
    </row>
    <row r="833" spans="2:2" x14ac:dyDescent="0.25">
      <c r="B833">
        <f>3*60+32</f>
        <v>212</v>
      </c>
    </row>
    <row r="834" spans="2:2" x14ac:dyDescent="0.25">
      <c r="B834">
        <f t="shared" ref="B834:B840" si="113">4*60+3</f>
        <v>243</v>
      </c>
    </row>
    <row r="835" spans="2:2" x14ac:dyDescent="0.25">
      <c r="B835">
        <f t="shared" si="113"/>
        <v>243</v>
      </c>
    </row>
    <row r="836" spans="2:2" x14ac:dyDescent="0.25">
      <c r="B836">
        <f t="shared" si="113"/>
        <v>243</v>
      </c>
    </row>
    <row r="837" spans="2:2" x14ac:dyDescent="0.25">
      <c r="B837">
        <f t="shared" si="113"/>
        <v>243</v>
      </c>
    </row>
    <row r="838" spans="2:2" x14ac:dyDescent="0.25">
      <c r="B838">
        <f t="shared" si="113"/>
        <v>243</v>
      </c>
    </row>
    <row r="839" spans="2:2" x14ac:dyDescent="0.25">
      <c r="B839">
        <f t="shared" si="113"/>
        <v>243</v>
      </c>
    </row>
    <row r="840" spans="2:2" x14ac:dyDescent="0.25">
      <c r="B840">
        <f t="shared" si="113"/>
        <v>243</v>
      </c>
    </row>
    <row r="841" spans="2:2" x14ac:dyDescent="0.25">
      <c r="B841">
        <f>3*60+55</f>
        <v>235</v>
      </c>
    </row>
    <row r="842" spans="2:2" x14ac:dyDescent="0.25">
      <c r="B842">
        <f>3*60+55</f>
        <v>235</v>
      </c>
    </row>
    <row r="843" spans="2:2" x14ac:dyDescent="0.25">
      <c r="B843">
        <f>4*60+36</f>
        <v>276</v>
      </c>
    </row>
    <row r="844" spans="2:2" x14ac:dyDescent="0.25">
      <c r="B844">
        <f>4*60+36</f>
        <v>276</v>
      </c>
    </row>
    <row r="845" spans="2:2" x14ac:dyDescent="0.25">
      <c r="B845">
        <f>4*60+36</f>
        <v>276</v>
      </c>
    </row>
    <row r="846" spans="2:2" x14ac:dyDescent="0.25">
      <c r="B846">
        <f>4*60+7</f>
        <v>247</v>
      </c>
    </row>
    <row r="847" spans="2:2" x14ac:dyDescent="0.25">
      <c r="B847">
        <f>4*60+7</f>
        <v>247</v>
      </c>
    </row>
    <row r="848" spans="2:2" x14ac:dyDescent="0.25">
      <c r="B848">
        <f t="shared" ref="B848:B857" si="114">3*60+47</f>
        <v>227</v>
      </c>
    </row>
    <row r="849" spans="2:2" x14ac:dyDescent="0.25">
      <c r="B849">
        <f t="shared" si="114"/>
        <v>227</v>
      </c>
    </row>
    <row r="850" spans="2:2" x14ac:dyDescent="0.25">
      <c r="B850">
        <f t="shared" si="114"/>
        <v>227</v>
      </c>
    </row>
    <row r="851" spans="2:2" x14ac:dyDescent="0.25">
      <c r="B851">
        <f t="shared" si="114"/>
        <v>227</v>
      </c>
    </row>
    <row r="852" spans="2:2" x14ac:dyDescent="0.25">
      <c r="B852">
        <f t="shared" si="114"/>
        <v>227</v>
      </c>
    </row>
    <row r="853" spans="2:2" x14ac:dyDescent="0.25">
      <c r="B853">
        <f t="shared" si="114"/>
        <v>227</v>
      </c>
    </row>
    <row r="854" spans="2:2" x14ac:dyDescent="0.25">
      <c r="B854">
        <f t="shared" si="114"/>
        <v>227</v>
      </c>
    </row>
    <row r="855" spans="2:2" x14ac:dyDescent="0.25">
      <c r="B855">
        <f t="shared" si="114"/>
        <v>227</v>
      </c>
    </row>
    <row r="856" spans="2:2" x14ac:dyDescent="0.25">
      <c r="B856">
        <f t="shared" si="114"/>
        <v>227</v>
      </c>
    </row>
    <row r="857" spans="2:2" x14ac:dyDescent="0.25">
      <c r="B857">
        <f t="shared" si="114"/>
        <v>227</v>
      </c>
    </row>
    <row r="858" spans="2:2" x14ac:dyDescent="0.25">
      <c r="B858">
        <f>3*60+43</f>
        <v>223</v>
      </c>
    </row>
    <row r="859" spans="2:2" x14ac:dyDescent="0.25">
      <c r="B859">
        <f>5*60+13</f>
        <v>313</v>
      </c>
    </row>
    <row r="860" spans="2:2" x14ac:dyDescent="0.25">
      <c r="B860">
        <f>4*60+13</f>
        <v>253</v>
      </c>
    </row>
    <row r="861" spans="2:2" x14ac:dyDescent="0.25">
      <c r="B861">
        <f>4*60+13</f>
        <v>253</v>
      </c>
    </row>
    <row r="862" spans="2:2" x14ac:dyDescent="0.25">
      <c r="B862">
        <f>3*60+19</f>
        <v>199</v>
      </c>
    </row>
    <row r="863" spans="2:2" x14ac:dyDescent="0.25">
      <c r="B863">
        <f>3*60+19</f>
        <v>199</v>
      </c>
    </row>
    <row r="864" spans="2:2" x14ac:dyDescent="0.25">
      <c r="B864">
        <f>4*60+54</f>
        <v>294</v>
      </c>
    </row>
    <row r="865" spans="2:2" x14ac:dyDescent="0.25">
      <c r="B865">
        <f>4*60+54</f>
        <v>294</v>
      </c>
    </row>
    <row r="866" spans="2:2" x14ac:dyDescent="0.25">
      <c r="B866">
        <f>3*60+33</f>
        <v>213</v>
      </c>
    </row>
    <row r="867" spans="2:2" x14ac:dyDescent="0.25">
      <c r="B867">
        <f>3*60+33</f>
        <v>213</v>
      </c>
    </row>
    <row r="868" spans="2:2" x14ac:dyDescent="0.25">
      <c r="B868">
        <f>3*60+37</f>
        <v>217</v>
      </c>
    </row>
    <row r="869" spans="2:2" x14ac:dyDescent="0.25">
      <c r="B869">
        <f>3*60+31</f>
        <v>211</v>
      </c>
    </row>
    <row r="870" spans="2:2" x14ac:dyDescent="0.25">
      <c r="B870">
        <f>3*60+31</f>
        <v>211</v>
      </c>
    </row>
    <row r="871" spans="2:2" x14ac:dyDescent="0.25">
      <c r="B871">
        <f>3*60+48</f>
        <v>228</v>
      </c>
    </row>
    <row r="872" spans="2:2" x14ac:dyDescent="0.25">
      <c r="B872">
        <f>3*60+31</f>
        <v>211</v>
      </c>
    </row>
    <row r="873" spans="2:2" x14ac:dyDescent="0.25">
      <c r="B873">
        <f t="shared" ref="B873:B879" si="115">4*60+14</f>
        <v>254</v>
      </c>
    </row>
    <row r="874" spans="2:2" x14ac:dyDescent="0.25">
      <c r="B874">
        <f t="shared" si="115"/>
        <v>254</v>
      </c>
    </row>
    <row r="875" spans="2:2" x14ac:dyDescent="0.25">
      <c r="B875">
        <f t="shared" si="115"/>
        <v>254</v>
      </c>
    </row>
    <row r="876" spans="2:2" x14ac:dyDescent="0.25">
      <c r="B876">
        <f t="shared" si="115"/>
        <v>254</v>
      </c>
    </row>
    <row r="877" spans="2:2" x14ac:dyDescent="0.25">
      <c r="B877">
        <f t="shared" si="115"/>
        <v>254</v>
      </c>
    </row>
    <row r="878" spans="2:2" x14ac:dyDescent="0.25">
      <c r="B878">
        <f t="shared" si="115"/>
        <v>254</v>
      </c>
    </row>
    <row r="879" spans="2:2" x14ac:dyDescent="0.25">
      <c r="B879">
        <f t="shared" si="115"/>
        <v>254</v>
      </c>
    </row>
    <row r="880" spans="2:2" x14ac:dyDescent="0.25">
      <c r="B880">
        <f>3*60+52</f>
        <v>232</v>
      </c>
    </row>
    <row r="881" spans="2:2" x14ac:dyDescent="0.25">
      <c r="B881">
        <f>3*60+52</f>
        <v>232</v>
      </c>
    </row>
    <row r="882" spans="2:2" x14ac:dyDescent="0.25">
      <c r="B882">
        <f>3*60+43</f>
        <v>223</v>
      </c>
    </row>
    <row r="883" spans="2:2" x14ac:dyDescent="0.25">
      <c r="B883">
        <f>3*60+43</f>
        <v>223</v>
      </c>
    </row>
    <row r="884" spans="2:2" x14ac:dyDescent="0.25">
      <c r="B884">
        <f>3*60+43</f>
        <v>223</v>
      </c>
    </row>
    <row r="885" spans="2:2" x14ac:dyDescent="0.25">
      <c r="B885">
        <f>3*60+43</f>
        <v>223</v>
      </c>
    </row>
    <row r="886" spans="2:2" x14ac:dyDescent="0.25">
      <c r="B886">
        <f>4*60+14</f>
        <v>254</v>
      </c>
    </row>
    <row r="887" spans="2:2" x14ac:dyDescent="0.25">
      <c r="B887">
        <f>3*60+42</f>
        <v>222</v>
      </c>
    </row>
    <row r="888" spans="2:2" x14ac:dyDescent="0.25">
      <c r="B888">
        <f>3*60+42</f>
        <v>222</v>
      </c>
    </row>
    <row r="889" spans="2:2" x14ac:dyDescent="0.25">
      <c r="B889">
        <f>4*60+4</f>
        <v>244</v>
      </c>
    </row>
    <row r="890" spans="2:2" x14ac:dyDescent="0.25">
      <c r="B890">
        <f>3*60+42</f>
        <v>222</v>
      </c>
    </row>
    <row r="891" spans="2:2" x14ac:dyDescent="0.25">
      <c r="B891">
        <f>3*60+42</f>
        <v>222</v>
      </c>
    </row>
    <row r="892" spans="2:2" x14ac:dyDescent="0.25">
      <c r="B892">
        <f>3*60+42</f>
        <v>222</v>
      </c>
    </row>
    <row r="893" spans="2:2" x14ac:dyDescent="0.25">
      <c r="B893">
        <f>3*60+42</f>
        <v>222</v>
      </c>
    </row>
    <row r="894" spans="2:2" x14ac:dyDescent="0.25">
      <c r="B894">
        <f>3*60+42</f>
        <v>222</v>
      </c>
    </row>
    <row r="895" spans="2:2" x14ac:dyDescent="0.25">
      <c r="B895">
        <f>4*60+11</f>
        <v>251</v>
      </c>
    </row>
    <row r="896" spans="2:2" x14ac:dyDescent="0.25">
      <c r="B896">
        <f>4*60+11</f>
        <v>251</v>
      </c>
    </row>
    <row r="897" spans="2:2" x14ac:dyDescent="0.25">
      <c r="B897">
        <f>4*60+11</f>
        <v>251</v>
      </c>
    </row>
    <row r="898" spans="2:2" x14ac:dyDescent="0.25">
      <c r="B898">
        <f>4*60+13</f>
        <v>253</v>
      </c>
    </row>
    <row r="899" spans="2:2" x14ac:dyDescent="0.25">
      <c r="B899">
        <f>4*60+13</f>
        <v>253</v>
      </c>
    </row>
    <row r="900" spans="2:2" x14ac:dyDescent="0.25">
      <c r="B900">
        <f>4*60+13</f>
        <v>253</v>
      </c>
    </row>
    <row r="901" spans="2:2" x14ac:dyDescent="0.25">
      <c r="B901">
        <f>4*60+13</f>
        <v>253</v>
      </c>
    </row>
    <row r="902" spans="2:2" x14ac:dyDescent="0.25">
      <c r="B902">
        <f>4*60+13</f>
        <v>253</v>
      </c>
    </row>
    <row r="903" spans="2:2" x14ac:dyDescent="0.25">
      <c r="B903">
        <f t="shared" ref="B903:B912" si="116">3*60+50</f>
        <v>230</v>
      </c>
    </row>
    <row r="904" spans="2:2" x14ac:dyDescent="0.25">
      <c r="B904">
        <f t="shared" si="116"/>
        <v>230</v>
      </c>
    </row>
    <row r="905" spans="2:2" x14ac:dyDescent="0.25">
      <c r="B905">
        <f t="shared" si="116"/>
        <v>230</v>
      </c>
    </row>
    <row r="906" spans="2:2" x14ac:dyDescent="0.25">
      <c r="B906">
        <f t="shared" si="116"/>
        <v>230</v>
      </c>
    </row>
    <row r="907" spans="2:2" x14ac:dyDescent="0.25">
      <c r="B907">
        <f t="shared" si="116"/>
        <v>230</v>
      </c>
    </row>
    <row r="908" spans="2:2" x14ac:dyDescent="0.25">
      <c r="B908">
        <f t="shared" si="116"/>
        <v>230</v>
      </c>
    </row>
    <row r="909" spans="2:2" x14ac:dyDescent="0.25">
      <c r="B909">
        <f t="shared" si="116"/>
        <v>230</v>
      </c>
    </row>
    <row r="910" spans="2:2" x14ac:dyDescent="0.25">
      <c r="B910">
        <f t="shared" si="116"/>
        <v>230</v>
      </c>
    </row>
    <row r="911" spans="2:2" x14ac:dyDescent="0.25">
      <c r="B911">
        <f t="shared" si="116"/>
        <v>230</v>
      </c>
    </row>
    <row r="912" spans="2:2" x14ac:dyDescent="0.25">
      <c r="B912">
        <f t="shared" si="116"/>
        <v>230</v>
      </c>
    </row>
    <row r="913" spans="2:2" x14ac:dyDescent="0.25">
      <c r="B913">
        <f>4*60+19</f>
        <v>259</v>
      </c>
    </row>
    <row r="914" spans="2:2" x14ac:dyDescent="0.25">
      <c r="B914">
        <f>4*60+19</f>
        <v>259</v>
      </c>
    </row>
    <row r="915" spans="2:2" x14ac:dyDescent="0.25">
      <c r="B915">
        <f>4*60+19</f>
        <v>259</v>
      </c>
    </row>
    <row r="916" spans="2:2" x14ac:dyDescent="0.25">
      <c r="B916">
        <f>3*60+58</f>
        <v>238</v>
      </c>
    </row>
    <row r="917" spans="2:2" x14ac:dyDescent="0.25">
      <c r="B917">
        <f>3*60+24</f>
        <v>204</v>
      </c>
    </row>
    <row r="918" spans="2:2" x14ac:dyDescent="0.25">
      <c r="B918">
        <f>3*60+24</f>
        <v>204</v>
      </c>
    </row>
    <row r="919" spans="2:2" x14ac:dyDescent="0.25">
      <c r="B919">
        <f>3*60+58</f>
        <v>238</v>
      </c>
    </row>
    <row r="920" spans="2:2" x14ac:dyDescent="0.25">
      <c r="B920">
        <f>4*60+7</f>
        <v>247</v>
      </c>
    </row>
    <row r="921" spans="2:2" x14ac:dyDescent="0.25">
      <c r="B921">
        <f>3*60+58</f>
        <v>238</v>
      </c>
    </row>
    <row r="922" spans="2:2" x14ac:dyDescent="0.25">
      <c r="B922">
        <f>3*60+58</f>
        <v>238</v>
      </c>
    </row>
    <row r="923" spans="2:2" x14ac:dyDescent="0.25">
      <c r="B923">
        <f>3*60+49</f>
        <v>229</v>
      </c>
    </row>
    <row r="924" spans="2:2" x14ac:dyDescent="0.25">
      <c r="B924">
        <f>4*60+7</f>
        <v>247</v>
      </c>
    </row>
    <row r="925" spans="2:2" x14ac:dyDescent="0.25">
      <c r="B925">
        <f>4*60+7</f>
        <v>247</v>
      </c>
    </row>
    <row r="926" spans="2:2" x14ac:dyDescent="0.25">
      <c r="B926">
        <f>4*60+7</f>
        <v>247</v>
      </c>
    </row>
    <row r="927" spans="2:2" x14ac:dyDescent="0.25">
      <c r="B927">
        <f>4*60+7</f>
        <v>247</v>
      </c>
    </row>
    <row r="928" spans="2:2" x14ac:dyDescent="0.25">
      <c r="B928">
        <f>3*60+45</f>
        <v>225</v>
      </c>
    </row>
    <row r="929" spans="2:2" x14ac:dyDescent="0.25">
      <c r="B929">
        <f t="shared" ref="B929:B935" si="117">3*60</f>
        <v>180</v>
      </c>
    </row>
    <row r="930" spans="2:2" x14ac:dyDescent="0.25">
      <c r="B930">
        <f t="shared" si="117"/>
        <v>180</v>
      </c>
    </row>
    <row r="931" spans="2:2" x14ac:dyDescent="0.25">
      <c r="B931">
        <f t="shared" si="117"/>
        <v>180</v>
      </c>
    </row>
    <row r="932" spans="2:2" x14ac:dyDescent="0.25">
      <c r="B932">
        <f t="shared" si="117"/>
        <v>180</v>
      </c>
    </row>
    <row r="933" spans="2:2" x14ac:dyDescent="0.25">
      <c r="B933">
        <f t="shared" si="117"/>
        <v>180</v>
      </c>
    </row>
    <row r="934" spans="2:2" x14ac:dyDescent="0.25">
      <c r="B934">
        <f t="shared" si="117"/>
        <v>180</v>
      </c>
    </row>
    <row r="935" spans="2:2" x14ac:dyDescent="0.25">
      <c r="B935">
        <f t="shared" si="117"/>
        <v>180</v>
      </c>
    </row>
    <row r="936" spans="2:2" x14ac:dyDescent="0.25">
      <c r="B936">
        <f>3*60+58</f>
        <v>238</v>
      </c>
    </row>
    <row r="937" spans="2:2" x14ac:dyDescent="0.25">
      <c r="B937">
        <f>3*60+58</f>
        <v>238</v>
      </c>
    </row>
    <row r="938" spans="2:2" x14ac:dyDescent="0.25">
      <c r="B938">
        <f>3*60+40</f>
        <v>220</v>
      </c>
    </row>
    <row r="939" spans="2:2" x14ac:dyDescent="0.25">
      <c r="B939">
        <f>3*60+40</f>
        <v>220</v>
      </c>
    </row>
    <row r="940" spans="2:2" x14ac:dyDescent="0.25">
      <c r="B940">
        <f>3*60+40</f>
        <v>220</v>
      </c>
    </row>
    <row r="941" spans="2:2" x14ac:dyDescent="0.25">
      <c r="B941">
        <f>3*60+35</f>
        <v>215</v>
      </c>
    </row>
    <row r="942" spans="2:2" x14ac:dyDescent="0.25">
      <c r="B942">
        <f>3*60+40</f>
        <v>220</v>
      </c>
    </row>
    <row r="943" spans="2:2" x14ac:dyDescent="0.25">
      <c r="B943">
        <f>3*60+40</f>
        <v>220</v>
      </c>
    </row>
    <row r="944" spans="2:2" x14ac:dyDescent="0.25">
      <c r="B944">
        <f>4*60+1</f>
        <v>241</v>
      </c>
    </row>
    <row r="945" spans="2:2" x14ac:dyDescent="0.25">
      <c r="B945">
        <f>3*60+44</f>
        <v>224</v>
      </c>
    </row>
    <row r="946" spans="2:2" x14ac:dyDescent="0.25">
      <c r="B946">
        <f>3*60+40</f>
        <v>220</v>
      </c>
    </row>
    <row r="947" spans="2:2" x14ac:dyDescent="0.25">
      <c r="B947">
        <f>3*60+40</f>
        <v>220</v>
      </c>
    </row>
    <row r="948" spans="2:2" x14ac:dyDescent="0.25">
      <c r="B948">
        <f>4*60+1</f>
        <v>241</v>
      </c>
    </row>
    <row r="949" spans="2:2" x14ac:dyDescent="0.25">
      <c r="B949">
        <f>4*60+1</f>
        <v>241</v>
      </c>
    </row>
    <row r="950" spans="2:2" x14ac:dyDescent="0.25">
      <c r="B950">
        <f>4*60+1</f>
        <v>241</v>
      </c>
    </row>
    <row r="951" spans="2:2" x14ac:dyDescent="0.25">
      <c r="B951">
        <f>4*60+1</f>
        <v>241</v>
      </c>
    </row>
    <row r="952" spans="2:2" x14ac:dyDescent="0.25">
      <c r="B952">
        <f>3*60+13</f>
        <v>193</v>
      </c>
    </row>
    <row r="953" spans="2:2" x14ac:dyDescent="0.25">
      <c r="B953">
        <f>4*60+1</f>
        <v>241</v>
      </c>
    </row>
    <row r="954" spans="2:2" x14ac:dyDescent="0.25">
      <c r="B954">
        <f>3*60+13</f>
        <v>193</v>
      </c>
    </row>
    <row r="955" spans="2:2" x14ac:dyDescent="0.25">
      <c r="B955">
        <f>3*60+13</f>
        <v>193</v>
      </c>
    </row>
    <row r="956" spans="2:2" x14ac:dyDescent="0.25">
      <c r="B956">
        <f>3*60+13</f>
        <v>193</v>
      </c>
    </row>
    <row r="957" spans="2:2" x14ac:dyDescent="0.25">
      <c r="B957">
        <f>4*60+2</f>
        <v>242</v>
      </c>
    </row>
    <row r="958" spans="2:2" x14ac:dyDescent="0.25">
      <c r="B958">
        <f>4*60+2</f>
        <v>242</v>
      </c>
    </row>
    <row r="959" spans="2:2" x14ac:dyDescent="0.25">
      <c r="B959">
        <f>4*60+2</f>
        <v>242</v>
      </c>
    </row>
    <row r="960" spans="2:2" x14ac:dyDescent="0.25">
      <c r="B960">
        <f>3*60+31</f>
        <v>211</v>
      </c>
    </row>
    <row r="961" spans="2:2" x14ac:dyDescent="0.25">
      <c r="B961">
        <f>3*60+31</f>
        <v>211</v>
      </c>
    </row>
    <row r="962" spans="2:2" x14ac:dyDescent="0.25">
      <c r="B962">
        <f>4*60+10</f>
        <v>250</v>
      </c>
    </row>
    <row r="963" spans="2:2" x14ac:dyDescent="0.25">
      <c r="B963">
        <f t="shared" ref="B963:B968" si="118">3*60+27</f>
        <v>207</v>
      </c>
    </row>
    <row r="964" spans="2:2" x14ac:dyDescent="0.25">
      <c r="B964">
        <f t="shared" si="118"/>
        <v>207</v>
      </c>
    </row>
    <row r="965" spans="2:2" x14ac:dyDescent="0.25">
      <c r="B965">
        <f t="shared" si="118"/>
        <v>207</v>
      </c>
    </row>
    <row r="966" spans="2:2" x14ac:dyDescent="0.25">
      <c r="B966">
        <f t="shared" si="118"/>
        <v>207</v>
      </c>
    </row>
    <row r="967" spans="2:2" x14ac:dyDescent="0.25">
      <c r="B967">
        <f t="shared" si="118"/>
        <v>207</v>
      </c>
    </row>
    <row r="968" spans="2:2" x14ac:dyDescent="0.25">
      <c r="B968">
        <f t="shared" si="118"/>
        <v>207</v>
      </c>
    </row>
    <row r="969" spans="2:2" x14ac:dyDescent="0.25">
      <c r="B969">
        <f>3*60+58</f>
        <v>238</v>
      </c>
    </row>
    <row r="970" spans="2:2" x14ac:dyDescent="0.25">
      <c r="B970">
        <f t="shared" ref="B970:B981" si="119">4*60+12</f>
        <v>252</v>
      </c>
    </row>
    <row r="971" spans="2:2" x14ac:dyDescent="0.25">
      <c r="B971">
        <f t="shared" si="119"/>
        <v>252</v>
      </c>
    </row>
    <row r="972" spans="2:2" x14ac:dyDescent="0.25">
      <c r="B972">
        <f t="shared" si="119"/>
        <v>252</v>
      </c>
    </row>
    <row r="973" spans="2:2" x14ac:dyDescent="0.25">
      <c r="B973">
        <f t="shared" si="119"/>
        <v>252</v>
      </c>
    </row>
    <row r="974" spans="2:2" x14ac:dyDescent="0.25">
      <c r="B974">
        <f t="shared" si="119"/>
        <v>252</v>
      </c>
    </row>
    <row r="975" spans="2:2" x14ac:dyDescent="0.25">
      <c r="B975">
        <f t="shared" si="119"/>
        <v>252</v>
      </c>
    </row>
    <row r="976" spans="2:2" x14ac:dyDescent="0.25">
      <c r="B976">
        <f t="shared" si="119"/>
        <v>252</v>
      </c>
    </row>
    <row r="977" spans="2:2" x14ac:dyDescent="0.25">
      <c r="B977">
        <f t="shared" si="119"/>
        <v>252</v>
      </c>
    </row>
    <row r="978" spans="2:2" x14ac:dyDescent="0.25">
      <c r="B978">
        <f t="shared" si="119"/>
        <v>252</v>
      </c>
    </row>
    <row r="979" spans="2:2" x14ac:dyDescent="0.25">
      <c r="B979">
        <f t="shared" si="119"/>
        <v>252</v>
      </c>
    </row>
    <row r="980" spans="2:2" x14ac:dyDescent="0.25">
      <c r="B980">
        <f t="shared" si="119"/>
        <v>252</v>
      </c>
    </row>
    <row r="981" spans="2:2" x14ac:dyDescent="0.25">
      <c r="B981">
        <f t="shared" si="119"/>
        <v>252</v>
      </c>
    </row>
    <row r="982" spans="2:2" x14ac:dyDescent="0.25">
      <c r="B982">
        <f t="shared" ref="B982:B995" si="120">4*60+5</f>
        <v>245</v>
      </c>
    </row>
    <row r="983" spans="2:2" x14ac:dyDescent="0.25">
      <c r="B983">
        <f t="shared" si="120"/>
        <v>245</v>
      </c>
    </row>
    <row r="984" spans="2:2" x14ac:dyDescent="0.25">
      <c r="B984">
        <f t="shared" si="120"/>
        <v>245</v>
      </c>
    </row>
    <row r="985" spans="2:2" x14ac:dyDescent="0.25">
      <c r="B985">
        <f t="shared" si="120"/>
        <v>245</v>
      </c>
    </row>
    <row r="986" spans="2:2" x14ac:dyDescent="0.25">
      <c r="B986">
        <f t="shared" si="120"/>
        <v>245</v>
      </c>
    </row>
    <row r="987" spans="2:2" x14ac:dyDescent="0.25">
      <c r="B987">
        <f t="shared" si="120"/>
        <v>245</v>
      </c>
    </row>
    <row r="988" spans="2:2" x14ac:dyDescent="0.25">
      <c r="B988">
        <f t="shared" si="120"/>
        <v>245</v>
      </c>
    </row>
    <row r="989" spans="2:2" x14ac:dyDescent="0.25">
      <c r="B989">
        <f t="shared" si="120"/>
        <v>245</v>
      </c>
    </row>
    <row r="990" spans="2:2" x14ac:dyDescent="0.25">
      <c r="B990">
        <f t="shared" si="120"/>
        <v>245</v>
      </c>
    </row>
    <row r="991" spans="2:2" x14ac:dyDescent="0.25">
      <c r="B991">
        <f t="shared" si="120"/>
        <v>245</v>
      </c>
    </row>
    <row r="992" spans="2:2" x14ac:dyDescent="0.25">
      <c r="B992">
        <f t="shared" si="120"/>
        <v>245</v>
      </c>
    </row>
    <row r="993" spans="2:2" x14ac:dyDescent="0.25">
      <c r="B993">
        <f t="shared" si="120"/>
        <v>245</v>
      </c>
    </row>
    <row r="994" spans="2:2" x14ac:dyDescent="0.25">
      <c r="B994">
        <f t="shared" si="120"/>
        <v>245</v>
      </c>
    </row>
    <row r="995" spans="2:2" x14ac:dyDescent="0.25">
      <c r="B995">
        <f t="shared" si="120"/>
        <v>245</v>
      </c>
    </row>
    <row r="996" spans="2:2" x14ac:dyDescent="0.25">
      <c r="B996">
        <f>3*60+32</f>
        <v>212</v>
      </c>
    </row>
    <row r="997" spans="2:2" x14ac:dyDescent="0.25">
      <c r="B997">
        <f>3*60+33</f>
        <v>213</v>
      </c>
    </row>
    <row r="998" spans="2:2" x14ac:dyDescent="0.25">
      <c r="B998">
        <f>3*60+32</f>
        <v>212</v>
      </c>
    </row>
    <row r="999" spans="2:2" x14ac:dyDescent="0.25">
      <c r="B999">
        <f>3*60+48</f>
        <v>228</v>
      </c>
    </row>
    <row r="1000" spans="2:2" x14ac:dyDescent="0.25">
      <c r="B1000">
        <f>3*60+42</f>
        <v>222</v>
      </c>
    </row>
    <row r="1001" spans="2:2" x14ac:dyDescent="0.25">
      <c r="B1001">
        <f>3*60+48</f>
        <v>228</v>
      </c>
    </row>
    <row r="1002" spans="2:2" x14ac:dyDescent="0.25">
      <c r="B1002">
        <f>3*60+16</f>
        <v>196</v>
      </c>
    </row>
    <row r="1003" spans="2:2" x14ac:dyDescent="0.25">
      <c r="B1003">
        <f>3*60+16</f>
        <v>196</v>
      </c>
    </row>
    <row r="1004" spans="2:2" x14ac:dyDescent="0.25">
      <c r="B1004">
        <f>3*60+16</f>
        <v>196</v>
      </c>
    </row>
    <row r="1005" spans="2:2" x14ac:dyDescent="0.25">
      <c r="B1005">
        <f>3*60+16</f>
        <v>196</v>
      </c>
    </row>
    <row r="1006" spans="2:2" x14ac:dyDescent="0.25">
      <c r="B1006">
        <f>3*60+16</f>
        <v>196</v>
      </c>
    </row>
    <row r="1007" spans="2:2" x14ac:dyDescent="0.25">
      <c r="B1007">
        <f t="shared" ref="B1007:B1015" si="121">3*60+19</f>
        <v>199</v>
      </c>
    </row>
    <row r="1008" spans="2:2" x14ac:dyDescent="0.25">
      <c r="B1008">
        <f t="shared" si="121"/>
        <v>199</v>
      </c>
    </row>
    <row r="1009" spans="2:2" x14ac:dyDescent="0.25">
      <c r="B1009">
        <f t="shared" si="121"/>
        <v>199</v>
      </c>
    </row>
    <row r="1010" spans="2:2" x14ac:dyDescent="0.25">
      <c r="B1010">
        <f t="shared" si="121"/>
        <v>199</v>
      </c>
    </row>
    <row r="1011" spans="2:2" x14ac:dyDescent="0.25">
      <c r="B1011">
        <f t="shared" si="121"/>
        <v>199</v>
      </c>
    </row>
    <row r="1012" spans="2:2" x14ac:dyDescent="0.25">
      <c r="B1012">
        <f t="shared" si="121"/>
        <v>199</v>
      </c>
    </row>
    <row r="1013" spans="2:2" x14ac:dyDescent="0.25">
      <c r="B1013">
        <f t="shared" si="121"/>
        <v>199</v>
      </c>
    </row>
    <row r="1014" spans="2:2" x14ac:dyDescent="0.25">
      <c r="B1014">
        <f t="shared" si="121"/>
        <v>199</v>
      </c>
    </row>
    <row r="1015" spans="2:2" x14ac:dyDescent="0.25">
      <c r="B1015">
        <f t="shared" si="121"/>
        <v>199</v>
      </c>
    </row>
    <row r="1016" spans="2:2" x14ac:dyDescent="0.25">
      <c r="B1016">
        <f>3*60+53</f>
        <v>233</v>
      </c>
    </row>
    <row r="1017" spans="2:2" x14ac:dyDescent="0.25">
      <c r="B1017">
        <f>3*60+53</f>
        <v>233</v>
      </c>
    </row>
    <row r="1018" spans="2:2" x14ac:dyDescent="0.25">
      <c r="B1018">
        <f>3*60+23</f>
        <v>203</v>
      </c>
    </row>
    <row r="1019" spans="2:2" x14ac:dyDescent="0.25">
      <c r="B1019">
        <f t="shared" ref="B1019:B1025" si="122">3*60+43</f>
        <v>223</v>
      </c>
    </row>
    <row r="1020" spans="2:2" x14ac:dyDescent="0.25">
      <c r="B1020">
        <f t="shared" si="122"/>
        <v>223</v>
      </c>
    </row>
    <row r="1021" spans="2:2" x14ac:dyDescent="0.25">
      <c r="B1021">
        <f t="shared" si="122"/>
        <v>223</v>
      </c>
    </row>
    <row r="1022" spans="2:2" x14ac:dyDescent="0.25">
      <c r="B1022">
        <f t="shared" si="122"/>
        <v>223</v>
      </c>
    </row>
    <row r="1023" spans="2:2" x14ac:dyDescent="0.25">
      <c r="B1023">
        <f t="shared" si="122"/>
        <v>223</v>
      </c>
    </row>
    <row r="1024" spans="2:2" x14ac:dyDescent="0.25">
      <c r="B1024">
        <f t="shared" si="122"/>
        <v>223</v>
      </c>
    </row>
    <row r="1025" spans="2:2" x14ac:dyDescent="0.25">
      <c r="B1025">
        <f t="shared" si="122"/>
        <v>223</v>
      </c>
    </row>
    <row r="1026" spans="2:2" x14ac:dyDescent="0.25">
      <c r="B1026">
        <f>4*60+28</f>
        <v>268</v>
      </c>
    </row>
    <row r="1027" spans="2:2" x14ac:dyDescent="0.25">
      <c r="B1027">
        <f>4*60+10</f>
        <v>250</v>
      </c>
    </row>
    <row r="1028" spans="2:2" x14ac:dyDescent="0.25">
      <c r="B1028">
        <f>4*60+28</f>
        <v>268</v>
      </c>
    </row>
    <row r="1029" spans="2:2" x14ac:dyDescent="0.25">
      <c r="B1029">
        <f>4*60+28</f>
        <v>268</v>
      </c>
    </row>
    <row r="1030" spans="2:2" x14ac:dyDescent="0.25">
      <c r="B1030">
        <f>4*60+28</f>
        <v>268</v>
      </c>
    </row>
    <row r="1031" spans="2:2" x14ac:dyDescent="0.25">
      <c r="B1031">
        <f t="shared" ref="B1031:B1036" si="123">3*60+56</f>
        <v>236</v>
      </c>
    </row>
    <row r="1032" spans="2:2" x14ac:dyDescent="0.25">
      <c r="B1032">
        <f t="shared" si="123"/>
        <v>236</v>
      </c>
    </row>
    <row r="1033" spans="2:2" x14ac:dyDescent="0.25">
      <c r="B1033">
        <f t="shared" si="123"/>
        <v>236</v>
      </c>
    </row>
    <row r="1034" spans="2:2" x14ac:dyDescent="0.25">
      <c r="B1034">
        <f t="shared" si="123"/>
        <v>236</v>
      </c>
    </row>
    <row r="1035" spans="2:2" x14ac:dyDescent="0.25">
      <c r="B1035">
        <f t="shared" si="123"/>
        <v>236</v>
      </c>
    </row>
    <row r="1036" spans="2:2" x14ac:dyDescent="0.25">
      <c r="B1036">
        <f t="shared" si="123"/>
        <v>236</v>
      </c>
    </row>
    <row r="1037" spans="2:2" x14ac:dyDescent="0.25">
      <c r="B1037">
        <f t="shared" ref="B1037:B1043" si="124">4*60+23</f>
        <v>263</v>
      </c>
    </row>
    <row r="1038" spans="2:2" x14ac:dyDescent="0.25">
      <c r="B1038">
        <f t="shared" si="124"/>
        <v>263</v>
      </c>
    </row>
    <row r="1039" spans="2:2" x14ac:dyDescent="0.25">
      <c r="B1039">
        <f t="shared" si="124"/>
        <v>263</v>
      </c>
    </row>
    <row r="1040" spans="2:2" x14ac:dyDescent="0.25">
      <c r="B1040">
        <f t="shared" si="124"/>
        <v>263</v>
      </c>
    </row>
    <row r="1041" spans="2:2" x14ac:dyDescent="0.25">
      <c r="B1041">
        <f t="shared" si="124"/>
        <v>263</v>
      </c>
    </row>
    <row r="1042" spans="2:2" x14ac:dyDescent="0.25">
      <c r="B1042">
        <f t="shared" si="124"/>
        <v>263</v>
      </c>
    </row>
    <row r="1043" spans="2:2" x14ac:dyDescent="0.25">
      <c r="B1043">
        <f t="shared" si="124"/>
        <v>263</v>
      </c>
    </row>
    <row r="1044" spans="2:2" x14ac:dyDescent="0.25">
      <c r="B1044">
        <f>3*60+47</f>
        <v>227</v>
      </c>
    </row>
    <row r="1045" spans="2:2" x14ac:dyDescent="0.25">
      <c r="B1045">
        <f>3*60+47</f>
        <v>227</v>
      </c>
    </row>
    <row r="1046" spans="2:2" x14ac:dyDescent="0.25">
      <c r="B1046">
        <f>3*60+40</f>
        <v>220</v>
      </c>
    </row>
    <row r="1047" spans="2:2" x14ac:dyDescent="0.25">
      <c r="B1047">
        <f>3*60+40</f>
        <v>220</v>
      </c>
    </row>
    <row r="1048" spans="2:2" x14ac:dyDescent="0.25">
      <c r="B1048">
        <f>3*60+40</f>
        <v>220</v>
      </c>
    </row>
    <row r="1049" spans="2:2" x14ac:dyDescent="0.25">
      <c r="B1049">
        <f>3*60+40</f>
        <v>220</v>
      </c>
    </row>
    <row r="1050" spans="2:2" x14ac:dyDescent="0.25">
      <c r="B1050">
        <f>3*60+38</f>
        <v>218</v>
      </c>
    </row>
    <row r="1051" spans="2:2" x14ac:dyDescent="0.25">
      <c r="B1051">
        <f>3*60+38</f>
        <v>218</v>
      </c>
    </row>
    <row r="1052" spans="2:2" x14ac:dyDescent="0.25">
      <c r="B1052">
        <f>3*60+24</f>
        <v>204</v>
      </c>
    </row>
    <row r="1053" spans="2:2" x14ac:dyDescent="0.25">
      <c r="B1053">
        <f>4*60+23</f>
        <v>263</v>
      </c>
    </row>
    <row r="1054" spans="2:2" x14ac:dyDescent="0.25">
      <c r="B1054">
        <f>3*60+38</f>
        <v>218</v>
      </c>
    </row>
    <row r="1055" spans="2:2" x14ac:dyDescent="0.25">
      <c r="B1055">
        <f>3*60+55</f>
        <v>235</v>
      </c>
    </row>
    <row r="1056" spans="2:2" x14ac:dyDescent="0.25">
      <c r="B1056">
        <f>3*60+23</f>
        <v>203</v>
      </c>
    </row>
    <row r="1057" spans="2:2" x14ac:dyDescent="0.25">
      <c r="B1057">
        <f>3*60+48</f>
        <v>228</v>
      </c>
    </row>
    <row r="1058" spans="2:2" x14ac:dyDescent="0.25">
      <c r="B1058">
        <f>3*60+48</f>
        <v>228</v>
      </c>
    </row>
    <row r="1059" spans="2:2" x14ac:dyDescent="0.25">
      <c r="B1059">
        <f>3*60+48</f>
        <v>228</v>
      </c>
    </row>
    <row r="1060" spans="2:2" x14ac:dyDescent="0.25">
      <c r="B1060">
        <f>3*60+42</f>
        <v>222</v>
      </c>
    </row>
    <row r="1061" spans="2:2" x14ac:dyDescent="0.25">
      <c r="B1061">
        <f>3*60+48</f>
        <v>228</v>
      </c>
    </row>
    <row r="1062" spans="2:2" x14ac:dyDescent="0.25">
      <c r="B1062">
        <f>3*60+42</f>
        <v>222</v>
      </c>
    </row>
    <row r="1063" spans="2:2" x14ac:dyDescent="0.25">
      <c r="B1063">
        <f>3*60+49</f>
        <v>229</v>
      </c>
    </row>
    <row r="1064" spans="2:2" x14ac:dyDescent="0.25">
      <c r="B1064">
        <f>3*60+42</f>
        <v>222</v>
      </c>
    </row>
    <row r="1065" spans="2:2" x14ac:dyDescent="0.25">
      <c r="B1065">
        <f>3*60+42</f>
        <v>222</v>
      </c>
    </row>
    <row r="1066" spans="2:2" x14ac:dyDescent="0.25">
      <c r="B1066">
        <f>3*60+37</f>
        <v>217</v>
      </c>
    </row>
    <row r="1067" spans="2:2" x14ac:dyDescent="0.25">
      <c r="B1067">
        <f t="shared" ref="B1067:B1072" si="125">4*60+20</f>
        <v>260</v>
      </c>
    </row>
    <row r="1068" spans="2:2" x14ac:dyDescent="0.25">
      <c r="B1068">
        <f t="shared" si="125"/>
        <v>260</v>
      </c>
    </row>
    <row r="1069" spans="2:2" x14ac:dyDescent="0.25">
      <c r="B1069">
        <f t="shared" si="125"/>
        <v>260</v>
      </c>
    </row>
    <row r="1070" spans="2:2" x14ac:dyDescent="0.25">
      <c r="B1070">
        <f t="shared" si="125"/>
        <v>260</v>
      </c>
    </row>
    <row r="1071" spans="2:2" x14ac:dyDescent="0.25">
      <c r="B1071">
        <f t="shared" si="125"/>
        <v>260</v>
      </c>
    </row>
    <row r="1072" spans="2:2" x14ac:dyDescent="0.25">
      <c r="B1072">
        <f t="shared" si="125"/>
        <v>260</v>
      </c>
    </row>
    <row r="1073" spans="2:2" x14ac:dyDescent="0.25">
      <c r="B1073">
        <f>3*60+51</f>
        <v>231</v>
      </c>
    </row>
    <row r="1074" spans="2:2" x14ac:dyDescent="0.25">
      <c r="B1074">
        <f>3*60+51</f>
        <v>231</v>
      </c>
    </row>
    <row r="1075" spans="2:2" x14ac:dyDescent="0.25">
      <c r="B1075">
        <f>3*60+51</f>
        <v>231</v>
      </c>
    </row>
    <row r="1076" spans="2:2" x14ac:dyDescent="0.25">
      <c r="B1076">
        <f>4*60+3</f>
        <v>243</v>
      </c>
    </row>
    <row r="1077" spans="2:2" x14ac:dyDescent="0.25">
      <c r="B1077">
        <f>3*60+51</f>
        <v>231</v>
      </c>
    </row>
    <row r="1078" spans="2:2" x14ac:dyDescent="0.25">
      <c r="B1078">
        <f>3*60+51</f>
        <v>231</v>
      </c>
    </row>
    <row r="1079" spans="2:2" x14ac:dyDescent="0.25">
      <c r="B1079">
        <f t="shared" ref="B1079:B1085" si="126">3*60+48</f>
        <v>228</v>
      </c>
    </row>
    <row r="1080" spans="2:2" x14ac:dyDescent="0.25">
      <c r="B1080">
        <f t="shared" si="126"/>
        <v>228</v>
      </c>
    </row>
    <row r="1081" spans="2:2" x14ac:dyDescent="0.25">
      <c r="B1081">
        <f t="shared" si="126"/>
        <v>228</v>
      </c>
    </row>
    <row r="1082" spans="2:2" x14ac:dyDescent="0.25">
      <c r="B1082">
        <f t="shared" si="126"/>
        <v>228</v>
      </c>
    </row>
    <row r="1083" spans="2:2" x14ac:dyDescent="0.25">
      <c r="B1083">
        <f t="shared" si="126"/>
        <v>228</v>
      </c>
    </row>
    <row r="1084" spans="2:2" x14ac:dyDescent="0.25">
      <c r="B1084">
        <f t="shared" si="126"/>
        <v>228</v>
      </c>
    </row>
    <row r="1085" spans="2:2" x14ac:dyDescent="0.25">
      <c r="B1085">
        <f t="shared" si="126"/>
        <v>228</v>
      </c>
    </row>
    <row r="1086" spans="2:2" x14ac:dyDescent="0.25">
      <c r="B1086">
        <f>4*60+16</f>
        <v>256</v>
      </c>
    </row>
    <row r="1087" spans="2:2" x14ac:dyDescent="0.25">
      <c r="B1087">
        <f t="shared" ref="B1087:B1092" si="127">4*60+23</f>
        <v>263</v>
      </c>
    </row>
    <row r="1088" spans="2:2" x14ac:dyDescent="0.25">
      <c r="B1088">
        <f t="shared" si="127"/>
        <v>263</v>
      </c>
    </row>
    <row r="1089" spans="2:2" x14ac:dyDescent="0.25">
      <c r="B1089">
        <f t="shared" si="127"/>
        <v>263</v>
      </c>
    </row>
    <row r="1090" spans="2:2" x14ac:dyDescent="0.25">
      <c r="B1090">
        <f t="shared" si="127"/>
        <v>263</v>
      </c>
    </row>
    <row r="1091" spans="2:2" x14ac:dyDescent="0.25">
      <c r="B1091">
        <f t="shared" si="127"/>
        <v>263</v>
      </c>
    </row>
    <row r="1092" spans="2:2" x14ac:dyDescent="0.25">
      <c r="B1092">
        <f t="shared" si="127"/>
        <v>263</v>
      </c>
    </row>
    <row r="1093" spans="2:2" x14ac:dyDescent="0.25">
      <c r="B1093">
        <f>3*60+50</f>
        <v>230</v>
      </c>
    </row>
    <row r="1094" spans="2:2" x14ac:dyDescent="0.25">
      <c r="B1094">
        <f>3*60+50</f>
        <v>230</v>
      </c>
    </row>
    <row r="1095" spans="2:2" x14ac:dyDescent="0.25">
      <c r="B1095">
        <f>3*60+21</f>
        <v>201</v>
      </c>
    </row>
    <row r="1096" spans="2:2" x14ac:dyDescent="0.25">
      <c r="B1096">
        <f>3*60+21</f>
        <v>201</v>
      </c>
    </row>
    <row r="1097" spans="2:2" x14ac:dyDescent="0.25">
      <c r="B1097">
        <f>3*60+21</f>
        <v>201</v>
      </c>
    </row>
    <row r="1098" spans="2:2" x14ac:dyDescent="0.25">
      <c r="B1098">
        <f>3*60+21</f>
        <v>201</v>
      </c>
    </row>
    <row r="1099" spans="2:2" x14ac:dyDescent="0.25">
      <c r="B1099">
        <f>4*60+47</f>
        <v>287</v>
      </c>
    </row>
    <row r="1100" spans="2:2" x14ac:dyDescent="0.25">
      <c r="B1100">
        <f>4*60+47</f>
        <v>287</v>
      </c>
    </row>
    <row r="1101" spans="2:2" x14ac:dyDescent="0.25">
      <c r="B1101">
        <f>4*60+47</f>
        <v>287</v>
      </c>
    </row>
    <row r="1102" spans="2:2" x14ac:dyDescent="0.25">
      <c r="B1102">
        <f>4*60+47</f>
        <v>287</v>
      </c>
    </row>
    <row r="1103" spans="2:2" x14ac:dyDescent="0.25">
      <c r="B1103">
        <f>4*60+47</f>
        <v>287</v>
      </c>
    </row>
    <row r="1104" spans="2:2" x14ac:dyDescent="0.25">
      <c r="B1104">
        <f t="shared" ref="B1104:B1111" si="128">3*60+35</f>
        <v>215</v>
      </c>
    </row>
    <row r="1105" spans="2:2" x14ac:dyDescent="0.25">
      <c r="B1105">
        <f t="shared" si="128"/>
        <v>215</v>
      </c>
    </row>
    <row r="1106" spans="2:2" x14ac:dyDescent="0.25">
      <c r="B1106">
        <f t="shared" si="128"/>
        <v>215</v>
      </c>
    </row>
    <row r="1107" spans="2:2" x14ac:dyDescent="0.25">
      <c r="B1107">
        <f t="shared" si="128"/>
        <v>215</v>
      </c>
    </row>
    <row r="1108" spans="2:2" x14ac:dyDescent="0.25">
      <c r="B1108">
        <f t="shared" si="128"/>
        <v>215</v>
      </c>
    </row>
    <row r="1109" spans="2:2" x14ac:dyDescent="0.25">
      <c r="B1109">
        <f t="shared" si="128"/>
        <v>215</v>
      </c>
    </row>
    <row r="1110" spans="2:2" x14ac:dyDescent="0.25">
      <c r="B1110">
        <f t="shared" si="128"/>
        <v>215</v>
      </c>
    </row>
    <row r="1111" spans="2:2" x14ac:dyDescent="0.25">
      <c r="B1111">
        <f t="shared" si="128"/>
        <v>215</v>
      </c>
    </row>
    <row r="1112" spans="2:2" x14ac:dyDescent="0.25">
      <c r="B1112">
        <f>3*60+19</f>
        <v>199</v>
      </c>
    </row>
    <row r="1113" spans="2:2" x14ac:dyDescent="0.25">
      <c r="B1113">
        <f>3*60+19</f>
        <v>199</v>
      </c>
    </row>
    <row r="1114" spans="2:2" x14ac:dyDescent="0.25">
      <c r="B1114">
        <f>3*60+35</f>
        <v>215</v>
      </c>
    </row>
    <row r="1115" spans="2:2" x14ac:dyDescent="0.25">
      <c r="B1115">
        <f>3*60+35</f>
        <v>215</v>
      </c>
    </row>
    <row r="1116" spans="2:2" x14ac:dyDescent="0.25">
      <c r="B1116">
        <f>4*60+2</f>
        <v>242</v>
      </c>
    </row>
    <row r="1117" spans="2:2" x14ac:dyDescent="0.25">
      <c r="B1117">
        <f>4*60+2</f>
        <v>242</v>
      </c>
    </row>
    <row r="1118" spans="2:2" x14ac:dyDescent="0.25">
      <c r="B1118">
        <f>3*60+41</f>
        <v>221</v>
      </c>
    </row>
    <row r="1119" spans="2:2" x14ac:dyDescent="0.25">
      <c r="B1119">
        <f>3*60+41</f>
        <v>221</v>
      </c>
    </row>
    <row r="1120" spans="2:2" x14ac:dyDescent="0.25">
      <c r="B1120">
        <f>3*60+35</f>
        <v>215</v>
      </c>
    </row>
    <row r="1121" spans="2:2" x14ac:dyDescent="0.25">
      <c r="B1121">
        <f>3*60+41</f>
        <v>221</v>
      </c>
    </row>
    <row r="1122" spans="2:2" x14ac:dyDescent="0.25">
      <c r="B1122">
        <f t="shared" ref="B1122:B1127" si="129">4*60+10</f>
        <v>250</v>
      </c>
    </row>
    <row r="1123" spans="2:2" x14ac:dyDescent="0.25">
      <c r="B1123">
        <f t="shared" si="129"/>
        <v>250</v>
      </c>
    </row>
    <row r="1124" spans="2:2" x14ac:dyDescent="0.25">
      <c r="B1124">
        <f t="shared" si="129"/>
        <v>250</v>
      </c>
    </row>
    <row r="1125" spans="2:2" x14ac:dyDescent="0.25">
      <c r="B1125">
        <f t="shared" si="129"/>
        <v>250</v>
      </c>
    </row>
    <row r="1126" spans="2:2" x14ac:dyDescent="0.25">
      <c r="B1126">
        <f t="shared" si="129"/>
        <v>250</v>
      </c>
    </row>
    <row r="1127" spans="2:2" x14ac:dyDescent="0.25">
      <c r="B1127">
        <f t="shared" si="129"/>
        <v>250</v>
      </c>
    </row>
    <row r="1128" spans="2:2" x14ac:dyDescent="0.25">
      <c r="B1128">
        <f t="shared" ref="B1128:B1135" si="130">4*60+5</f>
        <v>245</v>
      </c>
    </row>
    <row r="1129" spans="2:2" x14ac:dyDescent="0.25">
      <c r="B1129">
        <f t="shared" si="130"/>
        <v>245</v>
      </c>
    </row>
    <row r="1130" spans="2:2" x14ac:dyDescent="0.25">
      <c r="B1130">
        <f t="shared" si="130"/>
        <v>245</v>
      </c>
    </row>
    <row r="1131" spans="2:2" x14ac:dyDescent="0.25">
      <c r="B1131">
        <f t="shared" si="130"/>
        <v>245</v>
      </c>
    </row>
    <row r="1132" spans="2:2" x14ac:dyDescent="0.25">
      <c r="B1132">
        <f t="shared" si="130"/>
        <v>245</v>
      </c>
    </row>
    <row r="1133" spans="2:2" x14ac:dyDescent="0.25">
      <c r="B1133">
        <f t="shared" si="130"/>
        <v>245</v>
      </c>
    </row>
    <row r="1134" spans="2:2" x14ac:dyDescent="0.25">
      <c r="B1134">
        <f t="shared" si="130"/>
        <v>245</v>
      </c>
    </row>
    <row r="1135" spans="2:2" x14ac:dyDescent="0.25">
      <c r="B1135">
        <f t="shared" si="130"/>
        <v>245</v>
      </c>
    </row>
    <row r="1136" spans="2:2" x14ac:dyDescent="0.25">
      <c r="B1136">
        <f t="shared" ref="B1136:B1144" si="131">3*60+13</f>
        <v>193</v>
      </c>
    </row>
    <row r="1137" spans="2:2" x14ac:dyDescent="0.25">
      <c r="B1137">
        <f t="shared" si="131"/>
        <v>193</v>
      </c>
    </row>
    <row r="1138" spans="2:2" x14ac:dyDescent="0.25">
      <c r="B1138">
        <f t="shared" si="131"/>
        <v>193</v>
      </c>
    </row>
    <row r="1139" spans="2:2" x14ac:dyDescent="0.25">
      <c r="B1139">
        <f t="shared" si="131"/>
        <v>193</v>
      </c>
    </row>
    <row r="1140" spans="2:2" x14ac:dyDescent="0.25">
      <c r="B1140">
        <f t="shared" si="131"/>
        <v>193</v>
      </c>
    </row>
    <row r="1141" spans="2:2" x14ac:dyDescent="0.25">
      <c r="B1141">
        <f t="shared" si="131"/>
        <v>193</v>
      </c>
    </row>
    <row r="1142" spans="2:2" x14ac:dyDescent="0.25">
      <c r="B1142">
        <f t="shared" si="131"/>
        <v>193</v>
      </c>
    </row>
    <row r="1143" spans="2:2" x14ac:dyDescent="0.25">
      <c r="B1143">
        <f t="shared" si="131"/>
        <v>193</v>
      </c>
    </row>
    <row r="1144" spans="2:2" x14ac:dyDescent="0.25">
      <c r="B1144">
        <f t="shared" si="131"/>
        <v>193</v>
      </c>
    </row>
    <row r="1145" spans="2:2" x14ac:dyDescent="0.25">
      <c r="B1145">
        <f>3*60+45</f>
        <v>225</v>
      </c>
    </row>
    <row r="1146" spans="2:2" x14ac:dyDescent="0.25">
      <c r="B1146">
        <f>3*60+12</f>
        <v>192</v>
      </c>
    </row>
    <row r="1147" spans="2:2" x14ac:dyDescent="0.25">
      <c r="B1147">
        <f>3*60+12</f>
        <v>192</v>
      </c>
    </row>
    <row r="1148" spans="2:2" x14ac:dyDescent="0.25">
      <c r="B1148">
        <f>3*60+45</f>
        <v>225</v>
      </c>
    </row>
    <row r="1149" spans="2:2" x14ac:dyDescent="0.25">
      <c r="B1149">
        <f>3*60+12</f>
        <v>192</v>
      </c>
    </row>
    <row r="1150" spans="2:2" x14ac:dyDescent="0.25">
      <c r="B1150">
        <f t="shared" ref="B1150:B1158" si="132">3*60+39</f>
        <v>219</v>
      </c>
    </row>
    <row r="1151" spans="2:2" x14ac:dyDescent="0.25">
      <c r="B1151">
        <f t="shared" si="132"/>
        <v>219</v>
      </c>
    </row>
    <row r="1152" spans="2:2" x14ac:dyDescent="0.25">
      <c r="B1152">
        <f t="shared" si="132"/>
        <v>219</v>
      </c>
    </row>
    <row r="1153" spans="2:2" x14ac:dyDescent="0.25">
      <c r="B1153">
        <f t="shared" si="132"/>
        <v>219</v>
      </c>
    </row>
    <row r="1154" spans="2:2" x14ac:dyDescent="0.25">
      <c r="B1154">
        <f t="shared" si="132"/>
        <v>219</v>
      </c>
    </row>
    <row r="1155" spans="2:2" x14ac:dyDescent="0.25">
      <c r="B1155">
        <f t="shared" si="132"/>
        <v>219</v>
      </c>
    </row>
    <row r="1156" spans="2:2" x14ac:dyDescent="0.25">
      <c r="B1156">
        <f t="shared" si="132"/>
        <v>219</v>
      </c>
    </row>
    <row r="1157" spans="2:2" x14ac:dyDescent="0.25">
      <c r="B1157">
        <f t="shared" si="132"/>
        <v>219</v>
      </c>
    </row>
    <row r="1158" spans="2:2" x14ac:dyDescent="0.25">
      <c r="B1158">
        <f t="shared" si="132"/>
        <v>219</v>
      </c>
    </row>
    <row r="1159" spans="2:2" x14ac:dyDescent="0.25">
      <c r="B1159">
        <f>3*60+45</f>
        <v>225</v>
      </c>
    </row>
    <row r="1160" spans="2:2" x14ac:dyDescent="0.25">
      <c r="B1160">
        <f>3*60+45</f>
        <v>225</v>
      </c>
    </row>
    <row r="1161" spans="2:2" x14ac:dyDescent="0.25">
      <c r="B1161">
        <f>3*60+45</f>
        <v>225</v>
      </c>
    </row>
    <row r="1162" spans="2:2" x14ac:dyDescent="0.25">
      <c r="B1162">
        <f>3*60+53</f>
        <v>233</v>
      </c>
    </row>
    <row r="1163" spans="2:2" x14ac:dyDescent="0.25">
      <c r="B1163">
        <f>3*60+53</f>
        <v>233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94"/>
  <sheetViews>
    <sheetView zoomScale="85" zoomScaleNormal="85" zoomScalePageLayoutView="85" workbookViewId="0">
      <selection activeCell="F1" sqref="F1"/>
    </sheetView>
  </sheetViews>
  <sheetFormatPr defaultColWidth="11" defaultRowHeight="15.75" x14ac:dyDescent="0.25"/>
  <cols>
    <col min="3" max="7" width="16.125" customWidth="1"/>
    <col min="10" max="10" width="13" customWidth="1"/>
  </cols>
  <sheetData>
    <row r="1" spans="1:10" x14ac:dyDescent="0.25">
      <c r="A1" t="s">
        <v>924</v>
      </c>
      <c r="B1" t="s">
        <v>793</v>
      </c>
      <c r="C1" t="s">
        <v>794</v>
      </c>
      <c r="D1" t="s">
        <v>921</v>
      </c>
      <c r="E1" t="s">
        <v>922</v>
      </c>
      <c r="F1" t="s">
        <v>923</v>
      </c>
      <c r="I1" t="s">
        <v>795</v>
      </c>
      <c r="J1" t="s">
        <v>796</v>
      </c>
    </row>
    <row r="2" spans="1:10" x14ac:dyDescent="0.25">
      <c r="A2">
        <f>B2^2</f>
        <v>1</v>
      </c>
      <c r="B2">
        <v>1</v>
      </c>
      <c r="C2">
        <f>4*60+39</f>
        <v>279</v>
      </c>
      <c r="D2">
        <f ca="1">RAND()</f>
        <v>0.59889137850947027</v>
      </c>
      <c r="E2">
        <f ca="1">RANK(D2,$D$2:$D$2194)</f>
        <v>881</v>
      </c>
      <c r="F2">
        <f ca="1">OFFSET($C$1,E2,0)</f>
        <v>227</v>
      </c>
      <c r="I2">
        <v>1971</v>
      </c>
      <c r="J2">
        <v>215</v>
      </c>
    </row>
    <row r="3" spans="1:10" x14ac:dyDescent="0.25">
      <c r="A3">
        <f t="shared" ref="A3:A66" si="0">B3^2</f>
        <v>4</v>
      </c>
      <c r="B3">
        <v>2</v>
      </c>
      <c r="C3">
        <f>4*60+39</f>
        <v>279</v>
      </c>
      <c r="D3">
        <f t="shared" ref="D3:D66" ca="1" si="1">RAND()</f>
        <v>0.29974122250800905</v>
      </c>
      <c r="E3">
        <f t="shared" ref="E3:E66" ca="1" si="2">RANK(D3,$D$2:$D$2194)</f>
        <v>1523</v>
      </c>
      <c r="F3">
        <f t="shared" ref="F3:F66" ca="1" si="3">OFFSET($C$1,E3,0)</f>
        <v>250</v>
      </c>
      <c r="I3">
        <v>1972</v>
      </c>
      <c r="J3">
        <v>240</v>
      </c>
    </row>
    <row r="4" spans="1:10" x14ac:dyDescent="0.25">
      <c r="A4">
        <f t="shared" si="0"/>
        <v>9</v>
      </c>
      <c r="B4">
        <v>3</v>
      </c>
      <c r="C4">
        <f>4*60+39</f>
        <v>279</v>
      </c>
      <c r="D4">
        <f t="shared" ca="1" si="1"/>
        <v>0.44183050665451662</v>
      </c>
      <c r="E4">
        <f t="shared" ca="1" si="2"/>
        <v>1218</v>
      </c>
      <c r="F4">
        <f t="shared" ca="1" si="3"/>
        <v>256</v>
      </c>
      <c r="I4">
        <v>1973</v>
      </c>
      <c r="J4">
        <v>218</v>
      </c>
    </row>
    <row r="5" spans="1:10" x14ac:dyDescent="0.25">
      <c r="A5">
        <f t="shared" si="0"/>
        <v>16</v>
      </c>
      <c r="B5">
        <v>4</v>
      </c>
      <c r="C5">
        <f>2*60+57</f>
        <v>177</v>
      </c>
      <c r="D5">
        <f t="shared" ca="1" si="1"/>
        <v>0.42998972783986422</v>
      </c>
      <c r="E5">
        <f t="shared" ca="1" si="2"/>
        <v>1240</v>
      </c>
      <c r="F5">
        <f t="shared" ca="1" si="3"/>
        <v>244</v>
      </c>
      <c r="I5">
        <v>1974</v>
      </c>
      <c r="J5">
        <v>216</v>
      </c>
    </row>
    <row r="6" spans="1:10" x14ac:dyDescent="0.25">
      <c r="A6">
        <f t="shared" si="0"/>
        <v>25</v>
      </c>
      <c r="B6">
        <v>5</v>
      </c>
      <c r="C6">
        <f>2*60+57</f>
        <v>177</v>
      </c>
      <c r="D6">
        <f t="shared" ca="1" si="1"/>
        <v>0.78855432041658791</v>
      </c>
      <c r="E6">
        <f t="shared" ca="1" si="2"/>
        <v>470</v>
      </c>
      <c r="F6">
        <f t="shared" ca="1" si="3"/>
        <v>230</v>
      </c>
      <c r="I6">
        <v>1975</v>
      </c>
      <c r="J6">
        <v>216</v>
      </c>
    </row>
    <row r="7" spans="1:10" x14ac:dyDescent="0.25">
      <c r="A7">
        <f t="shared" si="0"/>
        <v>36</v>
      </c>
      <c r="B7">
        <v>6</v>
      </c>
      <c r="C7">
        <f>2*60+57</f>
        <v>177</v>
      </c>
      <c r="D7">
        <f t="shared" ca="1" si="1"/>
        <v>0.16010967632162643</v>
      </c>
      <c r="E7">
        <f t="shared" ca="1" si="2"/>
        <v>1811</v>
      </c>
      <c r="F7">
        <f t="shared" ca="1" si="3"/>
        <v>203</v>
      </c>
      <c r="I7">
        <v>1976</v>
      </c>
      <c r="J7">
        <v>218</v>
      </c>
    </row>
    <row r="8" spans="1:10" x14ac:dyDescent="0.25">
      <c r="A8">
        <f t="shared" si="0"/>
        <v>49</v>
      </c>
      <c r="B8">
        <v>7</v>
      </c>
      <c r="C8">
        <f>2*60+46</f>
        <v>166</v>
      </c>
      <c r="D8">
        <f t="shared" ca="1" si="1"/>
        <v>0.37571688123816327</v>
      </c>
      <c r="E8">
        <f t="shared" ca="1" si="2"/>
        <v>1356</v>
      </c>
      <c r="F8">
        <f t="shared" ca="1" si="3"/>
        <v>272</v>
      </c>
      <c r="I8">
        <v>1977</v>
      </c>
      <c r="J8">
        <v>227</v>
      </c>
    </row>
    <row r="9" spans="1:10" x14ac:dyDescent="0.25">
      <c r="A9">
        <f t="shared" si="0"/>
        <v>64</v>
      </c>
      <c r="B9">
        <v>8</v>
      </c>
      <c r="C9">
        <f>2*60+46</f>
        <v>166</v>
      </c>
      <c r="D9">
        <f t="shared" ca="1" si="1"/>
        <v>0.16058931487920791</v>
      </c>
      <c r="E9">
        <f t="shared" ca="1" si="2"/>
        <v>1809</v>
      </c>
      <c r="F9">
        <f t="shared" ca="1" si="3"/>
        <v>203</v>
      </c>
      <c r="I9">
        <v>1978</v>
      </c>
      <c r="J9">
        <v>233</v>
      </c>
    </row>
    <row r="10" spans="1:10" x14ac:dyDescent="0.25">
      <c r="A10">
        <f t="shared" si="0"/>
        <v>81</v>
      </c>
      <c r="B10">
        <v>9</v>
      </c>
      <c r="C10">
        <f>2*60+46</f>
        <v>166</v>
      </c>
      <c r="D10">
        <f t="shared" ca="1" si="1"/>
        <v>0.26049100414507698</v>
      </c>
      <c r="E10">
        <f t="shared" ca="1" si="2"/>
        <v>1591</v>
      </c>
      <c r="F10">
        <f t="shared" ca="1" si="3"/>
        <v>264</v>
      </c>
      <c r="I10">
        <v>1979</v>
      </c>
      <c r="J10">
        <v>253</v>
      </c>
    </row>
    <row r="11" spans="1:10" x14ac:dyDescent="0.25">
      <c r="A11">
        <f t="shared" si="0"/>
        <v>100</v>
      </c>
      <c r="B11">
        <v>10</v>
      </c>
      <c r="C11">
        <f>2*60+46</f>
        <v>166</v>
      </c>
      <c r="D11">
        <f t="shared" ca="1" si="1"/>
        <v>0.37491714710437662</v>
      </c>
      <c r="E11">
        <f t="shared" ca="1" si="2"/>
        <v>1360</v>
      </c>
      <c r="F11">
        <f t="shared" ca="1" si="3"/>
        <v>272</v>
      </c>
      <c r="I11">
        <v>1980</v>
      </c>
      <c r="J11">
        <v>223</v>
      </c>
    </row>
    <row r="12" spans="1:10" x14ac:dyDescent="0.25">
      <c r="A12">
        <f t="shared" si="0"/>
        <v>121</v>
      </c>
      <c r="B12">
        <v>11</v>
      </c>
      <c r="C12">
        <f>2*60+46</f>
        <v>166</v>
      </c>
      <c r="D12">
        <f t="shared" ca="1" si="1"/>
        <v>0.18745361814278305</v>
      </c>
      <c r="E12">
        <f t="shared" ca="1" si="2"/>
        <v>1752</v>
      </c>
      <c r="F12">
        <f t="shared" ca="1" si="3"/>
        <v>255</v>
      </c>
      <c r="I12">
        <v>1981</v>
      </c>
      <c r="J12">
        <v>234</v>
      </c>
    </row>
    <row r="13" spans="1:10" x14ac:dyDescent="0.25">
      <c r="A13">
        <f t="shared" si="0"/>
        <v>144</v>
      </c>
      <c r="B13">
        <v>12</v>
      </c>
      <c r="C13">
        <f>4*60+33</f>
        <v>273</v>
      </c>
      <c r="D13">
        <f t="shared" ca="1" si="1"/>
        <v>0.70742454970872048</v>
      </c>
      <c r="E13">
        <f t="shared" ca="1" si="2"/>
        <v>632</v>
      </c>
      <c r="F13">
        <f t="shared" ca="1" si="3"/>
        <v>298</v>
      </c>
      <c r="I13">
        <v>1982</v>
      </c>
      <c r="J13">
        <v>217</v>
      </c>
    </row>
    <row r="14" spans="1:10" x14ac:dyDescent="0.25">
      <c r="A14">
        <f t="shared" si="0"/>
        <v>169</v>
      </c>
      <c r="B14">
        <v>13</v>
      </c>
      <c r="C14">
        <f>4*60+33</f>
        <v>273</v>
      </c>
      <c r="D14">
        <f t="shared" ca="1" si="1"/>
        <v>0.25525429132027089</v>
      </c>
      <c r="E14">
        <f t="shared" ca="1" si="2"/>
        <v>1604</v>
      </c>
      <c r="F14">
        <f t="shared" ca="1" si="3"/>
        <v>298</v>
      </c>
      <c r="I14">
        <v>1983</v>
      </c>
      <c r="J14">
        <v>252</v>
      </c>
    </row>
    <row r="15" spans="1:10" x14ac:dyDescent="0.25">
      <c r="A15">
        <f t="shared" si="0"/>
        <v>196</v>
      </c>
      <c r="B15">
        <v>14</v>
      </c>
      <c r="C15">
        <f>3*60+54</f>
        <v>234</v>
      </c>
      <c r="D15">
        <f t="shared" ca="1" si="1"/>
        <v>0.61335558437551863</v>
      </c>
      <c r="E15">
        <f t="shared" ca="1" si="2"/>
        <v>848</v>
      </c>
      <c r="F15">
        <f t="shared" ca="1" si="3"/>
        <v>240</v>
      </c>
      <c r="I15">
        <v>1984</v>
      </c>
      <c r="J15">
        <v>235</v>
      </c>
    </row>
    <row r="16" spans="1:10" x14ac:dyDescent="0.25">
      <c r="A16">
        <f t="shared" si="0"/>
        <v>225</v>
      </c>
      <c r="B16">
        <v>15</v>
      </c>
      <c r="C16">
        <f>3*60+54</f>
        <v>234</v>
      </c>
      <c r="D16">
        <f t="shared" ca="1" si="1"/>
        <v>7.8098485899369408E-4</v>
      </c>
      <c r="E16">
        <f t="shared" ca="1" si="2"/>
        <v>2192</v>
      </c>
      <c r="F16">
        <f t="shared" ca="1" si="3"/>
        <v>233</v>
      </c>
      <c r="I16">
        <v>1985</v>
      </c>
      <c r="J16">
        <v>266</v>
      </c>
    </row>
    <row r="17" spans="1:10" x14ac:dyDescent="0.25">
      <c r="A17">
        <f t="shared" si="0"/>
        <v>256</v>
      </c>
      <c r="B17">
        <v>16</v>
      </c>
      <c r="C17">
        <f t="shared" ref="C17:C22" si="4">3*60+17</f>
        <v>197</v>
      </c>
      <c r="D17">
        <f t="shared" ca="1" si="1"/>
        <v>0.12714710602336543</v>
      </c>
      <c r="E17">
        <f t="shared" ca="1" si="2"/>
        <v>1894</v>
      </c>
      <c r="F17">
        <f t="shared" ca="1" si="3"/>
        <v>294</v>
      </c>
      <c r="I17">
        <v>1986</v>
      </c>
      <c r="J17">
        <v>249</v>
      </c>
    </row>
    <row r="18" spans="1:10" x14ac:dyDescent="0.25">
      <c r="A18">
        <f t="shared" si="0"/>
        <v>289</v>
      </c>
      <c r="B18">
        <v>17</v>
      </c>
      <c r="C18">
        <f t="shared" si="4"/>
        <v>197</v>
      </c>
      <c r="D18">
        <f t="shared" ca="1" si="1"/>
        <v>3.7210653442870334E-2</v>
      </c>
      <c r="E18">
        <f t="shared" ca="1" si="2"/>
        <v>2126</v>
      </c>
      <c r="F18">
        <f t="shared" ca="1" si="3"/>
        <v>201</v>
      </c>
      <c r="I18">
        <v>1987</v>
      </c>
      <c r="J18">
        <v>247</v>
      </c>
    </row>
    <row r="19" spans="1:10" x14ac:dyDescent="0.25">
      <c r="A19">
        <f t="shared" si="0"/>
        <v>324</v>
      </c>
      <c r="B19">
        <v>18</v>
      </c>
      <c r="C19">
        <f t="shared" si="4"/>
        <v>197</v>
      </c>
      <c r="D19">
        <f t="shared" ca="1" si="1"/>
        <v>0.79392214715421405</v>
      </c>
      <c r="E19">
        <f t="shared" ca="1" si="2"/>
        <v>459</v>
      </c>
      <c r="F19">
        <f t="shared" ca="1" si="3"/>
        <v>223</v>
      </c>
      <c r="I19">
        <v>1988</v>
      </c>
      <c r="J19">
        <v>264</v>
      </c>
    </row>
    <row r="20" spans="1:10" x14ac:dyDescent="0.25">
      <c r="A20">
        <f t="shared" si="0"/>
        <v>361</v>
      </c>
      <c r="B20">
        <v>19</v>
      </c>
      <c r="C20">
        <f t="shared" si="4"/>
        <v>197</v>
      </c>
      <c r="D20">
        <f t="shared" ca="1" si="1"/>
        <v>2.4446132336018556E-2</v>
      </c>
      <c r="E20">
        <f t="shared" ca="1" si="2"/>
        <v>2151</v>
      </c>
      <c r="F20">
        <f t="shared" ca="1" si="3"/>
        <v>221</v>
      </c>
      <c r="I20">
        <v>1989</v>
      </c>
      <c r="J20">
        <v>260</v>
      </c>
    </row>
    <row r="21" spans="1:10" x14ac:dyDescent="0.25">
      <c r="A21">
        <f t="shared" si="0"/>
        <v>400</v>
      </c>
      <c r="B21">
        <v>20</v>
      </c>
      <c r="C21">
        <f t="shared" si="4"/>
        <v>197</v>
      </c>
      <c r="D21">
        <f t="shared" ca="1" si="1"/>
        <v>0.52953878457436065</v>
      </c>
      <c r="E21">
        <f t="shared" ca="1" si="2"/>
        <v>1033</v>
      </c>
      <c r="F21">
        <f t="shared" ca="1" si="3"/>
        <v>281</v>
      </c>
      <c r="I21">
        <v>1990</v>
      </c>
      <c r="J21">
        <v>261</v>
      </c>
    </row>
    <row r="22" spans="1:10" x14ac:dyDescent="0.25">
      <c r="A22">
        <f t="shared" si="0"/>
        <v>441</v>
      </c>
      <c r="B22">
        <v>21</v>
      </c>
      <c r="C22">
        <f t="shared" si="4"/>
        <v>197</v>
      </c>
      <c r="D22">
        <f t="shared" ca="1" si="1"/>
        <v>0.36534577270274593</v>
      </c>
      <c r="E22">
        <f t="shared" ca="1" si="2"/>
        <v>1389</v>
      </c>
      <c r="F22">
        <f t="shared" ca="1" si="3"/>
        <v>311</v>
      </c>
      <c r="I22">
        <v>1991</v>
      </c>
      <c r="J22">
        <v>255</v>
      </c>
    </row>
    <row r="23" spans="1:10" x14ac:dyDescent="0.25">
      <c r="A23">
        <f t="shared" si="0"/>
        <v>484</v>
      </c>
      <c r="B23">
        <v>22</v>
      </c>
      <c r="C23">
        <f>3*60+50</f>
        <v>230</v>
      </c>
      <c r="D23">
        <f t="shared" ca="1" si="1"/>
        <v>0.86140814887356221</v>
      </c>
      <c r="E23">
        <f t="shared" ca="1" si="2"/>
        <v>317</v>
      </c>
      <c r="F23">
        <f t="shared" ca="1" si="3"/>
        <v>217</v>
      </c>
      <c r="I23">
        <v>1992</v>
      </c>
      <c r="J23">
        <v>249</v>
      </c>
    </row>
    <row r="24" spans="1:10" x14ac:dyDescent="0.25">
      <c r="A24">
        <f t="shared" si="0"/>
        <v>529</v>
      </c>
      <c r="B24">
        <v>23</v>
      </c>
      <c r="C24">
        <f>3*60+50</f>
        <v>230</v>
      </c>
      <c r="D24">
        <f t="shared" ca="1" si="1"/>
        <v>0.46950037688341661</v>
      </c>
      <c r="E24">
        <f t="shared" ca="1" si="2"/>
        <v>1153</v>
      </c>
      <c r="F24">
        <f t="shared" ca="1" si="3"/>
        <v>273</v>
      </c>
      <c r="I24">
        <v>1993</v>
      </c>
      <c r="J24">
        <v>256</v>
      </c>
    </row>
    <row r="25" spans="1:10" x14ac:dyDescent="0.25">
      <c r="A25">
        <f t="shared" si="0"/>
        <v>576</v>
      </c>
      <c r="B25">
        <v>24</v>
      </c>
      <c r="C25">
        <f>2*60+45</f>
        <v>165</v>
      </c>
      <c r="D25">
        <f t="shared" ca="1" si="1"/>
        <v>0.43278160329107784</v>
      </c>
      <c r="E25">
        <f t="shared" ca="1" si="2"/>
        <v>1229</v>
      </c>
      <c r="F25">
        <f t="shared" ca="1" si="3"/>
        <v>223</v>
      </c>
      <c r="I25">
        <v>1994</v>
      </c>
      <c r="J25">
        <v>242</v>
      </c>
    </row>
    <row r="26" spans="1:10" x14ac:dyDescent="0.25">
      <c r="A26">
        <f t="shared" si="0"/>
        <v>625</v>
      </c>
      <c r="B26">
        <v>25</v>
      </c>
      <c r="C26">
        <f>3*60+51</f>
        <v>231</v>
      </c>
      <c r="D26">
        <f t="shared" ca="1" si="1"/>
        <v>0.51806001498049048</v>
      </c>
      <c r="E26">
        <f t="shared" ca="1" si="2"/>
        <v>1053</v>
      </c>
      <c r="F26">
        <f t="shared" ca="1" si="3"/>
        <v>234</v>
      </c>
      <c r="I26">
        <v>1995</v>
      </c>
      <c r="J26">
        <v>271</v>
      </c>
    </row>
    <row r="27" spans="1:10" x14ac:dyDescent="0.25">
      <c r="A27">
        <f t="shared" si="0"/>
        <v>676</v>
      </c>
      <c r="B27">
        <v>26</v>
      </c>
      <c r="C27">
        <f>3*60+51</f>
        <v>231</v>
      </c>
      <c r="D27">
        <f t="shared" ca="1" si="1"/>
        <v>0.54709118165282056</v>
      </c>
      <c r="E27">
        <f t="shared" ca="1" si="2"/>
        <v>1000</v>
      </c>
      <c r="F27">
        <f t="shared" ca="1" si="3"/>
        <v>264</v>
      </c>
      <c r="I27">
        <v>1996</v>
      </c>
      <c r="J27">
        <v>258</v>
      </c>
    </row>
    <row r="28" spans="1:10" x14ac:dyDescent="0.25">
      <c r="A28">
        <f t="shared" si="0"/>
        <v>729</v>
      </c>
      <c r="B28">
        <v>27</v>
      </c>
      <c r="C28">
        <f>3*60</f>
        <v>180</v>
      </c>
      <c r="D28">
        <f t="shared" ca="1" si="1"/>
        <v>0.50061176380304795</v>
      </c>
      <c r="E28">
        <f t="shared" ca="1" si="2"/>
        <v>1085</v>
      </c>
      <c r="F28">
        <f t="shared" ca="1" si="3"/>
        <v>249</v>
      </c>
      <c r="I28">
        <v>1997</v>
      </c>
      <c r="J28">
        <v>266</v>
      </c>
    </row>
    <row r="29" spans="1:10" x14ac:dyDescent="0.25">
      <c r="A29">
        <f t="shared" si="0"/>
        <v>784</v>
      </c>
      <c r="B29">
        <v>28</v>
      </c>
      <c r="C29">
        <f>3*60</f>
        <v>180</v>
      </c>
      <c r="D29">
        <f t="shared" ca="1" si="1"/>
        <v>1.3145488031225061E-2</v>
      </c>
      <c r="E29">
        <f t="shared" ca="1" si="2"/>
        <v>2169</v>
      </c>
      <c r="F29">
        <f t="shared" ca="1" si="3"/>
        <v>193</v>
      </c>
      <c r="I29">
        <v>1998</v>
      </c>
      <c r="J29">
        <v>254</v>
      </c>
    </row>
    <row r="30" spans="1:10" x14ac:dyDescent="0.25">
      <c r="A30">
        <f t="shared" si="0"/>
        <v>841</v>
      </c>
      <c r="B30">
        <v>29</v>
      </c>
      <c r="C30">
        <f>3*60</f>
        <v>180</v>
      </c>
      <c r="D30">
        <f t="shared" ca="1" si="1"/>
        <v>0.90757587570493103</v>
      </c>
      <c r="E30">
        <f t="shared" ca="1" si="2"/>
        <v>209</v>
      </c>
      <c r="F30">
        <f t="shared" ca="1" si="3"/>
        <v>209</v>
      </c>
      <c r="I30">
        <v>1999</v>
      </c>
      <c r="J30">
        <v>247</v>
      </c>
    </row>
    <row r="31" spans="1:10" x14ac:dyDescent="0.25">
      <c r="A31">
        <f t="shared" si="0"/>
        <v>900</v>
      </c>
      <c r="B31">
        <v>30</v>
      </c>
      <c r="C31">
        <f>2*60+55</f>
        <v>175</v>
      </c>
      <c r="D31">
        <f t="shared" ca="1" si="1"/>
        <v>0.14360771456472321</v>
      </c>
      <c r="E31">
        <f t="shared" ca="1" si="2"/>
        <v>1848</v>
      </c>
      <c r="F31">
        <f t="shared" ca="1" si="3"/>
        <v>238</v>
      </c>
      <c r="I31">
        <v>2000</v>
      </c>
      <c r="J31">
        <v>238</v>
      </c>
    </row>
    <row r="32" spans="1:10" x14ac:dyDescent="0.25">
      <c r="A32">
        <f t="shared" si="0"/>
        <v>961</v>
      </c>
      <c r="B32">
        <v>31</v>
      </c>
      <c r="C32">
        <f>4*60+29</f>
        <v>269</v>
      </c>
      <c r="D32">
        <f t="shared" ca="1" si="1"/>
        <v>0.33700222958016801</v>
      </c>
      <c r="E32">
        <f t="shared" ca="1" si="2"/>
        <v>1441</v>
      </c>
      <c r="F32">
        <f t="shared" ca="1" si="3"/>
        <v>243</v>
      </c>
      <c r="I32">
        <v>2001</v>
      </c>
      <c r="J32">
        <v>247</v>
      </c>
    </row>
    <row r="33" spans="1:10" x14ac:dyDescent="0.25">
      <c r="A33">
        <f t="shared" si="0"/>
        <v>1024</v>
      </c>
      <c r="B33">
        <v>32</v>
      </c>
      <c r="C33">
        <f>3*60+57</f>
        <v>237</v>
      </c>
      <c r="D33">
        <f t="shared" ca="1" si="1"/>
        <v>0.97653910118522291</v>
      </c>
      <c r="E33">
        <f t="shared" ca="1" si="2"/>
        <v>54</v>
      </c>
      <c r="F33">
        <f t="shared" ca="1" si="3"/>
        <v>146</v>
      </c>
      <c r="I33">
        <v>2002</v>
      </c>
      <c r="J33">
        <v>240</v>
      </c>
    </row>
    <row r="34" spans="1:10" x14ac:dyDescent="0.25">
      <c r="A34">
        <f t="shared" si="0"/>
        <v>1089</v>
      </c>
      <c r="B34">
        <v>33</v>
      </c>
      <c r="C34">
        <f>3*60+57</f>
        <v>237</v>
      </c>
      <c r="D34">
        <f t="shared" ca="1" si="1"/>
        <v>0.4875358849381396</v>
      </c>
      <c r="E34">
        <f t="shared" ca="1" si="2"/>
        <v>1114</v>
      </c>
      <c r="F34">
        <f t="shared" ca="1" si="3"/>
        <v>197</v>
      </c>
      <c r="I34">
        <v>2003</v>
      </c>
      <c r="J34">
        <v>235</v>
      </c>
    </row>
    <row r="35" spans="1:10" x14ac:dyDescent="0.25">
      <c r="A35">
        <f t="shared" si="0"/>
        <v>1156</v>
      </c>
      <c r="B35">
        <v>34</v>
      </c>
      <c r="C35">
        <f>3*60+57</f>
        <v>237</v>
      </c>
      <c r="D35">
        <f t="shared" ca="1" si="1"/>
        <v>7.9829934796175284E-2</v>
      </c>
      <c r="E35">
        <f t="shared" ca="1" si="2"/>
        <v>2011</v>
      </c>
      <c r="F35">
        <f t="shared" ca="1" si="3"/>
        <v>252</v>
      </c>
      <c r="I35">
        <v>2004</v>
      </c>
      <c r="J35">
        <v>241</v>
      </c>
    </row>
    <row r="36" spans="1:10" x14ac:dyDescent="0.25">
      <c r="A36">
        <f t="shared" si="0"/>
        <v>1225</v>
      </c>
      <c r="B36">
        <v>35</v>
      </c>
      <c r="C36">
        <f>3*60+57</f>
        <v>237</v>
      </c>
      <c r="D36">
        <f t="shared" ca="1" si="1"/>
        <v>0.47137632938738028</v>
      </c>
      <c r="E36">
        <f t="shared" ca="1" si="2"/>
        <v>1150</v>
      </c>
      <c r="F36">
        <f t="shared" ca="1" si="3"/>
        <v>273</v>
      </c>
      <c r="I36">
        <v>2005</v>
      </c>
      <c r="J36">
        <v>216</v>
      </c>
    </row>
    <row r="37" spans="1:10" x14ac:dyDescent="0.25">
      <c r="A37">
        <f t="shared" si="0"/>
        <v>1296</v>
      </c>
      <c r="B37">
        <v>36</v>
      </c>
      <c r="C37">
        <f>4*60+49</f>
        <v>289</v>
      </c>
      <c r="D37">
        <f t="shared" ca="1" si="1"/>
        <v>0.91388188597004627</v>
      </c>
      <c r="E37">
        <f t="shared" ca="1" si="2"/>
        <v>194</v>
      </c>
      <c r="F37">
        <f t="shared" ca="1" si="3"/>
        <v>266</v>
      </c>
      <c r="I37">
        <v>2006</v>
      </c>
      <c r="J37">
        <v>237</v>
      </c>
    </row>
    <row r="38" spans="1:10" x14ac:dyDescent="0.25">
      <c r="A38">
        <f t="shared" si="0"/>
        <v>1369</v>
      </c>
      <c r="B38">
        <v>37</v>
      </c>
      <c r="C38">
        <f>2*60+42</f>
        <v>162</v>
      </c>
      <c r="D38">
        <f t="shared" ca="1" si="1"/>
        <v>0.64652242600166843</v>
      </c>
      <c r="E38">
        <f t="shared" ca="1" si="2"/>
        <v>778</v>
      </c>
      <c r="F38">
        <f t="shared" ca="1" si="3"/>
        <v>296</v>
      </c>
      <c r="I38">
        <v>2007</v>
      </c>
      <c r="J38">
        <v>237</v>
      </c>
    </row>
    <row r="39" spans="1:10" x14ac:dyDescent="0.25">
      <c r="A39">
        <f t="shared" si="0"/>
        <v>1444</v>
      </c>
      <c r="B39">
        <v>38</v>
      </c>
      <c r="C39">
        <f>2*60+42</f>
        <v>162</v>
      </c>
      <c r="D39">
        <f t="shared" ca="1" si="1"/>
        <v>0.84063965488211023</v>
      </c>
      <c r="E39">
        <f t="shared" ca="1" si="2"/>
        <v>363</v>
      </c>
      <c r="F39">
        <f t="shared" ca="1" si="3"/>
        <v>215</v>
      </c>
      <c r="I39">
        <v>2008</v>
      </c>
      <c r="J39">
        <v>224</v>
      </c>
    </row>
    <row r="40" spans="1:10" x14ac:dyDescent="0.25">
      <c r="A40">
        <f t="shared" si="0"/>
        <v>1521</v>
      </c>
      <c r="B40">
        <v>39</v>
      </c>
      <c r="C40">
        <f>2*60+42</f>
        <v>162</v>
      </c>
      <c r="D40">
        <f t="shared" ca="1" si="1"/>
        <v>0.75154756445713855</v>
      </c>
      <c r="E40">
        <f t="shared" ca="1" si="2"/>
        <v>532</v>
      </c>
      <c r="F40">
        <f t="shared" ca="1" si="3"/>
        <v>188</v>
      </c>
      <c r="I40">
        <v>2009</v>
      </c>
      <c r="J40">
        <v>231</v>
      </c>
    </row>
    <row r="41" spans="1:10" x14ac:dyDescent="0.25">
      <c r="A41">
        <f t="shared" si="0"/>
        <v>1600</v>
      </c>
      <c r="B41">
        <v>40</v>
      </c>
      <c r="C41">
        <f>5*60+15</f>
        <v>315</v>
      </c>
      <c r="D41">
        <f t="shared" ca="1" si="1"/>
        <v>0.6758052422865054</v>
      </c>
      <c r="E41">
        <f t="shared" ca="1" si="2"/>
        <v>720</v>
      </c>
      <c r="F41">
        <f t="shared" ca="1" si="3"/>
        <v>256</v>
      </c>
      <c r="I41">
        <v>2010</v>
      </c>
      <c r="J41">
        <v>230</v>
      </c>
    </row>
    <row r="42" spans="1:10" x14ac:dyDescent="0.25">
      <c r="A42">
        <f t="shared" si="0"/>
        <v>1681</v>
      </c>
      <c r="B42">
        <v>41</v>
      </c>
      <c r="C42">
        <f>5*60+15</f>
        <v>315</v>
      </c>
      <c r="D42">
        <f t="shared" ca="1" si="1"/>
        <v>0.50158371461992191</v>
      </c>
      <c r="E42">
        <f t="shared" ca="1" si="2"/>
        <v>1083</v>
      </c>
      <c r="F42">
        <f t="shared" ca="1" si="3"/>
        <v>289</v>
      </c>
      <c r="I42">
        <v>2011</v>
      </c>
      <c r="J42">
        <v>238</v>
      </c>
    </row>
    <row r="43" spans="1:10" x14ac:dyDescent="0.25">
      <c r="A43">
        <f t="shared" si="0"/>
        <v>1764</v>
      </c>
      <c r="B43">
        <v>42</v>
      </c>
      <c r="C43">
        <f>5*60+15</f>
        <v>315</v>
      </c>
      <c r="D43">
        <f t="shared" ca="1" si="1"/>
        <v>0.60264419177326278</v>
      </c>
      <c r="E43">
        <f t="shared" ca="1" si="2"/>
        <v>869</v>
      </c>
      <c r="F43">
        <f t="shared" ca="1" si="3"/>
        <v>237</v>
      </c>
      <c r="I43">
        <v>2012</v>
      </c>
      <c r="J43">
        <v>222</v>
      </c>
    </row>
    <row r="44" spans="1:10" x14ac:dyDescent="0.25">
      <c r="A44">
        <f t="shared" si="0"/>
        <v>1849</v>
      </c>
      <c r="B44">
        <v>43</v>
      </c>
      <c r="C44">
        <f>5*60+15</f>
        <v>315</v>
      </c>
      <c r="D44">
        <f t="shared" ca="1" si="1"/>
        <v>0.96481580594382343</v>
      </c>
      <c r="E44">
        <f t="shared" ca="1" si="2"/>
        <v>80</v>
      </c>
      <c r="F44">
        <f t="shared" ca="1" si="3"/>
        <v>257</v>
      </c>
    </row>
    <row r="45" spans="1:10" x14ac:dyDescent="0.25">
      <c r="A45">
        <f t="shared" si="0"/>
        <v>1936</v>
      </c>
      <c r="B45">
        <v>44</v>
      </c>
      <c r="C45">
        <f>5*60+15</f>
        <v>315</v>
      </c>
      <c r="D45">
        <f t="shared" ca="1" si="1"/>
        <v>0.29072102798526034</v>
      </c>
      <c r="E45">
        <f t="shared" ca="1" si="2"/>
        <v>1537</v>
      </c>
      <c r="F45">
        <f t="shared" ca="1" si="3"/>
        <v>263</v>
      </c>
    </row>
    <row r="46" spans="1:10" x14ac:dyDescent="0.25">
      <c r="A46">
        <f t="shared" si="0"/>
        <v>2025</v>
      </c>
      <c r="B46">
        <v>45</v>
      </c>
      <c r="C46">
        <f>2*60+36</f>
        <v>156</v>
      </c>
      <c r="D46">
        <f t="shared" ca="1" si="1"/>
        <v>0.41891786920192142</v>
      </c>
      <c r="E46">
        <f t="shared" ca="1" si="2"/>
        <v>1265</v>
      </c>
      <c r="F46">
        <f t="shared" ca="1" si="3"/>
        <v>321</v>
      </c>
    </row>
    <row r="47" spans="1:10" x14ac:dyDescent="0.25">
      <c r="A47">
        <f t="shared" si="0"/>
        <v>2116</v>
      </c>
      <c r="B47">
        <v>46</v>
      </c>
      <c r="C47">
        <f>2*60+36</f>
        <v>156</v>
      </c>
      <c r="D47">
        <f t="shared" ca="1" si="1"/>
        <v>6.9518164640773872E-3</v>
      </c>
      <c r="E47">
        <f t="shared" ca="1" si="2"/>
        <v>2183</v>
      </c>
      <c r="F47">
        <f t="shared" ca="1" si="3"/>
        <v>219</v>
      </c>
    </row>
    <row r="48" spans="1:10" x14ac:dyDescent="0.25">
      <c r="A48">
        <f t="shared" si="0"/>
        <v>2209</v>
      </c>
      <c r="B48">
        <v>47</v>
      </c>
      <c r="C48">
        <f>3*60+15</f>
        <v>195</v>
      </c>
      <c r="D48">
        <f t="shared" ca="1" si="1"/>
        <v>0.51825124612567375</v>
      </c>
      <c r="E48">
        <f t="shared" ca="1" si="2"/>
        <v>1051</v>
      </c>
      <c r="F48">
        <f t="shared" ca="1" si="3"/>
        <v>244</v>
      </c>
    </row>
    <row r="49" spans="1:6" x14ac:dyDescent="0.25">
      <c r="A49">
        <f t="shared" si="0"/>
        <v>2304</v>
      </c>
      <c r="B49">
        <v>48</v>
      </c>
      <c r="C49">
        <f>3*60+15</f>
        <v>195</v>
      </c>
      <c r="D49">
        <f t="shared" ca="1" si="1"/>
        <v>0.72091752945314724</v>
      </c>
      <c r="E49">
        <f t="shared" ca="1" si="2"/>
        <v>596</v>
      </c>
      <c r="F49">
        <f t="shared" ca="1" si="3"/>
        <v>222</v>
      </c>
    </row>
    <row r="50" spans="1:6" x14ac:dyDescent="0.25">
      <c r="A50">
        <f t="shared" si="0"/>
        <v>2401</v>
      </c>
      <c r="B50">
        <v>49</v>
      </c>
      <c r="C50">
        <f>3*60+6</f>
        <v>186</v>
      </c>
      <c r="D50">
        <f t="shared" ca="1" si="1"/>
        <v>0.98545530208434595</v>
      </c>
      <c r="E50">
        <f t="shared" ca="1" si="2"/>
        <v>37</v>
      </c>
      <c r="F50">
        <f t="shared" ca="1" si="3"/>
        <v>162</v>
      </c>
    </row>
    <row r="51" spans="1:6" x14ac:dyDescent="0.25">
      <c r="A51">
        <f t="shared" si="0"/>
        <v>2500</v>
      </c>
      <c r="B51">
        <v>50</v>
      </c>
      <c r="C51">
        <f>3*60+6</f>
        <v>186</v>
      </c>
      <c r="D51">
        <f t="shared" ca="1" si="1"/>
        <v>0.58033118367197767</v>
      </c>
      <c r="E51">
        <f t="shared" ca="1" si="2"/>
        <v>916</v>
      </c>
      <c r="F51">
        <f t="shared" ca="1" si="3"/>
        <v>337</v>
      </c>
    </row>
    <row r="52" spans="1:6" x14ac:dyDescent="0.25">
      <c r="A52">
        <f t="shared" si="0"/>
        <v>2601</v>
      </c>
      <c r="B52">
        <v>51</v>
      </c>
      <c r="C52">
        <f>3*60+6</f>
        <v>186</v>
      </c>
      <c r="D52">
        <f t="shared" ca="1" si="1"/>
        <v>0.81207824717524268</v>
      </c>
      <c r="E52">
        <f t="shared" ca="1" si="2"/>
        <v>423</v>
      </c>
      <c r="F52">
        <f t="shared" ca="1" si="3"/>
        <v>210</v>
      </c>
    </row>
    <row r="53" spans="1:6" x14ac:dyDescent="0.25">
      <c r="A53">
        <f t="shared" si="0"/>
        <v>2704</v>
      </c>
      <c r="B53">
        <v>52</v>
      </c>
      <c r="C53">
        <f>2*60+26</f>
        <v>146</v>
      </c>
      <c r="D53">
        <f t="shared" ca="1" si="1"/>
        <v>0.39459009243186849</v>
      </c>
      <c r="E53">
        <f t="shared" ca="1" si="2"/>
        <v>1313</v>
      </c>
      <c r="F53">
        <f t="shared" ca="1" si="3"/>
        <v>283</v>
      </c>
    </row>
    <row r="54" spans="1:6" x14ac:dyDescent="0.25">
      <c r="A54">
        <f t="shared" si="0"/>
        <v>2809</v>
      </c>
      <c r="B54">
        <v>53</v>
      </c>
      <c r="C54">
        <f>2*60+26</f>
        <v>146</v>
      </c>
      <c r="D54">
        <f t="shared" ca="1" si="1"/>
        <v>0.48284675435519997</v>
      </c>
      <c r="E54">
        <f t="shared" ca="1" si="2"/>
        <v>1120</v>
      </c>
      <c r="F54">
        <f t="shared" ca="1" si="3"/>
        <v>197</v>
      </c>
    </row>
    <row r="55" spans="1:6" x14ac:dyDescent="0.25">
      <c r="A55">
        <f t="shared" si="0"/>
        <v>2916</v>
      </c>
      <c r="B55">
        <v>54</v>
      </c>
      <c r="C55">
        <f>2*60+26</f>
        <v>146</v>
      </c>
      <c r="D55">
        <f t="shared" ca="1" si="1"/>
        <v>0.91644453728592845</v>
      </c>
      <c r="E55">
        <f t="shared" ca="1" si="2"/>
        <v>186</v>
      </c>
      <c r="F55">
        <f t="shared" ca="1" si="3"/>
        <v>194</v>
      </c>
    </row>
    <row r="56" spans="1:6" x14ac:dyDescent="0.25">
      <c r="A56">
        <f t="shared" si="0"/>
        <v>3025</v>
      </c>
      <c r="B56">
        <v>55</v>
      </c>
      <c r="C56">
        <f>8*60+33</f>
        <v>513</v>
      </c>
      <c r="D56">
        <f t="shared" ca="1" si="1"/>
        <v>0.25457835225154812</v>
      </c>
      <c r="E56">
        <f t="shared" ca="1" si="2"/>
        <v>1607</v>
      </c>
      <c r="F56">
        <f t="shared" ca="1" si="3"/>
        <v>210</v>
      </c>
    </row>
    <row r="57" spans="1:6" x14ac:dyDescent="0.25">
      <c r="A57">
        <f t="shared" si="0"/>
        <v>3136</v>
      </c>
      <c r="B57">
        <v>56</v>
      </c>
      <c r="C57">
        <f>8*60+33</f>
        <v>513</v>
      </c>
      <c r="D57">
        <f t="shared" ca="1" si="1"/>
        <v>0.77255453144322217</v>
      </c>
      <c r="E57">
        <f t="shared" ca="1" si="2"/>
        <v>500</v>
      </c>
      <c r="F57">
        <f t="shared" ca="1" si="3"/>
        <v>177</v>
      </c>
    </row>
    <row r="58" spans="1:6" x14ac:dyDescent="0.25">
      <c r="A58">
        <f t="shared" si="0"/>
        <v>3249</v>
      </c>
      <c r="B58">
        <v>57</v>
      </c>
      <c r="C58">
        <f>8*60+33</f>
        <v>513</v>
      </c>
      <c r="D58">
        <f t="shared" ca="1" si="1"/>
        <v>0.47394748969726863</v>
      </c>
      <c r="E58">
        <f t="shared" ca="1" si="2"/>
        <v>1142</v>
      </c>
      <c r="F58">
        <f t="shared" ca="1" si="3"/>
        <v>230</v>
      </c>
    </row>
    <row r="59" spans="1:6" x14ac:dyDescent="0.25">
      <c r="A59">
        <f t="shared" si="0"/>
        <v>3364</v>
      </c>
      <c r="B59">
        <v>58</v>
      </c>
      <c r="C59">
        <f>8*60+33</f>
        <v>513</v>
      </c>
      <c r="D59">
        <f t="shared" ca="1" si="1"/>
        <v>9.8636558435417632E-2</v>
      </c>
      <c r="E59">
        <f t="shared" ca="1" si="2"/>
        <v>1968</v>
      </c>
      <c r="F59">
        <f t="shared" ca="1" si="3"/>
        <v>220</v>
      </c>
    </row>
    <row r="60" spans="1:6" x14ac:dyDescent="0.25">
      <c r="A60">
        <f t="shared" si="0"/>
        <v>3481</v>
      </c>
      <c r="B60">
        <v>59</v>
      </c>
      <c r="C60">
        <f>3*60+16</f>
        <v>196</v>
      </c>
      <c r="D60">
        <f t="shared" ca="1" si="1"/>
        <v>0.5892706956369933</v>
      </c>
      <c r="E60">
        <f t="shared" ca="1" si="2"/>
        <v>902</v>
      </c>
      <c r="F60">
        <f t="shared" ca="1" si="3"/>
        <v>283</v>
      </c>
    </row>
    <row r="61" spans="1:6" x14ac:dyDescent="0.25">
      <c r="A61">
        <f t="shared" si="0"/>
        <v>3600</v>
      </c>
      <c r="B61">
        <v>60</v>
      </c>
      <c r="C61">
        <f>3*60+17</f>
        <v>197</v>
      </c>
      <c r="D61">
        <f t="shared" ca="1" si="1"/>
        <v>0.90150421076586584</v>
      </c>
      <c r="E61">
        <f t="shared" ca="1" si="2"/>
        <v>225</v>
      </c>
      <c r="F61">
        <f t="shared" ca="1" si="3"/>
        <v>338</v>
      </c>
    </row>
    <row r="62" spans="1:6" x14ac:dyDescent="0.25">
      <c r="A62">
        <f t="shared" si="0"/>
        <v>3721</v>
      </c>
      <c r="B62">
        <v>61</v>
      </c>
      <c r="C62">
        <f>3*60+17</f>
        <v>197</v>
      </c>
      <c r="D62">
        <f t="shared" ca="1" si="1"/>
        <v>0.17529796209163429</v>
      </c>
      <c r="E62">
        <f t="shared" ca="1" si="2"/>
        <v>1781</v>
      </c>
      <c r="F62">
        <f t="shared" ca="1" si="3"/>
        <v>249</v>
      </c>
    </row>
    <row r="63" spans="1:6" x14ac:dyDescent="0.25">
      <c r="A63">
        <f t="shared" si="0"/>
        <v>3844</v>
      </c>
      <c r="B63">
        <v>62</v>
      </c>
      <c r="C63">
        <f>3*60+17</f>
        <v>197</v>
      </c>
      <c r="D63">
        <f t="shared" ca="1" si="1"/>
        <v>0.45506507277477126</v>
      </c>
      <c r="E63">
        <f t="shared" ca="1" si="2"/>
        <v>1184</v>
      </c>
      <c r="F63">
        <f t="shared" ca="1" si="3"/>
        <v>204</v>
      </c>
    </row>
    <row r="64" spans="1:6" x14ac:dyDescent="0.25">
      <c r="A64">
        <f t="shared" si="0"/>
        <v>3969</v>
      </c>
      <c r="B64">
        <v>63</v>
      </c>
      <c r="C64">
        <f>3*60+17</f>
        <v>197</v>
      </c>
      <c r="D64">
        <f t="shared" ca="1" si="1"/>
        <v>2.315544571378958E-2</v>
      </c>
      <c r="E64">
        <f t="shared" ca="1" si="2"/>
        <v>2156</v>
      </c>
      <c r="F64">
        <f t="shared" ca="1" si="3"/>
        <v>250</v>
      </c>
    </row>
    <row r="65" spans="1:6" x14ac:dyDescent="0.25">
      <c r="A65">
        <f t="shared" si="0"/>
        <v>4096</v>
      </c>
      <c r="B65">
        <v>64</v>
      </c>
      <c r="C65">
        <f>3*60+7</f>
        <v>187</v>
      </c>
      <c r="D65">
        <f t="shared" ca="1" si="1"/>
        <v>6.6014355974983063E-2</v>
      </c>
      <c r="E65">
        <f t="shared" ca="1" si="2"/>
        <v>2050</v>
      </c>
      <c r="F65">
        <f t="shared" ca="1" si="3"/>
        <v>223</v>
      </c>
    </row>
    <row r="66" spans="1:6" x14ac:dyDescent="0.25">
      <c r="A66">
        <f t="shared" si="0"/>
        <v>4225</v>
      </c>
      <c r="B66">
        <v>65</v>
      </c>
      <c r="C66">
        <f>4*60+8</f>
        <v>248</v>
      </c>
      <c r="D66">
        <f t="shared" ca="1" si="1"/>
        <v>7.5361342984082702E-3</v>
      </c>
      <c r="E66">
        <f t="shared" ca="1" si="2"/>
        <v>2181</v>
      </c>
      <c r="F66">
        <f t="shared" ca="1" si="3"/>
        <v>219</v>
      </c>
    </row>
    <row r="67" spans="1:6" x14ac:dyDescent="0.25">
      <c r="A67">
        <f t="shared" ref="A67:A130" si="5">B67^2</f>
        <v>4356</v>
      </c>
      <c r="B67">
        <v>66</v>
      </c>
      <c r="C67">
        <f>4*60+8</f>
        <v>248</v>
      </c>
      <c r="D67">
        <f t="shared" ref="D67:D130" ca="1" si="6">RAND()</f>
        <v>0.94204457380161855</v>
      </c>
      <c r="E67">
        <f t="shared" ref="E67:E130" ca="1" si="7">RANK(D67,$D$2:$D$2194)</f>
        <v>128</v>
      </c>
      <c r="F67">
        <f t="shared" ref="F67:F130" ca="1" si="8">OFFSET($C$1,E67,0)</f>
        <v>247</v>
      </c>
    </row>
    <row r="68" spans="1:6" x14ac:dyDescent="0.25">
      <c r="A68">
        <f t="shared" si="5"/>
        <v>4489</v>
      </c>
      <c r="B68">
        <v>67</v>
      </c>
      <c r="C68">
        <f>4*60+8</f>
        <v>248</v>
      </c>
      <c r="D68">
        <f t="shared" ca="1" si="6"/>
        <v>0.75726723526393169</v>
      </c>
      <c r="E68">
        <f t="shared" ca="1" si="7"/>
        <v>519</v>
      </c>
      <c r="F68">
        <f t="shared" ca="1" si="8"/>
        <v>231</v>
      </c>
    </row>
    <row r="69" spans="1:6" x14ac:dyDescent="0.25">
      <c r="A69">
        <f t="shared" si="5"/>
        <v>4624</v>
      </c>
      <c r="B69">
        <v>68</v>
      </c>
      <c r="C69">
        <f t="shared" ref="C69:C74" si="9">4*60+15</f>
        <v>255</v>
      </c>
      <c r="D69">
        <f t="shared" ca="1" si="6"/>
        <v>0.372085460997575</v>
      </c>
      <c r="E69">
        <f t="shared" ca="1" si="7"/>
        <v>1366</v>
      </c>
      <c r="F69">
        <f t="shared" ca="1" si="8"/>
        <v>172</v>
      </c>
    </row>
    <row r="70" spans="1:6" x14ac:dyDescent="0.25">
      <c r="A70">
        <f t="shared" si="5"/>
        <v>4761</v>
      </c>
      <c r="B70">
        <v>69</v>
      </c>
      <c r="C70">
        <f t="shared" si="9"/>
        <v>255</v>
      </c>
      <c r="D70">
        <f t="shared" ca="1" si="6"/>
        <v>0.91330135643562826</v>
      </c>
      <c r="E70">
        <f t="shared" ca="1" si="7"/>
        <v>195</v>
      </c>
      <c r="F70">
        <f t="shared" ca="1" si="8"/>
        <v>276</v>
      </c>
    </row>
    <row r="71" spans="1:6" x14ac:dyDescent="0.25">
      <c r="A71">
        <f t="shared" si="5"/>
        <v>4900</v>
      </c>
      <c r="B71">
        <v>70</v>
      </c>
      <c r="C71">
        <f t="shared" si="9"/>
        <v>255</v>
      </c>
      <c r="D71">
        <f t="shared" ca="1" si="6"/>
        <v>0.69187674646324704</v>
      </c>
      <c r="E71">
        <f t="shared" ca="1" si="7"/>
        <v>673</v>
      </c>
      <c r="F71">
        <f t="shared" ca="1" si="8"/>
        <v>256</v>
      </c>
    </row>
    <row r="72" spans="1:6" x14ac:dyDescent="0.25">
      <c r="A72">
        <f t="shared" si="5"/>
        <v>5041</v>
      </c>
      <c r="B72">
        <v>71</v>
      </c>
      <c r="C72">
        <f t="shared" si="9"/>
        <v>255</v>
      </c>
      <c r="D72">
        <f t="shared" ca="1" si="6"/>
        <v>0.32329942938856238</v>
      </c>
      <c r="E72">
        <f t="shared" ca="1" si="7"/>
        <v>1465</v>
      </c>
      <c r="F72">
        <f t="shared" ca="1" si="8"/>
        <v>266</v>
      </c>
    </row>
    <row r="73" spans="1:6" x14ac:dyDescent="0.25">
      <c r="A73">
        <f t="shared" si="5"/>
        <v>5184</v>
      </c>
      <c r="B73">
        <v>72</v>
      </c>
      <c r="C73">
        <f t="shared" si="9"/>
        <v>255</v>
      </c>
      <c r="D73">
        <f t="shared" ca="1" si="6"/>
        <v>0.42997912179868891</v>
      </c>
      <c r="E73">
        <f t="shared" ca="1" si="7"/>
        <v>1241</v>
      </c>
      <c r="F73">
        <f t="shared" ca="1" si="8"/>
        <v>244</v>
      </c>
    </row>
    <row r="74" spans="1:6" x14ac:dyDescent="0.25">
      <c r="A74">
        <f t="shared" si="5"/>
        <v>5329</v>
      </c>
      <c r="B74">
        <v>73</v>
      </c>
      <c r="C74">
        <f t="shared" si="9"/>
        <v>255</v>
      </c>
      <c r="D74">
        <f t="shared" ca="1" si="6"/>
        <v>0.11615058357853125</v>
      </c>
      <c r="E74">
        <f t="shared" ca="1" si="7"/>
        <v>1931</v>
      </c>
      <c r="F74">
        <f t="shared" ca="1" si="8"/>
        <v>253</v>
      </c>
    </row>
    <row r="75" spans="1:6" x14ac:dyDescent="0.25">
      <c r="A75">
        <f t="shared" si="5"/>
        <v>5476</v>
      </c>
      <c r="B75">
        <v>74</v>
      </c>
      <c r="C75">
        <f>3*60+16</f>
        <v>196</v>
      </c>
      <c r="D75">
        <f t="shared" ca="1" si="6"/>
        <v>0.45163547528186054</v>
      </c>
      <c r="E75">
        <f t="shared" ca="1" si="7"/>
        <v>1190</v>
      </c>
      <c r="F75">
        <f t="shared" ca="1" si="8"/>
        <v>233</v>
      </c>
    </row>
    <row r="76" spans="1:6" x14ac:dyDescent="0.25">
      <c r="A76">
        <f t="shared" si="5"/>
        <v>5625</v>
      </c>
      <c r="B76">
        <v>75</v>
      </c>
      <c r="C76">
        <f>3*60+17</f>
        <v>197</v>
      </c>
      <c r="D76">
        <f t="shared" ca="1" si="6"/>
        <v>0.56344859306404593</v>
      </c>
      <c r="E76">
        <f t="shared" ca="1" si="7"/>
        <v>960</v>
      </c>
      <c r="F76">
        <f t="shared" ca="1" si="8"/>
        <v>298</v>
      </c>
    </row>
    <row r="77" spans="1:6" x14ac:dyDescent="0.25">
      <c r="A77">
        <f t="shared" si="5"/>
        <v>5776</v>
      </c>
      <c r="B77">
        <v>76</v>
      </c>
      <c r="C77">
        <f>3*60+10</f>
        <v>190</v>
      </c>
      <c r="D77">
        <f t="shared" ca="1" si="6"/>
        <v>0.65470649742220954</v>
      </c>
      <c r="E77">
        <f t="shared" ca="1" si="7"/>
        <v>759</v>
      </c>
      <c r="F77">
        <f t="shared" ca="1" si="8"/>
        <v>214</v>
      </c>
    </row>
    <row r="78" spans="1:6" x14ac:dyDescent="0.25">
      <c r="A78">
        <f t="shared" si="5"/>
        <v>5929</v>
      </c>
      <c r="B78">
        <v>77</v>
      </c>
      <c r="C78">
        <f>3*60+10</f>
        <v>190</v>
      </c>
      <c r="D78">
        <f t="shared" ca="1" si="6"/>
        <v>0.39324199812389682</v>
      </c>
      <c r="E78">
        <f t="shared" ca="1" si="7"/>
        <v>1319</v>
      </c>
      <c r="F78">
        <f t="shared" ca="1" si="8"/>
        <v>273</v>
      </c>
    </row>
    <row r="79" spans="1:6" x14ac:dyDescent="0.25">
      <c r="A79">
        <f t="shared" si="5"/>
        <v>6084</v>
      </c>
      <c r="B79">
        <v>78</v>
      </c>
      <c r="C79">
        <f>3*60+10</f>
        <v>190</v>
      </c>
      <c r="D79">
        <f t="shared" ca="1" si="6"/>
        <v>0.82868936285585404</v>
      </c>
      <c r="E79">
        <f t="shared" ca="1" si="7"/>
        <v>384</v>
      </c>
      <c r="F79">
        <f t="shared" ca="1" si="8"/>
        <v>211</v>
      </c>
    </row>
    <row r="80" spans="1:6" x14ac:dyDescent="0.25">
      <c r="A80">
        <f t="shared" si="5"/>
        <v>6241</v>
      </c>
      <c r="B80">
        <v>79</v>
      </c>
      <c r="C80">
        <f>3*60+15</f>
        <v>195</v>
      </c>
      <c r="D80">
        <f t="shared" ca="1" si="6"/>
        <v>8.1642788909053632E-2</v>
      </c>
      <c r="E80">
        <f t="shared" ca="1" si="7"/>
        <v>2005</v>
      </c>
      <c r="F80">
        <f t="shared" ca="1" si="8"/>
        <v>252</v>
      </c>
    </row>
    <row r="81" spans="1:6" x14ac:dyDescent="0.25">
      <c r="A81">
        <f t="shared" si="5"/>
        <v>6400</v>
      </c>
      <c r="B81">
        <v>80</v>
      </c>
      <c r="C81">
        <f>4*60+17</f>
        <v>257</v>
      </c>
      <c r="D81">
        <f t="shared" ca="1" si="6"/>
        <v>3.8293269381267203E-2</v>
      </c>
      <c r="E81">
        <f t="shared" ca="1" si="7"/>
        <v>2123</v>
      </c>
      <c r="F81">
        <f t="shared" ca="1" si="8"/>
        <v>230</v>
      </c>
    </row>
    <row r="82" spans="1:6" x14ac:dyDescent="0.25">
      <c r="A82">
        <f t="shared" si="5"/>
        <v>6561</v>
      </c>
      <c r="B82">
        <v>81</v>
      </c>
      <c r="C82">
        <f>4*60+17</f>
        <v>257</v>
      </c>
      <c r="D82">
        <f t="shared" ca="1" si="6"/>
        <v>0.88436449398416506</v>
      </c>
      <c r="E82">
        <f t="shared" ca="1" si="7"/>
        <v>263</v>
      </c>
      <c r="F82">
        <f t="shared" ca="1" si="8"/>
        <v>229</v>
      </c>
    </row>
    <row r="83" spans="1:6" x14ac:dyDescent="0.25">
      <c r="A83">
        <f t="shared" si="5"/>
        <v>6724</v>
      </c>
      <c r="B83">
        <v>82</v>
      </c>
      <c r="C83">
        <f>4*60+17</f>
        <v>257</v>
      </c>
      <c r="D83">
        <f t="shared" ca="1" si="6"/>
        <v>0.51469003968321303</v>
      </c>
      <c r="E83">
        <f t="shared" ca="1" si="7"/>
        <v>1059</v>
      </c>
      <c r="F83">
        <f t="shared" ca="1" si="8"/>
        <v>229</v>
      </c>
    </row>
    <row r="84" spans="1:6" x14ac:dyDescent="0.25">
      <c r="A84">
        <f t="shared" si="5"/>
        <v>6889</v>
      </c>
      <c r="B84">
        <v>83</v>
      </c>
      <c r="C84">
        <f>3*60+36</f>
        <v>216</v>
      </c>
      <c r="D84">
        <f t="shared" ca="1" si="6"/>
        <v>0.56991883617096517</v>
      </c>
      <c r="E84">
        <f t="shared" ca="1" si="7"/>
        <v>947</v>
      </c>
      <c r="F84">
        <f t="shared" ca="1" si="8"/>
        <v>251</v>
      </c>
    </row>
    <row r="85" spans="1:6" x14ac:dyDescent="0.25">
      <c r="A85">
        <f t="shared" si="5"/>
        <v>7056</v>
      </c>
      <c r="B85">
        <v>84</v>
      </c>
      <c r="C85">
        <f>3*60+36</f>
        <v>216</v>
      </c>
      <c r="D85">
        <f t="shared" ca="1" si="6"/>
        <v>0.46587826854388081</v>
      </c>
      <c r="E85">
        <f t="shared" ca="1" si="7"/>
        <v>1160</v>
      </c>
      <c r="F85">
        <f t="shared" ca="1" si="8"/>
        <v>245</v>
      </c>
    </row>
    <row r="86" spans="1:6" x14ac:dyDescent="0.25">
      <c r="A86">
        <f t="shared" si="5"/>
        <v>7225</v>
      </c>
      <c r="B86">
        <v>85</v>
      </c>
      <c r="C86">
        <f>3*60+36</f>
        <v>216</v>
      </c>
      <c r="D86">
        <f t="shared" ca="1" si="6"/>
        <v>0.13522946887951437</v>
      </c>
      <c r="E86">
        <f t="shared" ca="1" si="7"/>
        <v>1877</v>
      </c>
      <c r="F86">
        <f t="shared" ca="1" si="8"/>
        <v>247</v>
      </c>
    </row>
    <row r="87" spans="1:6" x14ac:dyDescent="0.25">
      <c r="A87">
        <f t="shared" si="5"/>
        <v>7396</v>
      </c>
      <c r="B87">
        <v>86</v>
      </c>
      <c r="C87">
        <f>3*60+36</f>
        <v>216</v>
      </c>
      <c r="D87">
        <f t="shared" ca="1" si="6"/>
        <v>0.93970051001928523</v>
      </c>
      <c r="E87">
        <f t="shared" ca="1" si="7"/>
        <v>131</v>
      </c>
      <c r="F87">
        <f t="shared" ca="1" si="8"/>
        <v>205</v>
      </c>
    </row>
    <row r="88" spans="1:6" x14ac:dyDescent="0.25">
      <c r="A88">
        <f t="shared" si="5"/>
        <v>7569</v>
      </c>
      <c r="B88">
        <v>87</v>
      </c>
      <c r="C88">
        <f>2*60+55</f>
        <v>175</v>
      </c>
      <c r="D88">
        <f t="shared" ca="1" si="6"/>
        <v>0.7778325765306896</v>
      </c>
      <c r="E88">
        <f t="shared" ca="1" si="7"/>
        <v>488</v>
      </c>
      <c r="F88">
        <f t="shared" ca="1" si="8"/>
        <v>212</v>
      </c>
    </row>
    <row r="89" spans="1:6" x14ac:dyDescent="0.25">
      <c r="A89">
        <f t="shared" si="5"/>
        <v>7744</v>
      </c>
      <c r="B89">
        <v>88</v>
      </c>
      <c r="C89">
        <f>3*60+36</f>
        <v>216</v>
      </c>
      <c r="D89">
        <f t="shared" ca="1" si="6"/>
        <v>0.74266607142318453</v>
      </c>
      <c r="E89">
        <f t="shared" ca="1" si="7"/>
        <v>548</v>
      </c>
      <c r="F89">
        <f t="shared" ca="1" si="8"/>
        <v>228</v>
      </c>
    </row>
    <row r="90" spans="1:6" x14ac:dyDescent="0.25">
      <c r="A90">
        <f t="shared" si="5"/>
        <v>7921</v>
      </c>
      <c r="B90">
        <v>89</v>
      </c>
      <c r="C90">
        <f>3*60+36</f>
        <v>216</v>
      </c>
      <c r="D90">
        <f t="shared" ca="1" si="6"/>
        <v>0.46477335000445363</v>
      </c>
      <c r="E90">
        <f t="shared" ca="1" si="7"/>
        <v>1162</v>
      </c>
      <c r="F90">
        <f t="shared" ca="1" si="8"/>
        <v>245</v>
      </c>
    </row>
    <row r="91" spans="1:6" x14ac:dyDescent="0.25">
      <c r="A91">
        <f t="shared" si="5"/>
        <v>8100</v>
      </c>
      <c r="B91">
        <v>90</v>
      </c>
      <c r="C91">
        <f>3*60+24</f>
        <v>204</v>
      </c>
      <c r="D91">
        <f t="shared" ca="1" si="6"/>
        <v>0.72280328857289888</v>
      </c>
      <c r="E91">
        <f t="shared" ca="1" si="7"/>
        <v>591</v>
      </c>
      <c r="F91">
        <f t="shared" ca="1" si="8"/>
        <v>168</v>
      </c>
    </row>
    <row r="92" spans="1:6" x14ac:dyDescent="0.25">
      <c r="A92">
        <f t="shared" si="5"/>
        <v>8281</v>
      </c>
      <c r="B92">
        <v>91</v>
      </c>
      <c r="C92">
        <f>3*60+6</f>
        <v>186</v>
      </c>
      <c r="D92">
        <f t="shared" ca="1" si="6"/>
        <v>5.9533115439628359E-2</v>
      </c>
      <c r="E92">
        <f t="shared" ca="1" si="7"/>
        <v>2066</v>
      </c>
      <c r="F92">
        <f t="shared" ca="1" si="8"/>
        <v>236</v>
      </c>
    </row>
    <row r="93" spans="1:6" x14ac:dyDescent="0.25">
      <c r="A93">
        <f t="shared" si="5"/>
        <v>8464</v>
      </c>
      <c r="B93">
        <v>92</v>
      </c>
      <c r="C93">
        <f>3*60+6</f>
        <v>186</v>
      </c>
      <c r="D93">
        <f t="shared" ca="1" si="6"/>
        <v>0.84524581650519159</v>
      </c>
      <c r="E93">
        <f t="shared" ca="1" si="7"/>
        <v>352</v>
      </c>
      <c r="F93">
        <f t="shared" ca="1" si="8"/>
        <v>222</v>
      </c>
    </row>
    <row r="94" spans="1:6" x14ac:dyDescent="0.25">
      <c r="A94">
        <f t="shared" si="5"/>
        <v>8649</v>
      </c>
      <c r="B94">
        <v>93</v>
      </c>
      <c r="C94">
        <f>3*60+6</f>
        <v>186</v>
      </c>
      <c r="D94">
        <f t="shared" ca="1" si="6"/>
        <v>0.35074359793293786</v>
      </c>
      <c r="E94">
        <f t="shared" ca="1" si="7"/>
        <v>1416</v>
      </c>
      <c r="F94">
        <f t="shared" ca="1" si="8"/>
        <v>262</v>
      </c>
    </row>
    <row r="95" spans="1:6" x14ac:dyDescent="0.25">
      <c r="A95">
        <f t="shared" si="5"/>
        <v>8836</v>
      </c>
      <c r="B95">
        <v>94</v>
      </c>
      <c r="C95">
        <f>2*60+44</f>
        <v>164</v>
      </c>
      <c r="D95">
        <f t="shared" ca="1" si="6"/>
        <v>0.11314074903631355</v>
      </c>
      <c r="E95">
        <f t="shared" ca="1" si="7"/>
        <v>1934</v>
      </c>
      <c r="F95">
        <f t="shared" ca="1" si="8"/>
        <v>230</v>
      </c>
    </row>
    <row r="96" spans="1:6" x14ac:dyDescent="0.25">
      <c r="A96">
        <f t="shared" si="5"/>
        <v>9025</v>
      </c>
      <c r="B96">
        <v>95</v>
      </c>
      <c r="C96">
        <f>4*60+18</f>
        <v>258</v>
      </c>
      <c r="D96">
        <f t="shared" ca="1" si="6"/>
        <v>0.44518172653682331</v>
      </c>
      <c r="E96">
        <f t="shared" ca="1" si="7"/>
        <v>1207</v>
      </c>
      <c r="F96">
        <f t="shared" ca="1" si="8"/>
        <v>282</v>
      </c>
    </row>
    <row r="97" spans="1:6" x14ac:dyDescent="0.25">
      <c r="A97">
        <f t="shared" si="5"/>
        <v>9216</v>
      </c>
      <c r="B97">
        <v>96</v>
      </c>
      <c r="C97">
        <f>4*60+18</f>
        <v>258</v>
      </c>
      <c r="D97">
        <f t="shared" ca="1" si="6"/>
        <v>0.35114420972832272</v>
      </c>
      <c r="E97">
        <f t="shared" ca="1" si="7"/>
        <v>1414</v>
      </c>
      <c r="F97">
        <f t="shared" ca="1" si="8"/>
        <v>277</v>
      </c>
    </row>
    <row r="98" spans="1:6" x14ac:dyDescent="0.25">
      <c r="A98">
        <f t="shared" si="5"/>
        <v>9409</v>
      </c>
      <c r="B98">
        <v>97</v>
      </c>
      <c r="C98">
        <f>2*60+45</f>
        <v>165</v>
      </c>
      <c r="D98">
        <f t="shared" ca="1" si="6"/>
        <v>0.7439424749385577</v>
      </c>
      <c r="E98">
        <f t="shared" ca="1" si="7"/>
        <v>547</v>
      </c>
      <c r="F98">
        <f t="shared" ca="1" si="8"/>
        <v>245</v>
      </c>
    </row>
    <row r="99" spans="1:6" x14ac:dyDescent="0.25">
      <c r="A99">
        <f t="shared" si="5"/>
        <v>9604</v>
      </c>
      <c r="B99">
        <v>98</v>
      </c>
      <c r="C99">
        <f>2*60+45</f>
        <v>165</v>
      </c>
      <c r="D99">
        <f t="shared" ca="1" si="6"/>
        <v>7.1820886922830174E-2</v>
      </c>
      <c r="E99">
        <f t="shared" ca="1" si="7"/>
        <v>2040</v>
      </c>
      <c r="F99">
        <f t="shared" ca="1" si="8"/>
        <v>199</v>
      </c>
    </row>
    <row r="100" spans="1:6" x14ac:dyDescent="0.25">
      <c r="A100">
        <f t="shared" si="5"/>
        <v>9801</v>
      </c>
      <c r="B100">
        <v>99</v>
      </c>
      <c r="C100">
        <f>2*60+45</f>
        <v>165</v>
      </c>
      <c r="D100">
        <f t="shared" ca="1" si="6"/>
        <v>0.73796374629344752</v>
      </c>
      <c r="E100">
        <f t="shared" ca="1" si="7"/>
        <v>559</v>
      </c>
      <c r="F100">
        <f t="shared" ca="1" si="8"/>
        <v>264</v>
      </c>
    </row>
    <row r="101" spans="1:6" x14ac:dyDescent="0.25">
      <c r="A101">
        <f t="shared" si="5"/>
        <v>10000</v>
      </c>
      <c r="B101">
        <v>100</v>
      </c>
      <c r="C101">
        <f>2*60+45</f>
        <v>165</v>
      </c>
      <c r="D101">
        <f t="shared" ca="1" si="6"/>
        <v>0.27530434966547135</v>
      </c>
      <c r="E101">
        <f t="shared" ca="1" si="7"/>
        <v>1566</v>
      </c>
      <c r="F101">
        <f t="shared" ca="1" si="8"/>
        <v>217</v>
      </c>
    </row>
    <row r="102" spans="1:6" x14ac:dyDescent="0.25">
      <c r="A102">
        <f t="shared" si="5"/>
        <v>10201</v>
      </c>
      <c r="B102">
        <v>101</v>
      </c>
      <c r="C102">
        <f>6*60+54</f>
        <v>414</v>
      </c>
      <c r="D102">
        <f t="shared" ca="1" si="6"/>
        <v>0.66847196407277076</v>
      </c>
      <c r="E102">
        <f t="shared" ca="1" si="7"/>
        <v>732</v>
      </c>
      <c r="F102">
        <f t="shared" ca="1" si="8"/>
        <v>218</v>
      </c>
    </row>
    <row r="103" spans="1:6" x14ac:dyDescent="0.25">
      <c r="A103">
        <f t="shared" si="5"/>
        <v>10404</v>
      </c>
      <c r="B103">
        <v>102</v>
      </c>
      <c r="C103">
        <f>3*60+4</f>
        <v>184</v>
      </c>
      <c r="D103">
        <f t="shared" ca="1" si="6"/>
        <v>7.2560815536508283E-2</v>
      </c>
      <c r="E103">
        <f t="shared" ca="1" si="7"/>
        <v>2039</v>
      </c>
      <c r="F103">
        <f t="shared" ca="1" si="8"/>
        <v>199</v>
      </c>
    </row>
    <row r="104" spans="1:6" x14ac:dyDescent="0.25">
      <c r="A104">
        <f t="shared" si="5"/>
        <v>10609</v>
      </c>
      <c r="B104">
        <v>103</v>
      </c>
      <c r="C104">
        <f>4*60+42</f>
        <v>282</v>
      </c>
      <c r="D104">
        <f t="shared" ca="1" si="6"/>
        <v>0.59705170994673495</v>
      </c>
      <c r="E104">
        <f t="shared" ca="1" si="7"/>
        <v>884</v>
      </c>
      <c r="F104">
        <f t="shared" ca="1" si="8"/>
        <v>215</v>
      </c>
    </row>
    <row r="105" spans="1:6" x14ac:dyDescent="0.25">
      <c r="A105">
        <f t="shared" si="5"/>
        <v>10816</v>
      </c>
      <c r="B105">
        <v>104</v>
      </c>
      <c r="C105">
        <f>4*60+42</f>
        <v>282</v>
      </c>
      <c r="D105">
        <f t="shared" ca="1" si="6"/>
        <v>0.72631643525512513</v>
      </c>
      <c r="E105">
        <f t="shared" ca="1" si="7"/>
        <v>582</v>
      </c>
      <c r="F105">
        <f t="shared" ca="1" si="8"/>
        <v>216</v>
      </c>
    </row>
    <row r="106" spans="1:6" x14ac:dyDescent="0.25">
      <c r="A106">
        <f t="shared" si="5"/>
        <v>11025</v>
      </c>
      <c r="B106">
        <v>105</v>
      </c>
      <c r="C106">
        <f>4*60+42</f>
        <v>282</v>
      </c>
      <c r="D106">
        <f t="shared" ca="1" si="6"/>
        <v>0.47110311436306207</v>
      </c>
      <c r="E106">
        <f t="shared" ca="1" si="7"/>
        <v>1151</v>
      </c>
      <c r="F106">
        <f t="shared" ca="1" si="8"/>
        <v>273</v>
      </c>
    </row>
    <row r="107" spans="1:6" x14ac:dyDescent="0.25">
      <c r="A107">
        <f t="shared" si="5"/>
        <v>11236</v>
      </c>
      <c r="B107">
        <v>106</v>
      </c>
      <c r="C107">
        <f>4*60+19</f>
        <v>259</v>
      </c>
      <c r="D107">
        <f t="shared" ca="1" si="6"/>
        <v>0.63425703750654328</v>
      </c>
      <c r="E107">
        <f t="shared" ca="1" si="7"/>
        <v>808</v>
      </c>
      <c r="F107">
        <f t="shared" ca="1" si="8"/>
        <v>273</v>
      </c>
    </row>
    <row r="108" spans="1:6" x14ac:dyDescent="0.25">
      <c r="A108">
        <f t="shared" si="5"/>
        <v>11449</v>
      </c>
      <c r="B108">
        <v>107</v>
      </c>
      <c r="C108">
        <f>4*60+19</f>
        <v>259</v>
      </c>
      <c r="D108">
        <f t="shared" ca="1" si="6"/>
        <v>0.35102905759007919</v>
      </c>
      <c r="E108">
        <f t="shared" ca="1" si="7"/>
        <v>1415</v>
      </c>
      <c r="F108">
        <f t="shared" ca="1" si="8"/>
        <v>262</v>
      </c>
    </row>
    <row r="109" spans="1:6" x14ac:dyDescent="0.25">
      <c r="A109">
        <f t="shared" si="5"/>
        <v>11664</v>
      </c>
      <c r="B109">
        <v>108</v>
      </c>
      <c r="C109">
        <f>4*60+19</f>
        <v>259</v>
      </c>
      <c r="D109">
        <f t="shared" ca="1" si="6"/>
        <v>0.37804217052371747</v>
      </c>
      <c r="E109">
        <f t="shared" ca="1" si="7"/>
        <v>1352</v>
      </c>
      <c r="F109">
        <f t="shared" ca="1" si="8"/>
        <v>303</v>
      </c>
    </row>
    <row r="110" spans="1:6" x14ac:dyDescent="0.25">
      <c r="A110">
        <f t="shared" si="5"/>
        <v>11881</v>
      </c>
      <c r="B110">
        <v>109</v>
      </c>
      <c r="C110">
        <f>4*60+26</f>
        <v>266</v>
      </c>
      <c r="D110">
        <f t="shared" ca="1" si="6"/>
        <v>0.11934275504686753</v>
      </c>
      <c r="E110">
        <f t="shared" ca="1" si="7"/>
        <v>1922</v>
      </c>
      <c r="F110">
        <f t="shared" ca="1" si="8"/>
        <v>222</v>
      </c>
    </row>
    <row r="111" spans="1:6" x14ac:dyDescent="0.25">
      <c r="A111">
        <f t="shared" si="5"/>
        <v>12100</v>
      </c>
      <c r="B111">
        <v>110</v>
      </c>
      <c r="C111">
        <f>3*60+23</f>
        <v>203</v>
      </c>
      <c r="D111">
        <f t="shared" ca="1" si="6"/>
        <v>0.33913531471204494</v>
      </c>
      <c r="E111">
        <f t="shared" ca="1" si="7"/>
        <v>1436</v>
      </c>
      <c r="F111">
        <f t="shared" ca="1" si="8"/>
        <v>243</v>
      </c>
    </row>
    <row r="112" spans="1:6" x14ac:dyDescent="0.25">
      <c r="A112">
        <f t="shared" si="5"/>
        <v>12321</v>
      </c>
      <c r="B112">
        <v>111</v>
      </c>
      <c r="C112">
        <f>3*60+23</f>
        <v>203</v>
      </c>
      <c r="D112">
        <f t="shared" ca="1" si="6"/>
        <v>0.97840949994577331</v>
      </c>
      <c r="E112">
        <f t="shared" ca="1" si="7"/>
        <v>50</v>
      </c>
      <c r="F112">
        <f t="shared" ca="1" si="8"/>
        <v>186</v>
      </c>
    </row>
    <row r="113" spans="1:6" x14ac:dyDescent="0.25">
      <c r="A113">
        <f t="shared" si="5"/>
        <v>12544</v>
      </c>
      <c r="B113">
        <v>112</v>
      </c>
      <c r="C113">
        <f>3*60+23</f>
        <v>203</v>
      </c>
      <c r="D113">
        <f t="shared" ca="1" si="6"/>
        <v>0.19142336732062137</v>
      </c>
      <c r="E113">
        <f t="shared" ca="1" si="7"/>
        <v>1743</v>
      </c>
      <c r="F113">
        <f t="shared" ca="1" si="8"/>
        <v>250</v>
      </c>
    </row>
    <row r="114" spans="1:6" x14ac:dyDescent="0.25">
      <c r="A114">
        <f t="shared" si="5"/>
        <v>12769</v>
      </c>
      <c r="B114">
        <v>113</v>
      </c>
      <c r="C114">
        <f>4*60+46</f>
        <v>286</v>
      </c>
      <c r="D114">
        <f t="shared" ca="1" si="6"/>
        <v>0.96838215730406563</v>
      </c>
      <c r="E114">
        <f t="shared" ca="1" si="7"/>
        <v>74</v>
      </c>
      <c r="F114">
        <f t="shared" ca="1" si="8"/>
        <v>196</v>
      </c>
    </row>
    <row r="115" spans="1:6" x14ac:dyDescent="0.25">
      <c r="A115">
        <f t="shared" si="5"/>
        <v>12996</v>
      </c>
      <c r="B115">
        <v>114</v>
      </c>
      <c r="C115">
        <f>4*60+46</f>
        <v>286</v>
      </c>
      <c r="D115">
        <f t="shared" ca="1" si="6"/>
        <v>4.6970919857916016E-2</v>
      </c>
      <c r="E115">
        <f t="shared" ca="1" si="7"/>
        <v>2095</v>
      </c>
      <c r="F115">
        <f t="shared" ca="1" si="8"/>
        <v>222</v>
      </c>
    </row>
    <row r="116" spans="1:6" x14ac:dyDescent="0.25">
      <c r="A116">
        <f t="shared" si="5"/>
        <v>13225</v>
      </c>
      <c r="B116">
        <v>115</v>
      </c>
      <c r="C116">
        <f>4*60+46</f>
        <v>286</v>
      </c>
      <c r="D116">
        <f t="shared" ca="1" si="6"/>
        <v>8.2313500807720152E-2</v>
      </c>
      <c r="E116">
        <f t="shared" ca="1" si="7"/>
        <v>2002</v>
      </c>
      <c r="F116">
        <f t="shared" ca="1" si="8"/>
        <v>252</v>
      </c>
    </row>
    <row r="117" spans="1:6" x14ac:dyDescent="0.25">
      <c r="A117">
        <f t="shared" si="5"/>
        <v>13456</v>
      </c>
      <c r="B117">
        <v>116</v>
      </c>
      <c r="C117">
        <f>4*60+46</f>
        <v>286</v>
      </c>
      <c r="D117">
        <f t="shared" ca="1" si="6"/>
        <v>0.10398162277317224</v>
      </c>
      <c r="E117">
        <f t="shared" ca="1" si="7"/>
        <v>1954</v>
      </c>
      <c r="F117">
        <f t="shared" ca="1" si="8"/>
        <v>247</v>
      </c>
    </row>
    <row r="118" spans="1:6" x14ac:dyDescent="0.25">
      <c r="A118">
        <f t="shared" si="5"/>
        <v>13689</v>
      </c>
      <c r="B118">
        <v>117</v>
      </c>
      <c r="C118">
        <f>2*60+50</f>
        <v>170</v>
      </c>
      <c r="D118">
        <f t="shared" ca="1" si="6"/>
        <v>0.66002813253079951</v>
      </c>
      <c r="E118">
        <f t="shared" ca="1" si="7"/>
        <v>749</v>
      </c>
      <c r="F118">
        <f t="shared" ca="1" si="8"/>
        <v>384</v>
      </c>
    </row>
    <row r="119" spans="1:6" x14ac:dyDescent="0.25">
      <c r="A119">
        <f t="shared" si="5"/>
        <v>13924</v>
      </c>
      <c r="B119">
        <v>118</v>
      </c>
      <c r="C119">
        <f>4*60+46</f>
        <v>286</v>
      </c>
      <c r="D119">
        <f t="shared" ca="1" si="6"/>
        <v>0.4978687161406915</v>
      </c>
      <c r="E119">
        <f t="shared" ca="1" si="7"/>
        <v>1090</v>
      </c>
      <c r="F119">
        <f t="shared" ca="1" si="8"/>
        <v>252</v>
      </c>
    </row>
    <row r="120" spans="1:6" x14ac:dyDescent="0.25">
      <c r="A120">
        <f t="shared" si="5"/>
        <v>14161</v>
      </c>
      <c r="B120">
        <v>119</v>
      </c>
      <c r="C120">
        <f>3*60+40</f>
        <v>220</v>
      </c>
      <c r="D120">
        <f t="shared" ca="1" si="6"/>
        <v>0.68451998110056078</v>
      </c>
      <c r="E120">
        <f t="shared" ca="1" si="7"/>
        <v>688</v>
      </c>
      <c r="F120">
        <f t="shared" ca="1" si="8"/>
        <v>243</v>
      </c>
    </row>
    <row r="121" spans="1:6" x14ac:dyDescent="0.25">
      <c r="A121">
        <f t="shared" si="5"/>
        <v>14400</v>
      </c>
      <c r="B121">
        <v>120</v>
      </c>
      <c r="C121">
        <f>3*60+40</f>
        <v>220</v>
      </c>
      <c r="D121">
        <f t="shared" ca="1" si="6"/>
        <v>0.54015032665134666</v>
      </c>
      <c r="E121">
        <f t="shared" ca="1" si="7"/>
        <v>1011</v>
      </c>
      <c r="F121">
        <f t="shared" ca="1" si="8"/>
        <v>253</v>
      </c>
    </row>
    <row r="122" spans="1:6" x14ac:dyDescent="0.25">
      <c r="A122">
        <f t="shared" si="5"/>
        <v>14641</v>
      </c>
      <c r="B122">
        <v>121</v>
      </c>
      <c r="C122">
        <f>3*60+20</f>
        <v>200</v>
      </c>
      <c r="D122">
        <f t="shared" ca="1" si="6"/>
        <v>0.33958188081665064</v>
      </c>
      <c r="E122">
        <f t="shared" ca="1" si="7"/>
        <v>1432</v>
      </c>
      <c r="F122">
        <f t="shared" ca="1" si="8"/>
        <v>260</v>
      </c>
    </row>
    <row r="123" spans="1:6" x14ac:dyDescent="0.25">
      <c r="A123">
        <f t="shared" si="5"/>
        <v>14884</v>
      </c>
      <c r="B123">
        <v>122</v>
      </c>
      <c r="C123">
        <f>3*60+20</f>
        <v>200</v>
      </c>
      <c r="D123">
        <f t="shared" ca="1" si="6"/>
        <v>0.31795392691244329</v>
      </c>
      <c r="E123">
        <f t="shared" ca="1" si="7"/>
        <v>1482</v>
      </c>
      <c r="F123">
        <f t="shared" ca="1" si="8"/>
        <v>243</v>
      </c>
    </row>
    <row r="124" spans="1:6" x14ac:dyDescent="0.25">
      <c r="A124">
        <f t="shared" si="5"/>
        <v>15129</v>
      </c>
      <c r="B124">
        <v>123</v>
      </c>
      <c r="C124">
        <f>3*60+20</f>
        <v>200</v>
      </c>
      <c r="D124">
        <f t="shared" ca="1" si="6"/>
        <v>0.30406082487568575</v>
      </c>
      <c r="E124">
        <f t="shared" ca="1" si="7"/>
        <v>1515</v>
      </c>
      <c r="F124">
        <f t="shared" ca="1" si="8"/>
        <v>240</v>
      </c>
    </row>
    <row r="125" spans="1:6" x14ac:dyDescent="0.25">
      <c r="A125">
        <f t="shared" si="5"/>
        <v>15376</v>
      </c>
      <c r="B125">
        <v>124</v>
      </c>
      <c r="C125">
        <f>3*60+20</f>
        <v>200</v>
      </c>
      <c r="D125">
        <f t="shared" ca="1" si="6"/>
        <v>0.78289163556971841</v>
      </c>
      <c r="E125">
        <f t="shared" ca="1" si="7"/>
        <v>480</v>
      </c>
      <c r="F125">
        <f t="shared" ca="1" si="8"/>
        <v>162</v>
      </c>
    </row>
    <row r="126" spans="1:6" x14ac:dyDescent="0.25">
      <c r="A126">
        <f t="shared" si="5"/>
        <v>15625</v>
      </c>
      <c r="B126">
        <v>125</v>
      </c>
      <c r="C126">
        <f>2*60+58</f>
        <v>178</v>
      </c>
      <c r="D126">
        <f t="shared" ca="1" si="6"/>
        <v>0.34514754284997029</v>
      </c>
      <c r="E126">
        <f t="shared" ca="1" si="7"/>
        <v>1420</v>
      </c>
      <c r="F126">
        <f t="shared" ca="1" si="8"/>
        <v>280</v>
      </c>
    </row>
    <row r="127" spans="1:6" x14ac:dyDescent="0.25">
      <c r="A127">
        <f t="shared" si="5"/>
        <v>15876</v>
      </c>
      <c r="B127">
        <v>126</v>
      </c>
      <c r="C127">
        <f>3*60+28</f>
        <v>208</v>
      </c>
      <c r="D127">
        <f t="shared" ca="1" si="6"/>
        <v>0.12144939164034396</v>
      </c>
      <c r="E127">
        <f t="shared" ca="1" si="7"/>
        <v>1919</v>
      </c>
      <c r="F127">
        <f t="shared" ca="1" si="8"/>
        <v>244</v>
      </c>
    </row>
    <row r="128" spans="1:6" x14ac:dyDescent="0.25">
      <c r="A128">
        <f t="shared" si="5"/>
        <v>16129</v>
      </c>
      <c r="B128">
        <v>127</v>
      </c>
      <c r="C128">
        <f>4*60+7</f>
        <v>247</v>
      </c>
      <c r="D128">
        <f t="shared" ca="1" si="6"/>
        <v>0.96938982219993475</v>
      </c>
      <c r="E128">
        <f t="shared" ca="1" si="7"/>
        <v>72</v>
      </c>
      <c r="F128">
        <f t="shared" ca="1" si="8"/>
        <v>255</v>
      </c>
    </row>
    <row r="129" spans="1:6" x14ac:dyDescent="0.25">
      <c r="A129">
        <f t="shared" si="5"/>
        <v>16384</v>
      </c>
      <c r="B129">
        <v>128</v>
      </c>
      <c r="C129">
        <f>4*60+7</f>
        <v>247</v>
      </c>
      <c r="D129">
        <f t="shared" ca="1" si="6"/>
        <v>0.43155694943255574</v>
      </c>
      <c r="E129">
        <f t="shared" ca="1" si="7"/>
        <v>1235</v>
      </c>
      <c r="F129">
        <f t="shared" ca="1" si="8"/>
        <v>244</v>
      </c>
    </row>
    <row r="130" spans="1:6" x14ac:dyDescent="0.25">
      <c r="A130">
        <f t="shared" si="5"/>
        <v>16641</v>
      </c>
      <c r="B130">
        <v>129</v>
      </c>
      <c r="C130">
        <f>4*60+7</f>
        <v>247</v>
      </c>
      <c r="D130">
        <f t="shared" ca="1" si="6"/>
        <v>0.38219430300489432</v>
      </c>
      <c r="E130">
        <f t="shared" ca="1" si="7"/>
        <v>1344</v>
      </c>
      <c r="F130">
        <f t="shared" ca="1" si="8"/>
        <v>231</v>
      </c>
    </row>
    <row r="131" spans="1:6" x14ac:dyDescent="0.25">
      <c r="A131">
        <f t="shared" ref="A131:A194" si="10">B131^2</f>
        <v>16900</v>
      </c>
      <c r="B131">
        <v>130</v>
      </c>
      <c r="C131">
        <f>4*60+7</f>
        <v>247</v>
      </c>
      <c r="D131">
        <f t="shared" ref="D131:D194" ca="1" si="11">RAND()</f>
        <v>0.63336913653598037</v>
      </c>
      <c r="E131">
        <f t="shared" ref="E131:E194" ca="1" si="12">RANK(D131,$D$2:$D$2194)</f>
        <v>809</v>
      </c>
      <c r="F131">
        <f t="shared" ref="F131:F194" ca="1" si="13">OFFSET($C$1,E131,0)</f>
        <v>273</v>
      </c>
    </row>
    <row r="132" spans="1:6" x14ac:dyDescent="0.25">
      <c r="A132">
        <f t="shared" si="10"/>
        <v>17161</v>
      </c>
      <c r="B132">
        <v>131</v>
      </c>
      <c r="C132">
        <f>3*60+25</f>
        <v>205</v>
      </c>
      <c r="D132">
        <f t="shared" ca="1" si="11"/>
        <v>0.25441056385452032</v>
      </c>
      <c r="E132">
        <f t="shared" ca="1" si="12"/>
        <v>1608</v>
      </c>
      <c r="F132">
        <f t="shared" ca="1" si="13"/>
        <v>298</v>
      </c>
    </row>
    <row r="133" spans="1:6" x14ac:dyDescent="0.25">
      <c r="A133">
        <f t="shared" si="10"/>
        <v>17424</v>
      </c>
      <c r="B133">
        <v>132</v>
      </c>
      <c r="C133">
        <f>4*60+29</f>
        <v>269</v>
      </c>
      <c r="D133">
        <f t="shared" ca="1" si="11"/>
        <v>0.73811138328143333</v>
      </c>
      <c r="E133">
        <f t="shared" ca="1" si="12"/>
        <v>558</v>
      </c>
      <c r="F133">
        <f t="shared" ca="1" si="13"/>
        <v>264</v>
      </c>
    </row>
    <row r="134" spans="1:6" x14ac:dyDescent="0.25">
      <c r="A134">
        <f t="shared" si="10"/>
        <v>17689</v>
      </c>
      <c r="B134">
        <v>133</v>
      </c>
      <c r="C134">
        <f>4*60+29</f>
        <v>269</v>
      </c>
      <c r="D134">
        <f t="shared" ca="1" si="11"/>
        <v>0.17747710156677132</v>
      </c>
      <c r="E134">
        <f t="shared" ca="1" si="12"/>
        <v>1776</v>
      </c>
      <c r="F134">
        <f t="shared" ca="1" si="13"/>
        <v>249</v>
      </c>
    </row>
    <row r="135" spans="1:6" x14ac:dyDescent="0.25">
      <c r="A135">
        <f t="shared" si="10"/>
        <v>17956</v>
      </c>
      <c r="B135">
        <v>134</v>
      </c>
      <c r="C135">
        <f>3*60+2</f>
        <v>182</v>
      </c>
      <c r="D135">
        <f t="shared" ca="1" si="11"/>
        <v>0.56453257019270364</v>
      </c>
      <c r="E135">
        <f t="shared" ca="1" si="12"/>
        <v>957</v>
      </c>
      <c r="F135">
        <f t="shared" ca="1" si="13"/>
        <v>341</v>
      </c>
    </row>
    <row r="136" spans="1:6" x14ac:dyDescent="0.25">
      <c r="A136">
        <f t="shared" si="10"/>
        <v>18225</v>
      </c>
      <c r="B136">
        <v>135</v>
      </c>
      <c r="C136">
        <f>3*60+2</f>
        <v>182</v>
      </c>
      <c r="D136">
        <f t="shared" ca="1" si="11"/>
        <v>0.49804468334574437</v>
      </c>
      <c r="E136">
        <f t="shared" ca="1" si="12"/>
        <v>1089</v>
      </c>
      <c r="F136">
        <f t="shared" ca="1" si="13"/>
        <v>252</v>
      </c>
    </row>
    <row r="137" spans="1:6" x14ac:dyDescent="0.25">
      <c r="A137">
        <f t="shared" si="10"/>
        <v>18496</v>
      </c>
      <c r="B137">
        <v>136</v>
      </c>
      <c r="C137">
        <f>2*60+14</f>
        <v>134</v>
      </c>
      <c r="D137">
        <f t="shared" ca="1" si="11"/>
        <v>6.7108865975348819E-2</v>
      </c>
      <c r="E137">
        <f t="shared" ca="1" si="12"/>
        <v>2046</v>
      </c>
      <c r="F137">
        <f t="shared" ca="1" si="13"/>
        <v>233</v>
      </c>
    </row>
    <row r="138" spans="1:6" x14ac:dyDescent="0.25">
      <c r="A138">
        <f t="shared" si="10"/>
        <v>18769</v>
      </c>
      <c r="B138">
        <v>137</v>
      </c>
      <c r="C138">
        <f>2*60+14</f>
        <v>134</v>
      </c>
      <c r="D138">
        <f t="shared" ca="1" si="11"/>
        <v>0.5627470006974874</v>
      </c>
      <c r="E138">
        <f t="shared" ca="1" si="12"/>
        <v>964</v>
      </c>
      <c r="F138">
        <f t="shared" ca="1" si="13"/>
        <v>237</v>
      </c>
    </row>
    <row r="139" spans="1:6" x14ac:dyDescent="0.25">
      <c r="A139">
        <f t="shared" si="10"/>
        <v>19044</v>
      </c>
      <c r="B139">
        <v>138</v>
      </c>
      <c r="C139">
        <f>3*60+15</f>
        <v>195</v>
      </c>
      <c r="D139">
        <f t="shared" ca="1" si="11"/>
        <v>0.93363386336993814</v>
      </c>
      <c r="E139">
        <f t="shared" ca="1" si="12"/>
        <v>147</v>
      </c>
      <c r="F139">
        <f t="shared" ca="1" si="13"/>
        <v>273</v>
      </c>
    </row>
    <row r="140" spans="1:6" x14ac:dyDescent="0.25">
      <c r="A140">
        <f t="shared" si="10"/>
        <v>19321</v>
      </c>
      <c r="B140">
        <v>139</v>
      </c>
      <c r="C140">
        <f>3*60+55</f>
        <v>235</v>
      </c>
      <c r="D140">
        <f t="shared" ca="1" si="11"/>
        <v>0.94534245977622899</v>
      </c>
      <c r="E140">
        <f t="shared" ca="1" si="12"/>
        <v>122</v>
      </c>
      <c r="F140">
        <f t="shared" ca="1" si="13"/>
        <v>200</v>
      </c>
    </row>
    <row r="141" spans="1:6" x14ac:dyDescent="0.25">
      <c r="A141">
        <f t="shared" si="10"/>
        <v>19600</v>
      </c>
      <c r="B141">
        <v>140</v>
      </c>
      <c r="C141">
        <f>3*60+55</f>
        <v>235</v>
      </c>
      <c r="D141">
        <f t="shared" ca="1" si="11"/>
        <v>0.69768429817998823</v>
      </c>
      <c r="E141">
        <f t="shared" ca="1" si="12"/>
        <v>662</v>
      </c>
      <c r="F141">
        <f t="shared" ca="1" si="13"/>
        <v>215</v>
      </c>
    </row>
    <row r="142" spans="1:6" x14ac:dyDescent="0.25">
      <c r="A142">
        <f t="shared" si="10"/>
        <v>19881</v>
      </c>
      <c r="B142">
        <v>141</v>
      </c>
      <c r="C142">
        <f>3*60+58</f>
        <v>238</v>
      </c>
      <c r="D142">
        <f t="shared" ca="1" si="11"/>
        <v>0.1453903734824219</v>
      </c>
      <c r="E142">
        <f t="shared" ca="1" si="12"/>
        <v>1844</v>
      </c>
      <c r="F142">
        <f t="shared" ca="1" si="13"/>
        <v>233</v>
      </c>
    </row>
    <row r="143" spans="1:6" x14ac:dyDescent="0.25">
      <c r="A143">
        <f t="shared" si="10"/>
        <v>20164</v>
      </c>
      <c r="B143">
        <v>142</v>
      </c>
      <c r="C143">
        <f>3*60+11</f>
        <v>191</v>
      </c>
      <c r="D143">
        <f t="shared" ca="1" si="11"/>
        <v>0.64417770182415357</v>
      </c>
      <c r="E143">
        <f t="shared" ca="1" si="12"/>
        <v>790</v>
      </c>
      <c r="F143">
        <f t="shared" ca="1" si="13"/>
        <v>273</v>
      </c>
    </row>
    <row r="144" spans="1:6" x14ac:dyDescent="0.25">
      <c r="A144">
        <f t="shared" si="10"/>
        <v>20449</v>
      </c>
      <c r="B144">
        <v>143</v>
      </c>
      <c r="C144">
        <f>3*60+58</f>
        <v>238</v>
      </c>
      <c r="D144">
        <f t="shared" ca="1" si="11"/>
        <v>0.57160864007910639</v>
      </c>
      <c r="E144">
        <f t="shared" ca="1" si="12"/>
        <v>941</v>
      </c>
      <c r="F144">
        <f t="shared" ca="1" si="13"/>
        <v>260</v>
      </c>
    </row>
    <row r="145" spans="1:6" x14ac:dyDescent="0.25">
      <c r="A145">
        <f t="shared" si="10"/>
        <v>20736</v>
      </c>
      <c r="B145">
        <v>144</v>
      </c>
      <c r="C145">
        <f>3*60+26</f>
        <v>206</v>
      </c>
      <c r="D145">
        <f t="shared" ca="1" si="11"/>
        <v>0.50368714745121868</v>
      </c>
      <c r="E145">
        <f t="shared" ca="1" si="12"/>
        <v>1082</v>
      </c>
      <c r="F145">
        <f t="shared" ca="1" si="13"/>
        <v>289</v>
      </c>
    </row>
    <row r="146" spans="1:6" x14ac:dyDescent="0.25">
      <c r="A146">
        <f t="shared" si="10"/>
        <v>21025</v>
      </c>
      <c r="B146">
        <v>145</v>
      </c>
      <c r="C146">
        <f>2*60+46</f>
        <v>166</v>
      </c>
      <c r="D146">
        <f t="shared" ca="1" si="11"/>
        <v>0.93448387821188372</v>
      </c>
      <c r="E146">
        <f t="shared" ca="1" si="12"/>
        <v>143</v>
      </c>
      <c r="F146">
        <f t="shared" ca="1" si="13"/>
        <v>238</v>
      </c>
    </row>
    <row r="147" spans="1:6" x14ac:dyDescent="0.25">
      <c r="A147">
        <f t="shared" si="10"/>
        <v>21316</v>
      </c>
      <c r="B147">
        <v>146</v>
      </c>
      <c r="C147">
        <f>2*60+46</f>
        <v>166</v>
      </c>
      <c r="D147">
        <f t="shared" ca="1" si="11"/>
        <v>0.55706320130647025</v>
      </c>
      <c r="E147">
        <f t="shared" ca="1" si="12"/>
        <v>979</v>
      </c>
      <c r="F147">
        <f t="shared" ca="1" si="13"/>
        <v>245</v>
      </c>
    </row>
    <row r="148" spans="1:6" x14ac:dyDescent="0.25">
      <c r="A148">
        <f t="shared" si="10"/>
        <v>21609</v>
      </c>
      <c r="B148">
        <v>147</v>
      </c>
      <c r="C148">
        <f>4*60+33</f>
        <v>273</v>
      </c>
      <c r="D148">
        <f t="shared" ca="1" si="11"/>
        <v>0.50950236170433338</v>
      </c>
      <c r="E148">
        <f t="shared" ca="1" si="12"/>
        <v>1071</v>
      </c>
      <c r="F148">
        <f t="shared" ca="1" si="13"/>
        <v>292</v>
      </c>
    </row>
    <row r="149" spans="1:6" x14ac:dyDescent="0.25">
      <c r="A149">
        <f t="shared" si="10"/>
        <v>21904</v>
      </c>
      <c r="B149">
        <v>148</v>
      </c>
      <c r="C149">
        <f>3*60+55</f>
        <v>235</v>
      </c>
      <c r="D149">
        <f t="shared" ca="1" si="11"/>
        <v>0.7089137396877857</v>
      </c>
      <c r="E149">
        <f t="shared" ca="1" si="12"/>
        <v>624</v>
      </c>
      <c r="F149">
        <f t="shared" ca="1" si="13"/>
        <v>216</v>
      </c>
    </row>
    <row r="150" spans="1:6" x14ac:dyDescent="0.25">
      <c r="A150">
        <f t="shared" si="10"/>
        <v>22201</v>
      </c>
      <c r="B150">
        <v>149</v>
      </c>
      <c r="C150">
        <f>3*60+55</f>
        <v>235</v>
      </c>
      <c r="D150">
        <f t="shared" ca="1" si="11"/>
        <v>0.71394254627853992</v>
      </c>
      <c r="E150">
        <f t="shared" ca="1" si="12"/>
        <v>608</v>
      </c>
      <c r="F150">
        <f t="shared" ca="1" si="13"/>
        <v>225</v>
      </c>
    </row>
    <row r="151" spans="1:6" x14ac:dyDescent="0.25">
      <c r="A151">
        <f t="shared" si="10"/>
        <v>22500</v>
      </c>
      <c r="B151">
        <v>150</v>
      </c>
      <c r="C151">
        <f>3*60+21</f>
        <v>201</v>
      </c>
      <c r="D151">
        <f t="shared" ca="1" si="11"/>
        <v>0.46107854422570282</v>
      </c>
      <c r="E151">
        <f t="shared" ca="1" si="12"/>
        <v>1174</v>
      </c>
      <c r="F151">
        <f t="shared" ca="1" si="13"/>
        <v>265</v>
      </c>
    </row>
    <row r="152" spans="1:6" x14ac:dyDescent="0.25">
      <c r="A152">
        <f t="shared" si="10"/>
        <v>22801</v>
      </c>
      <c r="B152">
        <v>151</v>
      </c>
      <c r="C152">
        <f>3*60+21</f>
        <v>201</v>
      </c>
      <c r="D152">
        <f t="shared" ca="1" si="11"/>
        <v>0.90419588169429388</v>
      </c>
      <c r="E152">
        <f t="shared" ca="1" si="12"/>
        <v>215</v>
      </c>
      <c r="F152">
        <f t="shared" ca="1" si="13"/>
        <v>192</v>
      </c>
    </row>
    <row r="153" spans="1:6" x14ac:dyDescent="0.25">
      <c r="A153">
        <f t="shared" si="10"/>
        <v>23104</v>
      </c>
      <c r="B153">
        <v>152</v>
      </c>
      <c r="C153">
        <f>4*60</f>
        <v>240</v>
      </c>
      <c r="D153">
        <f t="shared" ca="1" si="11"/>
        <v>0.64751606401863893</v>
      </c>
      <c r="E153">
        <f t="shared" ca="1" si="12"/>
        <v>776</v>
      </c>
      <c r="F153">
        <f t="shared" ca="1" si="13"/>
        <v>146</v>
      </c>
    </row>
    <row r="154" spans="1:6" x14ac:dyDescent="0.25">
      <c r="A154">
        <f t="shared" si="10"/>
        <v>23409</v>
      </c>
      <c r="B154">
        <v>153</v>
      </c>
      <c r="C154">
        <f>2*60+56</f>
        <v>176</v>
      </c>
      <c r="D154">
        <f t="shared" ca="1" si="11"/>
        <v>0.98526787167918717</v>
      </c>
      <c r="E154">
        <f t="shared" ca="1" si="12"/>
        <v>38</v>
      </c>
      <c r="F154">
        <f t="shared" ca="1" si="13"/>
        <v>162</v>
      </c>
    </row>
    <row r="155" spans="1:6" x14ac:dyDescent="0.25">
      <c r="A155">
        <f t="shared" si="10"/>
        <v>23716</v>
      </c>
      <c r="B155">
        <v>154</v>
      </c>
      <c r="C155">
        <f>2*60+56</f>
        <v>176</v>
      </c>
      <c r="D155">
        <f t="shared" ca="1" si="11"/>
        <v>0.5292869460495373</v>
      </c>
      <c r="E155">
        <f t="shared" ca="1" si="12"/>
        <v>1034</v>
      </c>
      <c r="F155">
        <f t="shared" ca="1" si="13"/>
        <v>254</v>
      </c>
    </row>
    <row r="156" spans="1:6" x14ac:dyDescent="0.25">
      <c r="A156">
        <f t="shared" si="10"/>
        <v>24025</v>
      </c>
      <c r="B156">
        <v>155</v>
      </c>
      <c r="C156">
        <f>2*60+43</f>
        <v>163</v>
      </c>
      <c r="D156">
        <f t="shared" ca="1" si="11"/>
        <v>0.3801001766881601</v>
      </c>
      <c r="E156">
        <f t="shared" ca="1" si="12"/>
        <v>1350</v>
      </c>
      <c r="F156">
        <f t="shared" ca="1" si="13"/>
        <v>231</v>
      </c>
    </row>
    <row r="157" spans="1:6" x14ac:dyDescent="0.25">
      <c r="A157">
        <f t="shared" si="10"/>
        <v>24336</v>
      </c>
      <c r="B157">
        <v>156</v>
      </c>
      <c r="C157">
        <f>2*60+43</f>
        <v>163</v>
      </c>
      <c r="D157">
        <f t="shared" ca="1" si="11"/>
        <v>0.46333687112520916</v>
      </c>
      <c r="E157">
        <f t="shared" ca="1" si="12"/>
        <v>1166</v>
      </c>
      <c r="F157">
        <f t="shared" ca="1" si="13"/>
        <v>276</v>
      </c>
    </row>
    <row r="158" spans="1:6" x14ac:dyDescent="0.25">
      <c r="A158">
        <f t="shared" si="10"/>
        <v>24649</v>
      </c>
      <c r="B158">
        <v>157</v>
      </c>
      <c r="C158">
        <f>2*60+30</f>
        <v>150</v>
      </c>
      <c r="D158">
        <f t="shared" ca="1" si="11"/>
        <v>0.55458813130494045</v>
      </c>
      <c r="E158">
        <f t="shared" ca="1" si="12"/>
        <v>986</v>
      </c>
      <c r="F158">
        <f t="shared" ca="1" si="13"/>
        <v>262</v>
      </c>
    </row>
    <row r="159" spans="1:6" x14ac:dyDescent="0.25">
      <c r="A159">
        <f t="shared" si="10"/>
        <v>24964</v>
      </c>
      <c r="B159">
        <v>158</v>
      </c>
      <c r="C159">
        <f>2*60+30</f>
        <v>150</v>
      </c>
      <c r="D159">
        <f t="shared" ca="1" si="11"/>
        <v>0.24998550304372924</v>
      </c>
      <c r="E159">
        <f t="shared" ca="1" si="12"/>
        <v>1618</v>
      </c>
      <c r="F159">
        <f t="shared" ca="1" si="13"/>
        <v>223</v>
      </c>
    </row>
    <row r="160" spans="1:6" x14ac:dyDescent="0.25">
      <c r="A160">
        <f t="shared" si="10"/>
        <v>25281</v>
      </c>
      <c r="B160">
        <v>159</v>
      </c>
      <c r="C160">
        <f>3*60+35</f>
        <v>215</v>
      </c>
      <c r="D160">
        <f t="shared" ca="1" si="11"/>
        <v>0.66410741218728553</v>
      </c>
      <c r="E160">
        <f t="shared" ca="1" si="12"/>
        <v>743</v>
      </c>
      <c r="F160">
        <f t="shared" ca="1" si="13"/>
        <v>295</v>
      </c>
    </row>
    <row r="161" spans="1:6" x14ac:dyDescent="0.25">
      <c r="A161">
        <f t="shared" si="10"/>
        <v>25600</v>
      </c>
      <c r="B161">
        <v>160</v>
      </c>
      <c r="C161">
        <f>3*60+31</f>
        <v>211</v>
      </c>
      <c r="D161">
        <f t="shared" ca="1" si="11"/>
        <v>0.87895942567350793</v>
      </c>
      <c r="E161">
        <f t="shared" ca="1" si="12"/>
        <v>282</v>
      </c>
      <c r="F161">
        <f t="shared" ca="1" si="13"/>
        <v>202</v>
      </c>
    </row>
    <row r="162" spans="1:6" x14ac:dyDescent="0.25">
      <c r="A162">
        <f t="shared" si="10"/>
        <v>25921</v>
      </c>
      <c r="B162">
        <v>161</v>
      </c>
      <c r="C162">
        <f>2*60+46</f>
        <v>166</v>
      </c>
      <c r="D162">
        <f t="shared" ca="1" si="11"/>
        <v>0.36174617151754862</v>
      </c>
      <c r="E162">
        <f t="shared" ca="1" si="12"/>
        <v>1394</v>
      </c>
      <c r="F162">
        <f t="shared" ca="1" si="13"/>
        <v>257</v>
      </c>
    </row>
    <row r="163" spans="1:6" x14ac:dyDescent="0.25">
      <c r="A163">
        <f t="shared" si="10"/>
        <v>26244</v>
      </c>
      <c r="B163">
        <v>162</v>
      </c>
      <c r="C163">
        <f>3*60+31</f>
        <v>211</v>
      </c>
      <c r="D163">
        <f t="shared" ca="1" si="11"/>
        <v>0.67607529975739344</v>
      </c>
      <c r="E163">
        <f t="shared" ca="1" si="12"/>
        <v>719</v>
      </c>
      <c r="F163">
        <f t="shared" ca="1" si="13"/>
        <v>226</v>
      </c>
    </row>
    <row r="164" spans="1:6" x14ac:dyDescent="0.25">
      <c r="A164">
        <f t="shared" si="10"/>
        <v>26569</v>
      </c>
      <c r="B164">
        <v>163</v>
      </c>
      <c r="C164">
        <f>3*60+36</f>
        <v>216</v>
      </c>
      <c r="D164">
        <f t="shared" ca="1" si="11"/>
        <v>0.81684989299864597</v>
      </c>
      <c r="E164">
        <f t="shared" ca="1" si="12"/>
        <v>410</v>
      </c>
      <c r="F164">
        <f t="shared" ca="1" si="13"/>
        <v>217</v>
      </c>
    </row>
    <row r="165" spans="1:6" x14ac:dyDescent="0.25">
      <c r="A165">
        <f t="shared" si="10"/>
        <v>26896</v>
      </c>
      <c r="B165">
        <v>164</v>
      </c>
      <c r="C165">
        <f>3*60+31</f>
        <v>211</v>
      </c>
      <c r="D165">
        <f t="shared" ca="1" si="11"/>
        <v>0.83777182660210736</v>
      </c>
      <c r="E165">
        <f t="shared" ca="1" si="12"/>
        <v>370</v>
      </c>
      <c r="F165">
        <f t="shared" ca="1" si="13"/>
        <v>216</v>
      </c>
    </row>
    <row r="166" spans="1:6" x14ac:dyDescent="0.25">
      <c r="A166">
        <f t="shared" si="10"/>
        <v>27225</v>
      </c>
      <c r="B166">
        <v>165</v>
      </c>
      <c r="C166">
        <f>3*60+31</f>
        <v>211</v>
      </c>
      <c r="D166">
        <f t="shared" ca="1" si="11"/>
        <v>0.50455491247654993</v>
      </c>
      <c r="E166">
        <f t="shared" ca="1" si="12"/>
        <v>1080</v>
      </c>
      <c r="F166">
        <f t="shared" ca="1" si="13"/>
        <v>246</v>
      </c>
    </row>
    <row r="167" spans="1:6" x14ac:dyDescent="0.25">
      <c r="A167">
        <f t="shared" si="10"/>
        <v>27556</v>
      </c>
      <c r="B167">
        <v>166</v>
      </c>
      <c r="C167">
        <f>3*60+24</f>
        <v>204</v>
      </c>
      <c r="D167">
        <f t="shared" ca="1" si="11"/>
        <v>0.95568091944065314</v>
      </c>
      <c r="E167">
        <f t="shared" ca="1" si="12"/>
        <v>100</v>
      </c>
      <c r="F167">
        <f t="shared" ca="1" si="13"/>
        <v>165</v>
      </c>
    </row>
    <row r="168" spans="1:6" x14ac:dyDescent="0.25">
      <c r="A168">
        <f t="shared" si="10"/>
        <v>27889</v>
      </c>
      <c r="B168">
        <v>167</v>
      </c>
      <c r="C168">
        <f>3*60+24</f>
        <v>204</v>
      </c>
      <c r="D168">
        <f t="shared" ca="1" si="11"/>
        <v>3.2585996263224559E-2</v>
      </c>
      <c r="E168">
        <f t="shared" ca="1" si="12"/>
        <v>2133</v>
      </c>
      <c r="F168">
        <f t="shared" ca="1" si="13"/>
        <v>287</v>
      </c>
    </row>
    <row r="169" spans="1:6" x14ac:dyDescent="0.25">
      <c r="A169">
        <f t="shared" si="10"/>
        <v>28224</v>
      </c>
      <c r="B169">
        <v>168</v>
      </c>
      <c r="C169">
        <f>3*60+24</f>
        <v>204</v>
      </c>
      <c r="D169">
        <f t="shared" ca="1" si="11"/>
        <v>0.44706806164188118</v>
      </c>
      <c r="E169">
        <f t="shared" ca="1" si="12"/>
        <v>1200</v>
      </c>
      <c r="F169">
        <f t="shared" ca="1" si="13"/>
        <v>259</v>
      </c>
    </row>
    <row r="170" spans="1:6" x14ac:dyDescent="0.25">
      <c r="A170">
        <f t="shared" si="10"/>
        <v>28561</v>
      </c>
      <c r="B170">
        <v>169</v>
      </c>
      <c r="C170">
        <f>3*60+27</f>
        <v>207</v>
      </c>
      <c r="D170">
        <f t="shared" ca="1" si="11"/>
        <v>0.30683580315702241</v>
      </c>
      <c r="E170">
        <f t="shared" ca="1" si="12"/>
        <v>1510</v>
      </c>
      <c r="F170">
        <f t="shared" ca="1" si="13"/>
        <v>240</v>
      </c>
    </row>
    <row r="171" spans="1:6" x14ac:dyDescent="0.25">
      <c r="A171">
        <f t="shared" si="10"/>
        <v>28900</v>
      </c>
      <c r="B171">
        <v>170</v>
      </c>
      <c r="C171">
        <f>3*60+18</f>
        <v>198</v>
      </c>
      <c r="D171">
        <f t="shared" ca="1" si="11"/>
        <v>0.55412116629781694</v>
      </c>
      <c r="E171">
        <f t="shared" ca="1" si="12"/>
        <v>987</v>
      </c>
      <c r="F171">
        <f t="shared" ca="1" si="13"/>
        <v>248</v>
      </c>
    </row>
    <row r="172" spans="1:6" x14ac:dyDescent="0.25">
      <c r="A172">
        <f t="shared" si="10"/>
        <v>29241</v>
      </c>
      <c r="B172">
        <v>171</v>
      </c>
      <c r="C172">
        <f>2*60+48</f>
        <v>168</v>
      </c>
      <c r="D172">
        <f t="shared" ca="1" si="11"/>
        <v>0.92945794368525514</v>
      </c>
      <c r="E172">
        <f t="shared" ca="1" si="12"/>
        <v>157</v>
      </c>
      <c r="F172">
        <f t="shared" ca="1" si="13"/>
        <v>150</v>
      </c>
    </row>
    <row r="173" spans="1:6" x14ac:dyDescent="0.25">
      <c r="A173">
        <f t="shared" si="10"/>
        <v>29584</v>
      </c>
      <c r="B173">
        <v>172</v>
      </c>
      <c r="C173">
        <f>5*60+23</f>
        <v>323</v>
      </c>
      <c r="D173">
        <f t="shared" ca="1" si="11"/>
        <v>0.76294807993043268</v>
      </c>
      <c r="E173">
        <f t="shared" ca="1" si="12"/>
        <v>510</v>
      </c>
      <c r="F173">
        <f t="shared" ca="1" si="13"/>
        <v>216</v>
      </c>
    </row>
    <row r="174" spans="1:6" x14ac:dyDescent="0.25">
      <c r="A174">
        <f t="shared" si="10"/>
        <v>29929</v>
      </c>
      <c r="B174">
        <v>173</v>
      </c>
      <c r="C174">
        <f>3*60+29</f>
        <v>209</v>
      </c>
      <c r="D174">
        <f t="shared" ca="1" si="11"/>
        <v>7.5267507637818643E-2</v>
      </c>
      <c r="E174">
        <f t="shared" ca="1" si="12"/>
        <v>2027</v>
      </c>
      <c r="F174">
        <f t="shared" ca="1" si="13"/>
        <v>213</v>
      </c>
    </row>
    <row r="175" spans="1:6" x14ac:dyDescent="0.25">
      <c r="A175">
        <f t="shared" si="10"/>
        <v>30276</v>
      </c>
      <c r="B175">
        <v>174</v>
      </c>
      <c r="C175">
        <f>3*60+29</f>
        <v>209</v>
      </c>
      <c r="D175">
        <f t="shared" ca="1" si="11"/>
        <v>0.89836094054125593</v>
      </c>
      <c r="E175">
        <f t="shared" ca="1" si="12"/>
        <v>232</v>
      </c>
      <c r="F175">
        <f t="shared" ca="1" si="13"/>
        <v>193</v>
      </c>
    </row>
    <row r="176" spans="1:6" x14ac:dyDescent="0.25">
      <c r="A176">
        <f t="shared" si="10"/>
        <v>30625</v>
      </c>
      <c r="B176">
        <v>175</v>
      </c>
      <c r="C176">
        <f>2*60+46</f>
        <v>166</v>
      </c>
      <c r="D176">
        <f t="shared" ca="1" si="11"/>
        <v>0.15287187808115021</v>
      </c>
      <c r="E176">
        <f t="shared" ca="1" si="12"/>
        <v>1830</v>
      </c>
      <c r="F176">
        <f t="shared" ca="1" si="13"/>
        <v>224</v>
      </c>
    </row>
    <row r="177" spans="1:6" x14ac:dyDescent="0.25">
      <c r="A177">
        <f t="shared" si="10"/>
        <v>30976</v>
      </c>
      <c r="B177">
        <v>176</v>
      </c>
      <c r="C177">
        <f>2*60+46</f>
        <v>166</v>
      </c>
      <c r="D177">
        <f t="shared" ca="1" si="11"/>
        <v>0.48981410243178558</v>
      </c>
      <c r="E177">
        <f t="shared" ca="1" si="12"/>
        <v>1108</v>
      </c>
      <c r="F177">
        <f t="shared" ca="1" si="13"/>
        <v>220</v>
      </c>
    </row>
    <row r="178" spans="1:6" x14ac:dyDescent="0.25">
      <c r="A178">
        <f t="shared" si="10"/>
        <v>31329</v>
      </c>
      <c r="B178">
        <v>177</v>
      </c>
      <c r="C178">
        <f>6*60+58</f>
        <v>418</v>
      </c>
      <c r="D178">
        <f t="shared" ca="1" si="11"/>
        <v>0.64589673250256385</v>
      </c>
      <c r="E178">
        <f t="shared" ca="1" si="12"/>
        <v>781</v>
      </c>
      <c r="F178">
        <f t="shared" ca="1" si="13"/>
        <v>269</v>
      </c>
    </row>
    <row r="179" spans="1:6" x14ac:dyDescent="0.25">
      <c r="A179">
        <f t="shared" si="10"/>
        <v>31684</v>
      </c>
      <c r="B179">
        <v>178</v>
      </c>
      <c r="C179">
        <f>6*60+58</f>
        <v>418</v>
      </c>
      <c r="D179">
        <f t="shared" ca="1" si="11"/>
        <v>0.34046209386972615</v>
      </c>
      <c r="E179">
        <f t="shared" ca="1" si="12"/>
        <v>1430</v>
      </c>
      <c r="F179">
        <f t="shared" ca="1" si="13"/>
        <v>260</v>
      </c>
    </row>
    <row r="180" spans="1:6" x14ac:dyDescent="0.25">
      <c r="A180">
        <f t="shared" si="10"/>
        <v>32041</v>
      </c>
      <c r="B180">
        <v>179</v>
      </c>
      <c r="C180">
        <f>6*60+58</f>
        <v>418</v>
      </c>
      <c r="D180">
        <f t="shared" ca="1" si="11"/>
        <v>0.92487436335199347</v>
      </c>
      <c r="E180">
        <f t="shared" ca="1" si="12"/>
        <v>170</v>
      </c>
      <c r="F180">
        <f t="shared" ca="1" si="13"/>
        <v>198</v>
      </c>
    </row>
    <row r="181" spans="1:6" x14ac:dyDescent="0.25">
      <c r="A181">
        <f t="shared" si="10"/>
        <v>32400</v>
      </c>
      <c r="B181">
        <v>180</v>
      </c>
      <c r="C181">
        <f>3*60+50</f>
        <v>230</v>
      </c>
      <c r="D181">
        <f t="shared" ca="1" si="11"/>
        <v>0.90474235446646267</v>
      </c>
      <c r="E181">
        <f t="shared" ca="1" si="12"/>
        <v>214</v>
      </c>
      <c r="F181">
        <f t="shared" ca="1" si="13"/>
        <v>170</v>
      </c>
    </row>
    <row r="182" spans="1:6" x14ac:dyDescent="0.25">
      <c r="A182">
        <f t="shared" si="10"/>
        <v>32761</v>
      </c>
      <c r="B182">
        <v>181</v>
      </c>
      <c r="C182">
        <f>3*60+59</f>
        <v>239</v>
      </c>
      <c r="D182">
        <f t="shared" ca="1" si="11"/>
        <v>0.1269239280036274</v>
      </c>
      <c r="E182">
        <f t="shared" ca="1" si="12"/>
        <v>1898</v>
      </c>
      <c r="F182">
        <f t="shared" ca="1" si="13"/>
        <v>217</v>
      </c>
    </row>
    <row r="183" spans="1:6" x14ac:dyDescent="0.25">
      <c r="A183">
        <f t="shared" si="10"/>
        <v>33124</v>
      </c>
      <c r="B183">
        <v>182</v>
      </c>
      <c r="C183">
        <f>3*60+59</f>
        <v>239</v>
      </c>
      <c r="D183">
        <f t="shared" ca="1" si="11"/>
        <v>3.9640889455967554E-2</v>
      </c>
      <c r="E183">
        <f t="shared" ca="1" si="12"/>
        <v>2120</v>
      </c>
      <c r="F183">
        <f t="shared" ca="1" si="13"/>
        <v>263</v>
      </c>
    </row>
    <row r="184" spans="1:6" x14ac:dyDescent="0.25">
      <c r="A184">
        <f t="shared" si="10"/>
        <v>33489</v>
      </c>
      <c r="B184">
        <v>183</v>
      </c>
      <c r="C184">
        <f>3*60+37</f>
        <v>217</v>
      </c>
      <c r="D184">
        <f t="shared" ca="1" si="11"/>
        <v>0.9289502461186826</v>
      </c>
      <c r="E184">
        <f t="shared" ca="1" si="12"/>
        <v>159</v>
      </c>
      <c r="F184">
        <f t="shared" ca="1" si="13"/>
        <v>215</v>
      </c>
    </row>
    <row r="185" spans="1:6" x14ac:dyDescent="0.25">
      <c r="A185">
        <f t="shared" si="10"/>
        <v>33856</v>
      </c>
      <c r="B185">
        <v>184</v>
      </c>
      <c r="C185">
        <f>3*60+22</f>
        <v>202</v>
      </c>
      <c r="D185">
        <f t="shared" ca="1" si="11"/>
        <v>0.94549521571188255</v>
      </c>
      <c r="E185">
        <f t="shared" ca="1" si="12"/>
        <v>120</v>
      </c>
      <c r="F185">
        <f t="shared" ca="1" si="13"/>
        <v>220</v>
      </c>
    </row>
    <row r="186" spans="1:6" x14ac:dyDescent="0.25">
      <c r="A186">
        <f t="shared" si="10"/>
        <v>34225</v>
      </c>
      <c r="B186">
        <v>185</v>
      </c>
      <c r="C186">
        <f>3*60+14</f>
        <v>194</v>
      </c>
      <c r="D186">
        <f t="shared" ca="1" si="11"/>
        <v>0.72394956571927538</v>
      </c>
      <c r="E186">
        <f t="shared" ca="1" si="12"/>
        <v>587</v>
      </c>
      <c r="F186">
        <f t="shared" ca="1" si="13"/>
        <v>168</v>
      </c>
    </row>
    <row r="187" spans="1:6" x14ac:dyDescent="0.25">
      <c r="A187">
        <f t="shared" si="10"/>
        <v>34596</v>
      </c>
      <c r="B187">
        <v>186</v>
      </c>
      <c r="C187">
        <f>3*60+14</f>
        <v>194</v>
      </c>
      <c r="D187">
        <f t="shared" ca="1" si="11"/>
        <v>0.7071635674984641</v>
      </c>
      <c r="E187">
        <f t="shared" ca="1" si="12"/>
        <v>635</v>
      </c>
      <c r="F187">
        <f t="shared" ca="1" si="13"/>
        <v>211</v>
      </c>
    </row>
    <row r="188" spans="1:6" x14ac:dyDescent="0.25">
      <c r="A188">
        <f t="shared" si="10"/>
        <v>34969</v>
      </c>
      <c r="B188">
        <v>187</v>
      </c>
      <c r="C188">
        <f>2*60+58</f>
        <v>178</v>
      </c>
      <c r="D188">
        <f t="shared" ca="1" si="11"/>
        <v>0.30154426169943072</v>
      </c>
      <c r="E188">
        <f t="shared" ca="1" si="12"/>
        <v>1520</v>
      </c>
      <c r="F188">
        <f t="shared" ca="1" si="13"/>
        <v>250</v>
      </c>
    </row>
    <row r="189" spans="1:6" x14ac:dyDescent="0.25">
      <c r="A189">
        <f t="shared" si="10"/>
        <v>35344</v>
      </c>
      <c r="B189">
        <v>188</v>
      </c>
      <c r="C189">
        <f>2*60+58</f>
        <v>178</v>
      </c>
      <c r="D189">
        <f t="shared" ca="1" si="11"/>
        <v>0.47896091851211797</v>
      </c>
      <c r="E189">
        <f t="shared" ca="1" si="12"/>
        <v>1132</v>
      </c>
      <c r="F189">
        <f t="shared" ca="1" si="13"/>
        <v>308</v>
      </c>
    </row>
    <row r="190" spans="1:6" x14ac:dyDescent="0.25">
      <c r="A190">
        <f t="shared" si="10"/>
        <v>35721</v>
      </c>
      <c r="B190">
        <v>189</v>
      </c>
      <c r="C190">
        <f>2*60+55</f>
        <v>175</v>
      </c>
      <c r="D190">
        <f t="shared" ca="1" si="11"/>
        <v>0.7582228772194034</v>
      </c>
      <c r="E190">
        <f t="shared" ca="1" si="12"/>
        <v>517</v>
      </c>
      <c r="F190">
        <f t="shared" ca="1" si="13"/>
        <v>231</v>
      </c>
    </row>
    <row r="191" spans="1:6" x14ac:dyDescent="0.25">
      <c r="A191">
        <f t="shared" si="10"/>
        <v>36100</v>
      </c>
      <c r="B191">
        <v>190</v>
      </c>
      <c r="C191">
        <f>3*60+30</f>
        <v>210</v>
      </c>
      <c r="D191">
        <f t="shared" ca="1" si="11"/>
        <v>0.40058807136425223</v>
      </c>
      <c r="E191">
        <f t="shared" ca="1" si="12"/>
        <v>1303</v>
      </c>
      <c r="F191">
        <f t="shared" ca="1" si="13"/>
        <v>283</v>
      </c>
    </row>
    <row r="192" spans="1:6" x14ac:dyDescent="0.25">
      <c r="A192">
        <f t="shared" si="10"/>
        <v>36481</v>
      </c>
      <c r="B192">
        <v>191</v>
      </c>
      <c r="C192">
        <f>2*60+32</f>
        <v>152</v>
      </c>
      <c r="D192">
        <f t="shared" ca="1" si="11"/>
        <v>0.23158486800715294</v>
      </c>
      <c r="E192">
        <f t="shared" ca="1" si="12"/>
        <v>1656</v>
      </c>
      <c r="F192">
        <f t="shared" ca="1" si="13"/>
        <v>235</v>
      </c>
    </row>
    <row r="193" spans="1:6" x14ac:dyDescent="0.25">
      <c r="A193">
        <f t="shared" si="10"/>
        <v>36864</v>
      </c>
      <c r="B193">
        <v>192</v>
      </c>
      <c r="C193">
        <f>2*60+32</f>
        <v>152</v>
      </c>
      <c r="D193">
        <f t="shared" ca="1" si="11"/>
        <v>0.53785393312556851</v>
      </c>
      <c r="E193">
        <f t="shared" ca="1" si="12"/>
        <v>1016</v>
      </c>
      <c r="F193">
        <f t="shared" ca="1" si="13"/>
        <v>258</v>
      </c>
    </row>
    <row r="194" spans="1:6" x14ac:dyDescent="0.25">
      <c r="A194">
        <f t="shared" si="10"/>
        <v>37249</v>
      </c>
      <c r="B194">
        <v>193</v>
      </c>
      <c r="C194">
        <f>2*60+32</f>
        <v>152</v>
      </c>
      <c r="D194">
        <f t="shared" ca="1" si="11"/>
        <v>0.23431243778548239</v>
      </c>
      <c r="E194">
        <f t="shared" ca="1" si="12"/>
        <v>1649</v>
      </c>
      <c r="F194">
        <f t="shared" ca="1" si="13"/>
        <v>229</v>
      </c>
    </row>
    <row r="195" spans="1:6" x14ac:dyDescent="0.25">
      <c r="A195">
        <f t="shared" ref="A195:A258" si="14">B195^2</f>
        <v>37636</v>
      </c>
      <c r="B195">
        <v>194</v>
      </c>
      <c r="C195">
        <f>4*60+26</f>
        <v>266</v>
      </c>
      <c r="D195">
        <f t="shared" ref="D195:D258" ca="1" si="15">RAND()</f>
        <v>0.57483106231385961</v>
      </c>
      <c r="E195">
        <f t="shared" ref="E195:E258" ca="1" si="16">RANK(D195,$D$2:$D$2194)</f>
        <v>929</v>
      </c>
      <c r="F195">
        <f t="shared" ref="F195:F258" ca="1" si="17">OFFSET($C$1,E195,0)</f>
        <v>321</v>
      </c>
    </row>
    <row r="196" spans="1:6" x14ac:dyDescent="0.25">
      <c r="A196">
        <f t="shared" si="14"/>
        <v>38025</v>
      </c>
      <c r="B196">
        <v>195</v>
      </c>
      <c r="C196">
        <f>4*60+36</f>
        <v>276</v>
      </c>
      <c r="D196">
        <f t="shared" ca="1" si="15"/>
        <v>0.29390817037623929</v>
      </c>
      <c r="E196">
        <f t="shared" ca="1" si="16"/>
        <v>1533</v>
      </c>
      <c r="F196">
        <f t="shared" ca="1" si="17"/>
        <v>263</v>
      </c>
    </row>
    <row r="197" spans="1:6" x14ac:dyDescent="0.25">
      <c r="A197">
        <f t="shared" si="14"/>
        <v>38416</v>
      </c>
      <c r="B197">
        <v>196</v>
      </c>
      <c r="C197">
        <f>3*60+24</f>
        <v>204</v>
      </c>
      <c r="D197">
        <f t="shared" ca="1" si="15"/>
        <v>0.52035250020384882</v>
      </c>
      <c r="E197">
        <f t="shared" ca="1" si="16"/>
        <v>1048</v>
      </c>
      <c r="F197">
        <f t="shared" ca="1" si="17"/>
        <v>256</v>
      </c>
    </row>
    <row r="198" spans="1:6" x14ac:dyDescent="0.25">
      <c r="A198">
        <f t="shared" si="14"/>
        <v>38809</v>
      </c>
      <c r="B198">
        <v>197</v>
      </c>
      <c r="C198">
        <f>3*60+40</f>
        <v>220</v>
      </c>
      <c r="D198">
        <f t="shared" ca="1" si="15"/>
        <v>0.15716295419811455</v>
      </c>
      <c r="E198">
        <f t="shared" ca="1" si="16"/>
        <v>1820</v>
      </c>
      <c r="F198">
        <f t="shared" ca="1" si="17"/>
        <v>208</v>
      </c>
    </row>
    <row r="199" spans="1:6" x14ac:dyDescent="0.25">
      <c r="A199">
        <f t="shared" si="14"/>
        <v>39204</v>
      </c>
      <c r="B199">
        <v>198</v>
      </c>
      <c r="C199">
        <f>3*60+40</f>
        <v>220</v>
      </c>
      <c r="D199">
        <f t="shared" ca="1" si="15"/>
        <v>6.4594622897213516E-2</v>
      </c>
      <c r="E199">
        <f t="shared" ca="1" si="16"/>
        <v>2055</v>
      </c>
      <c r="F199">
        <f t="shared" ca="1" si="17"/>
        <v>223</v>
      </c>
    </row>
    <row r="200" spans="1:6" x14ac:dyDescent="0.25">
      <c r="A200">
        <f t="shared" si="14"/>
        <v>39601</v>
      </c>
      <c r="B200">
        <v>199</v>
      </c>
      <c r="C200">
        <f>2*60+37</f>
        <v>157</v>
      </c>
      <c r="D200">
        <f t="shared" ca="1" si="15"/>
        <v>0.11235244463216776</v>
      </c>
      <c r="E200">
        <f t="shared" ca="1" si="16"/>
        <v>1935</v>
      </c>
      <c r="F200">
        <f t="shared" ca="1" si="17"/>
        <v>230</v>
      </c>
    </row>
    <row r="201" spans="1:6" x14ac:dyDescent="0.25">
      <c r="A201">
        <f t="shared" si="14"/>
        <v>40000</v>
      </c>
      <c r="B201">
        <v>200</v>
      </c>
      <c r="C201">
        <f>4*60+15</f>
        <v>255</v>
      </c>
      <c r="D201">
        <f t="shared" ca="1" si="15"/>
        <v>0.3365288111335405</v>
      </c>
      <c r="E201">
        <f t="shared" ca="1" si="16"/>
        <v>1442</v>
      </c>
      <c r="F201">
        <f t="shared" ca="1" si="17"/>
        <v>243</v>
      </c>
    </row>
    <row r="202" spans="1:6" x14ac:dyDescent="0.25">
      <c r="A202">
        <f t="shared" si="14"/>
        <v>40401</v>
      </c>
      <c r="B202">
        <v>201</v>
      </c>
      <c r="C202">
        <f>3*60+28</f>
        <v>208</v>
      </c>
      <c r="D202">
        <f t="shared" ca="1" si="15"/>
        <v>0.10895955147211334</v>
      </c>
      <c r="E202">
        <f t="shared" ca="1" si="16"/>
        <v>1940</v>
      </c>
      <c r="F202">
        <f t="shared" ca="1" si="17"/>
        <v>230</v>
      </c>
    </row>
    <row r="203" spans="1:6" x14ac:dyDescent="0.25">
      <c r="A203">
        <f t="shared" si="14"/>
        <v>40804</v>
      </c>
      <c r="B203">
        <v>202</v>
      </c>
      <c r="C203">
        <f>3*60+31</f>
        <v>211</v>
      </c>
      <c r="D203">
        <f t="shared" ca="1" si="15"/>
        <v>0.57859097526305325</v>
      </c>
      <c r="E203">
        <f t="shared" ca="1" si="16"/>
        <v>919</v>
      </c>
      <c r="F203">
        <f t="shared" ca="1" si="17"/>
        <v>270</v>
      </c>
    </row>
    <row r="204" spans="1:6" x14ac:dyDescent="0.25">
      <c r="A204">
        <f t="shared" si="14"/>
        <v>41209</v>
      </c>
      <c r="B204">
        <v>203</v>
      </c>
      <c r="C204">
        <f>3*60+27</f>
        <v>207</v>
      </c>
      <c r="D204">
        <f t="shared" ca="1" si="15"/>
        <v>0.70877134402033937</v>
      </c>
      <c r="E204">
        <f t="shared" ca="1" si="16"/>
        <v>626</v>
      </c>
      <c r="F204">
        <f t="shared" ca="1" si="17"/>
        <v>273</v>
      </c>
    </row>
    <row r="205" spans="1:6" x14ac:dyDescent="0.25">
      <c r="A205">
        <f t="shared" si="14"/>
        <v>41616</v>
      </c>
      <c r="B205">
        <v>204</v>
      </c>
      <c r="C205">
        <f>2*60+58</f>
        <v>178</v>
      </c>
      <c r="D205">
        <f t="shared" ca="1" si="15"/>
        <v>0.91115575959150452</v>
      </c>
      <c r="E205">
        <f t="shared" ca="1" si="16"/>
        <v>200</v>
      </c>
      <c r="F205">
        <f t="shared" ca="1" si="17"/>
        <v>255</v>
      </c>
    </row>
    <row r="206" spans="1:6" x14ac:dyDescent="0.25">
      <c r="A206">
        <f t="shared" si="14"/>
        <v>42025</v>
      </c>
      <c r="B206">
        <v>205</v>
      </c>
      <c r="C206">
        <f>2*60+58</f>
        <v>178</v>
      </c>
      <c r="D206">
        <f t="shared" ca="1" si="15"/>
        <v>0.92545352324982166</v>
      </c>
      <c r="E206">
        <f t="shared" ca="1" si="16"/>
        <v>169</v>
      </c>
      <c r="F206">
        <f t="shared" ca="1" si="17"/>
        <v>207</v>
      </c>
    </row>
    <row r="207" spans="1:6" x14ac:dyDescent="0.25">
      <c r="A207">
        <f t="shared" si="14"/>
        <v>42436</v>
      </c>
      <c r="B207">
        <v>206</v>
      </c>
      <c r="C207">
        <f>3*60+15</f>
        <v>195</v>
      </c>
      <c r="D207">
        <f t="shared" ca="1" si="15"/>
        <v>0.22636000738557138</v>
      </c>
      <c r="E207">
        <f t="shared" ca="1" si="16"/>
        <v>1671</v>
      </c>
      <c r="F207">
        <f t="shared" ca="1" si="17"/>
        <v>266</v>
      </c>
    </row>
    <row r="208" spans="1:6" x14ac:dyDescent="0.25">
      <c r="A208">
        <f t="shared" si="14"/>
        <v>42849</v>
      </c>
      <c r="B208">
        <v>207</v>
      </c>
      <c r="C208">
        <f>3*60+15</f>
        <v>195</v>
      </c>
      <c r="D208">
        <f t="shared" ca="1" si="15"/>
        <v>0.72144929967475135</v>
      </c>
      <c r="E208">
        <f t="shared" ca="1" si="16"/>
        <v>594</v>
      </c>
      <c r="F208">
        <f t="shared" ca="1" si="17"/>
        <v>222</v>
      </c>
    </row>
    <row r="209" spans="1:6" x14ac:dyDescent="0.25">
      <c r="A209">
        <f t="shared" si="14"/>
        <v>43264</v>
      </c>
      <c r="B209">
        <v>208</v>
      </c>
      <c r="C209">
        <f>3*60+44</f>
        <v>224</v>
      </c>
      <c r="D209">
        <f t="shared" ca="1" si="15"/>
        <v>5.4484623623800243E-2</v>
      </c>
      <c r="E209">
        <f t="shared" ca="1" si="16"/>
        <v>2079</v>
      </c>
      <c r="F209">
        <f t="shared" ca="1" si="17"/>
        <v>220</v>
      </c>
    </row>
    <row r="210" spans="1:6" x14ac:dyDescent="0.25">
      <c r="A210">
        <f t="shared" si="14"/>
        <v>43681</v>
      </c>
      <c r="B210">
        <v>209</v>
      </c>
      <c r="C210">
        <f>3*60+29</f>
        <v>209</v>
      </c>
      <c r="D210">
        <f t="shared" ca="1" si="15"/>
        <v>0.21397973674144311</v>
      </c>
      <c r="E210">
        <f t="shared" ca="1" si="16"/>
        <v>1692</v>
      </c>
      <c r="F210">
        <f t="shared" ca="1" si="17"/>
        <v>212</v>
      </c>
    </row>
    <row r="211" spans="1:6" x14ac:dyDescent="0.25">
      <c r="A211">
        <f t="shared" si="14"/>
        <v>44100</v>
      </c>
      <c r="B211">
        <v>210</v>
      </c>
      <c r="C211">
        <f>5*60+54</f>
        <v>354</v>
      </c>
      <c r="D211">
        <f t="shared" ca="1" si="15"/>
        <v>9.5697677306638806E-2</v>
      </c>
      <c r="E211">
        <f t="shared" ca="1" si="16"/>
        <v>1978</v>
      </c>
      <c r="F211">
        <f t="shared" ca="1" si="17"/>
        <v>241</v>
      </c>
    </row>
    <row r="212" spans="1:6" x14ac:dyDescent="0.25">
      <c r="A212">
        <f t="shared" si="14"/>
        <v>44521</v>
      </c>
      <c r="B212">
        <v>211</v>
      </c>
      <c r="C212">
        <f>5*60+54</f>
        <v>354</v>
      </c>
      <c r="D212">
        <f t="shared" ca="1" si="15"/>
        <v>0.69665292148077362</v>
      </c>
      <c r="E212">
        <f t="shared" ca="1" si="16"/>
        <v>667</v>
      </c>
      <c r="F212">
        <f t="shared" ca="1" si="17"/>
        <v>270</v>
      </c>
    </row>
    <row r="213" spans="1:6" x14ac:dyDescent="0.25">
      <c r="A213">
        <f t="shared" si="14"/>
        <v>44944</v>
      </c>
      <c r="B213">
        <v>212</v>
      </c>
      <c r="C213">
        <f>3*60+20</f>
        <v>200</v>
      </c>
      <c r="D213">
        <f t="shared" ca="1" si="15"/>
        <v>0.99614706899631289</v>
      </c>
      <c r="E213">
        <f t="shared" ca="1" si="16"/>
        <v>11</v>
      </c>
      <c r="F213">
        <f t="shared" ca="1" si="17"/>
        <v>166</v>
      </c>
    </row>
    <row r="214" spans="1:6" x14ac:dyDescent="0.25">
      <c r="A214">
        <f t="shared" si="14"/>
        <v>45369</v>
      </c>
      <c r="B214">
        <v>213</v>
      </c>
      <c r="C214">
        <f>2*60+50</f>
        <v>170</v>
      </c>
      <c r="D214">
        <f t="shared" ca="1" si="15"/>
        <v>0.70007152576804188</v>
      </c>
      <c r="E214">
        <f t="shared" ca="1" si="16"/>
        <v>654</v>
      </c>
      <c r="F214">
        <f t="shared" ca="1" si="17"/>
        <v>253</v>
      </c>
    </row>
    <row r="215" spans="1:6" x14ac:dyDescent="0.25">
      <c r="A215">
        <f t="shared" si="14"/>
        <v>45796</v>
      </c>
      <c r="B215">
        <v>214</v>
      </c>
      <c r="C215">
        <f>2*60+50</f>
        <v>170</v>
      </c>
      <c r="D215">
        <f t="shared" ca="1" si="15"/>
        <v>0.43972832256096583</v>
      </c>
      <c r="E215">
        <f t="shared" ca="1" si="16"/>
        <v>1221</v>
      </c>
      <c r="F215">
        <f t="shared" ca="1" si="17"/>
        <v>223</v>
      </c>
    </row>
    <row r="216" spans="1:6" x14ac:dyDescent="0.25">
      <c r="A216">
        <f t="shared" si="14"/>
        <v>46225</v>
      </c>
      <c r="B216">
        <v>215</v>
      </c>
      <c r="C216">
        <f>3*60+12</f>
        <v>192</v>
      </c>
      <c r="D216">
        <f t="shared" ca="1" si="15"/>
        <v>0.17781247421206359</v>
      </c>
      <c r="E216">
        <f t="shared" ca="1" si="16"/>
        <v>1773</v>
      </c>
      <c r="F216">
        <f t="shared" ca="1" si="17"/>
        <v>270</v>
      </c>
    </row>
    <row r="217" spans="1:6" x14ac:dyDescent="0.25">
      <c r="A217">
        <f t="shared" si="14"/>
        <v>46656</v>
      </c>
      <c r="B217">
        <v>216</v>
      </c>
      <c r="C217">
        <f>2*60+30</f>
        <v>150</v>
      </c>
      <c r="D217">
        <f t="shared" ca="1" si="15"/>
        <v>0.53803725556090309</v>
      </c>
      <c r="E217">
        <f t="shared" ca="1" si="16"/>
        <v>1015</v>
      </c>
      <c r="F217">
        <f t="shared" ca="1" si="17"/>
        <v>222</v>
      </c>
    </row>
    <row r="218" spans="1:6" x14ac:dyDescent="0.25">
      <c r="A218">
        <f t="shared" si="14"/>
        <v>47089</v>
      </c>
      <c r="B218">
        <v>217</v>
      </c>
      <c r="C218">
        <f>3*60+2</f>
        <v>182</v>
      </c>
      <c r="D218">
        <f t="shared" ca="1" si="15"/>
        <v>0.71753477989701353</v>
      </c>
      <c r="E218">
        <f t="shared" ca="1" si="16"/>
        <v>603</v>
      </c>
      <c r="F218">
        <f t="shared" ca="1" si="17"/>
        <v>236</v>
      </c>
    </row>
    <row r="219" spans="1:6" x14ac:dyDescent="0.25">
      <c r="A219">
        <f t="shared" si="14"/>
        <v>47524</v>
      </c>
      <c r="B219">
        <v>218</v>
      </c>
      <c r="C219">
        <f>3*60+25</f>
        <v>205</v>
      </c>
      <c r="D219">
        <f t="shared" ca="1" si="15"/>
        <v>0.67190077574916718</v>
      </c>
      <c r="E219">
        <f t="shared" ca="1" si="16"/>
        <v>726</v>
      </c>
      <c r="F219">
        <f t="shared" ca="1" si="17"/>
        <v>230</v>
      </c>
    </row>
    <row r="220" spans="1:6" x14ac:dyDescent="0.25">
      <c r="A220">
        <f t="shared" si="14"/>
        <v>47961</v>
      </c>
      <c r="B220">
        <v>219</v>
      </c>
      <c r="C220">
        <f>3*60+31</f>
        <v>211</v>
      </c>
      <c r="D220">
        <f t="shared" ca="1" si="15"/>
        <v>0.91970804146236451</v>
      </c>
      <c r="E220">
        <f t="shared" ca="1" si="16"/>
        <v>180</v>
      </c>
      <c r="F220">
        <f t="shared" ca="1" si="17"/>
        <v>230</v>
      </c>
    </row>
    <row r="221" spans="1:6" x14ac:dyDescent="0.25">
      <c r="A221">
        <f t="shared" si="14"/>
        <v>48400</v>
      </c>
      <c r="B221">
        <v>220</v>
      </c>
      <c r="C221">
        <f>4*60+18</f>
        <v>258</v>
      </c>
      <c r="D221">
        <f t="shared" ca="1" si="15"/>
        <v>0.84492356304769722</v>
      </c>
      <c r="E221">
        <f t="shared" ca="1" si="16"/>
        <v>355</v>
      </c>
      <c r="F221">
        <f t="shared" ca="1" si="17"/>
        <v>215</v>
      </c>
    </row>
    <row r="222" spans="1:6" x14ac:dyDescent="0.25">
      <c r="A222">
        <f t="shared" si="14"/>
        <v>48841</v>
      </c>
      <c r="B222">
        <v>221</v>
      </c>
      <c r="C222">
        <f>3*60+27</f>
        <v>207</v>
      </c>
      <c r="D222">
        <f t="shared" ca="1" si="15"/>
        <v>9.9273233765928337E-2</v>
      </c>
      <c r="E222">
        <f t="shared" ca="1" si="16"/>
        <v>1965</v>
      </c>
      <c r="F222">
        <f t="shared" ca="1" si="17"/>
        <v>180</v>
      </c>
    </row>
    <row r="223" spans="1:6" x14ac:dyDescent="0.25">
      <c r="A223">
        <f t="shared" si="14"/>
        <v>49284</v>
      </c>
      <c r="B223">
        <v>222</v>
      </c>
      <c r="C223">
        <f>3*60+56</f>
        <v>236</v>
      </c>
      <c r="D223">
        <f t="shared" ca="1" si="15"/>
        <v>4.2052119344858196E-2</v>
      </c>
      <c r="E223">
        <f t="shared" ca="1" si="16"/>
        <v>2113</v>
      </c>
      <c r="F223">
        <f t="shared" ca="1" si="17"/>
        <v>228</v>
      </c>
    </row>
    <row r="224" spans="1:6" x14ac:dyDescent="0.25">
      <c r="A224">
        <f t="shared" si="14"/>
        <v>49729</v>
      </c>
      <c r="B224">
        <v>223</v>
      </c>
      <c r="C224">
        <f>3*60+21</f>
        <v>201</v>
      </c>
      <c r="D224">
        <f t="shared" ca="1" si="15"/>
        <v>0.28433224213408037</v>
      </c>
      <c r="E224">
        <f t="shared" ca="1" si="16"/>
        <v>1548</v>
      </c>
      <c r="F224">
        <f t="shared" ca="1" si="17"/>
        <v>252</v>
      </c>
    </row>
    <row r="225" spans="1:6" x14ac:dyDescent="0.25">
      <c r="A225">
        <f t="shared" si="14"/>
        <v>50176</v>
      </c>
      <c r="B225">
        <v>224</v>
      </c>
      <c r="C225">
        <f>5*60+38</f>
        <v>338</v>
      </c>
      <c r="D225">
        <f t="shared" ca="1" si="15"/>
        <v>0.82797890652710926</v>
      </c>
      <c r="E225">
        <f t="shared" ca="1" si="16"/>
        <v>387</v>
      </c>
      <c r="F225">
        <f t="shared" ca="1" si="17"/>
        <v>193</v>
      </c>
    </row>
    <row r="226" spans="1:6" x14ac:dyDescent="0.25">
      <c r="A226">
        <f t="shared" si="14"/>
        <v>50625</v>
      </c>
      <c r="B226">
        <v>225</v>
      </c>
      <c r="C226">
        <f>5*60+38</f>
        <v>338</v>
      </c>
      <c r="D226">
        <f t="shared" ca="1" si="15"/>
        <v>0.17284396312319683</v>
      </c>
      <c r="E226">
        <f t="shared" ca="1" si="16"/>
        <v>1785</v>
      </c>
      <c r="F226">
        <f t="shared" ca="1" si="17"/>
        <v>209</v>
      </c>
    </row>
    <row r="227" spans="1:6" x14ac:dyDescent="0.25">
      <c r="A227">
        <f t="shared" si="14"/>
        <v>51076</v>
      </c>
      <c r="B227">
        <v>226</v>
      </c>
      <c r="C227">
        <f>3*60+23</f>
        <v>203</v>
      </c>
      <c r="D227">
        <f t="shared" ca="1" si="15"/>
        <v>0.42456360681443983</v>
      </c>
      <c r="E227">
        <f t="shared" ca="1" si="16"/>
        <v>1259</v>
      </c>
      <c r="F227">
        <f t="shared" ca="1" si="17"/>
        <v>268</v>
      </c>
    </row>
    <row r="228" spans="1:6" x14ac:dyDescent="0.25">
      <c r="A228">
        <f t="shared" si="14"/>
        <v>51529</v>
      </c>
      <c r="B228">
        <v>227</v>
      </c>
      <c r="C228">
        <f>3*60+47</f>
        <v>227</v>
      </c>
      <c r="D228">
        <f t="shared" ca="1" si="15"/>
        <v>0.93109819272062289</v>
      </c>
      <c r="E228">
        <f t="shared" ca="1" si="16"/>
        <v>152</v>
      </c>
      <c r="F228">
        <f t="shared" ca="1" si="17"/>
        <v>240</v>
      </c>
    </row>
    <row r="229" spans="1:6" x14ac:dyDescent="0.25">
      <c r="A229">
        <f t="shared" si="14"/>
        <v>51984</v>
      </c>
      <c r="B229">
        <v>228</v>
      </c>
      <c r="C229">
        <f>3*60+47</f>
        <v>227</v>
      </c>
      <c r="D229">
        <f t="shared" ca="1" si="15"/>
        <v>0.38876086741721549</v>
      </c>
      <c r="E229">
        <f t="shared" ca="1" si="16"/>
        <v>1327</v>
      </c>
      <c r="F229">
        <f t="shared" ca="1" si="17"/>
        <v>224</v>
      </c>
    </row>
    <row r="230" spans="1:6" x14ac:dyDescent="0.25">
      <c r="A230">
        <f t="shared" si="14"/>
        <v>52441</v>
      </c>
      <c r="B230">
        <v>229</v>
      </c>
      <c r="C230">
        <f>3*60+47</f>
        <v>227</v>
      </c>
      <c r="D230">
        <f t="shared" ca="1" si="15"/>
        <v>0.67899920351211862</v>
      </c>
      <c r="E230">
        <f t="shared" ca="1" si="16"/>
        <v>706</v>
      </c>
      <c r="F230">
        <f t="shared" ca="1" si="17"/>
        <v>227</v>
      </c>
    </row>
    <row r="231" spans="1:6" x14ac:dyDescent="0.25">
      <c r="A231">
        <f t="shared" si="14"/>
        <v>52900</v>
      </c>
      <c r="B231">
        <v>230</v>
      </c>
      <c r="C231">
        <f>2*60+51</f>
        <v>171</v>
      </c>
      <c r="D231">
        <f t="shared" ca="1" si="15"/>
        <v>0.51561824751161578</v>
      </c>
      <c r="E231">
        <f t="shared" ca="1" si="16"/>
        <v>1056</v>
      </c>
      <c r="F231">
        <f t="shared" ca="1" si="17"/>
        <v>209</v>
      </c>
    </row>
    <row r="232" spans="1:6" x14ac:dyDescent="0.25">
      <c r="A232">
        <f t="shared" si="14"/>
        <v>53361</v>
      </c>
      <c r="B232">
        <v>231</v>
      </c>
      <c r="C232">
        <f>2*60+33</f>
        <v>153</v>
      </c>
      <c r="D232">
        <f t="shared" ca="1" si="15"/>
        <v>0.61857857558750828</v>
      </c>
      <c r="E232">
        <f t="shared" ca="1" si="16"/>
        <v>842</v>
      </c>
      <c r="F232">
        <f t="shared" ca="1" si="17"/>
        <v>251</v>
      </c>
    </row>
    <row r="233" spans="1:6" x14ac:dyDescent="0.25">
      <c r="A233">
        <f t="shared" si="14"/>
        <v>53824</v>
      </c>
      <c r="B233">
        <v>232</v>
      </c>
      <c r="C233">
        <f>3*60+13</f>
        <v>193</v>
      </c>
      <c r="D233">
        <f t="shared" ca="1" si="15"/>
        <v>0.16723673406772388</v>
      </c>
      <c r="E233">
        <f t="shared" ca="1" si="16"/>
        <v>1794</v>
      </c>
      <c r="F233">
        <f t="shared" ca="1" si="17"/>
        <v>200</v>
      </c>
    </row>
    <row r="234" spans="1:6" x14ac:dyDescent="0.25">
      <c r="A234">
        <f t="shared" si="14"/>
        <v>54289</v>
      </c>
      <c r="B234">
        <v>233</v>
      </c>
      <c r="C234">
        <f>3*60+16</f>
        <v>196</v>
      </c>
      <c r="D234">
        <f t="shared" ca="1" si="15"/>
        <v>0.60868727869422778</v>
      </c>
      <c r="E234">
        <f t="shared" ca="1" si="16"/>
        <v>854</v>
      </c>
      <c r="F234">
        <f t="shared" ca="1" si="17"/>
        <v>281</v>
      </c>
    </row>
    <row r="235" spans="1:6" x14ac:dyDescent="0.25">
      <c r="A235">
        <f t="shared" si="14"/>
        <v>54756</v>
      </c>
      <c r="B235">
        <v>234</v>
      </c>
      <c r="C235">
        <f>3*60+24</f>
        <v>204</v>
      </c>
      <c r="D235">
        <f t="shared" ca="1" si="15"/>
        <v>0.85849341391488199</v>
      </c>
      <c r="E235">
        <f t="shared" ca="1" si="16"/>
        <v>323</v>
      </c>
      <c r="F235">
        <f t="shared" ca="1" si="17"/>
        <v>184</v>
      </c>
    </row>
    <row r="236" spans="1:6" x14ac:dyDescent="0.25">
      <c r="A236">
        <f t="shared" si="14"/>
        <v>55225</v>
      </c>
      <c r="B236">
        <v>235</v>
      </c>
      <c r="C236">
        <f>3*60+24</f>
        <v>204</v>
      </c>
      <c r="D236">
        <f t="shared" ca="1" si="15"/>
        <v>0.92217015150311754</v>
      </c>
      <c r="E236">
        <f t="shared" ca="1" si="16"/>
        <v>175</v>
      </c>
      <c r="F236">
        <f t="shared" ca="1" si="17"/>
        <v>166</v>
      </c>
    </row>
    <row r="237" spans="1:6" x14ac:dyDescent="0.25">
      <c r="A237">
        <f t="shared" si="14"/>
        <v>55696</v>
      </c>
      <c r="B237">
        <v>236</v>
      </c>
      <c r="C237">
        <f>3*60+24</f>
        <v>204</v>
      </c>
      <c r="D237">
        <f t="shared" ca="1" si="15"/>
        <v>0.75987561628095424</v>
      </c>
      <c r="E237">
        <f t="shared" ca="1" si="16"/>
        <v>515</v>
      </c>
      <c r="F237">
        <f t="shared" ca="1" si="17"/>
        <v>229</v>
      </c>
    </row>
    <row r="238" spans="1:6" x14ac:dyDescent="0.25">
      <c r="A238">
        <f t="shared" si="14"/>
        <v>56169</v>
      </c>
      <c r="B238">
        <v>237</v>
      </c>
      <c r="C238">
        <f>3*60+24</f>
        <v>204</v>
      </c>
      <c r="D238">
        <f t="shared" ca="1" si="15"/>
        <v>0.98559947558146876</v>
      </c>
      <c r="E238">
        <f t="shared" ca="1" si="16"/>
        <v>36</v>
      </c>
      <c r="F238">
        <f t="shared" ca="1" si="17"/>
        <v>289</v>
      </c>
    </row>
    <row r="239" spans="1:6" x14ac:dyDescent="0.25">
      <c r="A239">
        <f t="shared" si="14"/>
        <v>56644</v>
      </c>
      <c r="B239">
        <v>238</v>
      </c>
      <c r="C239">
        <f>3*60+57</f>
        <v>237</v>
      </c>
      <c r="D239">
        <f t="shared" ca="1" si="15"/>
        <v>0.10682824489769749</v>
      </c>
      <c r="E239">
        <f t="shared" ca="1" si="16"/>
        <v>1949</v>
      </c>
      <c r="F239">
        <f t="shared" ca="1" si="17"/>
        <v>238</v>
      </c>
    </row>
    <row r="240" spans="1:6" x14ac:dyDescent="0.25">
      <c r="A240">
        <f t="shared" si="14"/>
        <v>57121</v>
      </c>
      <c r="B240">
        <v>239</v>
      </c>
      <c r="C240">
        <f>4*60+10</f>
        <v>250</v>
      </c>
      <c r="D240">
        <f t="shared" ca="1" si="15"/>
        <v>4.1626885862100504E-4</v>
      </c>
      <c r="E240">
        <f t="shared" ca="1" si="16"/>
        <v>2193</v>
      </c>
      <c r="F240">
        <f t="shared" ca="1" si="17"/>
        <v>233</v>
      </c>
    </row>
    <row r="241" spans="1:6" x14ac:dyDescent="0.25">
      <c r="A241">
        <f t="shared" si="14"/>
        <v>57600</v>
      </c>
      <c r="B241">
        <v>240</v>
      </c>
      <c r="C241">
        <f>3*60+28</f>
        <v>208</v>
      </c>
      <c r="D241">
        <f t="shared" ca="1" si="15"/>
        <v>0.76650129395534661</v>
      </c>
      <c r="E241">
        <f t="shared" ca="1" si="16"/>
        <v>506</v>
      </c>
      <c r="F241">
        <f t="shared" ca="1" si="17"/>
        <v>218</v>
      </c>
    </row>
    <row r="242" spans="1:6" x14ac:dyDescent="0.25">
      <c r="A242">
        <f t="shared" si="14"/>
        <v>58081</v>
      </c>
      <c r="B242">
        <v>241</v>
      </c>
      <c r="C242">
        <f>3*60+44</f>
        <v>224</v>
      </c>
      <c r="D242">
        <f t="shared" ca="1" si="15"/>
        <v>0.45504952228543138</v>
      </c>
      <c r="E242">
        <f t="shared" ca="1" si="16"/>
        <v>1185</v>
      </c>
      <c r="F242">
        <f t="shared" ca="1" si="17"/>
        <v>233</v>
      </c>
    </row>
    <row r="243" spans="1:6" x14ac:dyDescent="0.25">
      <c r="A243">
        <f t="shared" si="14"/>
        <v>58564</v>
      </c>
      <c r="B243">
        <v>242</v>
      </c>
      <c r="C243">
        <f>3*60+44</f>
        <v>224</v>
      </c>
      <c r="D243">
        <f t="shared" ca="1" si="15"/>
        <v>0.66614619968970079</v>
      </c>
      <c r="E243">
        <f t="shared" ca="1" si="16"/>
        <v>737</v>
      </c>
      <c r="F243">
        <f t="shared" ca="1" si="17"/>
        <v>298</v>
      </c>
    </row>
    <row r="244" spans="1:6" x14ac:dyDescent="0.25">
      <c r="A244">
        <f t="shared" si="14"/>
        <v>59049</v>
      </c>
      <c r="B244">
        <v>243</v>
      </c>
      <c r="C244">
        <f>3*60+2</f>
        <v>182</v>
      </c>
      <c r="D244">
        <f t="shared" ca="1" si="15"/>
        <v>0.48129582986317287</v>
      </c>
      <c r="E244">
        <f t="shared" ca="1" si="16"/>
        <v>1128</v>
      </c>
      <c r="F244">
        <f t="shared" ca="1" si="17"/>
        <v>308</v>
      </c>
    </row>
    <row r="245" spans="1:6" x14ac:dyDescent="0.25">
      <c r="A245">
        <f t="shared" si="14"/>
        <v>59536</v>
      </c>
      <c r="B245">
        <v>244</v>
      </c>
      <c r="C245">
        <f>3*60+12</f>
        <v>192</v>
      </c>
      <c r="D245">
        <f t="shared" ca="1" si="15"/>
        <v>0.35765456009968677</v>
      </c>
      <c r="E245">
        <f t="shared" ca="1" si="16"/>
        <v>1399</v>
      </c>
      <c r="F245">
        <f t="shared" ca="1" si="17"/>
        <v>230</v>
      </c>
    </row>
    <row r="246" spans="1:6" x14ac:dyDescent="0.25">
      <c r="A246">
        <f t="shared" si="14"/>
        <v>60025</v>
      </c>
      <c r="B246">
        <v>245</v>
      </c>
      <c r="C246">
        <f>3*60+8</f>
        <v>188</v>
      </c>
      <c r="D246">
        <f t="shared" ca="1" si="15"/>
        <v>0.18352134322551816</v>
      </c>
      <c r="E246">
        <f t="shared" ca="1" si="16"/>
        <v>1756</v>
      </c>
      <c r="F246">
        <f t="shared" ca="1" si="17"/>
        <v>248</v>
      </c>
    </row>
    <row r="247" spans="1:6" x14ac:dyDescent="0.25">
      <c r="A247">
        <f t="shared" si="14"/>
        <v>60516</v>
      </c>
      <c r="B247">
        <v>246</v>
      </c>
      <c r="C247">
        <f>3*60+8</f>
        <v>188</v>
      </c>
      <c r="D247">
        <f t="shared" ca="1" si="15"/>
        <v>0.72138634315859107</v>
      </c>
      <c r="E247">
        <f t="shared" ca="1" si="16"/>
        <v>595</v>
      </c>
      <c r="F247">
        <f t="shared" ca="1" si="17"/>
        <v>222</v>
      </c>
    </row>
    <row r="248" spans="1:6" x14ac:dyDescent="0.25">
      <c r="A248">
        <f t="shared" si="14"/>
        <v>61009</v>
      </c>
      <c r="B248">
        <v>247</v>
      </c>
      <c r="C248">
        <f>3*60+30</f>
        <v>210</v>
      </c>
      <c r="D248">
        <f t="shared" ca="1" si="15"/>
        <v>0.1484782520613166</v>
      </c>
      <c r="E248">
        <f t="shared" ca="1" si="16"/>
        <v>1839</v>
      </c>
      <c r="F248">
        <f t="shared" ca="1" si="17"/>
        <v>207</v>
      </c>
    </row>
    <row r="249" spans="1:6" x14ac:dyDescent="0.25">
      <c r="A249">
        <f t="shared" si="14"/>
        <v>61504</v>
      </c>
      <c r="B249">
        <v>248</v>
      </c>
      <c r="C249">
        <f>3*60+32</f>
        <v>212</v>
      </c>
      <c r="D249">
        <f t="shared" ca="1" si="15"/>
        <v>0.18100247979528417</v>
      </c>
      <c r="E249">
        <f t="shared" ca="1" si="16"/>
        <v>1764</v>
      </c>
      <c r="F249">
        <f t="shared" ca="1" si="17"/>
        <v>223</v>
      </c>
    </row>
    <row r="250" spans="1:6" x14ac:dyDescent="0.25">
      <c r="A250">
        <f t="shared" si="14"/>
        <v>62001</v>
      </c>
      <c r="B250">
        <v>249</v>
      </c>
      <c r="C250">
        <f>3*60+30</f>
        <v>210</v>
      </c>
      <c r="D250">
        <f t="shared" ca="1" si="15"/>
        <v>2.3361587543608064E-2</v>
      </c>
      <c r="E250">
        <f t="shared" ca="1" si="16"/>
        <v>2155</v>
      </c>
      <c r="F250">
        <f t="shared" ca="1" si="17"/>
        <v>250</v>
      </c>
    </row>
    <row r="251" spans="1:6" x14ac:dyDescent="0.25">
      <c r="A251">
        <f t="shared" si="14"/>
        <v>62500</v>
      </c>
      <c r="B251">
        <v>250</v>
      </c>
      <c r="C251">
        <f>3*60+9</f>
        <v>189</v>
      </c>
      <c r="D251">
        <f t="shared" ca="1" si="15"/>
        <v>0.49226981628528554</v>
      </c>
      <c r="E251">
        <f t="shared" ca="1" si="16"/>
        <v>1103</v>
      </c>
      <c r="F251">
        <f t="shared" ca="1" si="17"/>
        <v>170</v>
      </c>
    </row>
    <row r="252" spans="1:6" x14ac:dyDescent="0.25">
      <c r="A252">
        <f t="shared" si="14"/>
        <v>63001</v>
      </c>
      <c r="B252">
        <v>251</v>
      </c>
      <c r="C252">
        <f>3*60+9</f>
        <v>189</v>
      </c>
      <c r="D252">
        <f t="shared" ca="1" si="15"/>
        <v>0.98584317053711024</v>
      </c>
      <c r="E252">
        <f t="shared" ca="1" si="16"/>
        <v>35</v>
      </c>
      <c r="F252">
        <f t="shared" ca="1" si="17"/>
        <v>237</v>
      </c>
    </row>
    <row r="253" spans="1:6" x14ac:dyDescent="0.25">
      <c r="A253">
        <f t="shared" si="14"/>
        <v>63504</v>
      </c>
      <c r="B253">
        <v>252</v>
      </c>
      <c r="C253">
        <f>3*60+9</f>
        <v>189</v>
      </c>
      <c r="D253">
        <f t="shared" ca="1" si="15"/>
        <v>0.3329258196381113</v>
      </c>
      <c r="E253">
        <f t="shared" ca="1" si="16"/>
        <v>1452</v>
      </c>
      <c r="F253">
        <f t="shared" ca="1" si="17"/>
        <v>172</v>
      </c>
    </row>
    <row r="254" spans="1:6" x14ac:dyDescent="0.25">
      <c r="A254">
        <f t="shared" si="14"/>
        <v>64009</v>
      </c>
      <c r="B254">
        <v>253</v>
      </c>
      <c r="C254">
        <f>3*60+42</f>
        <v>222</v>
      </c>
      <c r="D254">
        <f t="shared" ca="1" si="15"/>
        <v>0.63055435587369679</v>
      </c>
      <c r="E254">
        <f t="shared" ca="1" si="16"/>
        <v>813</v>
      </c>
      <c r="F254">
        <f t="shared" ca="1" si="17"/>
        <v>298</v>
      </c>
    </row>
    <row r="255" spans="1:6" x14ac:dyDescent="0.25">
      <c r="A255">
        <f t="shared" si="14"/>
        <v>64516</v>
      </c>
      <c r="B255">
        <v>254</v>
      </c>
      <c r="C255">
        <f>3*60+42</f>
        <v>222</v>
      </c>
      <c r="D255">
        <f t="shared" ca="1" si="15"/>
        <v>0.33559655398429244</v>
      </c>
      <c r="E255">
        <f t="shared" ca="1" si="16"/>
        <v>1446</v>
      </c>
      <c r="F255">
        <f t="shared" ca="1" si="17"/>
        <v>298</v>
      </c>
    </row>
    <row r="256" spans="1:6" x14ac:dyDescent="0.25">
      <c r="A256">
        <f t="shared" si="14"/>
        <v>65025</v>
      </c>
      <c r="B256">
        <v>255</v>
      </c>
      <c r="C256">
        <f>3*60+42</f>
        <v>222</v>
      </c>
      <c r="D256">
        <f t="shared" ca="1" si="15"/>
        <v>0.44822255734772853</v>
      </c>
      <c r="E256">
        <f t="shared" ca="1" si="16"/>
        <v>1197</v>
      </c>
      <c r="F256">
        <f t="shared" ca="1" si="17"/>
        <v>325</v>
      </c>
    </row>
    <row r="257" spans="1:6" x14ac:dyDescent="0.25">
      <c r="A257">
        <f t="shared" si="14"/>
        <v>65536</v>
      </c>
      <c r="B257">
        <v>256</v>
      </c>
      <c r="C257">
        <f>2*60+58</f>
        <v>178</v>
      </c>
      <c r="D257">
        <f t="shared" ca="1" si="15"/>
        <v>1.9526835583411395E-2</v>
      </c>
      <c r="E257">
        <f t="shared" ca="1" si="16"/>
        <v>2162</v>
      </c>
      <c r="F257">
        <f t="shared" ca="1" si="17"/>
        <v>245</v>
      </c>
    </row>
    <row r="258" spans="1:6" x14ac:dyDescent="0.25">
      <c r="A258">
        <f t="shared" si="14"/>
        <v>66049</v>
      </c>
      <c r="B258">
        <v>257</v>
      </c>
      <c r="C258">
        <f>3*60+47</f>
        <v>227</v>
      </c>
      <c r="D258">
        <f t="shared" ca="1" si="15"/>
        <v>0.11862307728736265</v>
      </c>
      <c r="E258">
        <f t="shared" ca="1" si="16"/>
        <v>1926</v>
      </c>
      <c r="F258">
        <f t="shared" ca="1" si="17"/>
        <v>251</v>
      </c>
    </row>
    <row r="259" spans="1:6" x14ac:dyDescent="0.25">
      <c r="A259">
        <f t="shared" ref="A259:A322" si="18">B259^2</f>
        <v>66564</v>
      </c>
      <c r="B259">
        <v>258</v>
      </c>
      <c r="C259">
        <f>3*60+47</f>
        <v>227</v>
      </c>
      <c r="D259">
        <f t="shared" ref="D259:D322" ca="1" si="19">RAND()</f>
        <v>0.36861111441420491</v>
      </c>
      <c r="E259">
        <f t="shared" ref="E259:E322" ca="1" si="20">RANK(D259,$D$2:$D$2194)</f>
        <v>1378</v>
      </c>
      <c r="F259">
        <f t="shared" ref="F259:F322" ca="1" si="21">OFFSET($C$1,E259,0)</f>
        <v>239</v>
      </c>
    </row>
    <row r="260" spans="1:6" x14ac:dyDescent="0.25">
      <c r="A260">
        <f t="shared" si="18"/>
        <v>67081</v>
      </c>
      <c r="B260">
        <v>259</v>
      </c>
      <c r="C260">
        <f>3*60+47</f>
        <v>227</v>
      </c>
      <c r="D260">
        <f t="shared" ca="1" si="19"/>
        <v>0.21277263809515023</v>
      </c>
      <c r="E260">
        <f t="shared" ca="1" si="20"/>
        <v>1695</v>
      </c>
      <c r="F260">
        <f t="shared" ca="1" si="21"/>
        <v>224</v>
      </c>
    </row>
    <row r="261" spans="1:6" x14ac:dyDescent="0.25">
      <c r="A261">
        <f t="shared" si="18"/>
        <v>67600</v>
      </c>
      <c r="B261">
        <v>260</v>
      </c>
      <c r="C261">
        <f>2*60+58</f>
        <v>178</v>
      </c>
      <c r="D261">
        <f t="shared" ca="1" si="19"/>
        <v>0.33826629384295392</v>
      </c>
      <c r="E261">
        <f t="shared" ca="1" si="20"/>
        <v>1439</v>
      </c>
      <c r="F261">
        <f t="shared" ca="1" si="21"/>
        <v>243</v>
      </c>
    </row>
    <row r="262" spans="1:6" x14ac:dyDescent="0.25">
      <c r="A262">
        <f t="shared" si="18"/>
        <v>68121</v>
      </c>
      <c r="B262">
        <v>261</v>
      </c>
      <c r="C262">
        <f>4*60+29</f>
        <v>269</v>
      </c>
      <c r="D262">
        <f t="shared" ca="1" si="19"/>
        <v>0.95078194933360471</v>
      </c>
      <c r="E262">
        <f t="shared" ca="1" si="20"/>
        <v>112</v>
      </c>
      <c r="F262">
        <f t="shared" ca="1" si="21"/>
        <v>203</v>
      </c>
    </row>
    <row r="263" spans="1:6" x14ac:dyDescent="0.25">
      <c r="A263">
        <f t="shared" si="18"/>
        <v>68644</v>
      </c>
      <c r="B263">
        <v>262</v>
      </c>
      <c r="C263">
        <f>2*60+56</f>
        <v>176</v>
      </c>
      <c r="D263">
        <f t="shared" ca="1" si="19"/>
        <v>0.2278377507965782</v>
      </c>
      <c r="E263">
        <f t="shared" ca="1" si="20"/>
        <v>1667</v>
      </c>
      <c r="F263">
        <f t="shared" ca="1" si="21"/>
        <v>266</v>
      </c>
    </row>
    <row r="264" spans="1:6" x14ac:dyDescent="0.25">
      <c r="A264">
        <f t="shared" si="18"/>
        <v>69169</v>
      </c>
      <c r="B264">
        <v>263</v>
      </c>
      <c r="C264">
        <f>3*60+49</f>
        <v>229</v>
      </c>
      <c r="D264">
        <f t="shared" ca="1" si="19"/>
        <v>4.3940809139507264E-2</v>
      </c>
      <c r="E264">
        <f t="shared" ca="1" si="20"/>
        <v>2107</v>
      </c>
      <c r="F264">
        <f t="shared" ca="1" si="21"/>
        <v>231</v>
      </c>
    </row>
    <row r="265" spans="1:6" x14ac:dyDescent="0.25">
      <c r="A265">
        <f t="shared" si="18"/>
        <v>69696</v>
      </c>
      <c r="B265">
        <v>264</v>
      </c>
      <c r="C265">
        <f>3*60+43</f>
        <v>223</v>
      </c>
      <c r="D265">
        <f t="shared" ca="1" si="19"/>
        <v>0.40522298734603968</v>
      </c>
      <c r="E265">
        <f t="shared" ca="1" si="20"/>
        <v>1298</v>
      </c>
      <c r="F265">
        <f t="shared" ca="1" si="21"/>
        <v>244</v>
      </c>
    </row>
    <row r="266" spans="1:6" x14ac:dyDescent="0.25">
      <c r="A266">
        <f t="shared" si="18"/>
        <v>70225</v>
      </c>
      <c r="B266">
        <v>265</v>
      </c>
      <c r="C266">
        <f>3*60+25</f>
        <v>205</v>
      </c>
      <c r="D266">
        <f t="shared" ca="1" si="19"/>
        <v>0.11089848419619952</v>
      </c>
      <c r="E266">
        <f t="shared" ca="1" si="20"/>
        <v>1937</v>
      </c>
      <c r="F266">
        <f t="shared" ca="1" si="21"/>
        <v>230</v>
      </c>
    </row>
    <row r="267" spans="1:6" x14ac:dyDescent="0.25">
      <c r="A267">
        <f t="shared" si="18"/>
        <v>70756</v>
      </c>
      <c r="B267">
        <v>266</v>
      </c>
      <c r="C267">
        <f>2*60+52</f>
        <v>172</v>
      </c>
      <c r="D267">
        <f t="shared" ca="1" si="19"/>
        <v>0.33837973712841696</v>
      </c>
      <c r="E267">
        <f t="shared" ca="1" si="20"/>
        <v>1438</v>
      </c>
      <c r="F267">
        <f t="shared" ca="1" si="21"/>
        <v>243</v>
      </c>
    </row>
    <row r="268" spans="1:6" x14ac:dyDescent="0.25">
      <c r="A268">
        <f t="shared" si="18"/>
        <v>71289</v>
      </c>
      <c r="B268">
        <v>267</v>
      </c>
      <c r="C268">
        <f>3*60+35</f>
        <v>215</v>
      </c>
      <c r="D268">
        <f t="shared" ca="1" si="19"/>
        <v>0.9899262035927473</v>
      </c>
      <c r="E268">
        <f t="shared" ca="1" si="20"/>
        <v>26</v>
      </c>
      <c r="F268">
        <f t="shared" ca="1" si="21"/>
        <v>231</v>
      </c>
    </row>
    <row r="269" spans="1:6" x14ac:dyDescent="0.25">
      <c r="A269">
        <f t="shared" si="18"/>
        <v>71824</v>
      </c>
      <c r="B269">
        <v>268</v>
      </c>
      <c r="C269">
        <f>3*60+35</f>
        <v>215</v>
      </c>
      <c r="D269">
        <f t="shared" ca="1" si="19"/>
        <v>9.3248122729339245E-2</v>
      </c>
      <c r="E269">
        <f t="shared" ca="1" si="20"/>
        <v>1982</v>
      </c>
      <c r="F269">
        <f t="shared" ca="1" si="21"/>
        <v>193</v>
      </c>
    </row>
    <row r="270" spans="1:6" x14ac:dyDescent="0.25">
      <c r="A270">
        <f t="shared" si="18"/>
        <v>72361</v>
      </c>
      <c r="B270">
        <v>269</v>
      </c>
      <c r="C270">
        <f>3*60+35</f>
        <v>215</v>
      </c>
      <c r="D270">
        <f t="shared" ca="1" si="19"/>
        <v>0.74400347713509274</v>
      </c>
      <c r="E270">
        <f t="shared" ca="1" si="20"/>
        <v>545</v>
      </c>
      <c r="F270">
        <f t="shared" ca="1" si="21"/>
        <v>228</v>
      </c>
    </row>
    <row r="271" spans="1:6" x14ac:dyDescent="0.25">
      <c r="A271">
        <f t="shared" si="18"/>
        <v>72900</v>
      </c>
      <c r="B271">
        <v>270</v>
      </c>
      <c r="C271">
        <f>4*60+7</f>
        <v>247</v>
      </c>
      <c r="D271">
        <f t="shared" ca="1" si="19"/>
        <v>0.39933296012806174</v>
      </c>
      <c r="E271">
        <f t="shared" ca="1" si="20"/>
        <v>1306</v>
      </c>
      <c r="F271">
        <f t="shared" ca="1" si="21"/>
        <v>283</v>
      </c>
    </row>
    <row r="272" spans="1:6" x14ac:dyDescent="0.25">
      <c r="A272">
        <f t="shared" si="18"/>
        <v>73441</v>
      </c>
      <c r="B272">
        <v>271</v>
      </c>
      <c r="C272">
        <f>2*60+55</f>
        <v>175</v>
      </c>
      <c r="D272">
        <f t="shared" ca="1" si="19"/>
        <v>0.70455702083065963</v>
      </c>
      <c r="E272">
        <f t="shared" ca="1" si="20"/>
        <v>645</v>
      </c>
      <c r="F272">
        <f t="shared" ca="1" si="21"/>
        <v>258</v>
      </c>
    </row>
    <row r="273" spans="1:6" x14ac:dyDescent="0.25">
      <c r="A273">
        <f t="shared" si="18"/>
        <v>73984</v>
      </c>
      <c r="B273">
        <v>272</v>
      </c>
      <c r="C273">
        <f>3*60+20</f>
        <v>200</v>
      </c>
      <c r="D273">
        <f t="shared" ca="1" si="19"/>
        <v>3.1136287443079502E-2</v>
      </c>
      <c r="E273">
        <f t="shared" ca="1" si="20"/>
        <v>2136</v>
      </c>
      <c r="F273">
        <f t="shared" ca="1" si="21"/>
        <v>215</v>
      </c>
    </row>
    <row r="274" spans="1:6" x14ac:dyDescent="0.25">
      <c r="A274">
        <f t="shared" si="18"/>
        <v>74529</v>
      </c>
      <c r="B274">
        <v>273</v>
      </c>
      <c r="C274">
        <f>3*60+20</f>
        <v>200</v>
      </c>
      <c r="D274">
        <f t="shared" ca="1" si="19"/>
        <v>0.67657828596937086</v>
      </c>
      <c r="E274">
        <f t="shared" ca="1" si="20"/>
        <v>718</v>
      </c>
      <c r="F274">
        <f t="shared" ca="1" si="21"/>
        <v>226</v>
      </c>
    </row>
    <row r="275" spans="1:6" x14ac:dyDescent="0.25">
      <c r="A275">
        <f t="shared" si="18"/>
        <v>75076</v>
      </c>
      <c r="B275">
        <v>274</v>
      </c>
      <c r="C275">
        <f>3*60+20</f>
        <v>200</v>
      </c>
      <c r="D275">
        <f t="shared" ca="1" si="19"/>
        <v>0.18870527184662045</v>
      </c>
      <c r="E275">
        <f t="shared" ca="1" si="20"/>
        <v>1749</v>
      </c>
      <c r="F275">
        <f t="shared" ca="1" si="21"/>
        <v>255</v>
      </c>
    </row>
    <row r="276" spans="1:6" x14ac:dyDescent="0.25">
      <c r="A276">
        <f t="shared" si="18"/>
        <v>75625</v>
      </c>
      <c r="B276">
        <v>275</v>
      </c>
      <c r="C276">
        <f>4*60+20</f>
        <v>260</v>
      </c>
      <c r="D276">
        <f t="shared" ca="1" si="19"/>
        <v>0.49691170616774882</v>
      </c>
      <c r="E276">
        <f t="shared" ca="1" si="20"/>
        <v>1093</v>
      </c>
      <c r="F276">
        <f t="shared" ca="1" si="21"/>
        <v>200</v>
      </c>
    </row>
    <row r="277" spans="1:6" x14ac:dyDescent="0.25">
      <c r="A277">
        <f t="shared" si="18"/>
        <v>76176</v>
      </c>
      <c r="B277">
        <v>276</v>
      </c>
      <c r="C277">
        <f>4*60+20</f>
        <v>260</v>
      </c>
      <c r="D277">
        <f t="shared" ca="1" si="19"/>
        <v>0.48965413384530532</v>
      </c>
      <c r="E277">
        <f t="shared" ca="1" si="20"/>
        <v>1109</v>
      </c>
      <c r="F277">
        <f t="shared" ca="1" si="21"/>
        <v>220</v>
      </c>
    </row>
    <row r="278" spans="1:6" x14ac:dyDescent="0.25">
      <c r="A278">
        <f t="shared" si="18"/>
        <v>76729</v>
      </c>
      <c r="B278">
        <v>277</v>
      </c>
      <c r="C278">
        <f>4*60+20</f>
        <v>260</v>
      </c>
      <c r="D278">
        <f t="shared" ca="1" si="19"/>
        <v>0.57815951741472438</v>
      </c>
      <c r="E278">
        <f t="shared" ca="1" si="20"/>
        <v>920</v>
      </c>
      <c r="F278">
        <f t="shared" ca="1" si="21"/>
        <v>270</v>
      </c>
    </row>
    <row r="279" spans="1:6" x14ac:dyDescent="0.25">
      <c r="A279">
        <f t="shared" si="18"/>
        <v>77284</v>
      </c>
      <c r="B279">
        <v>278</v>
      </c>
      <c r="C279">
        <f>4*60+20</f>
        <v>260</v>
      </c>
      <c r="D279">
        <f t="shared" ca="1" si="19"/>
        <v>4.5759538463480576E-2</v>
      </c>
      <c r="E279">
        <f t="shared" ca="1" si="20"/>
        <v>2099</v>
      </c>
      <c r="F279">
        <f t="shared" ca="1" si="21"/>
        <v>260</v>
      </c>
    </row>
    <row r="280" spans="1:6" x14ac:dyDescent="0.25">
      <c r="A280">
        <f t="shared" si="18"/>
        <v>77841</v>
      </c>
      <c r="B280">
        <v>279</v>
      </c>
      <c r="C280">
        <f>3*60+18</f>
        <v>198</v>
      </c>
      <c r="D280">
        <f t="shared" ca="1" si="19"/>
        <v>0.84510049401886023</v>
      </c>
      <c r="E280">
        <f t="shared" ca="1" si="20"/>
        <v>353</v>
      </c>
      <c r="F280">
        <f t="shared" ca="1" si="21"/>
        <v>454</v>
      </c>
    </row>
    <row r="281" spans="1:6" x14ac:dyDescent="0.25">
      <c r="A281">
        <f t="shared" si="18"/>
        <v>78400</v>
      </c>
      <c r="B281">
        <v>280</v>
      </c>
      <c r="C281">
        <f>2*60+51</f>
        <v>171</v>
      </c>
      <c r="D281">
        <f t="shared" ca="1" si="19"/>
        <v>0.42719456389256527</v>
      </c>
      <c r="E281">
        <f t="shared" ca="1" si="20"/>
        <v>1250</v>
      </c>
      <c r="F281">
        <f t="shared" ca="1" si="21"/>
        <v>329</v>
      </c>
    </row>
    <row r="282" spans="1:6" x14ac:dyDescent="0.25">
      <c r="A282">
        <f t="shared" si="18"/>
        <v>78961</v>
      </c>
      <c r="B282">
        <v>281</v>
      </c>
      <c r="C282">
        <f>3*60+29</f>
        <v>209</v>
      </c>
      <c r="D282">
        <f t="shared" ca="1" si="19"/>
        <v>0.48171069292858759</v>
      </c>
      <c r="E282">
        <f t="shared" ca="1" si="20"/>
        <v>1123</v>
      </c>
      <c r="F282">
        <f t="shared" ca="1" si="21"/>
        <v>265</v>
      </c>
    </row>
    <row r="283" spans="1:6" x14ac:dyDescent="0.25">
      <c r="A283">
        <f t="shared" si="18"/>
        <v>79524</v>
      </c>
      <c r="B283">
        <v>282</v>
      </c>
      <c r="C283">
        <f>3*60+22</f>
        <v>202</v>
      </c>
      <c r="D283">
        <f t="shared" ca="1" si="19"/>
        <v>5.3458097104955082E-2</v>
      </c>
      <c r="E283">
        <f t="shared" ca="1" si="20"/>
        <v>2084</v>
      </c>
      <c r="F283">
        <f t="shared" ca="1" si="21"/>
        <v>218</v>
      </c>
    </row>
    <row r="284" spans="1:6" x14ac:dyDescent="0.25">
      <c r="A284">
        <f t="shared" si="18"/>
        <v>80089</v>
      </c>
      <c r="B284">
        <v>283</v>
      </c>
      <c r="C284">
        <f>3*60+40</f>
        <v>220</v>
      </c>
      <c r="D284">
        <f t="shared" ca="1" si="19"/>
        <v>0.11959786948902806</v>
      </c>
      <c r="E284">
        <f t="shared" ca="1" si="20"/>
        <v>1921</v>
      </c>
      <c r="F284">
        <f t="shared" ca="1" si="21"/>
        <v>222</v>
      </c>
    </row>
    <row r="285" spans="1:6" x14ac:dyDescent="0.25">
      <c r="A285">
        <f t="shared" si="18"/>
        <v>80656</v>
      </c>
      <c r="B285">
        <v>284</v>
      </c>
      <c r="C285">
        <f>3*60+40</f>
        <v>220</v>
      </c>
      <c r="D285">
        <f t="shared" ca="1" si="19"/>
        <v>0.70634246429623015</v>
      </c>
      <c r="E285">
        <f t="shared" ca="1" si="20"/>
        <v>639</v>
      </c>
      <c r="F285">
        <f t="shared" ca="1" si="21"/>
        <v>293</v>
      </c>
    </row>
    <row r="286" spans="1:6" x14ac:dyDescent="0.25">
      <c r="A286">
        <f t="shared" si="18"/>
        <v>81225</v>
      </c>
      <c r="B286">
        <v>285</v>
      </c>
      <c r="C286">
        <f>3*60+22</f>
        <v>202</v>
      </c>
      <c r="D286">
        <f t="shared" ca="1" si="19"/>
        <v>0.85536987372289897</v>
      </c>
      <c r="E286">
        <f t="shared" ca="1" si="20"/>
        <v>330</v>
      </c>
      <c r="F286">
        <f t="shared" ca="1" si="21"/>
        <v>239</v>
      </c>
    </row>
    <row r="287" spans="1:6" x14ac:dyDescent="0.25">
      <c r="A287">
        <f t="shared" si="18"/>
        <v>81796</v>
      </c>
      <c r="B287">
        <v>286</v>
      </c>
      <c r="C287">
        <f>3*60+22</f>
        <v>202</v>
      </c>
      <c r="D287">
        <f t="shared" ca="1" si="19"/>
        <v>0.64329571276467246</v>
      </c>
      <c r="E287">
        <f t="shared" ca="1" si="20"/>
        <v>791</v>
      </c>
      <c r="F287">
        <f t="shared" ca="1" si="21"/>
        <v>273</v>
      </c>
    </row>
    <row r="288" spans="1:6" x14ac:dyDescent="0.25">
      <c r="A288">
        <f t="shared" si="18"/>
        <v>82369</v>
      </c>
      <c r="B288">
        <v>287</v>
      </c>
      <c r="C288">
        <f>3*60+22</f>
        <v>202</v>
      </c>
      <c r="D288">
        <f t="shared" ca="1" si="19"/>
        <v>0.40794366680606509</v>
      </c>
      <c r="E288">
        <f t="shared" ca="1" si="20"/>
        <v>1293</v>
      </c>
      <c r="F288">
        <f t="shared" ca="1" si="21"/>
        <v>244</v>
      </c>
    </row>
    <row r="289" spans="1:6" x14ac:dyDescent="0.25">
      <c r="A289">
        <f t="shared" si="18"/>
        <v>82944</v>
      </c>
      <c r="B289">
        <v>288</v>
      </c>
      <c r="C289">
        <f>3*60+22</f>
        <v>202</v>
      </c>
      <c r="D289">
        <f t="shared" ca="1" si="19"/>
        <v>0.47178332739704232</v>
      </c>
      <c r="E289">
        <f t="shared" ca="1" si="20"/>
        <v>1148</v>
      </c>
      <c r="F289">
        <f t="shared" ca="1" si="21"/>
        <v>273</v>
      </c>
    </row>
    <row r="290" spans="1:6" x14ac:dyDescent="0.25">
      <c r="A290">
        <f t="shared" si="18"/>
        <v>83521</v>
      </c>
      <c r="B290">
        <v>289</v>
      </c>
      <c r="C290">
        <f>3*60+16</f>
        <v>196</v>
      </c>
      <c r="D290">
        <f t="shared" ca="1" si="19"/>
        <v>0.14365234853288489</v>
      </c>
      <c r="E290">
        <f t="shared" ca="1" si="20"/>
        <v>1847</v>
      </c>
      <c r="F290">
        <f t="shared" ca="1" si="21"/>
        <v>238</v>
      </c>
    </row>
    <row r="291" spans="1:6" x14ac:dyDescent="0.25">
      <c r="A291">
        <f t="shared" si="18"/>
        <v>84100</v>
      </c>
      <c r="B291">
        <v>290</v>
      </c>
      <c r="C291">
        <f>3*60+16</f>
        <v>196</v>
      </c>
      <c r="D291">
        <f t="shared" ca="1" si="19"/>
        <v>0.60368311633813454</v>
      </c>
      <c r="E291">
        <f t="shared" ca="1" si="20"/>
        <v>866</v>
      </c>
      <c r="F291">
        <f t="shared" ca="1" si="21"/>
        <v>243</v>
      </c>
    </row>
    <row r="292" spans="1:6" x14ac:dyDescent="0.25">
      <c r="A292">
        <f t="shared" si="18"/>
        <v>84681</v>
      </c>
      <c r="B292">
        <v>291</v>
      </c>
      <c r="C292">
        <f>3*60+29</f>
        <v>209</v>
      </c>
      <c r="D292">
        <f t="shared" ca="1" si="19"/>
        <v>0.70887487166916585</v>
      </c>
      <c r="E292">
        <f t="shared" ca="1" si="20"/>
        <v>625</v>
      </c>
      <c r="F292">
        <f t="shared" ca="1" si="21"/>
        <v>273</v>
      </c>
    </row>
    <row r="293" spans="1:6" x14ac:dyDescent="0.25">
      <c r="A293">
        <f t="shared" si="18"/>
        <v>85264</v>
      </c>
      <c r="B293">
        <v>292</v>
      </c>
      <c r="C293">
        <f>3*60+29</f>
        <v>209</v>
      </c>
      <c r="D293">
        <f t="shared" ca="1" si="19"/>
        <v>0.29551475364178836</v>
      </c>
      <c r="E293">
        <f t="shared" ca="1" si="20"/>
        <v>1532</v>
      </c>
      <c r="F293">
        <f t="shared" ca="1" si="21"/>
        <v>263</v>
      </c>
    </row>
    <row r="294" spans="1:6" x14ac:dyDescent="0.25">
      <c r="A294">
        <f t="shared" si="18"/>
        <v>85849</v>
      </c>
      <c r="B294">
        <v>293</v>
      </c>
      <c r="C294">
        <f>4*60+28</f>
        <v>268</v>
      </c>
      <c r="D294">
        <f t="shared" ca="1" si="19"/>
        <v>0.72300266588867301</v>
      </c>
      <c r="E294">
        <f t="shared" ca="1" si="20"/>
        <v>590</v>
      </c>
      <c r="F294">
        <f t="shared" ca="1" si="21"/>
        <v>168</v>
      </c>
    </row>
    <row r="295" spans="1:6" x14ac:dyDescent="0.25">
      <c r="A295">
        <f t="shared" si="18"/>
        <v>86436</v>
      </c>
      <c r="B295">
        <v>294</v>
      </c>
      <c r="C295">
        <f>4*60+28</f>
        <v>268</v>
      </c>
      <c r="D295">
        <f t="shared" ca="1" si="19"/>
        <v>0.65201893415351875</v>
      </c>
      <c r="E295">
        <f t="shared" ca="1" si="20"/>
        <v>767</v>
      </c>
      <c r="F295">
        <f t="shared" ca="1" si="21"/>
        <v>251</v>
      </c>
    </row>
    <row r="296" spans="1:6" x14ac:dyDescent="0.25">
      <c r="A296">
        <f t="shared" si="18"/>
        <v>87025</v>
      </c>
      <c r="B296">
        <v>295</v>
      </c>
      <c r="C296">
        <f>4*60+28</f>
        <v>268</v>
      </c>
      <c r="D296">
        <f t="shared" ca="1" si="19"/>
        <v>0.58065011748399353</v>
      </c>
      <c r="E296">
        <f t="shared" ca="1" si="20"/>
        <v>915</v>
      </c>
      <c r="F296">
        <f t="shared" ca="1" si="21"/>
        <v>337</v>
      </c>
    </row>
    <row r="297" spans="1:6" x14ac:dyDescent="0.25">
      <c r="A297">
        <f t="shared" si="18"/>
        <v>87616</v>
      </c>
      <c r="B297">
        <v>296</v>
      </c>
      <c r="C297">
        <f>4*60+28</f>
        <v>268</v>
      </c>
      <c r="D297">
        <f t="shared" ca="1" si="19"/>
        <v>3.3096294433267337E-2</v>
      </c>
      <c r="E297">
        <f t="shared" ca="1" si="20"/>
        <v>2132</v>
      </c>
      <c r="F297">
        <f t="shared" ca="1" si="21"/>
        <v>287</v>
      </c>
    </row>
    <row r="298" spans="1:6" x14ac:dyDescent="0.25">
      <c r="A298">
        <f t="shared" si="18"/>
        <v>88209</v>
      </c>
      <c r="B298">
        <v>297</v>
      </c>
      <c r="C298">
        <f>4*60+16</f>
        <v>256</v>
      </c>
      <c r="D298">
        <f t="shared" ca="1" si="19"/>
        <v>0.75325989376678104</v>
      </c>
      <c r="E298">
        <f t="shared" ca="1" si="20"/>
        <v>529</v>
      </c>
      <c r="F298">
        <f t="shared" ca="1" si="21"/>
        <v>219</v>
      </c>
    </row>
    <row r="299" spans="1:6" x14ac:dyDescent="0.25">
      <c r="A299">
        <f t="shared" si="18"/>
        <v>88804</v>
      </c>
      <c r="B299">
        <v>298</v>
      </c>
      <c r="C299">
        <f>3*60+7</f>
        <v>187</v>
      </c>
      <c r="D299">
        <f t="shared" ca="1" si="19"/>
        <v>1.3035003457035343E-2</v>
      </c>
      <c r="E299">
        <f t="shared" ca="1" si="20"/>
        <v>2170</v>
      </c>
      <c r="F299">
        <f t="shared" ca="1" si="21"/>
        <v>193</v>
      </c>
    </row>
    <row r="300" spans="1:6" x14ac:dyDescent="0.25">
      <c r="A300">
        <f t="shared" si="18"/>
        <v>89401</v>
      </c>
      <c r="B300">
        <v>299</v>
      </c>
      <c r="C300">
        <f>3*60+12</f>
        <v>192</v>
      </c>
      <c r="D300">
        <f t="shared" ca="1" si="19"/>
        <v>0.38803738614781391</v>
      </c>
      <c r="E300">
        <f t="shared" ca="1" si="20"/>
        <v>1329</v>
      </c>
      <c r="F300">
        <f t="shared" ca="1" si="21"/>
        <v>224</v>
      </c>
    </row>
    <row r="301" spans="1:6" x14ac:dyDescent="0.25">
      <c r="A301">
        <f t="shared" si="18"/>
        <v>90000</v>
      </c>
      <c r="B301">
        <v>300</v>
      </c>
      <c r="C301">
        <f>3*60+12</f>
        <v>192</v>
      </c>
      <c r="D301">
        <f t="shared" ca="1" si="19"/>
        <v>0.83932746231775224</v>
      </c>
      <c r="E301">
        <f t="shared" ca="1" si="20"/>
        <v>367</v>
      </c>
      <c r="F301">
        <f t="shared" ca="1" si="21"/>
        <v>216</v>
      </c>
    </row>
    <row r="302" spans="1:6" x14ac:dyDescent="0.25">
      <c r="A302">
        <f t="shared" si="18"/>
        <v>90601</v>
      </c>
      <c r="B302">
        <v>301</v>
      </c>
      <c r="C302">
        <f>3*60+12</f>
        <v>192</v>
      </c>
      <c r="D302">
        <f t="shared" ca="1" si="19"/>
        <v>9.2490049190769308E-2</v>
      </c>
      <c r="E302">
        <f t="shared" ca="1" si="20"/>
        <v>1984</v>
      </c>
      <c r="F302">
        <f t="shared" ca="1" si="21"/>
        <v>193</v>
      </c>
    </row>
    <row r="303" spans="1:6" x14ac:dyDescent="0.25">
      <c r="A303">
        <f t="shared" si="18"/>
        <v>91204</v>
      </c>
      <c r="B303">
        <v>302</v>
      </c>
      <c r="C303">
        <f>3*60+2</f>
        <v>182</v>
      </c>
      <c r="D303">
        <f t="shared" ca="1" si="19"/>
        <v>0.53255668095764963</v>
      </c>
      <c r="E303">
        <f t="shared" ca="1" si="20"/>
        <v>1028</v>
      </c>
      <c r="F303">
        <f t="shared" ca="1" si="21"/>
        <v>335</v>
      </c>
    </row>
    <row r="304" spans="1:6" x14ac:dyDescent="0.25">
      <c r="A304">
        <f t="shared" si="18"/>
        <v>91809</v>
      </c>
      <c r="B304">
        <v>303</v>
      </c>
      <c r="C304">
        <f>3*60+17</f>
        <v>197</v>
      </c>
      <c r="D304">
        <f t="shared" ca="1" si="19"/>
        <v>0.77638005201514659</v>
      </c>
      <c r="E304">
        <f t="shared" ca="1" si="20"/>
        <v>493</v>
      </c>
      <c r="F304">
        <f t="shared" ca="1" si="21"/>
        <v>240</v>
      </c>
    </row>
    <row r="305" spans="1:6" x14ac:dyDescent="0.25">
      <c r="A305">
        <f t="shared" si="18"/>
        <v>92416</v>
      </c>
      <c r="B305">
        <v>304</v>
      </c>
      <c r="C305">
        <f>3*60+58</f>
        <v>238</v>
      </c>
      <c r="D305">
        <f t="shared" ca="1" si="19"/>
        <v>0.55288728198249548</v>
      </c>
      <c r="E305">
        <f t="shared" ca="1" si="20"/>
        <v>988</v>
      </c>
      <c r="F305">
        <f t="shared" ca="1" si="21"/>
        <v>248</v>
      </c>
    </row>
    <row r="306" spans="1:6" x14ac:dyDescent="0.25">
      <c r="A306">
        <f t="shared" si="18"/>
        <v>93025</v>
      </c>
      <c r="B306">
        <v>305</v>
      </c>
      <c r="C306">
        <f>3*60+58</f>
        <v>238</v>
      </c>
      <c r="D306">
        <f t="shared" ca="1" si="19"/>
        <v>0.42865484765561146</v>
      </c>
      <c r="E306">
        <f t="shared" ca="1" si="20"/>
        <v>1246</v>
      </c>
      <c r="F306">
        <f t="shared" ca="1" si="21"/>
        <v>244</v>
      </c>
    </row>
    <row r="307" spans="1:6" x14ac:dyDescent="0.25">
      <c r="A307">
        <f t="shared" si="18"/>
        <v>93636</v>
      </c>
      <c r="B307">
        <v>306</v>
      </c>
      <c r="C307">
        <f>3*60+5</f>
        <v>185</v>
      </c>
      <c r="D307">
        <f t="shared" ca="1" si="19"/>
        <v>0.97265498883242574</v>
      </c>
      <c r="E307">
        <f t="shared" ca="1" si="20"/>
        <v>64</v>
      </c>
      <c r="F307">
        <f t="shared" ca="1" si="21"/>
        <v>187</v>
      </c>
    </row>
    <row r="308" spans="1:6" x14ac:dyDescent="0.25">
      <c r="A308">
        <f t="shared" si="18"/>
        <v>94249</v>
      </c>
      <c r="B308">
        <v>307</v>
      </c>
      <c r="C308">
        <f t="shared" ref="C308:C314" si="22">3*60+56</f>
        <v>236</v>
      </c>
      <c r="D308">
        <f t="shared" ca="1" si="19"/>
        <v>0.72652956442322869</v>
      </c>
      <c r="E308">
        <f t="shared" ca="1" si="20"/>
        <v>581</v>
      </c>
      <c r="F308">
        <f t="shared" ca="1" si="21"/>
        <v>216</v>
      </c>
    </row>
    <row r="309" spans="1:6" x14ac:dyDescent="0.25">
      <c r="A309">
        <f t="shared" si="18"/>
        <v>94864</v>
      </c>
      <c r="B309">
        <v>308</v>
      </c>
      <c r="C309">
        <f t="shared" si="22"/>
        <v>236</v>
      </c>
      <c r="D309">
        <f t="shared" ca="1" si="19"/>
        <v>0.31782101336686586</v>
      </c>
      <c r="E309">
        <f t="shared" ca="1" si="20"/>
        <v>1483</v>
      </c>
      <c r="F309">
        <f t="shared" ca="1" si="21"/>
        <v>243</v>
      </c>
    </row>
    <row r="310" spans="1:6" x14ac:dyDescent="0.25">
      <c r="A310">
        <f t="shared" si="18"/>
        <v>95481</v>
      </c>
      <c r="B310">
        <v>309</v>
      </c>
      <c r="C310">
        <f t="shared" si="22"/>
        <v>236</v>
      </c>
      <c r="D310">
        <f t="shared" ca="1" si="19"/>
        <v>0.82543928485126528</v>
      </c>
      <c r="E310">
        <f t="shared" ca="1" si="20"/>
        <v>392</v>
      </c>
      <c r="F310">
        <f t="shared" ca="1" si="21"/>
        <v>274</v>
      </c>
    </row>
    <row r="311" spans="1:6" x14ac:dyDescent="0.25">
      <c r="A311">
        <f t="shared" si="18"/>
        <v>96100</v>
      </c>
      <c r="B311">
        <v>310</v>
      </c>
      <c r="C311">
        <f t="shared" si="22"/>
        <v>236</v>
      </c>
      <c r="D311">
        <f t="shared" ca="1" si="19"/>
        <v>0.1787269858191245</v>
      </c>
      <c r="E311">
        <f t="shared" ca="1" si="20"/>
        <v>1769</v>
      </c>
      <c r="F311">
        <f t="shared" ca="1" si="21"/>
        <v>222</v>
      </c>
    </row>
    <row r="312" spans="1:6" x14ac:dyDescent="0.25">
      <c r="A312">
        <f t="shared" si="18"/>
        <v>96721</v>
      </c>
      <c r="B312">
        <v>311</v>
      </c>
      <c r="C312">
        <f t="shared" si="22"/>
        <v>236</v>
      </c>
      <c r="D312">
        <f t="shared" ca="1" si="19"/>
        <v>0.48147835683919493</v>
      </c>
      <c r="E312">
        <f t="shared" ca="1" si="20"/>
        <v>1125</v>
      </c>
      <c r="F312">
        <f t="shared" ca="1" si="21"/>
        <v>265</v>
      </c>
    </row>
    <row r="313" spans="1:6" x14ac:dyDescent="0.25">
      <c r="A313">
        <f t="shared" si="18"/>
        <v>97344</v>
      </c>
      <c r="B313">
        <v>312</v>
      </c>
      <c r="C313">
        <f t="shared" si="22"/>
        <v>236</v>
      </c>
      <c r="D313">
        <f t="shared" ca="1" si="19"/>
        <v>0.92875488490385927</v>
      </c>
      <c r="E313">
        <f t="shared" ca="1" si="20"/>
        <v>160</v>
      </c>
      <c r="F313">
        <f t="shared" ca="1" si="21"/>
        <v>211</v>
      </c>
    </row>
    <row r="314" spans="1:6" x14ac:dyDescent="0.25">
      <c r="A314">
        <f t="shared" si="18"/>
        <v>97969</v>
      </c>
      <c r="B314">
        <v>313</v>
      </c>
      <c r="C314">
        <f t="shared" si="22"/>
        <v>236</v>
      </c>
      <c r="D314">
        <f t="shared" ca="1" si="19"/>
        <v>0.1777979046881758</v>
      </c>
      <c r="E314">
        <f t="shared" ca="1" si="20"/>
        <v>1774</v>
      </c>
      <c r="F314">
        <f t="shared" ca="1" si="21"/>
        <v>270</v>
      </c>
    </row>
    <row r="315" spans="1:6" x14ac:dyDescent="0.25">
      <c r="A315">
        <f t="shared" si="18"/>
        <v>98596</v>
      </c>
      <c r="B315">
        <v>314</v>
      </c>
      <c r="C315" s="1">
        <v>236</v>
      </c>
      <c r="D315">
        <f t="shared" ca="1" si="19"/>
        <v>0.34472284304827894</v>
      </c>
      <c r="E315">
        <f t="shared" ca="1" si="20"/>
        <v>1421</v>
      </c>
      <c r="F315">
        <f t="shared" ca="1" si="21"/>
        <v>228</v>
      </c>
    </row>
    <row r="316" spans="1:6" x14ac:dyDescent="0.25">
      <c r="A316">
        <f t="shared" si="18"/>
        <v>99225</v>
      </c>
      <c r="B316">
        <v>315</v>
      </c>
      <c r="C316">
        <f>3*60+39</f>
        <v>219</v>
      </c>
      <c r="D316">
        <f t="shared" ca="1" si="19"/>
        <v>0.30717156395201017</v>
      </c>
      <c r="E316">
        <f t="shared" ca="1" si="20"/>
        <v>1508</v>
      </c>
      <c r="F316">
        <f t="shared" ca="1" si="21"/>
        <v>240</v>
      </c>
    </row>
    <row r="317" spans="1:6" x14ac:dyDescent="0.25">
      <c r="A317">
        <f t="shared" si="18"/>
        <v>99856</v>
      </c>
      <c r="B317">
        <v>316</v>
      </c>
      <c r="C317">
        <f>2*60+50</f>
        <v>170</v>
      </c>
      <c r="D317">
        <f t="shared" ca="1" si="19"/>
        <v>0.81031238073862943</v>
      </c>
      <c r="E317">
        <f t="shared" ca="1" si="20"/>
        <v>427</v>
      </c>
      <c r="F317">
        <f t="shared" ca="1" si="21"/>
        <v>328</v>
      </c>
    </row>
    <row r="318" spans="1:6" x14ac:dyDescent="0.25">
      <c r="A318">
        <f t="shared" si="18"/>
        <v>100489</v>
      </c>
      <c r="B318">
        <v>317</v>
      </c>
      <c r="C318">
        <f>3*60+37</f>
        <v>217</v>
      </c>
      <c r="D318">
        <f t="shared" ca="1" si="19"/>
        <v>0.65648556241854272</v>
      </c>
      <c r="E318">
        <f t="shared" ca="1" si="20"/>
        <v>755</v>
      </c>
      <c r="F318">
        <f t="shared" ca="1" si="21"/>
        <v>253</v>
      </c>
    </row>
    <row r="319" spans="1:6" x14ac:dyDescent="0.25">
      <c r="A319">
        <f t="shared" si="18"/>
        <v>101124</v>
      </c>
      <c r="B319">
        <v>318</v>
      </c>
      <c r="C319">
        <f>3*60+20</f>
        <v>200</v>
      </c>
      <c r="D319">
        <f t="shared" ca="1" si="19"/>
        <v>0.49183788648737881</v>
      </c>
      <c r="E319">
        <f t="shared" ca="1" si="20"/>
        <v>1105</v>
      </c>
      <c r="F319">
        <f t="shared" ca="1" si="21"/>
        <v>207</v>
      </c>
    </row>
    <row r="320" spans="1:6" x14ac:dyDescent="0.25">
      <c r="A320">
        <f t="shared" si="18"/>
        <v>101761</v>
      </c>
      <c r="B320">
        <v>319</v>
      </c>
      <c r="C320">
        <f>3*60+40</f>
        <v>220</v>
      </c>
      <c r="D320">
        <f t="shared" ca="1" si="19"/>
        <v>0.28300185422460267</v>
      </c>
      <c r="E320">
        <f t="shared" ca="1" si="20"/>
        <v>1552</v>
      </c>
      <c r="F320">
        <f t="shared" ca="1" si="21"/>
        <v>225</v>
      </c>
    </row>
    <row r="321" spans="1:6" x14ac:dyDescent="0.25">
      <c r="A321">
        <f t="shared" si="18"/>
        <v>102400</v>
      </c>
      <c r="B321">
        <v>320</v>
      </c>
      <c r="C321">
        <f>3*60+40</f>
        <v>220</v>
      </c>
      <c r="D321">
        <f t="shared" ca="1" si="19"/>
        <v>0.39102652460161968</v>
      </c>
      <c r="E321">
        <f t="shared" ca="1" si="20"/>
        <v>1323</v>
      </c>
      <c r="F321">
        <f t="shared" ca="1" si="21"/>
        <v>258</v>
      </c>
    </row>
    <row r="322" spans="1:6" x14ac:dyDescent="0.25">
      <c r="A322">
        <f t="shared" si="18"/>
        <v>103041</v>
      </c>
      <c r="B322">
        <v>321</v>
      </c>
      <c r="C322">
        <f>3*60+48</f>
        <v>228</v>
      </c>
      <c r="D322">
        <f t="shared" ca="1" si="19"/>
        <v>7.4025643123675211E-2</v>
      </c>
      <c r="E322">
        <f t="shared" ca="1" si="20"/>
        <v>2033</v>
      </c>
      <c r="F322">
        <f t="shared" ca="1" si="21"/>
        <v>196</v>
      </c>
    </row>
    <row r="323" spans="1:6" x14ac:dyDescent="0.25">
      <c r="A323">
        <f t="shared" ref="A323:A386" si="23">B323^2</f>
        <v>103684</v>
      </c>
      <c r="B323">
        <v>322</v>
      </c>
      <c r="C323">
        <f>4*60+49</f>
        <v>289</v>
      </c>
      <c r="D323">
        <f t="shared" ref="D323:D386" ca="1" si="24">RAND()</f>
        <v>0.73319003211540446</v>
      </c>
      <c r="E323">
        <f t="shared" ref="E323:E386" ca="1" si="25">RANK(D323,$D$2:$D$2194)</f>
        <v>566</v>
      </c>
      <c r="F323">
        <f t="shared" ref="F323:F386" ca="1" si="26">OFFSET($C$1,E323,0)</f>
        <v>232</v>
      </c>
    </row>
    <row r="324" spans="1:6" x14ac:dyDescent="0.25">
      <c r="A324">
        <f t="shared" si="23"/>
        <v>104329</v>
      </c>
      <c r="B324">
        <v>323</v>
      </c>
      <c r="C324">
        <f>3*60+4</f>
        <v>184</v>
      </c>
      <c r="D324">
        <f t="shared" ca="1" si="24"/>
        <v>0.99595606072790888</v>
      </c>
      <c r="E324">
        <f t="shared" ca="1" si="25"/>
        <v>12</v>
      </c>
      <c r="F324">
        <f t="shared" ca="1" si="26"/>
        <v>273</v>
      </c>
    </row>
    <row r="325" spans="1:6" x14ac:dyDescent="0.25">
      <c r="A325">
        <f t="shared" si="23"/>
        <v>104976</v>
      </c>
      <c r="B325">
        <v>324</v>
      </c>
      <c r="C325">
        <f>3*60+4</f>
        <v>184</v>
      </c>
      <c r="D325">
        <f t="shared" ca="1" si="24"/>
        <v>0.94629857753644286</v>
      </c>
      <c r="E325">
        <f t="shared" ca="1" si="25"/>
        <v>119</v>
      </c>
      <c r="F325">
        <f t="shared" ca="1" si="26"/>
        <v>220</v>
      </c>
    </row>
    <row r="326" spans="1:6" x14ac:dyDescent="0.25">
      <c r="A326">
        <f t="shared" si="23"/>
        <v>105625</v>
      </c>
      <c r="B326">
        <v>325</v>
      </c>
      <c r="C326">
        <f>3*60+4</f>
        <v>184</v>
      </c>
      <c r="D326">
        <f t="shared" ca="1" si="24"/>
        <v>0.43072370001612614</v>
      </c>
      <c r="E326">
        <f t="shared" ca="1" si="25"/>
        <v>1238</v>
      </c>
      <c r="F326">
        <f t="shared" ca="1" si="26"/>
        <v>244</v>
      </c>
    </row>
    <row r="327" spans="1:6" x14ac:dyDescent="0.25">
      <c r="A327">
        <f t="shared" si="23"/>
        <v>106276</v>
      </c>
      <c r="B327">
        <v>326</v>
      </c>
      <c r="C327">
        <f>2*60+23</f>
        <v>143</v>
      </c>
      <c r="D327">
        <f t="shared" ca="1" si="24"/>
        <v>8.8376936993478927E-2</v>
      </c>
      <c r="E327">
        <f t="shared" ca="1" si="25"/>
        <v>1991</v>
      </c>
      <c r="F327">
        <f t="shared" ca="1" si="26"/>
        <v>211</v>
      </c>
    </row>
    <row r="328" spans="1:6" x14ac:dyDescent="0.25">
      <c r="A328">
        <f t="shared" si="23"/>
        <v>106929</v>
      </c>
      <c r="B328">
        <v>327</v>
      </c>
      <c r="C328">
        <f>2*60+23</f>
        <v>143</v>
      </c>
      <c r="D328">
        <f t="shared" ca="1" si="24"/>
        <v>9.5784431575187456E-2</v>
      </c>
      <c r="E328">
        <f t="shared" ca="1" si="25"/>
        <v>1977</v>
      </c>
      <c r="F328">
        <f t="shared" ca="1" si="26"/>
        <v>220</v>
      </c>
    </row>
    <row r="329" spans="1:6" x14ac:dyDescent="0.25">
      <c r="A329">
        <f t="shared" si="23"/>
        <v>107584</v>
      </c>
      <c r="B329">
        <v>328</v>
      </c>
      <c r="C329">
        <f>3*60+51</f>
        <v>231</v>
      </c>
      <c r="D329">
        <f t="shared" ca="1" si="24"/>
        <v>0.18898767719746323</v>
      </c>
      <c r="E329">
        <f t="shared" ca="1" si="25"/>
        <v>1747</v>
      </c>
      <c r="F329">
        <f t="shared" ca="1" si="26"/>
        <v>255</v>
      </c>
    </row>
    <row r="330" spans="1:6" x14ac:dyDescent="0.25">
      <c r="A330">
        <f t="shared" si="23"/>
        <v>108241</v>
      </c>
      <c r="B330">
        <v>329</v>
      </c>
      <c r="C330">
        <f>3*60+32</f>
        <v>212</v>
      </c>
      <c r="D330">
        <f t="shared" ca="1" si="24"/>
        <v>0.39349460419994486</v>
      </c>
      <c r="E330">
        <f t="shared" ca="1" si="25"/>
        <v>1318</v>
      </c>
      <c r="F330">
        <f t="shared" ca="1" si="26"/>
        <v>273</v>
      </c>
    </row>
    <row r="331" spans="1:6" x14ac:dyDescent="0.25">
      <c r="A331">
        <f t="shared" si="23"/>
        <v>108900</v>
      </c>
      <c r="B331">
        <v>330</v>
      </c>
      <c r="C331">
        <f>3*60+59</f>
        <v>239</v>
      </c>
      <c r="D331">
        <f t="shared" ca="1" si="24"/>
        <v>0.96842682569782201</v>
      </c>
      <c r="E331">
        <f t="shared" ca="1" si="25"/>
        <v>73</v>
      </c>
      <c r="F331">
        <f t="shared" ca="1" si="26"/>
        <v>255</v>
      </c>
    </row>
    <row r="332" spans="1:6" x14ac:dyDescent="0.25">
      <c r="A332">
        <f t="shared" si="23"/>
        <v>109561</v>
      </c>
      <c r="B332">
        <v>331</v>
      </c>
      <c r="C332">
        <f>3*60</f>
        <v>180</v>
      </c>
      <c r="D332">
        <f t="shared" ca="1" si="24"/>
        <v>0.51446981216448495</v>
      </c>
      <c r="E332">
        <f t="shared" ca="1" si="25"/>
        <v>1060</v>
      </c>
      <c r="F332">
        <f t="shared" ca="1" si="26"/>
        <v>239</v>
      </c>
    </row>
    <row r="333" spans="1:6" x14ac:dyDescent="0.25">
      <c r="A333">
        <f t="shared" si="23"/>
        <v>110224</v>
      </c>
      <c r="B333">
        <v>332</v>
      </c>
      <c r="C333">
        <f>6*60+30</f>
        <v>390</v>
      </c>
      <c r="D333">
        <f t="shared" ca="1" si="24"/>
        <v>0.61695344484735748</v>
      </c>
      <c r="E333">
        <f t="shared" ca="1" si="25"/>
        <v>844</v>
      </c>
      <c r="F333">
        <f t="shared" ca="1" si="26"/>
        <v>251</v>
      </c>
    </row>
    <row r="334" spans="1:6" x14ac:dyDescent="0.25">
      <c r="A334">
        <f t="shared" si="23"/>
        <v>110889</v>
      </c>
      <c r="B334">
        <v>333</v>
      </c>
      <c r="C334">
        <f>4*60+9</f>
        <v>249</v>
      </c>
      <c r="D334">
        <f t="shared" ca="1" si="24"/>
        <v>0.56322679685411281</v>
      </c>
      <c r="E334">
        <f t="shared" ca="1" si="25"/>
        <v>963</v>
      </c>
      <c r="F334">
        <f t="shared" ca="1" si="26"/>
        <v>294</v>
      </c>
    </row>
    <row r="335" spans="1:6" x14ac:dyDescent="0.25">
      <c r="A335">
        <f t="shared" si="23"/>
        <v>111556</v>
      </c>
      <c r="B335">
        <v>334</v>
      </c>
      <c r="C335">
        <f>3*60+54</f>
        <v>234</v>
      </c>
      <c r="D335">
        <f t="shared" ca="1" si="24"/>
        <v>0.71873469707948123</v>
      </c>
      <c r="E335">
        <f t="shared" ca="1" si="25"/>
        <v>601</v>
      </c>
      <c r="F335">
        <f t="shared" ca="1" si="26"/>
        <v>236</v>
      </c>
    </row>
    <row r="336" spans="1:6" x14ac:dyDescent="0.25">
      <c r="A336">
        <f t="shared" si="23"/>
        <v>112225</v>
      </c>
      <c r="B336">
        <v>335</v>
      </c>
      <c r="C336">
        <f>3*60+54</f>
        <v>234</v>
      </c>
      <c r="D336">
        <f t="shared" ca="1" si="24"/>
        <v>0.95823850885610029</v>
      </c>
      <c r="E336">
        <f t="shared" ca="1" si="25"/>
        <v>94</v>
      </c>
      <c r="F336">
        <f t="shared" ca="1" si="26"/>
        <v>164</v>
      </c>
    </row>
    <row r="337" spans="1:6" x14ac:dyDescent="0.25">
      <c r="A337">
        <f t="shared" si="23"/>
        <v>112896</v>
      </c>
      <c r="B337">
        <v>336</v>
      </c>
      <c r="C337">
        <f>3*60+54</f>
        <v>234</v>
      </c>
      <c r="D337">
        <f t="shared" ca="1" si="24"/>
        <v>0.23954857034462484</v>
      </c>
      <c r="E337">
        <f t="shared" ca="1" si="25"/>
        <v>1640</v>
      </c>
      <c r="F337">
        <f t="shared" ca="1" si="26"/>
        <v>227</v>
      </c>
    </row>
    <row r="338" spans="1:6" x14ac:dyDescent="0.25">
      <c r="A338">
        <f t="shared" si="23"/>
        <v>113569</v>
      </c>
      <c r="B338">
        <v>337</v>
      </c>
      <c r="C338">
        <f>4*60+4</f>
        <v>244</v>
      </c>
      <c r="D338">
        <f t="shared" ca="1" si="24"/>
        <v>0.10020862245029105</v>
      </c>
      <c r="E338">
        <f t="shared" ca="1" si="25"/>
        <v>1964</v>
      </c>
      <c r="F338">
        <f t="shared" ca="1" si="26"/>
        <v>180</v>
      </c>
    </row>
    <row r="339" spans="1:6" x14ac:dyDescent="0.25">
      <c r="A339">
        <f t="shared" si="23"/>
        <v>114244</v>
      </c>
      <c r="B339">
        <v>338</v>
      </c>
      <c r="C339">
        <f>4*60+17</f>
        <v>257</v>
      </c>
      <c r="D339">
        <f t="shared" ca="1" si="24"/>
        <v>0.60683245557131971</v>
      </c>
      <c r="E339">
        <f t="shared" ca="1" si="25"/>
        <v>858</v>
      </c>
      <c r="F339">
        <f t="shared" ca="1" si="26"/>
        <v>255</v>
      </c>
    </row>
    <row r="340" spans="1:6" x14ac:dyDescent="0.25">
      <c r="A340">
        <f t="shared" si="23"/>
        <v>114921</v>
      </c>
      <c r="B340">
        <v>339</v>
      </c>
      <c r="C340">
        <f>4*60+12</f>
        <v>252</v>
      </c>
      <c r="D340">
        <f t="shared" ca="1" si="24"/>
        <v>0.25621514472801732</v>
      </c>
      <c r="E340">
        <f t="shared" ca="1" si="25"/>
        <v>1600</v>
      </c>
      <c r="F340">
        <f t="shared" ca="1" si="26"/>
        <v>210</v>
      </c>
    </row>
    <row r="341" spans="1:6" x14ac:dyDescent="0.25">
      <c r="A341">
        <f t="shared" si="23"/>
        <v>115600</v>
      </c>
      <c r="B341">
        <v>340</v>
      </c>
      <c r="C341">
        <f>2*60+48</f>
        <v>168</v>
      </c>
      <c r="D341">
        <f t="shared" ca="1" si="24"/>
        <v>0.63084943879474653</v>
      </c>
      <c r="E341">
        <f t="shared" ca="1" si="25"/>
        <v>812</v>
      </c>
      <c r="F341">
        <f t="shared" ca="1" si="26"/>
        <v>207</v>
      </c>
    </row>
    <row r="342" spans="1:6" x14ac:dyDescent="0.25">
      <c r="A342">
        <f t="shared" si="23"/>
        <v>116281</v>
      </c>
      <c r="B342">
        <v>341</v>
      </c>
      <c r="C342">
        <f>3*60+40</f>
        <v>220</v>
      </c>
      <c r="D342">
        <f t="shared" ca="1" si="24"/>
        <v>0.55684045724877451</v>
      </c>
      <c r="E342">
        <f t="shared" ca="1" si="25"/>
        <v>980</v>
      </c>
      <c r="F342">
        <f t="shared" ca="1" si="26"/>
        <v>252</v>
      </c>
    </row>
    <row r="343" spans="1:6" x14ac:dyDescent="0.25">
      <c r="A343">
        <f t="shared" si="23"/>
        <v>116964</v>
      </c>
      <c r="B343">
        <v>342</v>
      </c>
      <c r="C343">
        <f>2*60+50</f>
        <v>170</v>
      </c>
      <c r="D343">
        <f t="shared" ca="1" si="24"/>
        <v>0.52811225011268714</v>
      </c>
      <c r="E343">
        <f t="shared" ca="1" si="25"/>
        <v>1035</v>
      </c>
      <c r="F343">
        <f t="shared" ca="1" si="26"/>
        <v>290</v>
      </c>
    </row>
    <row r="344" spans="1:6" x14ac:dyDescent="0.25">
      <c r="A344">
        <f t="shared" si="23"/>
        <v>117649</v>
      </c>
      <c r="B344">
        <v>343</v>
      </c>
      <c r="C344">
        <f>3*60+33</f>
        <v>213</v>
      </c>
      <c r="D344">
        <f t="shared" ca="1" si="24"/>
        <v>0.74908049015049571</v>
      </c>
      <c r="E344">
        <f t="shared" ca="1" si="25"/>
        <v>534</v>
      </c>
      <c r="F344">
        <f t="shared" ca="1" si="26"/>
        <v>202</v>
      </c>
    </row>
    <row r="345" spans="1:6" x14ac:dyDescent="0.25">
      <c r="A345">
        <f t="shared" si="23"/>
        <v>118336</v>
      </c>
      <c r="B345">
        <v>344</v>
      </c>
      <c r="C345">
        <f>3*60+33</f>
        <v>213</v>
      </c>
      <c r="D345">
        <f t="shared" ca="1" si="24"/>
        <v>2.2044308224787534E-2</v>
      </c>
      <c r="E345">
        <f t="shared" ca="1" si="25"/>
        <v>2158</v>
      </c>
      <c r="F345">
        <f t="shared" ca="1" si="26"/>
        <v>245</v>
      </c>
    </row>
    <row r="346" spans="1:6" x14ac:dyDescent="0.25">
      <c r="A346">
        <f t="shared" si="23"/>
        <v>119025</v>
      </c>
      <c r="B346">
        <v>345</v>
      </c>
      <c r="C346">
        <f>3*60+33</f>
        <v>213</v>
      </c>
      <c r="D346">
        <f t="shared" ca="1" si="24"/>
        <v>0.25709197956499441</v>
      </c>
      <c r="E346">
        <f t="shared" ca="1" si="25"/>
        <v>1599</v>
      </c>
      <c r="F346">
        <f t="shared" ca="1" si="26"/>
        <v>207</v>
      </c>
    </row>
    <row r="347" spans="1:6" x14ac:dyDescent="0.25">
      <c r="A347">
        <f t="shared" si="23"/>
        <v>119716</v>
      </c>
      <c r="B347">
        <v>346</v>
      </c>
      <c r="C347">
        <f>3*60+33</f>
        <v>213</v>
      </c>
      <c r="D347">
        <f t="shared" ca="1" si="24"/>
        <v>0.61165267802831091</v>
      </c>
      <c r="E347">
        <f t="shared" ca="1" si="25"/>
        <v>851</v>
      </c>
      <c r="F347">
        <f t="shared" ca="1" si="26"/>
        <v>240</v>
      </c>
    </row>
    <row r="348" spans="1:6" x14ac:dyDescent="0.25">
      <c r="A348">
        <f t="shared" si="23"/>
        <v>120409</v>
      </c>
      <c r="B348">
        <v>347</v>
      </c>
      <c r="C348">
        <f>3*60+42</f>
        <v>222</v>
      </c>
      <c r="D348">
        <f t="shared" ca="1" si="24"/>
        <v>0.71388593049394622</v>
      </c>
      <c r="E348">
        <f t="shared" ca="1" si="25"/>
        <v>610</v>
      </c>
      <c r="F348">
        <f t="shared" ca="1" si="26"/>
        <v>214</v>
      </c>
    </row>
    <row r="349" spans="1:6" x14ac:dyDescent="0.25">
      <c r="A349">
        <f t="shared" si="23"/>
        <v>121104</v>
      </c>
      <c r="B349">
        <v>348</v>
      </c>
      <c r="C349">
        <f>3*60+42</f>
        <v>222</v>
      </c>
      <c r="D349">
        <f t="shared" ca="1" si="24"/>
        <v>0.1033385854688752</v>
      </c>
      <c r="E349">
        <f t="shared" ca="1" si="25"/>
        <v>1956</v>
      </c>
      <c r="F349">
        <f t="shared" ca="1" si="26"/>
        <v>247</v>
      </c>
    </row>
    <row r="350" spans="1:6" x14ac:dyDescent="0.25">
      <c r="A350">
        <f t="shared" si="23"/>
        <v>121801</v>
      </c>
      <c r="B350">
        <v>349</v>
      </c>
      <c r="C350">
        <f>3*60+42</f>
        <v>222</v>
      </c>
      <c r="D350">
        <f t="shared" ca="1" si="24"/>
        <v>0.4001582684300109</v>
      </c>
      <c r="E350">
        <f t="shared" ca="1" si="25"/>
        <v>1304</v>
      </c>
      <c r="F350">
        <f t="shared" ca="1" si="26"/>
        <v>283</v>
      </c>
    </row>
    <row r="351" spans="1:6" x14ac:dyDescent="0.25">
      <c r="A351">
        <f t="shared" si="23"/>
        <v>122500</v>
      </c>
      <c r="B351">
        <v>350</v>
      </c>
      <c r="C351">
        <f>3*60+42</f>
        <v>222</v>
      </c>
      <c r="D351">
        <f t="shared" ca="1" si="24"/>
        <v>0.85622504044074044</v>
      </c>
      <c r="E351">
        <f t="shared" ca="1" si="25"/>
        <v>329</v>
      </c>
      <c r="F351">
        <f t="shared" ca="1" si="26"/>
        <v>212</v>
      </c>
    </row>
    <row r="352" spans="1:6" x14ac:dyDescent="0.25">
      <c r="A352">
        <f t="shared" si="23"/>
        <v>123201</v>
      </c>
      <c r="B352">
        <v>351</v>
      </c>
      <c r="C352">
        <f>3*60+33</f>
        <v>213</v>
      </c>
      <c r="D352">
        <f t="shared" ca="1" si="24"/>
        <v>0.15207721925984841</v>
      </c>
      <c r="E352">
        <f t="shared" ca="1" si="25"/>
        <v>1831</v>
      </c>
      <c r="F352">
        <f t="shared" ca="1" si="26"/>
        <v>270</v>
      </c>
    </row>
    <row r="353" spans="1:6" x14ac:dyDescent="0.25">
      <c r="A353">
        <f t="shared" si="23"/>
        <v>123904</v>
      </c>
      <c r="B353">
        <v>352</v>
      </c>
      <c r="C353">
        <f>3*60+42</f>
        <v>222</v>
      </c>
      <c r="D353">
        <f t="shared" ca="1" si="24"/>
        <v>0.13123827400835475</v>
      </c>
      <c r="E353">
        <f t="shared" ca="1" si="25"/>
        <v>1887</v>
      </c>
      <c r="F353">
        <f t="shared" ca="1" si="26"/>
        <v>227</v>
      </c>
    </row>
    <row r="354" spans="1:6" x14ac:dyDescent="0.25">
      <c r="A354">
        <f t="shared" si="23"/>
        <v>124609</v>
      </c>
      <c r="B354">
        <v>353</v>
      </c>
      <c r="C354">
        <f>7*60+34</f>
        <v>454</v>
      </c>
      <c r="D354">
        <f t="shared" ca="1" si="24"/>
        <v>0.68441066289550523</v>
      </c>
      <c r="E354">
        <f t="shared" ca="1" si="25"/>
        <v>689</v>
      </c>
      <c r="F354">
        <f t="shared" ca="1" si="26"/>
        <v>243</v>
      </c>
    </row>
    <row r="355" spans="1:6" x14ac:dyDescent="0.25">
      <c r="A355">
        <f t="shared" si="23"/>
        <v>125316</v>
      </c>
      <c r="B355">
        <v>354</v>
      </c>
      <c r="C355">
        <f>7*60+34</f>
        <v>454</v>
      </c>
      <c r="D355">
        <f t="shared" ca="1" si="24"/>
        <v>0.9992523057671836</v>
      </c>
      <c r="E355">
        <f t="shared" ca="1" si="25"/>
        <v>3</v>
      </c>
      <c r="F355">
        <f t="shared" ca="1" si="26"/>
        <v>279</v>
      </c>
    </row>
    <row r="356" spans="1:6" x14ac:dyDescent="0.25">
      <c r="A356">
        <f t="shared" si="23"/>
        <v>126025</v>
      </c>
      <c r="B356">
        <v>355</v>
      </c>
      <c r="C356">
        <f t="shared" ref="C356:C365" si="27">3*60+35</f>
        <v>215</v>
      </c>
      <c r="D356">
        <f t="shared" ca="1" si="24"/>
        <v>0.16154430876156589</v>
      </c>
      <c r="E356">
        <f t="shared" ca="1" si="25"/>
        <v>1807</v>
      </c>
      <c r="F356">
        <f t="shared" ca="1" si="26"/>
        <v>203</v>
      </c>
    </row>
    <row r="357" spans="1:6" x14ac:dyDescent="0.25">
      <c r="A357">
        <f t="shared" si="23"/>
        <v>126736</v>
      </c>
      <c r="B357">
        <v>356</v>
      </c>
      <c r="C357">
        <f t="shared" si="27"/>
        <v>215</v>
      </c>
      <c r="D357">
        <f t="shared" ca="1" si="24"/>
        <v>0.79838851609973094</v>
      </c>
      <c r="E357">
        <f t="shared" ca="1" si="25"/>
        <v>452</v>
      </c>
      <c r="F357">
        <f t="shared" ca="1" si="26"/>
        <v>238</v>
      </c>
    </row>
    <row r="358" spans="1:6" x14ac:dyDescent="0.25">
      <c r="A358">
        <f t="shared" si="23"/>
        <v>127449</v>
      </c>
      <c r="B358">
        <v>357</v>
      </c>
      <c r="C358">
        <f t="shared" si="27"/>
        <v>215</v>
      </c>
      <c r="D358">
        <f t="shared" ca="1" si="24"/>
        <v>0.29852401278017471</v>
      </c>
      <c r="E358">
        <f t="shared" ca="1" si="25"/>
        <v>1526</v>
      </c>
      <c r="F358">
        <f t="shared" ca="1" si="26"/>
        <v>268</v>
      </c>
    </row>
    <row r="359" spans="1:6" x14ac:dyDescent="0.25">
      <c r="A359">
        <f t="shared" si="23"/>
        <v>128164</v>
      </c>
      <c r="B359">
        <v>358</v>
      </c>
      <c r="C359">
        <f t="shared" si="27"/>
        <v>215</v>
      </c>
      <c r="D359">
        <f t="shared" ca="1" si="24"/>
        <v>0.24639547886061763</v>
      </c>
      <c r="E359">
        <f t="shared" ca="1" si="25"/>
        <v>1627</v>
      </c>
      <c r="F359">
        <f t="shared" ca="1" si="26"/>
        <v>245</v>
      </c>
    </row>
    <row r="360" spans="1:6" x14ac:dyDescent="0.25">
      <c r="A360">
        <f t="shared" si="23"/>
        <v>128881</v>
      </c>
      <c r="B360">
        <v>359</v>
      </c>
      <c r="C360">
        <f t="shared" si="27"/>
        <v>215</v>
      </c>
      <c r="D360">
        <f t="shared" ca="1" si="24"/>
        <v>0.91108019916727179</v>
      </c>
      <c r="E360">
        <f t="shared" ca="1" si="25"/>
        <v>201</v>
      </c>
      <c r="F360">
        <f t="shared" ca="1" si="26"/>
        <v>208</v>
      </c>
    </row>
    <row r="361" spans="1:6" x14ac:dyDescent="0.25">
      <c r="A361">
        <f t="shared" si="23"/>
        <v>129600</v>
      </c>
      <c r="B361">
        <v>360</v>
      </c>
      <c r="C361">
        <f t="shared" si="27"/>
        <v>215</v>
      </c>
      <c r="D361">
        <f t="shared" ca="1" si="24"/>
        <v>0.70345974908261433</v>
      </c>
      <c r="E361">
        <f t="shared" ca="1" si="25"/>
        <v>648</v>
      </c>
      <c r="F361">
        <f t="shared" ca="1" si="26"/>
        <v>235</v>
      </c>
    </row>
    <row r="362" spans="1:6" x14ac:dyDescent="0.25">
      <c r="A362">
        <f t="shared" si="23"/>
        <v>130321</v>
      </c>
      <c r="B362">
        <v>361</v>
      </c>
      <c r="C362">
        <f t="shared" si="27"/>
        <v>215</v>
      </c>
      <c r="D362">
        <f t="shared" ca="1" si="24"/>
        <v>0.50368955325640907</v>
      </c>
      <c r="E362">
        <f t="shared" ca="1" si="25"/>
        <v>1081</v>
      </c>
      <c r="F362">
        <f t="shared" ca="1" si="26"/>
        <v>272</v>
      </c>
    </row>
    <row r="363" spans="1:6" x14ac:dyDescent="0.25">
      <c r="A363">
        <f t="shared" si="23"/>
        <v>131044</v>
      </c>
      <c r="B363">
        <v>362</v>
      </c>
      <c r="C363">
        <f t="shared" si="27"/>
        <v>215</v>
      </c>
      <c r="D363">
        <f t="shared" ca="1" si="24"/>
        <v>0.92253699357317376</v>
      </c>
      <c r="E363">
        <f t="shared" ca="1" si="25"/>
        <v>174</v>
      </c>
      <c r="F363">
        <f t="shared" ca="1" si="26"/>
        <v>209</v>
      </c>
    </row>
    <row r="364" spans="1:6" x14ac:dyDescent="0.25">
      <c r="A364">
        <f t="shared" si="23"/>
        <v>131769</v>
      </c>
      <c r="B364">
        <v>363</v>
      </c>
      <c r="C364">
        <f t="shared" si="27"/>
        <v>215</v>
      </c>
      <c r="D364">
        <f t="shared" ca="1" si="24"/>
        <v>0.47609975784613601</v>
      </c>
      <c r="E364">
        <f t="shared" ca="1" si="25"/>
        <v>1137</v>
      </c>
      <c r="F364">
        <f t="shared" ca="1" si="26"/>
        <v>308</v>
      </c>
    </row>
    <row r="365" spans="1:6" x14ac:dyDescent="0.25">
      <c r="A365">
        <f t="shared" si="23"/>
        <v>132496</v>
      </c>
      <c r="B365">
        <v>364</v>
      </c>
      <c r="C365">
        <f t="shared" si="27"/>
        <v>215</v>
      </c>
      <c r="D365">
        <f t="shared" ca="1" si="24"/>
        <v>0.62791666983371186</v>
      </c>
      <c r="E365">
        <f t="shared" ca="1" si="25"/>
        <v>817</v>
      </c>
      <c r="F365">
        <f t="shared" ca="1" si="26"/>
        <v>269</v>
      </c>
    </row>
    <row r="366" spans="1:6" x14ac:dyDescent="0.25">
      <c r="A366">
        <f t="shared" si="23"/>
        <v>133225</v>
      </c>
      <c r="B366">
        <v>365</v>
      </c>
      <c r="C366">
        <f>3*60+36</f>
        <v>216</v>
      </c>
      <c r="D366">
        <f t="shared" ca="1" si="24"/>
        <v>0.93884742391282883</v>
      </c>
      <c r="E366">
        <f t="shared" ca="1" si="25"/>
        <v>133</v>
      </c>
      <c r="F366">
        <f t="shared" ca="1" si="26"/>
        <v>269</v>
      </c>
    </row>
    <row r="367" spans="1:6" x14ac:dyDescent="0.25">
      <c r="A367">
        <f t="shared" si="23"/>
        <v>133956</v>
      </c>
      <c r="B367">
        <v>366</v>
      </c>
      <c r="C367">
        <f>3*60+36</f>
        <v>216</v>
      </c>
      <c r="D367">
        <f t="shared" ca="1" si="24"/>
        <v>0.35967354107399352</v>
      </c>
      <c r="E367">
        <f t="shared" ca="1" si="25"/>
        <v>1398</v>
      </c>
      <c r="F367">
        <f t="shared" ca="1" si="26"/>
        <v>267</v>
      </c>
    </row>
    <row r="368" spans="1:6" x14ac:dyDescent="0.25">
      <c r="A368">
        <f t="shared" si="23"/>
        <v>134689</v>
      </c>
      <c r="B368">
        <v>367</v>
      </c>
      <c r="C368" s="1">
        <v>216</v>
      </c>
      <c r="D368">
        <f t="shared" ca="1" si="24"/>
        <v>0.39403142772498123</v>
      </c>
      <c r="E368">
        <f t="shared" ca="1" si="25"/>
        <v>1315</v>
      </c>
      <c r="F368">
        <f t="shared" ca="1" si="26"/>
        <v>283</v>
      </c>
    </row>
    <row r="369" spans="1:6" x14ac:dyDescent="0.25">
      <c r="A369">
        <f t="shared" si="23"/>
        <v>135424</v>
      </c>
      <c r="B369">
        <v>368</v>
      </c>
      <c r="C369">
        <f>3*60+36</f>
        <v>216</v>
      </c>
      <c r="D369">
        <f t="shared" ca="1" si="24"/>
        <v>0.11089440354251134</v>
      </c>
      <c r="E369">
        <f t="shared" ca="1" si="25"/>
        <v>1938</v>
      </c>
      <c r="F369">
        <f t="shared" ca="1" si="26"/>
        <v>230</v>
      </c>
    </row>
    <row r="370" spans="1:6" x14ac:dyDescent="0.25">
      <c r="A370">
        <f t="shared" si="23"/>
        <v>136161</v>
      </c>
      <c r="B370">
        <v>369</v>
      </c>
      <c r="C370">
        <f>3*60+36</f>
        <v>216</v>
      </c>
      <c r="D370">
        <f t="shared" ca="1" si="24"/>
        <v>0.81552636488292241</v>
      </c>
      <c r="E370">
        <f t="shared" ca="1" si="25"/>
        <v>414</v>
      </c>
      <c r="F370">
        <f t="shared" ca="1" si="26"/>
        <v>205</v>
      </c>
    </row>
    <row r="371" spans="1:6" x14ac:dyDescent="0.25">
      <c r="A371">
        <f t="shared" si="23"/>
        <v>136900</v>
      </c>
      <c r="B371">
        <v>370</v>
      </c>
      <c r="C371">
        <f>3*60+36</f>
        <v>216</v>
      </c>
      <c r="D371">
        <f t="shared" ca="1" si="24"/>
        <v>0.69893106503542224</v>
      </c>
      <c r="E371">
        <f t="shared" ca="1" si="25"/>
        <v>658</v>
      </c>
      <c r="F371">
        <f t="shared" ca="1" si="26"/>
        <v>253</v>
      </c>
    </row>
    <row r="372" spans="1:6" x14ac:dyDescent="0.25">
      <c r="A372">
        <f t="shared" si="23"/>
        <v>137641</v>
      </c>
      <c r="B372">
        <v>371</v>
      </c>
      <c r="C372">
        <f>4*60+45</f>
        <v>285</v>
      </c>
      <c r="D372">
        <f t="shared" ca="1" si="24"/>
        <v>4.4717914971854178E-2</v>
      </c>
      <c r="E372">
        <f t="shared" ca="1" si="25"/>
        <v>2104</v>
      </c>
      <c r="F372">
        <f t="shared" ca="1" si="26"/>
        <v>231</v>
      </c>
    </row>
    <row r="373" spans="1:6" x14ac:dyDescent="0.25">
      <c r="A373">
        <f t="shared" si="23"/>
        <v>138384</v>
      </c>
      <c r="B373">
        <v>372</v>
      </c>
      <c r="C373">
        <f>4*60+45</f>
        <v>285</v>
      </c>
      <c r="D373">
        <f t="shared" ca="1" si="24"/>
        <v>0.48816684429835622</v>
      </c>
      <c r="E373">
        <f t="shared" ca="1" si="25"/>
        <v>1113</v>
      </c>
      <c r="F373">
        <f t="shared" ca="1" si="26"/>
        <v>197</v>
      </c>
    </row>
    <row r="374" spans="1:6" x14ac:dyDescent="0.25">
      <c r="A374">
        <f t="shared" si="23"/>
        <v>139129</v>
      </c>
      <c r="B374">
        <v>373</v>
      </c>
      <c r="C374">
        <f>4*60+45</f>
        <v>285</v>
      </c>
      <c r="D374">
        <f t="shared" ca="1" si="24"/>
        <v>0.67661130723951335</v>
      </c>
      <c r="E374">
        <f t="shared" ca="1" si="25"/>
        <v>717</v>
      </c>
      <c r="F374">
        <f t="shared" ca="1" si="26"/>
        <v>241</v>
      </c>
    </row>
    <row r="375" spans="1:6" x14ac:dyDescent="0.25">
      <c r="A375">
        <f t="shared" si="23"/>
        <v>139876</v>
      </c>
      <c r="B375">
        <v>374</v>
      </c>
      <c r="C375">
        <f>4*60+45</f>
        <v>285</v>
      </c>
      <c r="D375">
        <f t="shared" ca="1" si="24"/>
        <v>9.6086752146042786E-2</v>
      </c>
      <c r="E375">
        <f t="shared" ca="1" si="25"/>
        <v>1976</v>
      </c>
      <c r="F375">
        <f t="shared" ca="1" si="26"/>
        <v>220</v>
      </c>
    </row>
    <row r="376" spans="1:6" x14ac:dyDescent="0.25">
      <c r="A376">
        <f t="shared" si="23"/>
        <v>140625</v>
      </c>
      <c r="B376">
        <v>375</v>
      </c>
      <c r="C376">
        <f>3*60+18</f>
        <v>198</v>
      </c>
      <c r="D376">
        <f t="shared" ca="1" si="24"/>
        <v>0.44607223325874845</v>
      </c>
      <c r="E376">
        <f t="shared" ca="1" si="25"/>
        <v>1206</v>
      </c>
      <c r="F376">
        <f t="shared" ca="1" si="26"/>
        <v>283</v>
      </c>
    </row>
    <row r="377" spans="1:6" x14ac:dyDescent="0.25">
      <c r="A377">
        <f t="shared" si="23"/>
        <v>141376</v>
      </c>
      <c r="B377">
        <v>376</v>
      </c>
      <c r="C377">
        <f>3*60+18</f>
        <v>198</v>
      </c>
      <c r="D377">
        <f t="shared" ca="1" si="24"/>
        <v>0.45697083081453838</v>
      </c>
      <c r="E377">
        <f t="shared" ca="1" si="25"/>
        <v>1180</v>
      </c>
      <c r="F377">
        <f t="shared" ca="1" si="26"/>
        <v>204</v>
      </c>
    </row>
    <row r="378" spans="1:6" x14ac:dyDescent="0.25">
      <c r="A378">
        <f t="shared" si="23"/>
        <v>142129</v>
      </c>
      <c r="B378">
        <v>377</v>
      </c>
      <c r="C378">
        <f t="shared" ref="C378:C385" si="28">3*60+31</f>
        <v>211</v>
      </c>
      <c r="D378">
        <f t="shared" ca="1" si="24"/>
        <v>0.13670335517868226</v>
      </c>
      <c r="E378">
        <f t="shared" ca="1" si="25"/>
        <v>1871</v>
      </c>
      <c r="F378">
        <f t="shared" ca="1" si="26"/>
        <v>235</v>
      </c>
    </row>
    <row r="379" spans="1:6" x14ac:dyDescent="0.25">
      <c r="A379">
        <f t="shared" si="23"/>
        <v>142884</v>
      </c>
      <c r="B379">
        <v>378</v>
      </c>
      <c r="C379">
        <f t="shared" si="28"/>
        <v>211</v>
      </c>
      <c r="D379">
        <f t="shared" ca="1" si="24"/>
        <v>0.88204431516931348</v>
      </c>
      <c r="E379">
        <f t="shared" ca="1" si="25"/>
        <v>274</v>
      </c>
      <c r="F379">
        <f t="shared" ca="1" si="26"/>
        <v>200</v>
      </c>
    </row>
    <row r="380" spans="1:6" x14ac:dyDescent="0.25">
      <c r="A380">
        <f t="shared" si="23"/>
        <v>143641</v>
      </c>
      <c r="B380">
        <v>379</v>
      </c>
      <c r="C380">
        <f t="shared" si="28"/>
        <v>211</v>
      </c>
      <c r="D380">
        <f t="shared" ca="1" si="24"/>
        <v>0.16170782790145233</v>
      </c>
      <c r="E380">
        <f t="shared" ca="1" si="25"/>
        <v>1806</v>
      </c>
      <c r="F380">
        <f t="shared" ca="1" si="26"/>
        <v>203</v>
      </c>
    </row>
    <row r="381" spans="1:6" x14ac:dyDescent="0.25">
      <c r="A381">
        <f t="shared" si="23"/>
        <v>144400</v>
      </c>
      <c r="B381">
        <v>380</v>
      </c>
      <c r="C381">
        <f t="shared" si="28"/>
        <v>211</v>
      </c>
      <c r="D381">
        <f t="shared" ca="1" si="24"/>
        <v>0.26658144179916177</v>
      </c>
      <c r="E381">
        <f t="shared" ca="1" si="25"/>
        <v>1577</v>
      </c>
      <c r="F381">
        <f t="shared" ca="1" si="26"/>
        <v>233</v>
      </c>
    </row>
    <row r="382" spans="1:6" x14ac:dyDescent="0.25">
      <c r="A382">
        <f t="shared" si="23"/>
        <v>145161</v>
      </c>
      <c r="B382">
        <v>381</v>
      </c>
      <c r="C382">
        <f t="shared" si="28"/>
        <v>211</v>
      </c>
      <c r="D382">
        <f t="shared" ca="1" si="24"/>
        <v>0.82186269876641216</v>
      </c>
      <c r="E382">
        <f t="shared" ca="1" si="25"/>
        <v>400</v>
      </c>
      <c r="F382">
        <f t="shared" ca="1" si="26"/>
        <v>201</v>
      </c>
    </row>
    <row r="383" spans="1:6" x14ac:dyDescent="0.25">
      <c r="A383">
        <f t="shared" si="23"/>
        <v>145924</v>
      </c>
      <c r="B383">
        <v>382</v>
      </c>
      <c r="C383">
        <f t="shared" si="28"/>
        <v>211</v>
      </c>
      <c r="D383">
        <f t="shared" ca="1" si="24"/>
        <v>0.79100458572351551</v>
      </c>
      <c r="E383">
        <f t="shared" ca="1" si="25"/>
        <v>467</v>
      </c>
      <c r="F383">
        <f t="shared" ca="1" si="26"/>
        <v>241</v>
      </c>
    </row>
    <row r="384" spans="1:6" x14ac:dyDescent="0.25">
      <c r="A384">
        <f t="shared" si="23"/>
        <v>146689</v>
      </c>
      <c r="B384">
        <v>383</v>
      </c>
      <c r="C384">
        <f t="shared" si="28"/>
        <v>211</v>
      </c>
      <c r="D384">
        <f t="shared" ca="1" si="24"/>
        <v>0.63496383651656996</v>
      </c>
      <c r="E384">
        <f t="shared" ca="1" si="25"/>
        <v>805</v>
      </c>
      <c r="F384">
        <f t="shared" ca="1" si="26"/>
        <v>288</v>
      </c>
    </row>
    <row r="385" spans="1:6" x14ac:dyDescent="0.25">
      <c r="A385">
        <f t="shared" si="23"/>
        <v>147456</v>
      </c>
      <c r="B385">
        <v>384</v>
      </c>
      <c r="C385">
        <f t="shared" si="28"/>
        <v>211</v>
      </c>
      <c r="D385">
        <f t="shared" ca="1" si="24"/>
        <v>0.75706674597900403</v>
      </c>
      <c r="E385">
        <f t="shared" ca="1" si="25"/>
        <v>520</v>
      </c>
      <c r="F385">
        <f t="shared" ca="1" si="26"/>
        <v>231</v>
      </c>
    </row>
    <row r="386" spans="1:6" x14ac:dyDescent="0.25">
      <c r="A386">
        <f t="shared" si="23"/>
        <v>148225</v>
      </c>
      <c r="B386">
        <v>385</v>
      </c>
      <c r="C386">
        <f>3*60+25</f>
        <v>205</v>
      </c>
      <c r="D386">
        <f t="shared" ca="1" si="24"/>
        <v>0.5070154655325817</v>
      </c>
      <c r="E386">
        <f t="shared" ca="1" si="25"/>
        <v>1075</v>
      </c>
      <c r="F386">
        <f t="shared" ca="1" si="26"/>
        <v>246</v>
      </c>
    </row>
    <row r="387" spans="1:6" x14ac:dyDescent="0.25">
      <c r="A387">
        <f t="shared" ref="A387:A450" si="29">B387^2</f>
        <v>148996</v>
      </c>
      <c r="B387">
        <v>386</v>
      </c>
      <c r="C387">
        <f>3*60+13</f>
        <v>193</v>
      </c>
      <c r="D387">
        <f t="shared" ref="D387:D450" ca="1" si="30">RAND()</f>
        <v>0.1155805961520795</v>
      </c>
      <c r="E387">
        <f t="shared" ref="E387:E450" ca="1" si="31">RANK(D387,$D$2:$D$2194)</f>
        <v>1933</v>
      </c>
      <c r="F387">
        <f t="shared" ref="F387:F450" ca="1" si="32">OFFSET($C$1,E387,0)</f>
        <v>230</v>
      </c>
    </row>
    <row r="388" spans="1:6" x14ac:dyDescent="0.25">
      <c r="A388">
        <f t="shared" si="29"/>
        <v>149769</v>
      </c>
      <c r="B388">
        <v>387</v>
      </c>
      <c r="C388">
        <f>3*60+13</f>
        <v>193</v>
      </c>
      <c r="D388">
        <f t="shared" ca="1" si="30"/>
        <v>0.66911664818149486</v>
      </c>
      <c r="E388">
        <f t="shared" ca="1" si="31"/>
        <v>729</v>
      </c>
      <c r="F388">
        <f t="shared" ca="1" si="32"/>
        <v>247</v>
      </c>
    </row>
    <row r="389" spans="1:6" x14ac:dyDescent="0.25">
      <c r="A389">
        <f t="shared" si="29"/>
        <v>150544</v>
      </c>
      <c r="B389">
        <v>388</v>
      </c>
      <c r="C389">
        <f>3*60</f>
        <v>180</v>
      </c>
      <c r="D389">
        <f t="shared" ca="1" si="30"/>
        <v>0.33451658789548389</v>
      </c>
      <c r="E389">
        <f t="shared" ca="1" si="31"/>
        <v>1447</v>
      </c>
      <c r="F389">
        <f t="shared" ca="1" si="32"/>
        <v>298</v>
      </c>
    </row>
    <row r="390" spans="1:6" x14ac:dyDescent="0.25">
      <c r="A390">
        <f t="shared" si="29"/>
        <v>151321</v>
      </c>
      <c r="B390">
        <v>389</v>
      </c>
      <c r="C390">
        <f>2*60+49</f>
        <v>169</v>
      </c>
      <c r="D390">
        <f t="shared" ca="1" si="30"/>
        <v>0.31143843721322872</v>
      </c>
      <c r="E390">
        <f t="shared" ca="1" si="31"/>
        <v>1498</v>
      </c>
      <c r="F390">
        <f t="shared" ca="1" si="32"/>
        <v>218</v>
      </c>
    </row>
    <row r="391" spans="1:6" x14ac:dyDescent="0.25">
      <c r="A391">
        <f t="shared" si="29"/>
        <v>152100</v>
      </c>
      <c r="B391">
        <v>390</v>
      </c>
      <c r="C391">
        <f t="shared" ref="C391:C397" si="33">4*60+34</f>
        <v>274</v>
      </c>
      <c r="D391">
        <f t="shared" ca="1" si="30"/>
        <v>0.33919164465197571</v>
      </c>
      <c r="E391">
        <f t="shared" ca="1" si="31"/>
        <v>1435</v>
      </c>
      <c r="F391">
        <f t="shared" ca="1" si="32"/>
        <v>243</v>
      </c>
    </row>
    <row r="392" spans="1:6" x14ac:dyDescent="0.25">
      <c r="A392">
        <f t="shared" si="29"/>
        <v>152881</v>
      </c>
      <c r="B392">
        <v>391</v>
      </c>
      <c r="C392">
        <f t="shared" si="33"/>
        <v>274</v>
      </c>
      <c r="D392">
        <f t="shared" ca="1" si="30"/>
        <v>0.27898694260830237</v>
      </c>
      <c r="E392">
        <f t="shared" ca="1" si="31"/>
        <v>1562</v>
      </c>
      <c r="F392">
        <f t="shared" ca="1" si="32"/>
        <v>217</v>
      </c>
    </row>
    <row r="393" spans="1:6" x14ac:dyDescent="0.25">
      <c r="A393">
        <f t="shared" si="29"/>
        <v>153664</v>
      </c>
      <c r="B393">
        <v>392</v>
      </c>
      <c r="C393">
        <f t="shared" si="33"/>
        <v>274</v>
      </c>
      <c r="D393">
        <f t="shared" ca="1" si="30"/>
        <v>0.69858245123484386</v>
      </c>
      <c r="E393">
        <f t="shared" ca="1" si="31"/>
        <v>660</v>
      </c>
      <c r="F393">
        <f t="shared" ca="1" si="32"/>
        <v>253</v>
      </c>
    </row>
    <row r="394" spans="1:6" x14ac:dyDescent="0.25">
      <c r="A394">
        <f t="shared" si="29"/>
        <v>154449</v>
      </c>
      <c r="B394">
        <v>393</v>
      </c>
      <c r="C394">
        <f t="shared" si="33"/>
        <v>274</v>
      </c>
      <c r="D394">
        <f t="shared" ca="1" si="30"/>
        <v>0.11749453521654085</v>
      </c>
      <c r="E394">
        <f t="shared" ca="1" si="31"/>
        <v>1930</v>
      </c>
      <c r="F394">
        <f t="shared" ca="1" si="32"/>
        <v>253</v>
      </c>
    </row>
    <row r="395" spans="1:6" x14ac:dyDescent="0.25">
      <c r="A395">
        <f t="shared" si="29"/>
        <v>155236</v>
      </c>
      <c r="B395">
        <v>394</v>
      </c>
      <c r="C395">
        <f t="shared" si="33"/>
        <v>274</v>
      </c>
      <c r="D395">
        <f t="shared" ca="1" si="30"/>
        <v>0.77644062781694667</v>
      </c>
      <c r="E395">
        <f t="shared" ca="1" si="31"/>
        <v>492</v>
      </c>
      <c r="F395">
        <f t="shared" ca="1" si="32"/>
        <v>240</v>
      </c>
    </row>
    <row r="396" spans="1:6" x14ac:dyDescent="0.25">
      <c r="A396">
        <f t="shared" si="29"/>
        <v>156025</v>
      </c>
      <c r="B396">
        <v>395</v>
      </c>
      <c r="C396">
        <f t="shared" si="33"/>
        <v>274</v>
      </c>
      <c r="D396">
        <f t="shared" ca="1" si="30"/>
        <v>0.6778986244035945</v>
      </c>
      <c r="E396">
        <f t="shared" ca="1" si="31"/>
        <v>713</v>
      </c>
      <c r="F396">
        <f t="shared" ca="1" si="32"/>
        <v>244</v>
      </c>
    </row>
    <row r="397" spans="1:6" x14ac:dyDescent="0.25">
      <c r="A397">
        <f t="shared" si="29"/>
        <v>156816</v>
      </c>
      <c r="B397">
        <v>396</v>
      </c>
      <c r="C397">
        <f t="shared" si="33"/>
        <v>274</v>
      </c>
      <c r="D397">
        <f t="shared" ca="1" si="30"/>
        <v>0.88242613613679821</v>
      </c>
      <c r="E397">
        <f t="shared" ca="1" si="31"/>
        <v>270</v>
      </c>
      <c r="F397">
        <f t="shared" ca="1" si="32"/>
        <v>247</v>
      </c>
    </row>
    <row r="398" spans="1:6" x14ac:dyDescent="0.25">
      <c r="A398">
        <f t="shared" si="29"/>
        <v>157609</v>
      </c>
      <c r="B398">
        <v>397</v>
      </c>
      <c r="C398">
        <f>3*60+31</f>
        <v>211</v>
      </c>
      <c r="D398">
        <f t="shared" ca="1" si="30"/>
        <v>0.14308682582788568</v>
      </c>
      <c r="E398">
        <f t="shared" ca="1" si="31"/>
        <v>1849</v>
      </c>
      <c r="F398">
        <f t="shared" ca="1" si="32"/>
        <v>238</v>
      </c>
    </row>
    <row r="399" spans="1:6" x14ac:dyDescent="0.25">
      <c r="A399">
        <f t="shared" si="29"/>
        <v>158404</v>
      </c>
      <c r="B399">
        <v>398</v>
      </c>
      <c r="C399">
        <f>3*60+36</f>
        <v>216</v>
      </c>
      <c r="D399">
        <f t="shared" ca="1" si="30"/>
        <v>0.84649027905701468</v>
      </c>
      <c r="E399">
        <f t="shared" ca="1" si="31"/>
        <v>348</v>
      </c>
      <c r="F399">
        <f t="shared" ca="1" si="32"/>
        <v>222</v>
      </c>
    </row>
    <row r="400" spans="1:6" x14ac:dyDescent="0.25">
      <c r="A400">
        <f t="shared" si="29"/>
        <v>159201</v>
      </c>
      <c r="B400">
        <v>399</v>
      </c>
      <c r="C400">
        <f>3*60+36</f>
        <v>216</v>
      </c>
      <c r="D400">
        <f t="shared" ca="1" si="30"/>
        <v>0.17598813966060811</v>
      </c>
      <c r="E400">
        <f t="shared" ca="1" si="31"/>
        <v>1777</v>
      </c>
      <c r="F400">
        <f t="shared" ca="1" si="32"/>
        <v>249</v>
      </c>
    </row>
    <row r="401" spans="1:6" x14ac:dyDescent="0.25">
      <c r="A401">
        <f t="shared" si="29"/>
        <v>160000</v>
      </c>
      <c r="B401">
        <v>400</v>
      </c>
      <c r="C401">
        <f>3*60+21</f>
        <v>201</v>
      </c>
      <c r="D401">
        <f t="shared" ca="1" si="30"/>
        <v>0.35430341912340513</v>
      </c>
      <c r="E401">
        <f t="shared" ca="1" si="31"/>
        <v>1406</v>
      </c>
      <c r="F401">
        <f t="shared" ca="1" si="32"/>
        <v>239</v>
      </c>
    </row>
    <row r="402" spans="1:6" x14ac:dyDescent="0.25">
      <c r="A402">
        <f t="shared" si="29"/>
        <v>160801</v>
      </c>
      <c r="B402">
        <v>401</v>
      </c>
      <c r="C402">
        <f>3*60+21</f>
        <v>201</v>
      </c>
      <c r="D402">
        <f t="shared" ca="1" si="30"/>
        <v>0.4277343542251284</v>
      </c>
      <c r="E402">
        <f t="shared" ca="1" si="31"/>
        <v>1248</v>
      </c>
      <c r="F402">
        <f t="shared" ca="1" si="32"/>
        <v>244</v>
      </c>
    </row>
    <row r="403" spans="1:6" x14ac:dyDescent="0.25">
      <c r="A403">
        <f t="shared" si="29"/>
        <v>161604</v>
      </c>
      <c r="B403">
        <v>402</v>
      </c>
      <c r="C403">
        <f>3*60+40</f>
        <v>220</v>
      </c>
      <c r="D403">
        <f t="shared" ca="1" si="30"/>
        <v>0.66645280147600583</v>
      </c>
      <c r="E403">
        <f t="shared" ca="1" si="31"/>
        <v>735</v>
      </c>
      <c r="F403">
        <f t="shared" ca="1" si="32"/>
        <v>218</v>
      </c>
    </row>
    <row r="404" spans="1:6" x14ac:dyDescent="0.25">
      <c r="A404">
        <f t="shared" si="29"/>
        <v>162409</v>
      </c>
      <c r="B404">
        <v>403</v>
      </c>
      <c r="C404">
        <f>3*60+40</f>
        <v>220</v>
      </c>
      <c r="D404">
        <f t="shared" ca="1" si="30"/>
        <v>0.45010061922816502</v>
      </c>
      <c r="E404">
        <f t="shared" ca="1" si="31"/>
        <v>1193</v>
      </c>
      <c r="F404">
        <f t="shared" ca="1" si="32"/>
        <v>325</v>
      </c>
    </row>
    <row r="405" spans="1:6" x14ac:dyDescent="0.25">
      <c r="A405">
        <f t="shared" si="29"/>
        <v>163216</v>
      </c>
      <c r="B405">
        <v>404</v>
      </c>
      <c r="C405">
        <f>3*60+40</f>
        <v>220</v>
      </c>
      <c r="D405">
        <f t="shared" ca="1" si="30"/>
        <v>0.88407554208590056</v>
      </c>
      <c r="E405">
        <f t="shared" ca="1" si="31"/>
        <v>265</v>
      </c>
      <c r="F405">
        <f t="shared" ca="1" si="32"/>
        <v>205</v>
      </c>
    </row>
    <row r="406" spans="1:6" x14ac:dyDescent="0.25">
      <c r="A406">
        <f t="shared" si="29"/>
        <v>164025</v>
      </c>
      <c r="B406">
        <v>405</v>
      </c>
      <c r="C406">
        <f>3*60+28</f>
        <v>208</v>
      </c>
      <c r="D406">
        <f t="shared" ca="1" si="30"/>
        <v>4.6908229002761814E-2</v>
      </c>
      <c r="E406">
        <f t="shared" ca="1" si="31"/>
        <v>2096</v>
      </c>
      <c r="F406">
        <f t="shared" ca="1" si="32"/>
        <v>217</v>
      </c>
    </row>
    <row r="407" spans="1:6" x14ac:dyDescent="0.25">
      <c r="A407">
        <f t="shared" si="29"/>
        <v>164836</v>
      </c>
      <c r="B407">
        <v>406</v>
      </c>
      <c r="C407">
        <f>3*60+28</f>
        <v>208</v>
      </c>
      <c r="D407">
        <f t="shared" ca="1" si="30"/>
        <v>0.29842603259489964</v>
      </c>
      <c r="E407">
        <f t="shared" ca="1" si="31"/>
        <v>1527</v>
      </c>
      <c r="F407">
        <f t="shared" ca="1" si="32"/>
        <v>268</v>
      </c>
    </row>
    <row r="408" spans="1:6" x14ac:dyDescent="0.25">
      <c r="A408">
        <f t="shared" si="29"/>
        <v>165649</v>
      </c>
      <c r="B408">
        <v>407</v>
      </c>
      <c r="C408">
        <f>3*60+28</f>
        <v>208</v>
      </c>
      <c r="D408">
        <f t="shared" ca="1" si="30"/>
        <v>0.23574334087099147</v>
      </c>
      <c r="E408">
        <f t="shared" ca="1" si="31"/>
        <v>1647</v>
      </c>
      <c r="F408">
        <f t="shared" ca="1" si="32"/>
        <v>229</v>
      </c>
    </row>
    <row r="409" spans="1:6" x14ac:dyDescent="0.25">
      <c r="A409">
        <f t="shared" si="29"/>
        <v>166464</v>
      </c>
      <c r="B409">
        <v>408</v>
      </c>
      <c r="C409">
        <f>3*60+28</f>
        <v>208</v>
      </c>
      <c r="D409">
        <f t="shared" ca="1" si="30"/>
        <v>0.56428072141126351</v>
      </c>
      <c r="E409">
        <f t="shared" ca="1" si="31"/>
        <v>958</v>
      </c>
      <c r="F409">
        <f t="shared" ca="1" si="32"/>
        <v>341</v>
      </c>
    </row>
    <row r="410" spans="1:6" x14ac:dyDescent="0.25">
      <c r="A410">
        <f t="shared" si="29"/>
        <v>167281</v>
      </c>
      <c r="B410">
        <v>409</v>
      </c>
      <c r="C410">
        <f>3*60+9</f>
        <v>189</v>
      </c>
      <c r="D410">
        <f t="shared" ca="1" si="30"/>
        <v>0.57304228109969824</v>
      </c>
      <c r="E410">
        <f t="shared" ca="1" si="31"/>
        <v>935</v>
      </c>
      <c r="F410">
        <f t="shared" ca="1" si="32"/>
        <v>234</v>
      </c>
    </row>
    <row r="411" spans="1:6" x14ac:dyDescent="0.25">
      <c r="A411">
        <f t="shared" si="29"/>
        <v>168100</v>
      </c>
      <c r="B411">
        <v>410</v>
      </c>
      <c r="C411">
        <f>3*60+37</f>
        <v>217</v>
      </c>
      <c r="D411">
        <f t="shared" ca="1" si="30"/>
        <v>0.81948303077360773</v>
      </c>
      <c r="E411">
        <f t="shared" ca="1" si="31"/>
        <v>406</v>
      </c>
      <c r="F411">
        <f t="shared" ca="1" si="32"/>
        <v>208</v>
      </c>
    </row>
    <row r="412" spans="1:6" x14ac:dyDescent="0.25">
      <c r="A412">
        <f t="shared" si="29"/>
        <v>168921</v>
      </c>
      <c r="B412">
        <v>411</v>
      </c>
      <c r="C412">
        <f>6*60+28</f>
        <v>388</v>
      </c>
      <c r="D412">
        <f t="shared" ca="1" si="30"/>
        <v>0.49531983189737561</v>
      </c>
      <c r="E412">
        <f t="shared" ca="1" si="31"/>
        <v>1097</v>
      </c>
      <c r="F412">
        <f t="shared" ca="1" si="32"/>
        <v>200</v>
      </c>
    </row>
    <row r="413" spans="1:6" x14ac:dyDescent="0.25">
      <c r="A413">
        <f t="shared" si="29"/>
        <v>169744</v>
      </c>
      <c r="B413">
        <v>412</v>
      </c>
      <c r="C413">
        <f>6*60+28</f>
        <v>388</v>
      </c>
      <c r="D413">
        <f t="shared" ca="1" si="30"/>
        <v>0.56049389429912921</v>
      </c>
      <c r="E413">
        <f t="shared" ca="1" si="31"/>
        <v>973</v>
      </c>
      <c r="F413">
        <f t="shared" ca="1" si="32"/>
        <v>264</v>
      </c>
    </row>
    <row r="414" spans="1:6" x14ac:dyDescent="0.25">
      <c r="A414">
        <f t="shared" si="29"/>
        <v>170569</v>
      </c>
      <c r="B414">
        <v>413</v>
      </c>
      <c r="C414">
        <f>6*60+28</f>
        <v>388</v>
      </c>
      <c r="D414">
        <f t="shared" ca="1" si="30"/>
        <v>0.88559298411849463</v>
      </c>
      <c r="E414">
        <f t="shared" ca="1" si="31"/>
        <v>258</v>
      </c>
      <c r="F414">
        <f t="shared" ca="1" si="32"/>
        <v>227</v>
      </c>
    </row>
    <row r="415" spans="1:6" x14ac:dyDescent="0.25">
      <c r="A415">
        <f t="shared" si="29"/>
        <v>171396</v>
      </c>
      <c r="B415">
        <v>414</v>
      </c>
      <c r="C415">
        <f>3*60+25</f>
        <v>205</v>
      </c>
      <c r="D415">
        <f t="shared" ca="1" si="30"/>
        <v>0.47297625221966466</v>
      </c>
      <c r="E415">
        <f t="shared" ca="1" si="31"/>
        <v>1145</v>
      </c>
      <c r="F415">
        <f t="shared" ca="1" si="32"/>
        <v>273</v>
      </c>
    </row>
    <row r="416" spans="1:6" x14ac:dyDescent="0.25">
      <c r="A416">
        <f t="shared" si="29"/>
        <v>172225</v>
      </c>
      <c r="B416">
        <v>415</v>
      </c>
      <c r="C416">
        <f>3*60+30</f>
        <v>210</v>
      </c>
      <c r="D416">
        <f t="shared" ca="1" si="30"/>
        <v>0.41611725661844967</v>
      </c>
      <c r="E416">
        <f t="shared" ca="1" si="31"/>
        <v>1272</v>
      </c>
      <c r="F416">
        <f t="shared" ca="1" si="32"/>
        <v>239</v>
      </c>
    </row>
    <row r="417" spans="1:6" x14ac:dyDescent="0.25">
      <c r="A417">
        <f t="shared" si="29"/>
        <v>173056</v>
      </c>
      <c r="B417">
        <v>416</v>
      </c>
      <c r="C417">
        <f>3*60+25</f>
        <v>205</v>
      </c>
      <c r="D417">
        <f t="shared" ca="1" si="30"/>
        <v>0.74725913277131417</v>
      </c>
      <c r="E417">
        <f t="shared" ca="1" si="31"/>
        <v>539</v>
      </c>
      <c r="F417">
        <f t="shared" ca="1" si="32"/>
        <v>236</v>
      </c>
    </row>
    <row r="418" spans="1:6" x14ac:dyDescent="0.25">
      <c r="A418">
        <f t="shared" si="29"/>
        <v>173889</v>
      </c>
      <c r="B418">
        <v>417</v>
      </c>
      <c r="C418">
        <f>3*60+30</f>
        <v>210</v>
      </c>
      <c r="D418">
        <f t="shared" ca="1" si="30"/>
        <v>0.15775046642811064</v>
      </c>
      <c r="E418">
        <f t="shared" ca="1" si="31"/>
        <v>1818</v>
      </c>
      <c r="F418">
        <f t="shared" ca="1" si="32"/>
        <v>208</v>
      </c>
    </row>
    <row r="419" spans="1:6" x14ac:dyDescent="0.25">
      <c r="A419">
        <f t="shared" si="29"/>
        <v>174724</v>
      </c>
      <c r="B419">
        <v>418</v>
      </c>
      <c r="C419">
        <f>3*60+30</f>
        <v>210</v>
      </c>
      <c r="D419">
        <f t="shared" ca="1" si="30"/>
        <v>0.95563949803445103</v>
      </c>
      <c r="E419">
        <f t="shared" ca="1" si="31"/>
        <v>101</v>
      </c>
      <c r="F419">
        <f t="shared" ca="1" si="32"/>
        <v>414</v>
      </c>
    </row>
    <row r="420" spans="1:6" x14ac:dyDescent="0.25">
      <c r="A420">
        <f t="shared" si="29"/>
        <v>175561</v>
      </c>
      <c r="B420">
        <v>419</v>
      </c>
      <c r="C420">
        <f>4*60+58</f>
        <v>298</v>
      </c>
      <c r="D420">
        <f t="shared" ca="1" si="30"/>
        <v>0.33409007785562073</v>
      </c>
      <c r="E420">
        <f t="shared" ca="1" si="31"/>
        <v>1450</v>
      </c>
      <c r="F420">
        <f t="shared" ca="1" si="32"/>
        <v>235</v>
      </c>
    </row>
    <row r="421" spans="1:6" x14ac:dyDescent="0.25">
      <c r="A421">
        <f t="shared" si="29"/>
        <v>176400</v>
      </c>
      <c r="B421">
        <v>420</v>
      </c>
      <c r="C421">
        <f>4*60+58</f>
        <v>298</v>
      </c>
      <c r="D421">
        <f t="shared" ca="1" si="30"/>
        <v>0.15860537098614502</v>
      </c>
      <c r="E421">
        <f t="shared" ca="1" si="31"/>
        <v>1815</v>
      </c>
      <c r="F421">
        <f t="shared" ca="1" si="32"/>
        <v>208</v>
      </c>
    </row>
    <row r="422" spans="1:6" x14ac:dyDescent="0.25">
      <c r="A422">
        <f t="shared" si="29"/>
        <v>177241</v>
      </c>
      <c r="B422">
        <v>421</v>
      </c>
      <c r="C422">
        <f>3*60+30</f>
        <v>210</v>
      </c>
      <c r="D422">
        <f t="shared" ca="1" si="30"/>
        <v>0.68053871045566272</v>
      </c>
      <c r="E422">
        <f t="shared" ca="1" si="31"/>
        <v>699</v>
      </c>
      <c r="F422">
        <f t="shared" ca="1" si="32"/>
        <v>251</v>
      </c>
    </row>
    <row r="423" spans="1:6" x14ac:dyDescent="0.25">
      <c r="A423">
        <f t="shared" si="29"/>
        <v>178084</v>
      </c>
      <c r="B423">
        <v>422</v>
      </c>
      <c r="C423">
        <f>3*60+30</f>
        <v>210</v>
      </c>
      <c r="D423">
        <f t="shared" ca="1" si="30"/>
        <v>0.38835349429619526</v>
      </c>
      <c r="E423">
        <f t="shared" ca="1" si="31"/>
        <v>1328</v>
      </c>
      <c r="F423">
        <f t="shared" ca="1" si="32"/>
        <v>224</v>
      </c>
    </row>
    <row r="424" spans="1:6" x14ac:dyDescent="0.25">
      <c r="A424">
        <f t="shared" si="29"/>
        <v>178929</v>
      </c>
      <c r="B424">
        <v>423</v>
      </c>
      <c r="C424">
        <f>3*60+30</f>
        <v>210</v>
      </c>
      <c r="D424">
        <f t="shared" ca="1" si="30"/>
        <v>0.14274203365026372</v>
      </c>
      <c r="E424">
        <f t="shared" ca="1" si="31"/>
        <v>1851</v>
      </c>
      <c r="F424">
        <f t="shared" ca="1" si="32"/>
        <v>302</v>
      </c>
    </row>
    <row r="425" spans="1:6" x14ac:dyDescent="0.25">
      <c r="A425">
        <f t="shared" si="29"/>
        <v>179776</v>
      </c>
      <c r="B425">
        <v>424</v>
      </c>
      <c r="C425">
        <f>5*60+28</f>
        <v>328</v>
      </c>
      <c r="D425">
        <f t="shared" ca="1" si="30"/>
        <v>0.96198838149391142</v>
      </c>
      <c r="E425">
        <f t="shared" ca="1" si="31"/>
        <v>85</v>
      </c>
      <c r="F425">
        <f t="shared" ca="1" si="32"/>
        <v>216</v>
      </c>
    </row>
    <row r="426" spans="1:6" x14ac:dyDescent="0.25">
      <c r="A426">
        <f t="shared" si="29"/>
        <v>180625</v>
      </c>
      <c r="B426">
        <v>425</v>
      </c>
      <c r="C426">
        <f>5*60+28</f>
        <v>328</v>
      </c>
      <c r="D426">
        <f t="shared" ca="1" si="30"/>
        <v>0.61935575937941478</v>
      </c>
      <c r="E426">
        <f t="shared" ca="1" si="31"/>
        <v>840</v>
      </c>
      <c r="F426">
        <f t="shared" ca="1" si="32"/>
        <v>261</v>
      </c>
    </row>
    <row r="427" spans="1:6" x14ac:dyDescent="0.25">
      <c r="A427">
        <f t="shared" si="29"/>
        <v>181476</v>
      </c>
      <c r="B427">
        <v>426</v>
      </c>
      <c r="C427">
        <f>5*60+28</f>
        <v>328</v>
      </c>
      <c r="D427">
        <f t="shared" ca="1" si="30"/>
        <v>0.84135898449335345</v>
      </c>
      <c r="E427">
        <f t="shared" ca="1" si="31"/>
        <v>362</v>
      </c>
      <c r="F427">
        <f t="shared" ca="1" si="32"/>
        <v>215</v>
      </c>
    </row>
    <row r="428" spans="1:6" x14ac:dyDescent="0.25">
      <c r="A428">
        <f t="shared" si="29"/>
        <v>182329</v>
      </c>
      <c r="B428">
        <v>427</v>
      </c>
      <c r="C428">
        <f>5*60+28</f>
        <v>328</v>
      </c>
      <c r="D428">
        <f t="shared" ca="1" si="30"/>
        <v>0.38439168973461291</v>
      </c>
      <c r="E428">
        <f t="shared" ca="1" si="31"/>
        <v>1338</v>
      </c>
      <c r="F428">
        <f t="shared" ca="1" si="32"/>
        <v>231</v>
      </c>
    </row>
    <row r="429" spans="1:6" x14ac:dyDescent="0.25">
      <c r="A429">
        <f t="shared" si="29"/>
        <v>183184</v>
      </c>
      <c r="B429">
        <v>428</v>
      </c>
      <c r="C429">
        <f>3*60+15</f>
        <v>195</v>
      </c>
      <c r="D429">
        <f t="shared" ca="1" si="30"/>
        <v>0.88368648452662024</v>
      </c>
      <c r="E429">
        <f t="shared" ca="1" si="31"/>
        <v>268</v>
      </c>
      <c r="F429">
        <f t="shared" ca="1" si="32"/>
        <v>215</v>
      </c>
    </row>
    <row r="430" spans="1:6" x14ac:dyDescent="0.25">
      <c r="A430">
        <f t="shared" si="29"/>
        <v>184041</v>
      </c>
      <c r="B430">
        <v>429</v>
      </c>
      <c r="C430">
        <f>3*60+15</f>
        <v>195</v>
      </c>
      <c r="D430">
        <f t="shared" ca="1" si="30"/>
        <v>0.60223367120789806</v>
      </c>
      <c r="E430">
        <f t="shared" ca="1" si="31"/>
        <v>871</v>
      </c>
      <c r="F430">
        <f t="shared" ca="1" si="32"/>
        <v>174</v>
      </c>
    </row>
    <row r="431" spans="1:6" x14ac:dyDescent="0.25">
      <c r="A431">
        <f t="shared" si="29"/>
        <v>184900</v>
      </c>
      <c r="B431">
        <v>430</v>
      </c>
      <c r="C431">
        <f>5*60+3</f>
        <v>303</v>
      </c>
      <c r="D431">
        <f t="shared" ca="1" si="30"/>
        <v>0.41093628574483776</v>
      </c>
      <c r="E431">
        <f t="shared" ca="1" si="31"/>
        <v>1288</v>
      </c>
      <c r="F431">
        <f t="shared" ca="1" si="32"/>
        <v>274</v>
      </c>
    </row>
    <row r="432" spans="1:6" x14ac:dyDescent="0.25">
      <c r="A432">
        <f t="shared" si="29"/>
        <v>185761</v>
      </c>
      <c r="B432">
        <v>431</v>
      </c>
      <c r="C432">
        <f>5*60+3</f>
        <v>303</v>
      </c>
      <c r="D432">
        <f t="shared" ca="1" si="30"/>
        <v>0.49555980447477854</v>
      </c>
      <c r="E432">
        <f t="shared" ca="1" si="31"/>
        <v>1096</v>
      </c>
      <c r="F432">
        <f t="shared" ca="1" si="32"/>
        <v>200</v>
      </c>
    </row>
    <row r="433" spans="1:6" x14ac:dyDescent="0.25">
      <c r="A433">
        <f t="shared" si="29"/>
        <v>186624</v>
      </c>
      <c r="B433">
        <v>432</v>
      </c>
      <c r="C433">
        <f>3*60+15</f>
        <v>195</v>
      </c>
      <c r="D433">
        <f t="shared" ca="1" si="30"/>
        <v>0.63200065867331934</v>
      </c>
      <c r="E433">
        <f t="shared" ca="1" si="31"/>
        <v>811</v>
      </c>
      <c r="F433">
        <f t="shared" ca="1" si="32"/>
        <v>267</v>
      </c>
    </row>
    <row r="434" spans="1:6" x14ac:dyDescent="0.25">
      <c r="A434">
        <f t="shared" si="29"/>
        <v>187489</v>
      </c>
      <c r="B434">
        <v>433</v>
      </c>
      <c r="C434">
        <f>3*60+41</f>
        <v>221</v>
      </c>
      <c r="D434">
        <f t="shared" ca="1" si="30"/>
        <v>0.99455160221014338</v>
      </c>
      <c r="E434">
        <f t="shared" ca="1" si="31"/>
        <v>17</v>
      </c>
      <c r="F434">
        <f t="shared" ca="1" si="32"/>
        <v>197</v>
      </c>
    </row>
    <row r="435" spans="1:6" x14ac:dyDescent="0.25">
      <c r="A435">
        <f t="shared" si="29"/>
        <v>188356</v>
      </c>
      <c r="B435">
        <v>434</v>
      </c>
      <c r="C435">
        <f>3*60+5</f>
        <v>185</v>
      </c>
      <c r="D435">
        <f t="shared" ca="1" si="30"/>
        <v>0.23372406875361418</v>
      </c>
      <c r="E435">
        <f t="shared" ca="1" si="31"/>
        <v>1652</v>
      </c>
      <c r="F435">
        <f t="shared" ca="1" si="32"/>
        <v>235</v>
      </c>
    </row>
    <row r="436" spans="1:6" x14ac:dyDescent="0.25">
      <c r="A436">
        <f t="shared" si="29"/>
        <v>189225</v>
      </c>
      <c r="B436">
        <v>435</v>
      </c>
      <c r="C436">
        <f>3*60+22</f>
        <v>202</v>
      </c>
      <c r="D436">
        <f t="shared" ca="1" si="30"/>
        <v>0.36999884905620861</v>
      </c>
      <c r="E436">
        <f t="shared" ca="1" si="31"/>
        <v>1373</v>
      </c>
      <c r="F436">
        <f t="shared" ca="1" si="32"/>
        <v>310</v>
      </c>
    </row>
    <row r="437" spans="1:6" x14ac:dyDescent="0.25">
      <c r="A437">
        <f t="shared" si="29"/>
        <v>190096</v>
      </c>
      <c r="B437">
        <v>436</v>
      </c>
      <c r="C437">
        <f>3*60+55</f>
        <v>235</v>
      </c>
      <c r="D437">
        <f t="shared" ca="1" si="30"/>
        <v>0.52644164879912458</v>
      </c>
      <c r="E437">
        <f t="shared" ca="1" si="31"/>
        <v>1039</v>
      </c>
      <c r="F437">
        <f t="shared" ca="1" si="32"/>
        <v>229</v>
      </c>
    </row>
    <row r="438" spans="1:6" x14ac:dyDescent="0.25">
      <c r="A438">
        <f t="shared" si="29"/>
        <v>190969</v>
      </c>
      <c r="B438">
        <v>437</v>
      </c>
      <c r="C438">
        <f>3*60+55</f>
        <v>235</v>
      </c>
      <c r="D438">
        <f t="shared" ca="1" si="30"/>
        <v>0.48415734712161695</v>
      </c>
      <c r="E438">
        <f t="shared" ca="1" si="31"/>
        <v>1119</v>
      </c>
      <c r="F438">
        <f t="shared" ca="1" si="32"/>
        <v>197</v>
      </c>
    </row>
    <row r="439" spans="1:6" x14ac:dyDescent="0.25">
      <c r="A439">
        <f t="shared" si="29"/>
        <v>191844</v>
      </c>
      <c r="B439">
        <v>438</v>
      </c>
      <c r="C439">
        <f>3*60+55</f>
        <v>235</v>
      </c>
      <c r="D439">
        <f t="shared" ca="1" si="30"/>
        <v>0.40565951025582492</v>
      </c>
      <c r="E439">
        <f t="shared" ca="1" si="31"/>
        <v>1297</v>
      </c>
      <c r="F439">
        <f t="shared" ca="1" si="32"/>
        <v>244</v>
      </c>
    </row>
    <row r="440" spans="1:6" x14ac:dyDescent="0.25">
      <c r="A440">
        <f t="shared" si="29"/>
        <v>192721</v>
      </c>
      <c r="B440">
        <v>439</v>
      </c>
      <c r="C440">
        <f>3*60+55</f>
        <v>235</v>
      </c>
      <c r="D440">
        <f t="shared" ca="1" si="30"/>
        <v>0.47593260316343577</v>
      </c>
      <c r="E440">
        <f t="shared" ca="1" si="31"/>
        <v>1139</v>
      </c>
      <c r="F440">
        <f t="shared" ca="1" si="32"/>
        <v>308</v>
      </c>
    </row>
    <row r="441" spans="1:6" x14ac:dyDescent="0.25">
      <c r="A441">
        <f t="shared" si="29"/>
        <v>193600</v>
      </c>
      <c r="B441">
        <v>440</v>
      </c>
      <c r="C441">
        <f>5*60+14</f>
        <v>314</v>
      </c>
      <c r="D441">
        <f t="shared" ca="1" si="30"/>
        <v>0.90523346596700915</v>
      </c>
      <c r="E441">
        <f t="shared" ca="1" si="31"/>
        <v>211</v>
      </c>
      <c r="F441">
        <f t="shared" ca="1" si="32"/>
        <v>354</v>
      </c>
    </row>
    <row r="442" spans="1:6" x14ac:dyDescent="0.25">
      <c r="A442">
        <f t="shared" si="29"/>
        <v>194481</v>
      </c>
      <c r="B442">
        <v>441</v>
      </c>
      <c r="C442">
        <f>3*60+48</f>
        <v>228</v>
      </c>
      <c r="D442">
        <f t="shared" ca="1" si="30"/>
        <v>0.98993647068265223</v>
      </c>
      <c r="E442">
        <f t="shared" ca="1" si="31"/>
        <v>25</v>
      </c>
      <c r="F442">
        <f t="shared" ca="1" si="32"/>
        <v>231</v>
      </c>
    </row>
    <row r="443" spans="1:6" x14ac:dyDescent="0.25">
      <c r="A443">
        <f t="shared" si="29"/>
        <v>195364</v>
      </c>
      <c r="B443">
        <v>442</v>
      </c>
      <c r="C443">
        <f>5*60+14</f>
        <v>314</v>
      </c>
      <c r="D443">
        <f t="shared" ca="1" si="30"/>
        <v>0.94905408774331523</v>
      </c>
      <c r="E443">
        <f t="shared" ca="1" si="31"/>
        <v>114</v>
      </c>
      <c r="F443">
        <f t="shared" ca="1" si="32"/>
        <v>286</v>
      </c>
    </row>
    <row r="444" spans="1:6" x14ac:dyDescent="0.25">
      <c r="A444">
        <f t="shared" si="29"/>
        <v>196249</v>
      </c>
      <c r="B444">
        <v>443</v>
      </c>
      <c r="C444">
        <f>5*60+14</f>
        <v>314</v>
      </c>
      <c r="D444">
        <f t="shared" ca="1" si="30"/>
        <v>0.65878081293206592</v>
      </c>
      <c r="E444">
        <f t="shared" ca="1" si="31"/>
        <v>751</v>
      </c>
      <c r="F444">
        <f t="shared" ca="1" si="32"/>
        <v>259</v>
      </c>
    </row>
    <row r="445" spans="1:6" x14ac:dyDescent="0.25">
      <c r="A445">
        <f t="shared" si="29"/>
        <v>197136</v>
      </c>
      <c r="B445">
        <v>444</v>
      </c>
      <c r="C445">
        <f>4*60+28</f>
        <v>268</v>
      </c>
      <c r="D445">
        <f t="shared" ca="1" si="30"/>
        <v>0.8809960357874761</v>
      </c>
      <c r="E445">
        <f t="shared" ca="1" si="31"/>
        <v>279</v>
      </c>
      <c r="F445">
        <f t="shared" ca="1" si="32"/>
        <v>198</v>
      </c>
    </row>
    <row r="446" spans="1:6" x14ac:dyDescent="0.25">
      <c r="A446">
        <f t="shared" si="29"/>
        <v>198025</v>
      </c>
      <c r="B446">
        <v>445</v>
      </c>
      <c r="C446">
        <f>4*60+28</f>
        <v>268</v>
      </c>
      <c r="D446">
        <f t="shared" ca="1" si="30"/>
        <v>0.18533093050354899</v>
      </c>
      <c r="E446">
        <f t="shared" ca="1" si="31"/>
        <v>1754</v>
      </c>
      <c r="F446">
        <f t="shared" ca="1" si="32"/>
        <v>229</v>
      </c>
    </row>
    <row r="447" spans="1:6" x14ac:dyDescent="0.25">
      <c r="A447">
        <f t="shared" si="29"/>
        <v>198916</v>
      </c>
      <c r="B447">
        <v>446</v>
      </c>
      <c r="C447">
        <f>4*60+55</f>
        <v>295</v>
      </c>
      <c r="D447">
        <f t="shared" ca="1" si="30"/>
        <v>0.24072360731069797</v>
      </c>
      <c r="E447">
        <f t="shared" ca="1" si="31"/>
        <v>1636</v>
      </c>
      <c r="F447">
        <f t="shared" ca="1" si="32"/>
        <v>227</v>
      </c>
    </row>
    <row r="448" spans="1:6" x14ac:dyDescent="0.25">
      <c r="A448">
        <f t="shared" si="29"/>
        <v>199809</v>
      </c>
      <c r="B448">
        <v>447</v>
      </c>
      <c r="C448">
        <f>4*60+55</f>
        <v>295</v>
      </c>
      <c r="D448">
        <f t="shared" ca="1" si="30"/>
        <v>0.93908995830878506</v>
      </c>
      <c r="E448">
        <f t="shared" ca="1" si="31"/>
        <v>132</v>
      </c>
      <c r="F448">
        <f t="shared" ca="1" si="32"/>
        <v>269</v>
      </c>
    </row>
    <row r="449" spans="1:6" x14ac:dyDescent="0.25">
      <c r="A449">
        <f t="shared" si="29"/>
        <v>200704</v>
      </c>
      <c r="B449">
        <v>448</v>
      </c>
      <c r="C449">
        <f>4*60+55</f>
        <v>295</v>
      </c>
      <c r="D449">
        <f t="shared" ca="1" si="30"/>
        <v>0.55632327305227725</v>
      </c>
      <c r="E449">
        <f t="shared" ca="1" si="31"/>
        <v>982</v>
      </c>
      <c r="F449">
        <f t="shared" ca="1" si="32"/>
        <v>252</v>
      </c>
    </row>
    <row r="450" spans="1:6" x14ac:dyDescent="0.25">
      <c r="A450">
        <f t="shared" si="29"/>
        <v>201601</v>
      </c>
      <c r="B450">
        <v>449</v>
      </c>
      <c r="C450">
        <f>4*60+55</f>
        <v>295</v>
      </c>
      <c r="D450">
        <f t="shared" ca="1" si="30"/>
        <v>0.63003436265150481</v>
      </c>
      <c r="E450">
        <f t="shared" ca="1" si="31"/>
        <v>815</v>
      </c>
      <c r="F450">
        <f t="shared" ca="1" si="32"/>
        <v>260</v>
      </c>
    </row>
    <row r="451" spans="1:6" x14ac:dyDescent="0.25">
      <c r="A451">
        <f t="shared" ref="A451:A514" si="34">B451^2</f>
        <v>202500</v>
      </c>
      <c r="B451">
        <v>450</v>
      </c>
      <c r="C451">
        <f>4*60+55</f>
        <v>295</v>
      </c>
      <c r="D451">
        <f t="shared" ref="D451:D514" ca="1" si="35">RAND()</f>
        <v>0.25080696459466101</v>
      </c>
      <c r="E451">
        <f t="shared" ref="E451:E514" ca="1" si="36">RANK(D451,$D$2:$D$2194)</f>
        <v>1616</v>
      </c>
      <c r="F451">
        <f t="shared" ref="F451:F514" ca="1" si="37">OFFSET($C$1,E451,0)</f>
        <v>265</v>
      </c>
    </row>
    <row r="452" spans="1:6" x14ac:dyDescent="0.25">
      <c r="A452">
        <f t="shared" si="34"/>
        <v>203401</v>
      </c>
      <c r="B452">
        <v>451</v>
      </c>
      <c r="C452">
        <f>3*60+42</f>
        <v>222</v>
      </c>
      <c r="D452">
        <f t="shared" ca="1" si="35"/>
        <v>0.93351106908845616</v>
      </c>
      <c r="E452">
        <f t="shared" ca="1" si="36"/>
        <v>149</v>
      </c>
      <c r="F452">
        <f t="shared" ca="1" si="37"/>
        <v>235</v>
      </c>
    </row>
    <row r="453" spans="1:6" x14ac:dyDescent="0.25">
      <c r="A453">
        <f t="shared" si="34"/>
        <v>204304</v>
      </c>
      <c r="B453">
        <v>452</v>
      </c>
      <c r="C453">
        <f t="shared" ref="C453:C458" si="38">3*60+58</f>
        <v>238</v>
      </c>
      <c r="D453">
        <f t="shared" ca="1" si="35"/>
        <v>0.46662523904622721</v>
      </c>
      <c r="E453">
        <f t="shared" ca="1" si="36"/>
        <v>1158</v>
      </c>
      <c r="F453">
        <f t="shared" ca="1" si="37"/>
        <v>245</v>
      </c>
    </row>
    <row r="454" spans="1:6" x14ac:dyDescent="0.25">
      <c r="A454">
        <f t="shared" si="34"/>
        <v>205209</v>
      </c>
      <c r="B454">
        <v>453</v>
      </c>
      <c r="C454">
        <f t="shared" si="38"/>
        <v>238</v>
      </c>
      <c r="D454">
        <f t="shared" ca="1" si="35"/>
        <v>0.74673853738867368</v>
      </c>
      <c r="E454">
        <f t="shared" ca="1" si="36"/>
        <v>541</v>
      </c>
      <c r="F454">
        <f t="shared" ca="1" si="37"/>
        <v>200</v>
      </c>
    </row>
    <row r="455" spans="1:6" x14ac:dyDescent="0.25">
      <c r="A455">
        <f t="shared" si="34"/>
        <v>206116</v>
      </c>
      <c r="B455">
        <v>454</v>
      </c>
      <c r="C455">
        <f t="shared" si="38"/>
        <v>238</v>
      </c>
      <c r="D455">
        <f t="shared" ca="1" si="35"/>
        <v>0.37198716353115457</v>
      </c>
      <c r="E455">
        <f t="shared" ca="1" si="36"/>
        <v>1367</v>
      </c>
      <c r="F455">
        <f t="shared" ca="1" si="37"/>
        <v>172</v>
      </c>
    </row>
    <row r="456" spans="1:6" x14ac:dyDescent="0.25">
      <c r="A456">
        <f t="shared" si="34"/>
        <v>207025</v>
      </c>
      <c r="B456">
        <v>455</v>
      </c>
      <c r="C456">
        <f t="shared" si="38"/>
        <v>238</v>
      </c>
      <c r="D456">
        <f t="shared" ca="1" si="35"/>
        <v>0.48052383132372833</v>
      </c>
      <c r="E456">
        <f t="shared" ca="1" si="36"/>
        <v>1129</v>
      </c>
      <c r="F456">
        <f t="shared" ca="1" si="37"/>
        <v>308</v>
      </c>
    </row>
    <row r="457" spans="1:6" x14ac:dyDescent="0.25">
      <c r="A457">
        <f t="shared" si="34"/>
        <v>207936</v>
      </c>
      <c r="B457">
        <v>456</v>
      </c>
      <c r="C457">
        <f t="shared" si="38"/>
        <v>238</v>
      </c>
      <c r="D457">
        <f t="shared" ca="1" si="35"/>
        <v>5.7319811481846616E-2</v>
      </c>
      <c r="E457">
        <f t="shared" ca="1" si="36"/>
        <v>2072</v>
      </c>
      <c r="F457">
        <f t="shared" ca="1" si="37"/>
        <v>263</v>
      </c>
    </row>
    <row r="458" spans="1:6" x14ac:dyDescent="0.25">
      <c r="A458">
        <f t="shared" si="34"/>
        <v>208849</v>
      </c>
      <c r="B458">
        <v>457</v>
      </c>
      <c r="C458">
        <f t="shared" si="38"/>
        <v>238</v>
      </c>
      <c r="D458">
        <f t="shared" ca="1" si="35"/>
        <v>0.67282074759417898</v>
      </c>
      <c r="E458">
        <f t="shared" ca="1" si="36"/>
        <v>725</v>
      </c>
      <c r="F458">
        <f t="shared" ca="1" si="37"/>
        <v>230</v>
      </c>
    </row>
    <row r="459" spans="1:6" x14ac:dyDescent="0.25">
      <c r="A459">
        <f t="shared" si="34"/>
        <v>209764</v>
      </c>
      <c r="B459">
        <v>458</v>
      </c>
      <c r="C459">
        <f>3*60+11</f>
        <v>191</v>
      </c>
      <c r="D459">
        <f t="shared" ca="1" si="35"/>
        <v>0.5205667715657466</v>
      </c>
      <c r="E459">
        <f t="shared" ca="1" si="36"/>
        <v>1047</v>
      </c>
      <c r="F459">
        <f t="shared" ca="1" si="37"/>
        <v>275</v>
      </c>
    </row>
    <row r="460" spans="1:6" x14ac:dyDescent="0.25">
      <c r="A460">
        <f t="shared" si="34"/>
        <v>210681</v>
      </c>
      <c r="B460">
        <v>459</v>
      </c>
      <c r="C460">
        <f>3*60+43</f>
        <v>223</v>
      </c>
      <c r="D460">
        <f t="shared" ca="1" si="35"/>
        <v>0.17966684194065863</v>
      </c>
      <c r="E460">
        <f t="shared" ca="1" si="36"/>
        <v>1767</v>
      </c>
      <c r="F460">
        <f t="shared" ca="1" si="37"/>
        <v>222</v>
      </c>
    </row>
    <row r="461" spans="1:6" x14ac:dyDescent="0.25">
      <c r="A461">
        <f t="shared" si="34"/>
        <v>211600</v>
      </c>
      <c r="B461">
        <v>460</v>
      </c>
      <c r="C461">
        <f>3*60+50</f>
        <v>230</v>
      </c>
      <c r="D461">
        <f t="shared" ca="1" si="35"/>
        <v>5.3542268941055293E-2</v>
      </c>
      <c r="E461">
        <f t="shared" ca="1" si="36"/>
        <v>2083</v>
      </c>
      <c r="F461">
        <f t="shared" ca="1" si="37"/>
        <v>263</v>
      </c>
    </row>
    <row r="462" spans="1:6" x14ac:dyDescent="0.25">
      <c r="A462">
        <f t="shared" si="34"/>
        <v>212521</v>
      </c>
      <c r="B462">
        <v>461</v>
      </c>
      <c r="C462">
        <f>3*60+50</f>
        <v>230</v>
      </c>
      <c r="D462">
        <f t="shared" ca="1" si="35"/>
        <v>0.73930860717978986</v>
      </c>
      <c r="E462">
        <f t="shared" ca="1" si="36"/>
        <v>556</v>
      </c>
      <c r="F462">
        <f t="shared" ca="1" si="37"/>
        <v>264</v>
      </c>
    </row>
    <row r="463" spans="1:6" x14ac:dyDescent="0.25">
      <c r="A463">
        <f t="shared" si="34"/>
        <v>213444</v>
      </c>
      <c r="B463">
        <v>462</v>
      </c>
      <c r="C463">
        <f>3*60+21</f>
        <v>201</v>
      </c>
      <c r="D463">
        <f t="shared" ca="1" si="35"/>
        <v>0.50931516256918241</v>
      </c>
      <c r="E463">
        <f t="shared" ca="1" si="36"/>
        <v>1072</v>
      </c>
      <c r="F463">
        <f t="shared" ca="1" si="37"/>
        <v>292</v>
      </c>
    </row>
    <row r="464" spans="1:6" x14ac:dyDescent="0.25">
      <c r="A464">
        <f t="shared" si="34"/>
        <v>214369</v>
      </c>
      <c r="B464">
        <v>463</v>
      </c>
      <c r="C464">
        <f>4*60+25</f>
        <v>265</v>
      </c>
      <c r="D464">
        <f t="shared" ca="1" si="35"/>
        <v>7.467405420391704E-2</v>
      </c>
      <c r="E464">
        <f t="shared" ca="1" si="36"/>
        <v>2030</v>
      </c>
      <c r="F464">
        <f t="shared" ca="1" si="37"/>
        <v>222</v>
      </c>
    </row>
    <row r="465" spans="1:6" x14ac:dyDescent="0.25">
      <c r="A465">
        <f t="shared" si="34"/>
        <v>215296</v>
      </c>
      <c r="B465">
        <v>464</v>
      </c>
      <c r="C465">
        <f>3*60+42</f>
        <v>222</v>
      </c>
      <c r="D465">
        <f t="shared" ca="1" si="35"/>
        <v>0.92977726616452105</v>
      </c>
      <c r="E465">
        <f t="shared" ca="1" si="36"/>
        <v>156</v>
      </c>
      <c r="F465">
        <f t="shared" ca="1" si="37"/>
        <v>163</v>
      </c>
    </row>
    <row r="466" spans="1:6" x14ac:dyDescent="0.25">
      <c r="A466">
        <f t="shared" si="34"/>
        <v>216225</v>
      </c>
      <c r="B466">
        <v>465</v>
      </c>
      <c r="C466">
        <f>4*60+43</f>
        <v>283</v>
      </c>
      <c r="D466">
        <f t="shared" ca="1" si="35"/>
        <v>0.53706821557552753</v>
      </c>
      <c r="E466">
        <f t="shared" ca="1" si="36"/>
        <v>1019</v>
      </c>
      <c r="F466">
        <f t="shared" ca="1" si="37"/>
        <v>269</v>
      </c>
    </row>
    <row r="467" spans="1:6" x14ac:dyDescent="0.25">
      <c r="A467">
        <f t="shared" si="34"/>
        <v>217156</v>
      </c>
      <c r="B467">
        <v>466</v>
      </c>
      <c r="C467">
        <f>4*60+43</f>
        <v>283</v>
      </c>
      <c r="D467">
        <f t="shared" ca="1" si="35"/>
        <v>0.9484408431795357</v>
      </c>
      <c r="E467">
        <f t="shared" ca="1" si="36"/>
        <v>116</v>
      </c>
      <c r="F467">
        <f t="shared" ca="1" si="37"/>
        <v>286</v>
      </c>
    </row>
    <row r="468" spans="1:6" x14ac:dyDescent="0.25">
      <c r="A468">
        <f t="shared" si="34"/>
        <v>218089</v>
      </c>
      <c r="B468">
        <v>467</v>
      </c>
      <c r="C468">
        <f>4*60+1</f>
        <v>241</v>
      </c>
      <c r="D468">
        <f t="shared" ca="1" si="35"/>
        <v>0.47249651281892102</v>
      </c>
      <c r="E468">
        <f t="shared" ca="1" si="36"/>
        <v>1146</v>
      </c>
      <c r="F468">
        <f t="shared" ca="1" si="37"/>
        <v>273</v>
      </c>
    </row>
    <row r="469" spans="1:6" x14ac:dyDescent="0.25">
      <c r="A469">
        <f t="shared" si="34"/>
        <v>219024</v>
      </c>
      <c r="B469">
        <v>468</v>
      </c>
      <c r="C469">
        <f>4*60+1</f>
        <v>241</v>
      </c>
      <c r="D469">
        <f t="shared" ca="1" si="35"/>
        <v>0.88373140711393494</v>
      </c>
      <c r="E469">
        <f t="shared" ca="1" si="36"/>
        <v>267</v>
      </c>
      <c r="F469">
        <f t="shared" ca="1" si="37"/>
        <v>215</v>
      </c>
    </row>
    <row r="470" spans="1:6" x14ac:dyDescent="0.25">
      <c r="A470">
        <f t="shared" si="34"/>
        <v>219961</v>
      </c>
      <c r="B470">
        <v>469</v>
      </c>
      <c r="C470">
        <f>3*60+50</f>
        <v>230</v>
      </c>
      <c r="D470">
        <f t="shared" ca="1" si="35"/>
        <v>0.1314940374546959</v>
      </c>
      <c r="E470">
        <f t="shared" ca="1" si="36"/>
        <v>1886</v>
      </c>
      <c r="F470">
        <f t="shared" ca="1" si="37"/>
        <v>227</v>
      </c>
    </row>
    <row r="471" spans="1:6" x14ac:dyDescent="0.25">
      <c r="A471">
        <f t="shared" si="34"/>
        <v>220900</v>
      </c>
      <c r="B471">
        <v>470</v>
      </c>
      <c r="C471">
        <f>3*60+50</f>
        <v>230</v>
      </c>
      <c r="D471">
        <f t="shared" ca="1" si="35"/>
        <v>0.11914335534485554</v>
      </c>
      <c r="E471">
        <f t="shared" ca="1" si="36"/>
        <v>1923</v>
      </c>
      <c r="F471">
        <f t="shared" ca="1" si="37"/>
        <v>222</v>
      </c>
    </row>
    <row r="472" spans="1:6" x14ac:dyDescent="0.25">
      <c r="A472">
        <f t="shared" si="34"/>
        <v>221841</v>
      </c>
      <c r="B472">
        <v>471</v>
      </c>
      <c r="C472">
        <f>3*60+43</f>
        <v>223</v>
      </c>
      <c r="D472">
        <f t="shared" ca="1" si="35"/>
        <v>0.53073753073771912</v>
      </c>
      <c r="E472">
        <f t="shared" ca="1" si="36"/>
        <v>1031</v>
      </c>
      <c r="F472">
        <f t="shared" ca="1" si="37"/>
        <v>235</v>
      </c>
    </row>
    <row r="473" spans="1:6" x14ac:dyDescent="0.25">
      <c r="A473">
        <f t="shared" si="34"/>
        <v>222784</v>
      </c>
      <c r="B473">
        <v>472</v>
      </c>
      <c r="C473">
        <f>3*60+50</f>
        <v>230</v>
      </c>
      <c r="D473">
        <f t="shared" ca="1" si="35"/>
        <v>0.82485163786841798</v>
      </c>
      <c r="E473">
        <f t="shared" ca="1" si="36"/>
        <v>396</v>
      </c>
      <c r="F473">
        <f t="shared" ca="1" si="37"/>
        <v>274</v>
      </c>
    </row>
    <row r="474" spans="1:6" x14ac:dyDescent="0.25">
      <c r="A474">
        <f t="shared" si="34"/>
        <v>223729</v>
      </c>
      <c r="B474">
        <v>473</v>
      </c>
      <c r="C474">
        <f>3*60+40</f>
        <v>220</v>
      </c>
      <c r="D474">
        <f t="shared" ca="1" si="35"/>
        <v>0.46856737993598674</v>
      </c>
      <c r="E474">
        <f t="shared" ca="1" si="36"/>
        <v>1156</v>
      </c>
      <c r="F474">
        <f t="shared" ca="1" si="37"/>
        <v>273</v>
      </c>
    </row>
    <row r="475" spans="1:6" x14ac:dyDescent="0.25">
      <c r="A475">
        <f t="shared" si="34"/>
        <v>224676</v>
      </c>
      <c r="B475">
        <v>474</v>
      </c>
      <c r="C475">
        <f>3*60+40</f>
        <v>220</v>
      </c>
      <c r="D475">
        <f t="shared" ca="1" si="35"/>
        <v>0.7536693000197987</v>
      </c>
      <c r="E475">
        <f t="shared" ca="1" si="36"/>
        <v>527</v>
      </c>
      <c r="F475">
        <f t="shared" ca="1" si="37"/>
        <v>235</v>
      </c>
    </row>
    <row r="476" spans="1:6" x14ac:dyDescent="0.25">
      <c r="A476">
        <f t="shared" si="34"/>
        <v>225625</v>
      </c>
      <c r="B476">
        <v>475</v>
      </c>
      <c r="C476">
        <f>3*60+40</f>
        <v>220</v>
      </c>
      <c r="D476">
        <f t="shared" ca="1" si="35"/>
        <v>0.99970692905611092</v>
      </c>
      <c r="E476">
        <f t="shared" ca="1" si="36"/>
        <v>1</v>
      </c>
      <c r="F476">
        <f t="shared" ca="1" si="37"/>
        <v>279</v>
      </c>
    </row>
    <row r="477" spans="1:6" x14ac:dyDescent="0.25">
      <c r="A477">
        <f t="shared" si="34"/>
        <v>226576</v>
      </c>
      <c r="B477">
        <v>476</v>
      </c>
      <c r="C477">
        <f>3*60+40</f>
        <v>220</v>
      </c>
      <c r="D477">
        <f t="shared" ca="1" si="35"/>
        <v>0.86384916341271301</v>
      </c>
      <c r="E477">
        <f t="shared" ca="1" si="36"/>
        <v>312</v>
      </c>
      <c r="F477">
        <f t="shared" ca="1" si="37"/>
        <v>236</v>
      </c>
    </row>
    <row r="478" spans="1:6" x14ac:dyDescent="0.25">
      <c r="A478">
        <f t="shared" si="34"/>
        <v>227529</v>
      </c>
      <c r="B478">
        <v>477</v>
      </c>
      <c r="C478">
        <f>3*60+45</f>
        <v>225</v>
      </c>
      <c r="D478">
        <f t="shared" ca="1" si="35"/>
        <v>0.7477286721574733</v>
      </c>
      <c r="E478">
        <f t="shared" ca="1" si="36"/>
        <v>538</v>
      </c>
      <c r="F478">
        <f t="shared" ca="1" si="37"/>
        <v>236</v>
      </c>
    </row>
    <row r="479" spans="1:6" x14ac:dyDescent="0.25">
      <c r="A479">
        <f t="shared" si="34"/>
        <v>228484</v>
      </c>
      <c r="B479">
        <v>478</v>
      </c>
      <c r="C479">
        <f>2*60+42</f>
        <v>162</v>
      </c>
      <c r="D479">
        <f t="shared" ca="1" si="35"/>
        <v>0.17123965461902924</v>
      </c>
      <c r="E479">
        <f t="shared" ca="1" si="36"/>
        <v>1787</v>
      </c>
      <c r="F479">
        <f t="shared" ca="1" si="37"/>
        <v>209</v>
      </c>
    </row>
    <row r="480" spans="1:6" x14ac:dyDescent="0.25">
      <c r="A480">
        <f t="shared" si="34"/>
        <v>229441</v>
      </c>
      <c r="B480">
        <v>479</v>
      </c>
      <c r="C480">
        <f>2*60+42</f>
        <v>162</v>
      </c>
      <c r="D480">
        <f t="shared" ca="1" si="35"/>
        <v>0.1272605628380804</v>
      </c>
      <c r="E480">
        <f t="shared" ca="1" si="36"/>
        <v>1892</v>
      </c>
      <c r="F480">
        <f t="shared" ca="1" si="37"/>
        <v>199</v>
      </c>
    </row>
    <row r="481" spans="1:6" x14ac:dyDescent="0.25">
      <c r="A481">
        <f t="shared" si="34"/>
        <v>230400</v>
      </c>
      <c r="B481">
        <v>480</v>
      </c>
      <c r="C481">
        <f>2*60+42</f>
        <v>162</v>
      </c>
      <c r="D481">
        <f t="shared" ca="1" si="35"/>
        <v>0.86171927024725203</v>
      </c>
      <c r="E481">
        <f t="shared" ca="1" si="36"/>
        <v>316</v>
      </c>
      <c r="F481">
        <f t="shared" ca="1" si="37"/>
        <v>170</v>
      </c>
    </row>
    <row r="482" spans="1:6" x14ac:dyDescent="0.25">
      <c r="A482">
        <f t="shared" si="34"/>
        <v>231361</v>
      </c>
      <c r="B482">
        <v>481</v>
      </c>
      <c r="C482">
        <f>2*60+42</f>
        <v>162</v>
      </c>
      <c r="D482">
        <f t="shared" ca="1" si="35"/>
        <v>0.85639205201262869</v>
      </c>
      <c r="E482">
        <f t="shared" ca="1" si="36"/>
        <v>326</v>
      </c>
      <c r="F482">
        <f t="shared" ca="1" si="37"/>
        <v>143</v>
      </c>
    </row>
    <row r="483" spans="1:6" x14ac:dyDescent="0.25">
      <c r="A483">
        <f t="shared" si="34"/>
        <v>232324</v>
      </c>
      <c r="B483">
        <v>482</v>
      </c>
      <c r="C483">
        <f>3*60+59</f>
        <v>239</v>
      </c>
      <c r="D483">
        <f t="shared" ca="1" si="35"/>
        <v>0.53592631473641728</v>
      </c>
      <c r="E483">
        <f t="shared" ca="1" si="36"/>
        <v>1021</v>
      </c>
      <c r="F483">
        <f t="shared" ca="1" si="37"/>
        <v>214</v>
      </c>
    </row>
    <row r="484" spans="1:6" x14ac:dyDescent="0.25">
      <c r="A484">
        <f t="shared" si="34"/>
        <v>233289</v>
      </c>
      <c r="B484">
        <v>483</v>
      </c>
      <c r="C484">
        <f>3*60+59</f>
        <v>239</v>
      </c>
      <c r="D484">
        <f t="shared" ca="1" si="35"/>
        <v>0.83219563132609164</v>
      </c>
      <c r="E484">
        <f t="shared" ca="1" si="36"/>
        <v>379</v>
      </c>
      <c r="F484">
        <f t="shared" ca="1" si="37"/>
        <v>211</v>
      </c>
    </row>
    <row r="485" spans="1:6" x14ac:dyDescent="0.25">
      <c r="A485">
        <f t="shared" si="34"/>
        <v>234256</v>
      </c>
      <c r="B485">
        <v>484</v>
      </c>
      <c r="C485">
        <f>3*60+59</f>
        <v>239</v>
      </c>
      <c r="D485">
        <f t="shared" ca="1" si="35"/>
        <v>0.9550824638336487</v>
      </c>
      <c r="E485">
        <f t="shared" ca="1" si="36"/>
        <v>104</v>
      </c>
      <c r="F485">
        <f t="shared" ca="1" si="37"/>
        <v>282</v>
      </c>
    </row>
    <row r="486" spans="1:6" x14ac:dyDescent="0.25">
      <c r="A486">
        <f t="shared" si="34"/>
        <v>235225</v>
      </c>
      <c r="B486">
        <v>485</v>
      </c>
      <c r="C486">
        <f>3*60+59</f>
        <v>239</v>
      </c>
      <c r="D486">
        <f t="shared" ca="1" si="35"/>
        <v>0.2197367050630965</v>
      </c>
      <c r="E486">
        <f t="shared" ca="1" si="36"/>
        <v>1686</v>
      </c>
      <c r="F486">
        <f t="shared" ca="1" si="37"/>
        <v>192</v>
      </c>
    </row>
    <row r="487" spans="1:6" x14ac:dyDescent="0.25">
      <c r="A487">
        <f t="shared" si="34"/>
        <v>236196</v>
      </c>
      <c r="B487">
        <v>486</v>
      </c>
      <c r="C487">
        <f t="shared" ref="C487:C492" si="39">3*60+32</f>
        <v>212</v>
      </c>
      <c r="D487">
        <f t="shared" ca="1" si="35"/>
        <v>0.42916007408436052</v>
      </c>
      <c r="E487">
        <f t="shared" ca="1" si="36"/>
        <v>1243</v>
      </c>
      <c r="F487">
        <f t="shared" ca="1" si="37"/>
        <v>244</v>
      </c>
    </row>
    <row r="488" spans="1:6" x14ac:dyDescent="0.25">
      <c r="A488">
        <f t="shared" si="34"/>
        <v>237169</v>
      </c>
      <c r="B488">
        <v>487</v>
      </c>
      <c r="C488">
        <f t="shared" si="39"/>
        <v>212</v>
      </c>
      <c r="D488">
        <f t="shared" ca="1" si="35"/>
        <v>0.60545171088331395</v>
      </c>
      <c r="E488">
        <f t="shared" ca="1" si="36"/>
        <v>861</v>
      </c>
      <c r="F488">
        <f t="shared" ca="1" si="37"/>
        <v>292</v>
      </c>
    </row>
    <row r="489" spans="1:6" x14ac:dyDescent="0.25">
      <c r="A489">
        <f t="shared" si="34"/>
        <v>238144</v>
      </c>
      <c r="B489">
        <v>488</v>
      </c>
      <c r="C489">
        <f t="shared" si="39"/>
        <v>212</v>
      </c>
      <c r="D489">
        <f t="shared" ca="1" si="35"/>
        <v>0.1413803450846417</v>
      </c>
      <c r="E489">
        <f t="shared" ca="1" si="36"/>
        <v>1858</v>
      </c>
      <c r="F489">
        <f t="shared" ca="1" si="37"/>
        <v>242</v>
      </c>
    </row>
    <row r="490" spans="1:6" x14ac:dyDescent="0.25">
      <c r="A490">
        <f t="shared" si="34"/>
        <v>239121</v>
      </c>
      <c r="B490">
        <v>489</v>
      </c>
      <c r="C490">
        <f t="shared" si="39"/>
        <v>212</v>
      </c>
      <c r="D490">
        <f t="shared" ca="1" si="35"/>
        <v>0.88225864065894954</v>
      </c>
      <c r="E490">
        <f t="shared" ca="1" si="36"/>
        <v>272</v>
      </c>
      <c r="F490">
        <f t="shared" ca="1" si="37"/>
        <v>200</v>
      </c>
    </row>
    <row r="491" spans="1:6" x14ac:dyDescent="0.25">
      <c r="A491">
        <f t="shared" si="34"/>
        <v>240100</v>
      </c>
      <c r="B491">
        <v>490</v>
      </c>
      <c r="C491">
        <f t="shared" si="39"/>
        <v>212</v>
      </c>
      <c r="D491">
        <f t="shared" ca="1" si="35"/>
        <v>0.3035122378337709</v>
      </c>
      <c r="E491">
        <f t="shared" ca="1" si="36"/>
        <v>1518</v>
      </c>
      <c r="F491">
        <f t="shared" ca="1" si="37"/>
        <v>202</v>
      </c>
    </row>
    <row r="492" spans="1:6" x14ac:dyDescent="0.25">
      <c r="A492">
        <f t="shared" si="34"/>
        <v>241081</v>
      </c>
      <c r="B492">
        <v>491</v>
      </c>
      <c r="C492">
        <f t="shared" si="39"/>
        <v>212</v>
      </c>
      <c r="D492">
        <f t="shared" ca="1" si="35"/>
        <v>0.34875369815578838</v>
      </c>
      <c r="E492">
        <f t="shared" ca="1" si="36"/>
        <v>1418</v>
      </c>
      <c r="F492">
        <f t="shared" ca="1" si="37"/>
        <v>228</v>
      </c>
    </row>
    <row r="493" spans="1:6" x14ac:dyDescent="0.25">
      <c r="A493">
        <f t="shared" si="34"/>
        <v>242064</v>
      </c>
      <c r="B493">
        <v>492</v>
      </c>
      <c r="C493">
        <f>4*60</f>
        <v>240</v>
      </c>
      <c r="D493">
        <f t="shared" ca="1" si="35"/>
        <v>0.4468638911622036</v>
      </c>
      <c r="E493">
        <f t="shared" ca="1" si="36"/>
        <v>1201</v>
      </c>
      <c r="F493">
        <f t="shared" ca="1" si="37"/>
        <v>259</v>
      </c>
    </row>
    <row r="494" spans="1:6" x14ac:dyDescent="0.25">
      <c r="A494">
        <f t="shared" si="34"/>
        <v>243049</v>
      </c>
      <c r="B494">
        <v>493</v>
      </c>
      <c r="C494">
        <f>4*60</f>
        <v>240</v>
      </c>
      <c r="D494">
        <f t="shared" ca="1" si="35"/>
        <v>0.58352123752896079</v>
      </c>
      <c r="E494">
        <f t="shared" ca="1" si="36"/>
        <v>910</v>
      </c>
      <c r="F494">
        <f t="shared" ca="1" si="37"/>
        <v>352</v>
      </c>
    </row>
    <row r="495" spans="1:6" x14ac:dyDescent="0.25">
      <c r="A495">
        <f t="shared" si="34"/>
        <v>244036</v>
      </c>
      <c r="B495">
        <v>494</v>
      </c>
      <c r="C495">
        <f>4*60</f>
        <v>240</v>
      </c>
      <c r="D495">
        <f t="shared" ca="1" si="35"/>
        <v>0.120231114870746</v>
      </c>
      <c r="E495">
        <f t="shared" ca="1" si="36"/>
        <v>1920</v>
      </c>
      <c r="F495">
        <f t="shared" ca="1" si="37"/>
        <v>222</v>
      </c>
    </row>
    <row r="496" spans="1:6" x14ac:dyDescent="0.25">
      <c r="A496">
        <f t="shared" si="34"/>
        <v>245025</v>
      </c>
      <c r="B496">
        <v>495</v>
      </c>
      <c r="C496">
        <f>4*60</f>
        <v>240</v>
      </c>
      <c r="D496">
        <f t="shared" ca="1" si="35"/>
        <v>0.42015416068126743</v>
      </c>
      <c r="E496">
        <f t="shared" ca="1" si="36"/>
        <v>1263</v>
      </c>
      <c r="F496">
        <f t="shared" ca="1" si="37"/>
        <v>321</v>
      </c>
    </row>
    <row r="497" spans="1:6" x14ac:dyDescent="0.25">
      <c r="A497">
        <f t="shared" si="34"/>
        <v>246016</v>
      </c>
      <c r="B497">
        <v>496</v>
      </c>
      <c r="C497">
        <f>3*60+49</f>
        <v>229</v>
      </c>
      <c r="D497">
        <f t="shared" ca="1" si="35"/>
        <v>3.1657552304883652E-2</v>
      </c>
      <c r="E497">
        <f t="shared" ca="1" si="36"/>
        <v>2135</v>
      </c>
      <c r="F497">
        <f t="shared" ca="1" si="37"/>
        <v>215</v>
      </c>
    </row>
    <row r="498" spans="1:6" x14ac:dyDescent="0.25">
      <c r="A498">
        <f t="shared" si="34"/>
        <v>247009</v>
      </c>
      <c r="B498">
        <v>497</v>
      </c>
      <c r="C498">
        <f>3*60+49</f>
        <v>229</v>
      </c>
      <c r="D498">
        <f t="shared" ca="1" si="35"/>
        <v>0.39245629881787869</v>
      </c>
      <c r="E498">
        <f t="shared" ca="1" si="36"/>
        <v>1321</v>
      </c>
      <c r="F498">
        <f t="shared" ca="1" si="37"/>
        <v>273</v>
      </c>
    </row>
    <row r="499" spans="1:6" x14ac:dyDescent="0.25">
      <c r="A499">
        <f t="shared" si="34"/>
        <v>248004</v>
      </c>
      <c r="B499">
        <v>498</v>
      </c>
      <c r="C499">
        <f>3*60+49</f>
        <v>229</v>
      </c>
      <c r="D499">
        <f t="shared" ca="1" si="35"/>
        <v>0.90523121378467131</v>
      </c>
      <c r="E499">
        <f t="shared" ca="1" si="36"/>
        <v>212</v>
      </c>
      <c r="F499">
        <f t="shared" ca="1" si="37"/>
        <v>200</v>
      </c>
    </row>
    <row r="500" spans="1:6" x14ac:dyDescent="0.25">
      <c r="A500">
        <f t="shared" si="34"/>
        <v>249001</v>
      </c>
      <c r="B500">
        <v>499</v>
      </c>
      <c r="C500">
        <f>2*60+57</f>
        <v>177</v>
      </c>
      <c r="D500">
        <f t="shared" ca="1" si="35"/>
        <v>0.26078629966070621</v>
      </c>
      <c r="E500">
        <f t="shared" ca="1" si="36"/>
        <v>1590</v>
      </c>
      <c r="F500">
        <f t="shared" ca="1" si="37"/>
        <v>264</v>
      </c>
    </row>
    <row r="501" spans="1:6" x14ac:dyDescent="0.25">
      <c r="A501">
        <f t="shared" si="34"/>
        <v>250000</v>
      </c>
      <c r="B501">
        <v>500</v>
      </c>
      <c r="C501">
        <f>2*60+57</f>
        <v>177</v>
      </c>
      <c r="D501">
        <f t="shared" ca="1" si="35"/>
        <v>2.2021828343731564E-2</v>
      </c>
      <c r="E501">
        <f t="shared" ca="1" si="36"/>
        <v>2159</v>
      </c>
      <c r="F501">
        <f t="shared" ca="1" si="37"/>
        <v>245</v>
      </c>
    </row>
    <row r="502" spans="1:6" x14ac:dyDescent="0.25">
      <c r="A502">
        <f t="shared" si="34"/>
        <v>251001</v>
      </c>
      <c r="B502">
        <v>501</v>
      </c>
      <c r="C502">
        <f>4*60+25</f>
        <v>265</v>
      </c>
      <c r="D502">
        <f t="shared" ca="1" si="35"/>
        <v>0.91167894563592544</v>
      </c>
      <c r="E502">
        <f t="shared" ca="1" si="36"/>
        <v>199</v>
      </c>
      <c r="F502">
        <f t="shared" ca="1" si="37"/>
        <v>157</v>
      </c>
    </row>
    <row r="503" spans="1:6" x14ac:dyDescent="0.25">
      <c r="A503">
        <f t="shared" si="34"/>
        <v>252004</v>
      </c>
      <c r="B503">
        <v>502</v>
      </c>
      <c r="C503">
        <f>4*60+25</f>
        <v>265</v>
      </c>
      <c r="D503">
        <f t="shared" ca="1" si="35"/>
        <v>0.6872743111617291</v>
      </c>
      <c r="E503">
        <f t="shared" ca="1" si="36"/>
        <v>683</v>
      </c>
      <c r="F503">
        <f t="shared" ca="1" si="37"/>
        <v>230</v>
      </c>
    </row>
    <row r="504" spans="1:6" x14ac:dyDescent="0.25">
      <c r="A504">
        <f t="shared" si="34"/>
        <v>253009</v>
      </c>
      <c r="B504">
        <v>503</v>
      </c>
      <c r="C504">
        <f>4*60+25</f>
        <v>265</v>
      </c>
      <c r="D504">
        <f t="shared" ca="1" si="35"/>
        <v>6.3862610268614284E-2</v>
      </c>
      <c r="E504">
        <f t="shared" ca="1" si="36"/>
        <v>2057</v>
      </c>
      <c r="F504">
        <f t="shared" ca="1" si="37"/>
        <v>250</v>
      </c>
    </row>
    <row r="505" spans="1:6" x14ac:dyDescent="0.25">
      <c r="A505">
        <f t="shared" si="34"/>
        <v>254016</v>
      </c>
      <c r="B505">
        <v>504</v>
      </c>
      <c r="C505">
        <f>4*60+25</f>
        <v>265</v>
      </c>
      <c r="D505">
        <f t="shared" ca="1" si="35"/>
        <v>0.24523346054158102</v>
      </c>
      <c r="E505">
        <f t="shared" ca="1" si="36"/>
        <v>1629</v>
      </c>
      <c r="F505">
        <f t="shared" ca="1" si="37"/>
        <v>246</v>
      </c>
    </row>
    <row r="506" spans="1:6" x14ac:dyDescent="0.25">
      <c r="A506">
        <f t="shared" si="34"/>
        <v>255025</v>
      </c>
      <c r="B506">
        <v>505</v>
      </c>
      <c r="C506">
        <f>4*60+14</f>
        <v>254</v>
      </c>
      <c r="D506">
        <f t="shared" ca="1" si="35"/>
        <v>0.63319277536719598</v>
      </c>
      <c r="E506">
        <f t="shared" ca="1" si="36"/>
        <v>810</v>
      </c>
      <c r="F506">
        <f t="shared" ca="1" si="37"/>
        <v>271</v>
      </c>
    </row>
    <row r="507" spans="1:6" x14ac:dyDescent="0.25">
      <c r="A507">
        <f t="shared" si="34"/>
        <v>256036</v>
      </c>
      <c r="B507">
        <v>506</v>
      </c>
      <c r="C507">
        <f>3*60+38</f>
        <v>218</v>
      </c>
      <c r="D507">
        <f t="shared" ca="1" si="35"/>
        <v>0.80855564195989293</v>
      </c>
      <c r="E507">
        <f t="shared" ca="1" si="36"/>
        <v>429</v>
      </c>
      <c r="F507">
        <f t="shared" ca="1" si="37"/>
        <v>195</v>
      </c>
    </row>
    <row r="508" spans="1:6" x14ac:dyDescent="0.25">
      <c r="A508">
        <f t="shared" si="34"/>
        <v>257049</v>
      </c>
      <c r="B508">
        <v>507</v>
      </c>
      <c r="C508">
        <f>3*60+38</f>
        <v>218</v>
      </c>
      <c r="D508">
        <f t="shared" ca="1" si="35"/>
        <v>0.81237600753324157</v>
      </c>
      <c r="E508">
        <f t="shared" ca="1" si="36"/>
        <v>421</v>
      </c>
      <c r="F508">
        <f t="shared" ca="1" si="37"/>
        <v>210</v>
      </c>
    </row>
    <row r="509" spans="1:6" x14ac:dyDescent="0.25">
      <c r="A509">
        <f t="shared" si="34"/>
        <v>258064</v>
      </c>
      <c r="B509">
        <v>508</v>
      </c>
      <c r="C509">
        <f>3*60+38</f>
        <v>218</v>
      </c>
      <c r="D509">
        <f t="shared" ca="1" si="35"/>
        <v>0.24590955131724335</v>
      </c>
      <c r="E509">
        <f t="shared" ca="1" si="36"/>
        <v>1628</v>
      </c>
      <c r="F509">
        <f t="shared" ca="1" si="37"/>
        <v>245</v>
      </c>
    </row>
    <row r="510" spans="1:6" x14ac:dyDescent="0.25">
      <c r="A510">
        <f t="shared" si="34"/>
        <v>259081</v>
      </c>
      <c r="B510">
        <v>509</v>
      </c>
      <c r="C510">
        <f>3*60+38</f>
        <v>218</v>
      </c>
      <c r="D510">
        <f t="shared" ca="1" si="35"/>
        <v>7.9158618503114675E-2</v>
      </c>
      <c r="E510">
        <f t="shared" ca="1" si="36"/>
        <v>2014</v>
      </c>
      <c r="F510">
        <f t="shared" ca="1" si="37"/>
        <v>245</v>
      </c>
    </row>
    <row r="511" spans="1:6" x14ac:dyDescent="0.25">
      <c r="A511">
        <f t="shared" si="34"/>
        <v>260100</v>
      </c>
      <c r="B511">
        <v>510</v>
      </c>
      <c r="C511">
        <f>3*60+36</f>
        <v>216</v>
      </c>
      <c r="D511">
        <f t="shared" ca="1" si="35"/>
        <v>0.1519125204565428</v>
      </c>
      <c r="E511">
        <f t="shared" ca="1" si="36"/>
        <v>1832</v>
      </c>
      <c r="F511">
        <f t="shared" ca="1" si="37"/>
        <v>270</v>
      </c>
    </row>
    <row r="512" spans="1:6" x14ac:dyDescent="0.25">
      <c r="A512">
        <f t="shared" si="34"/>
        <v>261121</v>
      </c>
      <c r="B512">
        <v>511</v>
      </c>
      <c r="C512">
        <f>3*60+36</f>
        <v>216</v>
      </c>
      <c r="D512">
        <f t="shared" ca="1" si="35"/>
        <v>0.20655677703334696</v>
      </c>
      <c r="E512">
        <f t="shared" ca="1" si="36"/>
        <v>1707</v>
      </c>
      <c r="F512">
        <f t="shared" ca="1" si="37"/>
        <v>293</v>
      </c>
    </row>
    <row r="513" spans="1:6" x14ac:dyDescent="0.25">
      <c r="A513">
        <f t="shared" si="34"/>
        <v>262144</v>
      </c>
      <c r="B513">
        <v>512</v>
      </c>
      <c r="C513">
        <f>3*60+36</f>
        <v>216</v>
      </c>
      <c r="D513">
        <f t="shared" ca="1" si="35"/>
        <v>0.5548895348192795</v>
      </c>
      <c r="E513">
        <f t="shared" ca="1" si="36"/>
        <v>985</v>
      </c>
      <c r="F513">
        <f t="shared" ca="1" si="37"/>
        <v>262</v>
      </c>
    </row>
    <row r="514" spans="1:6" x14ac:dyDescent="0.25">
      <c r="A514">
        <f t="shared" si="34"/>
        <v>263169</v>
      </c>
      <c r="B514">
        <v>513</v>
      </c>
      <c r="C514">
        <f>3*60+49</f>
        <v>229</v>
      </c>
      <c r="D514">
        <f t="shared" ca="1" si="35"/>
        <v>0.38896078169894355</v>
      </c>
      <c r="E514">
        <f t="shared" ca="1" si="36"/>
        <v>1326</v>
      </c>
      <c r="F514">
        <f t="shared" ca="1" si="37"/>
        <v>224</v>
      </c>
    </row>
    <row r="515" spans="1:6" x14ac:dyDescent="0.25">
      <c r="A515">
        <f t="shared" ref="A515:A578" si="40">B515^2</f>
        <v>264196</v>
      </c>
      <c r="B515">
        <v>514</v>
      </c>
      <c r="C515">
        <f>3*60+49</f>
        <v>229</v>
      </c>
      <c r="D515">
        <f t="shared" ref="D515:D578" ca="1" si="41">RAND()</f>
        <v>6.7376877391767787E-2</v>
      </c>
      <c r="E515">
        <f t="shared" ref="E515:E578" ca="1" si="42">RANK(D515,$D$2:$D$2194)</f>
        <v>2044</v>
      </c>
      <c r="F515">
        <f t="shared" ref="F515:F578" ca="1" si="43">OFFSET($C$1,E515,0)</f>
        <v>199</v>
      </c>
    </row>
    <row r="516" spans="1:6" x14ac:dyDescent="0.25">
      <c r="A516">
        <f t="shared" si="40"/>
        <v>265225</v>
      </c>
      <c r="B516">
        <v>515</v>
      </c>
      <c r="C516">
        <f>3*60+49</f>
        <v>229</v>
      </c>
      <c r="D516">
        <f t="shared" ca="1" si="41"/>
        <v>0.8910012128158219</v>
      </c>
      <c r="E516">
        <f t="shared" ca="1" si="42"/>
        <v>245</v>
      </c>
      <c r="F516">
        <f t="shared" ca="1" si="43"/>
        <v>188</v>
      </c>
    </row>
    <row r="517" spans="1:6" x14ac:dyDescent="0.25">
      <c r="A517">
        <f t="shared" si="40"/>
        <v>266256</v>
      </c>
      <c r="B517">
        <v>516</v>
      </c>
      <c r="C517">
        <f t="shared" ref="C517:C522" si="44">3*60+51</f>
        <v>231</v>
      </c>
      <c r="D517">
        <f t="shared" ca="1" si="41"/>
        <v>0.66422883654600429</v>
      </c>
      <c r="E517">
        <f t="shared" ca="1" si="42"/>
        <v>742</v>
      </c>
      <c r="F517">
        <f t="shared" ca="1" si="43"/>
        <v>295</v>
      </c>
    </row>
    <row r="518" spans="1:6" x14ac:dyDescent="0.25">
      <c r="A518">
        <f t="shared" si="40"/>
        <v>267289</v>
      </c>
      <c r="B518">
        <v>517</v>
      </c>
      <c r="C518">
        <f t="shared" si="44"/>
        <v>231</v>
      </c>
      <c r="D518">
        <f t="shared" ca="1" si="41"/>
        <v>8.2934375637460533E-2</v>
      </c>
      <c r="E518">
        <f t="shared" ca="1" si="42"/>
        <v>2001</v>
      </c>
      <c r="F518">
        <f t="shared" ca="1" si="43"/>
        <v>252</v>
      </c>
    </row>
    <row r="519" spans="1:6" x14ac:dyDescent="0.25">
      <c r="A519">
        <f t="shared" si="40"/>
        <v>268324</v>
      </c>
      <c r="B519">
        <v>518</v>
      </c>
      <c r="C519">
        <f t="shared" si="44"/>
        <v>231</v>
      </c>
      <c r="D519">
        <f t="shared" ca="1" si="41"/>
        <v>0.82277374170946171</v>
      </c>
      <c r="E519">
        <f t="shared" ca="1" si="42"/>
        <v>398</v>
      </c>
      <c r="F519">
        <f t="shared" ca="1" si="43"/>
        <v>216</v>
      </c>
    </row>
    <row r="520" spans="1:6" x14ac:dyDescent="0.25">
      <c r="A520">
        <f t="shared" si="40"/>
        <v>269361</v>
      </c>
      <c r="B520">
        <v>519</v>
      </c>
      <c r="C520">
        <f t="shared" si="44"/>
        <v>231</v>
      </c>
      <c r="D520">
        <f t="shared" ca="1" si="41"/>
        <v>0.92559690662791649</v>
      </c>
      <c r="E520">
        <f t="shared" ca="1" si="42"/>
        <v>166</v>
      </c>
      <c r="F520">
        <f t="shared" ca="1" si="43"/>
        <v>204</v>
      </c>
    </row>
    <row r="521" spans="1:6" x14ac:dyDescent="0.25">
      <c r="A521">
        <f t="shared" si="40"/>
        <v>270400</v>
      </c>
      <c r="B521">
        <v>520</v>
      </c>
      <c r="C521">
        <f t="shared" si="44"/>
        <v>231</v>
      </c>
      <c r="D521">
        <f t="shared" ca="1" si="41"/>
        <v>0.94143824183162361</v>
      </c>
      <c r="E521">
        <f t="shared" ca="1" si="42"/>
        <v>129</v>
      </c>
      <c r="F521">
        <f t="shared" ca="1" si="43"/>
        <v>247</v>
      </c>
    </row>
    <row r="522" spans="1:6" x14ac:dyDescent="0.25">
      <c r="A522">
        <f t="shared" si="40"/>
        <v>271441</v>
      </c>
      <c r="B522">
        <v>521</v>
      </c>
      <c r="C522">
        <f t="shared" si="44"/>
        <v>231</v>
      </c>
      <c r="D522">
        <f t="shared" ca="1" si="41"/>
        <v>0.3710031062193947</v>
      </c>
      <c r="E522">
        <f t="shared" ca="1" si="42"/>
        <v>1371</v>
      </c>
      <c r="F522">
        <f t="shared" ca="1" si="43"/>
        <v>310</v>
      </c>
    </row>
    <row r="523" spans="1:6" x14ac:dyDescent="0.25">
      <c r="A523">
        <f t="shared" si="40"/>
        <v>272484</v>
      </c>
      <c r="B523">
        <v>522</v>
      </c>
      <c r="C523">
        <f>3*60+56</f>
        <v>236</v>
      </c>
      <c r="D523">
        <f t="shared" ca="1" si="41"/>
        <v>0.43021215278125668</v>
      </c>
      <c r="E523">
        <f t="shared" ca="1" si="42"/>
        <v>1239</v>
      </c>
      <c r="F523">
        <f t="shared" ca="1" si="43"/>
        <v>244</v>
      </c>
    </row>
    <row r="524" spans="1:6" x14ac:dyDescent="0.25">
      <c r="A524">
        <f t="shared" si="40"/>
        <v>273529</v>
      </c>
      <c r="B524">
        <v>523</v>
      </c>
      <c r="C524">
        <f>3*60+51</f>
        <v>231</v>
      </c>
      <c r="D524">
        <f t="shared" ca="1" si="41"/>
        <v>0.35217963103881789</v>
      </c>
      <c r="E524">
        <f t="shared" ca="1" si="42"/>
        <v>1410</v>
      </c>
      <c r="F524">
        <f t="shared" ca="1" si="43"/>
        <v>239</v>
      </c>
    </row>
    <row r="525" spans="1:6" x14ac:dyDescent="0.25">
      <c r="A525">
        <f t="shared" si="40"/>
        <v>274576</v>
      </c>
      <c r="B525">
        <v>524</v>
      </c>
      <c r="C525">
        <f>3*60+51</f>
        <v>231</v>
      </c>
      <c r="D525">
        <f t="shared" ca="1" si="41"/>
        <v>0.20575488251001905</v>
      </c>
      <c r="E525">
        <f t="shared" ca="1" si="42"/>
        <v>1709</v>
      </c>
      <c r="F525">
        <f t="shared" ca="1" si="43"/>
        <v>293</v>
      </c>
    </row>
    <row r="526" spans="1:6" x14ac:dyDescent="0.25">
      <c r="A526">
        <f t="shared" si="40"/>
        <v>275625</v>
      </c>
      <c r="B526">
        <v>525</v>
      </c>
      <c r="C526">
        <f>3*60+51</f>
        <v>231</v>
      </c>
      <c r="D526">
        <f t="shared" ca="1" si="41"/>
        <v>0.67543088927437256</v>
      </c>
      <c r="E526">
        <f t="shared" ca="1" si="42"/>
        <v>721</v>
      </c>
      <c r="F526">
        <f t="shared" ca="1" si="43"/>
        <v>256</v>
      </c>
    </row>
    <row r="527" spans="1:6" x14ac:dyDescent="0.25">
      <c r="A527">
        <f t="shared" si="40"/>
        <v>276676</v>
      </c>
      <c r="B527">
        <v>526</v>
      </c>
      <c r="C527">
        <f>3*60+51</f>
        <v>231</v>
      </c>
      <c r="D527">
        <f t="shared" ca="1" si="41"/>
        <v>0.93602187709877105</v>
      </c>
      <c r="E527">
        <f t="shared" ca="1" si="42"/>
        <v>139</v>
      </c>
      <c r="F527">
        <f t="shared" ca="1" si="43"/>
        <v>235</v>
      </c>
    </row>
    <row r="528" spans="1:6" x14ac:dyDescent="0.25">
      <c r="A528">
        <f t="shared" si="40"/>
        <v>277729</v>
      </c>
      <c r="B528">
        <v>527</v>
      </c>
      <c r="C528">
        <f>3*60+55</f>
        <v>235</v>
      </c>
      <c r="D528">
        <f t="shared" ca="1" si="41"/>
        <v>0.48046510397806386</v>
      </c>
      <c r="E528">
        <f t="shared" ca="1" si="42"/>
        <v>1131</v>
      </c>
      <c r="F528">
        <f t="shared" ca="1" si="43"/>
        <v>308</v>
      </c>
    </row>
    <row r="529" spans="1:6" x14ac:dyDescent="0.25">
      <c r="A529">
        <f t="shared" si="40"/>
        <v>278784</v>
      </c>
      <c r="B529">
        <v>528</v>
      </c>
      <c r="C529">
        <f>3*60+39</f>
        <v>219</v>
      </c>
      <c r="D529">
        <f t="shared" ca="1" si="41"/>
        <v>8.0318815099331586E-2</v>
      </c>
      <c r="E529">
        <f t="shared" ca="1" si="42"/>
        <v>2009</v>
      </c>
      <c r="F529">
        <f t="shared" ca="1" si="43"/>
        <v>252</v>
      </c>
    </row>
    <row r="530" spans="1:6" x14ac:dyDescent="0.25">
      <c r="A530">
        <f t="shared" si="40"/>
        <v>279841</v>
      </c>
      <c r="B530">
        <v>529</v>
      </c>
      <c r="C530">
        <f>3*60+39</f>
        <v>219</v>
      </c>
      <c r="D530">
        <f t="shared" ca="1" si="41"/>
        <v>0.10712281844015015</v>
      </c>
      <c r="E530">
        <f t="shared" ca="1" si="42"/>
        <v>1947</v>
      </c>
      <c r="F530">
        <f t="shared" ca="1" si="43"/>
        <v>204</v>
      </c>
    </row>
    <row r="531" spans="1:6" x14ac:dyDescent="0.25">
      <c r="A531">
        <f t="shared" si="40"/>
        <v>280900</v>
      </c>
      <c r="B531">
        <v>530</v>
      </c>
      <c r="C531">
        <f>2*60+43</f>
        <v>163</v>
      </c>
      <c r="D531">
        <f t="shared" ca="1" si="41"/>
        <v>0.49846958186613377</v>
      </c>
      <c r="E531">
        <f t="shared" ca="1" si="42"/>
        <v>1088</v>
      </c>
      <c r="F531">
        <f t="shared" ca="1" si="43"/>
        <v>247</v>
      </c>
    </row>
    <row r="532" spans="1:6" x14ac:dyDescent="0.25">
      <c r="A532">
        <f t="shared" si="40"/>
        <v>281961</v>
      </c>
      <c r="B532">
        <v>531</v>
      </c>
      <c r="C532">
        <f>3*60+8</f>
        <v>188</v>
      </c>
      <c r="D532">
        <f t="shared" ca="1" si="41"/>
        <v>5.1845075445074329E-2</v>
      </c>
      <c r="E532">
        <f t="shared" ca="1" si="42"/>
        <v>2088</v>
      </c>
      <c r="F532">
        <f t="shared" ca="1" si="43"/>
        <v>228</v>
      </c>
    </row>
    <row r="533" spans="1:6" x14ac:dyDescent="0.25">
      <c r="A533">
        <f t="shared" si="40"/>
        <v>283024</v>
      </c>
      <c r="B533">
        <v>532</v>
      </c>
      <c r="C533">
        <f>3*60+8</f>
        <v>188</v>
      </c>
      <c r="D533">
        <f t="shared" ca="1" si="41"/>
        <v>0.2135632086376924</v>
      </c>
      <c r="E533">
        <f t="shared" ca="1" si="42"/>
        <v>1693</v>
      </c>
      <c r="F533">
        <f t="shared" ca="1" si="43"/>
        <v>224</v>
      </c>
    </row>
    <row r="534" spans="1:6" x14ac:dyDescent="0.25">
      <c r="A534">
        <f t="shared" si="40"/>
        <v>284089</v>
      </c>
      <c r="B534">
        <v>533</v>
      </c>
      <c r="C534">
        <f>2*60+43</f>
        <v>163</v>
      </c>
      <c r="D534">
        <f t="shared" ca="1" si="41"/>
        <v>0.64684872016082828</v>
      </c>
      <c r="E534">
        <f t="shared" ca="1" si="42"/>
        <v>777</v>
      </c>
      <c r="F534">
        <f t="shared" ca="1" si="43"/>
        <v>296</v>
      </c>
    </row>
    <row r="535" spans="1:6" x14ac:dyDescent="0.25">
      <c r="A535">
        <f t="shared" si="40"/>
        <v>285156</v>
      </c>
      <c r="B535">
        <v>534</v>
      </c>
      <c r="C535">
        <f>3*60+22</f>
        <v>202</v>
      </c>
      <c r="D535">
        <f t="shared" ca="1" si="41"/>
        <v>0.7630598919266226</v>
      </c>
      <c r="E535">
        <f t="shared" ca="1" si="42"/>
        <v>509</v>
      </c>
      <c r="F535">
        <f t="shared" ca="1" si="43"/>
        <v>218</v>
      </c>
    </row>
    <row r="536" spans="1:6" x14ac:dyDescent="0.25">
      <c r="A536">
        <f t="shared" si="40"/>
        <v>286225</v>
      </c>
      <c r="B536">
        <v>535</v>
      </c>
      <c r="C536">
        <f>6*60+33</f>
        <v>393</v>
      </c>
      <c r="D536">
        <f t="shared" ca="1" si="41"/>
        <v>0.87060149988835323</v>
      </c>
      <c r="E536">
        <f t="shared" ca="1" si="42"/>
        <v>302</v>
      </c>
      <c r="F536">
        <f t="shared" ca="1" si="43"/>
        <v>182</v>
      </c>
    </row>
    <row r="537" spans="1:6" x14ac:dyDescent="0.25">
      <c r="A537">
        <f t="shared" si="40"/>
        <v>287296</v>
      </c>
      <c r="B537">
        <v>536</v>
      </c>
      <c r="C537">
        <f>6*60+33</f>
        <v>393</v>
      </c>
      <c r="D537">
        <f t="shared" ca="1" si="41"/>
        <v>0.60576447507765585</v>
      </c>
      <c r="E537">
        <f t="shared" ca="1" si="42"/>
        <v>860</v>
      </c>
      <c r="F537">
        <f t="shared" ca="1" si="43"/>
        <v>303</v>
      </c>
    </row>
    <row r="538" spans="1:6" x14ac:dyDescent="0.25">
      <c r="A538">
        <f t="shared" si="40"/>
        <v>288369</v>
      </c>
      <c r="B538">
        <v>537</v>
      </c>
      <c r="C538">
        <f>3*60+56</f>
        <v>236</v>
      </c>
      <c r="D538">
        <f t="shared" ca="1" si="41"/>
        <v>0.94630777758758133</v>
      </c>
      <c r="E538">
        <f t="shared" ca="1" si="42"/>
        <v>118</v>
      </c>
      <c r="F538">
        <f t="shared" ca="1" si="43"/>
        <v>286</v>
      </c>
    </row>
    <row r="539" spans="1:6" x14ac:dyDescent="0.25">
      <c r="A539">
        <f t="shared" si="40"/>
        <v>289444</v>
      </c>
      <c r="B539">
        <v>538</v>
      </c>
      <c r="C539">
        <f>3*60+56</f>
        <v>236</v>
      </c>
      <c r="D539">
        <f t="shared" ca="1" si="41"/>
        <v>0.91524038037075683</v>
      </c>
      <c r="E539">
        <f t="shared" ca="1" si="42"/>
        <v>191</v>
      </c>
      <c r="F539">
        <f t="shared" ca="1" si="43"/>
        <v>152</v>
      </c>
    </row>
    <row r="540" spans="1:6" x14ac:dyDescent="0.25">
      <c r="A540">
        <f t="shared" si="40"/>
        <v>290521</v>
      </c>
      <c r="B540">
        <v>539</v>
      </c>
      <c r="C540">
        <f>3*60+56</f>
        <v>236</v>
      </c>
      <c r="D540">
        <f t="shared" ca="1" si="41"/>
        <v>8.1776675775786845E-2</v>
      </c>
      <c r="E540">
        <f t="shared" ca="1" si="42"/>
        <v>2004</v>
      </c>
      <c r="F540">
        <f t="shared" ca="1" si="43"/>
        <v>252</v>
      </c>
    </row>
    <row r="541" spans="1:6" x14ac:dyDescent="0.25">
      <c r="A541">
        <f t="shared" si="40"/>
        <v>291600</v>
      </c>
      <c r="B541">
        <v>540</v>
      </c>
      <c r="C541">
        <f>3*60+20</f>
        <v>200</v>
      </c>
      <c r="D541">
        <f t="shared" ca="1" si="41"/>
        <v>0.81830791779050482</v>
      </c>
      <c r="E541">
        <f t="shared" ca="1" si="42"/>
        <v>408</v>
      </c>
      <c r="F541">
        <f t="shared" ca="1" si="43"/>
        <v>208</v>
      </c>
    </row>
    <row r="542" spans="1:6" x14ac:dyDescent="0.25">
      <c r="A542">
        <f t="shared" si="40"/>
        <v>292681</v>
      </c>
      <c r="B542">
        <v>541</v>
      </c>
      <c r="C542">
        <f>3*60+20</f>
        <v>200</v>
      </c>
      <c r="D542">
        <f t="shared" ca="1" si="41"/>
        <v>0.44618474681399578</v>
      </c>
      <c r="E542">
        <f t="shared" ca="1" si="42"/>
        <v>1204</v>
      </c>
      <c r="F542">
        <f t="shared" ca="1" si="43"/>
        <v>283</v>
      </c>
    </row>
    <row r="543" spans="1:6" x14ac:dyDescent="0.25">
      <c r="A543">
        <f t="shared" si="40"/>
        <v>293764</v>
      </c>
      <c r="B543">
        <v>542</v>
      </c>
      <c r="C543">
        <f>3*60+48</f>
        <v>228</v>
      </c>
      <c r="D543">
        <f t="shared" ca="1" si="41"/>
        <v>0.64521523859384022</v>
      </c>
      <c r="E543">
        <f t="shared" ca="1" si="42"/>
        <v>783</v>
      </c>
      <c r="F543">
        <f t="shared" ca="1" si="43"/>
        <v>243</v>
      </c>
    </row>
    <row r="544" spans="1:6" x14ac:dyDescent="0.25">
      <c r="A544">
        <f t="shared" si="40"/>
        <v>294849</v>
      </c>
      <c r="B544">
        <v>543</v>
      </c>
      <c r="C544">
        <f>3*60+48</f>
        <v>228</v>
      </c>
      <c r="D544">
        <f t="shared" ca="1" si="41"/>
        <v>0.53485888710713536</v>
      </c>
      <c r="E544">
        <f t="shared" ca="1" si="42"/>
        <v>1022</v>
      </c>
      <c r="F544">
        <f t="shared" ca="1" si="43"/>
        <v>214</v>
      </c>
    </row>
    <row r="545" spans="1:6" x14ac:dyDescent="0.25">
      <c r="A545">
        <f t="shared" si="40"/>
        <v>295936</v>
      </c>
      <c r="B545">
        <v>544</v>
      </c>
      <c r="C545">
        <f>3*60+48</f>
        <v>228</v>
      </c>
      <c r="D545">
        <f t="shared" ca="1" si="41"/>
        <v>0.37195678088723516</v>
      </c>
      <c r="E545">
        <f t="shared" ca="1" si="42"/>
        <v>1368</v>
      </c>
      <c r="F545">
        <f t="shared" ca="1" si="43"/>
        <v>172</v>
      </c>
    </row>
    <row r="546" spans="1:6" x14ac:dyDescent="0.25">
      <c r="A546">
        <f t="shared" si="40"/>
        <v>297025</v>
      </c>
      <c r="B546">
        <v>545</v>
      </c>
      <c r="C546">
        <f>3*60+48</f>
        <v>228</v>
      </c>
      <c r="D546">
        <f t="shared" ca="1" si="41"/>
        <v>0.69670203408459974</v>
      </c>
      <c r="E546">
        <f t="shared" ca="1" si="42"/>
        <v>666</v>
      </c>
      <c r="F546">
        <f t="shared" ca="1" si="43"/>
        <v>270</v>
      </c>
    </row>
    <row r="547" spans="1:6" x14ac:dyDescent="0.25">
      <c r="A547">
        <f t="shared" si="40"/>
        <v>298116</v>
      </c>
      <c r="B547">
        <v>546</v>
      </c>
      <c r="C547">
        <f>3*60+48</f>
        <v>228</v>
      </c>
      <c r="D547">
        <f t="shared" ca="1" si="41"/>
        <v>0.67758031545976338</v>
      </c>
      <c r="E547">
        <f t="shared" ca="1" si="42"/>
        <v>714</v>
      </c>
      <c r="F547">
        <f t="shared" ca="1" si="43"/>
        <v>230</v>
      </c>
    </row>
    <row r="548" spans="1:6" x14ac:dyDescent="0.25">
      <c r="A548">
        <f t="shared" si="40"/>
        <v>299209</v>
      </c>
      <c r="B548">
        <v>547</v>
      </c>
      <c r="C548">
        <f>4*60+5</f>
        <v>245</v>
      </c>
      <c r="D548">
        <f t="shared" ca="1" si="41"/>
        <v>0.8044490835489212</v>
      </c>
      <c r="E548">
        <f t="shared" ca="1" si="42"/>
        <v>436</v>
      </c>
      <c r="F548">
        <f t="shared" ca="1" si="43"/>
        <v>235</v>
      </c>
    </row>
    <row r="549" spans="1:6" x14ac:dyDescent="0.25">
      <c r="A549">
        <f t="shared" si="40"/>
        <v>300304</v>
      </c>
      <c r="B549">
        <v>548</v>
      </c>
      <c r="C549">
        <f>3*60+48</f>
        <v>228</v>
      </c>
      <c r="D549">
        <f t="shared" ca="1" si="41"/>
        <v>0.21355093911689449</v>
      </c>
      <c r="E549">
        <f t="shared" ca="1" si="42"/>
        <v>1694</v>
      </c>
      <c r="F549">
        <f t="shared" ca="1" si="43"/>
        <v>224</v>
      </c>
    </row>
    <row r="550" spans="1:6" x14ac:dyDescent="0.25">
      <c r="A550">
        <f t="shared" si="40"/>
        <v>301401</v>
      </c>
      <c r="B550">
        <v>549</v>
      </c>
      <c r="C550">
        <f>3*60+48</f>
        <v>228</v>
      </c>
      <c r="D550">
        <f t="shared" ca="1" si="41"/>
        <v>0.45140079430864355</v>
      </c>
      <c r="E550">
        <f t="shared" ca="1" si="42"/>
        <v>1191</v>
      </c>
      <c r="F550">
        <f t="shared" ca="1" si="43"/>
        <v>233</v>
      </c>
    </row>
    <row r="551" spans="1:6" x14ac:dyDescent="0.25">
      <c r="A551">
        <f t="shared" si="40"/>
        <v>302500</v>
      </c>
      <c r="B551">
        <v>550</v>
      </c>
      <c r="C551">
        <f>3*60+48</f>
        <v>228</v>
      </c>
      <c r="D551">
        <f t="shared" ca="1" si="41"/>
        <v>0.47583396321374116</v>
      </c>
      <c r="E551">
        <f t="shared" ca="1" si="42"/>
        <v>1140</v>
      </c>
      <c r="F551">
        <f t="shared" ca="1" si="43"/>
        <v>308</v>
      </c>
    </row>
    <row r="552" spans="1:6" x14ac:dyDescent="0.25">
      <c r="A552">
        <f t="shared" si="40"/>
        <v>303601</v>
      </c>
      <c r="B552">
        <v>551</v>
      </c>
      <c r="C552">
        <f>3*60+48</f>
        <v>228</v>
      </c>
      <c r="D552">
        <f t="shared" ca="1" si="41"/>
        <v>0.45174971874087111</v>
      </c>
      <c r="E552">
        <f t="shared" ca="1" si="42"/>
        <v>1189</v>
      </c>
      <c r="F552">
        <f t="shared" ca="1" si="43"/>
        <v>233</v>
      </c>
    </row>
    <row r="553" spans="1:6" x14ac:dyDescent="0.25">
      <c r="A553">
        <f t="shared" si="40"/>
        <v>304704</v>
      </c>
      <c r="B553">
        <v>552</v>
      </c>
      <c r="C553">
        <f>4*60+17</f>
        <v>257</v>
      </c>
      <c r="D553">
        <f t="shared" ca="1" si="41"/>
        <v>0.10284317118308905</v>
      </c>
      <c r="E553">
        <f t="shared" ca="1" si="42"/>
        <v>1959</v>
      </c>
      <c r="F553">
        <f t="shared" ca="1" si="43"/>
        <v>180</v>
      </c>
    </row>
    <row r="554" spans="1:6" x14ac:dyDescent="0.25">
      <c r="A554">
        <f t="shared" si="40"/>
        <v>305809</v>
      </c>
      <c r="B554">
        <v>553</v>
      </c>
      <c r="C554">
        <f>3*60+14</f>
        <v>194</v>
      </c>
      <c r="D554">
        <f t="shared" ca="1" si="41"/>
        <v>0.18122048271073632</v>
      </c>
      <c r="E554">
        <f t="shared" ca="1" si="42"/>
        <v>1761</v>
      </c>
      <c r="F554">
        <f t="shared" ca="1" si="43"/>
        <v>223</v>
      </c>
    </row>
    <row r="555" spans="1:6" x14ac:dyDescent="0.25">
      <c r="A555">
        <f t="shared" si="40"/>
        <v>306916</v>
      </c>
      <c r="B555">
        <v>554</v>
      </c>
      <c r="C555">
        <f>3*60+14</f>
        <v>194</v>
      </c>
      <c r="D555">
        <f t="shared" ca="1" si="41"/>
        <v>0.29302315673500356</v>
      </c>
      <c r="E555">
        <f t="shared" ca="1" si="42"/>
        <v>1535</v>
      </c>
      <c r="F555">
        <f t="shared" ca="1" si="43"/>
        <v>263</v>
      </c>
    </row>
    <row r="556" spans="1:6" x14ac:dyDescent="0.25">
      <c r="A556">
        <f t="shared" si="40"/>
        <v>308025</v>
      </c>
      <c r="B556">
        <v>555</v>
      </c>
      <c r="C556">
        <f t="shared" ref="C556:C564" si="45">4*60+24</f>
        <v>264</v>
      </c>
      <c r="D556">
        <f t="shared" ca="1" si="41"/>
        <v>0.95888853053507883</v>
      </c>
      <c r="E556">
        <f t="shared" ca="1" si="42"/>
        <v>91</v>
      </c>
      <c r="F556">
        <f t="shared" ca="1" si="43"/>
        <v>186</v>
      </c>
    </row>
    <row r="557" spans="1:6" x14ac:dyDescent="0.25">
      <c r="A557">
        <f t="shared" si="40"/>
        <v>309136</v>
      </c>
      <c r="B557">
        <v>556</v>
      </c>
      <c r="C557">
        <f t="shared" si="45"/>
        <v>264</v>
      </c>
      <c r="D557">
        <f t="shared" ca="1" si="41"/>
        <v>0.41147236822226574</v>
      </c>
      <c r="E557">
        <f t="shared" ca="1" si="42"/>
        <v>1283</v>
      </c>
      <c r="F557">
        <f t="shared" ca="1" si="43"/>
        <v>258</v>
      </c>
    </row>
    <row r="558" spans="1:6" x14ac:dyDescent="0.25">
      <c r="A558">
        <f t="shared" si="40"/>
        <v>310249</v>
      </c>
      <c r="B558">
        <v>557</v>
      </c>
      <c r="C558">
        <f t="shared" si="45"/>
        <v>264</v>
      </c>
      <c r="D558">
        <f t="shared" ca="1" si="41"/>
        <v>0.94460109642007639</v>
      </c>
      <c r="E558">
        <f t="shared" ca="1" si="42"/>
        <v>125</v>
      </c>
      <c r="F558">
        <f t="shared" ca="1" si="43"/>
        <v>178</v>
      </c>
    </row>
    <row r="559" spans="1:6" x14ac:dyDescent="0.25">
      <c r="A559">
        <f t="shared" si="40"/>
        <v>311364</v>
      </c>
      <c r="B559">
        <v>558</v>
      </c>
      <c r="C559">
        <f t="shared" si="45"/>
        <v>264</v>
      </c>
      <c r="D559">
        <f t="shared" ca="1" si="41"/>
        <v>0.10195046066243219</v>
      </c>
      <c r="E559">
        <f t="shared" ca="1" si="42"/>
        <v>1960</v>
      </c>
      <c r="F559">
        <f t="shared" ca="1" si="43"/>
        <v>180</v>
      </c>
    </row>
    <row r="560" spans="1:6" x14ac:dyDescent="0.25">
      <c r="A560">
        <f t="shared" si="40"/>
        <v>312481</v>
      </c>
      <c r="B560">
        <v>559</v>
      </c>
      <c r="C560">
        <f t="shared" si="45"/>
        <v>264</v>
      </c>
      <c r="D560">
        <f t="shared" ca="1" si="41"/>
        <v>0.8108899843752494</v>
      </c>
      <c r="E560">
        <f t="shared" ca="1" si="42"/>
        <v>425</v>
      </c>
      <c r="F560">
        <f t="shared" ca="1" si="43"/>
        <v>328</v>
      </c>
    </row>
    <row r="561" spans="1:6" x14ac:dyDescent="0.25">
      <c r="A561">
        <f t="shared" si="40"/>
        <v>313600</v>
      </c>
      <c r="B561">
        <v>560</v>
      </c>
      <c r="C561">
        <f t="shared" si="45"/>
        <v>264</v>
      </c>
      <c r="D561">
        <f t="shared" ca="1" si="41"/>
        <v>0.56751135420936916</v>
      </c>
      <c r="E561">
        <f t="shared" ca="1" si="42"/>
        <v>953</v>
      </c>
      <c r="F561">
        <f t="shared" ca="1" si="43"/>
        <v>236</v>
      </c>
    </row>
    <row r="562" spans="1:6" x14ac:dyDescent="0.25">
      <c r="A562">
        <f t="shared" si="40"/>
        <v>314721</v>
      </c>
      <c r="B562">
        <v>561</v>
      </c>
      <c r="C562">
        <f t="shared" si="45"/>
        <v>264</v>
      </c>
      <c r="D562">
        <f t="shared" ca="1" si="41"/>
        <v>0.24090115407347523</v>
      </c>
      <c r="E562">
        <f t="shared" ca="1" si="42"/>
        <v>1635</v>
      </c>
      <c r="F562">
        <f t="shared" ca="1" si="43"/>
        <v>227</v>
      </c>
    </row>
    <row r="563" spans="1:6" x14ac:dyDescent="0.25">
      <c r="A563">
        <f t="shared" si="40"/>
        <v>315844</v>
      </c>
      <c r="B563">
        <v>562</v>
      </c>
      <c r="C563">
        <f t="shared" si="45"/>
        <v>264</v>
      </c>
      <c r="D563">
        <f t="shared" ca="1" si="41"/>
        <v>0.32041555983051595</v>
      </c>
      <c r="E563">
        <f t="shared" ca="1" si="42"/>
        <v>1473</v>
      </c>
      <c r="F563">
        <f t="shared" ca="1" si="43"/>
        <v>238</v>
      </c>
    </row>
    <row r="564" spans="1:6" x14ac:dyDescent="0.25">
      <c r="A564">
        <f t="shared" si="40"/>
        <v>316969</v>
      </c>
      <c r="B564">
        <v>563</v>
      </c>
      <c r="C564">
        <f t="shared" si="45"/>
        <v>264</v>
      </c>
      <c r="D564">
        <f t="shared" ca="1" si="41"/>
        <v>0.64511645560587128</v>
      </c>
      <c r="E564">
        <f t="shared" ca="1" si="42"/>
        <v>784</v>
      </c>
      <c r="F564">
        <f t="shared" ca="1" si="43"/>
        <v>243</v>
      </c>
    </row>
    <row r="565" spans="1:6" x14ac:dyDescent="0.25">
      <c r="A565">
        <f t="shared" si="40"/>
        <v>318096</v>
      </c>
      <c r="B565">
        <v>564</v>
      </c>
      <c r="C565">
        <f>3*60+52</f>
        <v>232</v>
      </c>
      <c r="D565">
        <f t="shared" ca="1" si="41"/>
        <v>0.12611149472486527</v>
      </c>
      <c r="E565">
        <f t="shared" ca="1" si="42"/>
        <v>1905</v>
      </c>
      <c r="F565">
        <f t="shared" ca="1" si="43"/>
        <v>254</v>
      </c>
    </row>
    <row r="566" spans="1:6" x14ac:dyDescent="0.25">
      <c r="A566">
        <f t="shared" si="40"/>
        <v>319225</v>
      </c>
      <c r="B566">
        <v>565</v>
      </c>
      <c r="C566">
        <f>3*60+52</f>
        <v>232</v>
      </c>
      <c r="D566">
        <f t="shared" ca="1" si="41"/>
        <v>0.72194924152418882</v>
      </c>
      <c r="E566">
        <f t="shared" ca="1" si="42"/>
        <v>593</v>
      </c>
      <c r="F566">
        <f t="shared" ca="1" si="43"/>
        <v>212</v>
      </c>
    </row>
    <row r="567" spans="1:6" x14ac:dyDescent="0.25">
      <c r="A567">
        <f t="shared" si="40"/>
        <v>320356</v>
      </c>
      <c r="B567">
        <v>566</v>
      </c>
      <c r="C567">
        <f>3*60+52</f>
        <v>232</v>
      </c>
      <c r="D567">
        <f t="shared" ca="1" si="41"/>
        <v>0.36010106607214276</v>
      </c>
      <c r="E567">
        <f t="shared" ca="1" si="42"/>
        <v>1396</v>
      </c>
      <c r="F567">
        <f t="shared" ca="1" si="43"/>
        <v>301</v>
      </c>
    </row>
    <row r="568" spans="1:6" x14ac:dyDescent="0.25">
      <c r="A568">
        <f t="shared" si="40"/>
        <v>321489</v>
      </c>
      <c r="B568">
        <v>567</v>
      </c>
      <c r="C568">
        <f>3*60+29</f>
        <v>209</v>
      </c>
      <c r="D568">
        <f t="shared" ca="1" si="41"/>
        <v>4.1977354630923114E-2</v>
      </c>
      <c r="E568">
        <f t="shared" ca="1" si="42"/>
        <v>2114</v>
      </c>
      <c r="F568">
        <f t="shared" ca="1" si="43"/>
        <v>228</v>
      </c>
    </row>
    <row r="569" spans="1:6" x14ac:dyDescent="0.25">
      <c r="A569">
        <f t="shared" si="40"/>
        <v>322624</v>
      </c>
      <c r="B569">
        <v>568</v>
      </c>
      <c r="C569">
        <f>3*60+29</f>
        <v>209</v>
      </c>
      <c r="D569">
        <f t="shared" ca="1" si="41"/>
        <v>0.81388619925470207</v>
      </c>
      <c r="E569">
        <f t="shared" ca="1" si="42"/>
        <v>417</v>
      </c>
      <c r="F569">
        <f t="shared" ca="1" si="43"/>
        <v>210</v>
      </c>
    </row>
    <row r="570" spans="1:6" x14ac:dyDescent="0.25">
      <c r="A570">
        <f t="shared" si="40"/>
        <v>323761</v>
      </c>
      <c r="B570">
        <v>569</v>
      </c>
      <c r="C570">
        <f t="shared" ref="C570:C575" si="46">3*60+45</f>
        <v>225</v>
      </c>
      <c r="D570">
        <f t="shared" ca="1" si="41"/>
        <v>0.52758741887027971</v>
      </c>
      <c r="E570">
        <f t="shared" ca="1" si="42"/>
        <v>1036</v>
      </c>
      <c r="F570">
        <f t="shared" ca="1" si="43"/>
        <v>226</v>
      </c>
    </row>
    <row r="571" spans="1:6" x14ac:dyDescent="0.25">
      <c r="A571">
        <f t="shared" si="40"/>
        <v>324900</v>
      </c>
      <c r="B571">
        <v>570</v>
      </c>
      <c r="C571">
        <f t="shared" si="46"/>
        <v>225</v>
      </c>
      <c r="D571">
        <f t="shared" ca="1" si="41"/>
        <v>0.93361435974765739</v>
      </c>
      <c r="E571">
        <f t="shared" ca="1" si="42"/>
        <v>148</v>
      </c>
      <c r="F571">
        <f t="shared" ca="1" si="43"/>
        <v>235</v>
      </c>
    </row>
    <row r="572" spans="1:6" x14ac:dyDescent="0.25">
      <c r="A572">
        <f t="shared" si="40"/>
        <v>326041</v>
      </c>
      <c r="B572">
        <v>571</v>
      </c>
      <c r="C572">
        <f t="shared" si="46"/>
        <v>225</v>
      </c>
      <c r="D572">
        <f t="shared" ca="1" si="41"/>
        <v>0.97717056083313925</v>
      </c>
      <c r="E572">
        <f t="shared" ca="1" si="42"/>
        <v>51</v>
      </c>
      <c r="F572">
        <f t="shared" ca="1" si="43"/>
        <v>186</v>
      </c>
    </row>
    <row r="573" spans="1:6" x14ac:dyDescent="0.25">
      <c r="A573">
        <f t="shared" si="40"/>
        <v>327184</v>
      </c>
      <c r="B573">
        <v>572</v>
      </c>
      <c r="C573">
        <f t="shared" si="46"/>
        <v>225</v>
      </c>
      <c r="D573">
        <f t="shared" ca="1" si="41"/>
        <v>0.88396282513298186</v>
      </c>
      <c r="E573">
        <f t="shared" ca="1" si="42"/>
        <v>266</v>
      </c>
      <c r="F573">
        <f t="shared" ca="1" si="43"/>
        <v>172</v>
      </c>
    </row>
    <row r="574" spans="1:6" x14ac:dyDescent="0.25">
      <c r="A574">
        <f t="shared" si="40"/>
        <v>328329</v>
      </c>
      <c r="B574">
        <v>573</v>
      </c>
      <c r="C574">
        <f t="shared" si="46"/>
        <v>225</v>
      </c>
      <c r="D574">
        <f t="shared" ca="1" si="41"/>
        <v>0.10163446146635691</v>
      </c>
      <c r="E574">
        <f t="shared" ca="1" si="42"/>
        <v>1962</v>
      </c>
      <c r="F574">
        <f t="shared" ca="1" si="43"/>
        <v>180</v>
      </c>
    </row>
    <row r="575" spans="1:6" x14ac:dyDescent="0.25">
      <c r="A575">
        <f t="shared" si="40"/>
        <v>329476</v>
      </c>
      <c r="B575">
        <v>574</v>
      </c>
      <c r="C575">
        <f t="shared" si="46"/>
        <v>225</v>
      </c>
      <c r="D575">
        <f t="shared" ca="1" si="41"/>
        <v>0.89009591327463033</v>
      </c>
      <c r="E575">
        <f t="shared" ca="1" si="42"/>
        <v>248</v>
      </c>
      <c r="F575">
        <f t="shared" ca="1" si="43"/>
        <v>212</v>
      </c>
    </row>
    <row r="576" spans="1:6" x14ac:dyDescent="0.25">
      <c r="A576">
        <f t="shared" si="40"/>
        <v>330625</v>
      </c>
      <c r="B576">
        <v>575</v>
      </c>
      <c r="C576">
        <f>3*60+45</f>
        <v>225</v>
      </c>
      <c r="D576">
        <f t="shared" ca="1" si="41"/>
        <v>0.67846910333801391</v>
      </c>
      <c r="E576">
        <f t="shared" ca="1" si="42"/>
        <v>710</v>
      </c>
      <c r="F576">
        <f t="shared" ca="1" si="43"/>
        <v>227</v>
      </c>
    </row>
    <row r="577" spans="1:6" x14ac:dyDescent="0.25">
      <c r="A577">
        <f t="shared" si="40"/>
        <v>331776</v>
      </c>
      <c r="B577">
        <v>576</v>
      </c>
      <c r="C577">
        <f>3*60+45</f>
        <v>225</v>
      </c>
      <c r="D577">
        <f t="shared" ca="1" si="41"/>
        <v>0.10770835556773761</v>
      </c>
      <c r="E577">
        <f t="shared" ca="1" si="42"/>
        <v>1944</v>
      </c>
      <c r="F577">
        <f t="shared" ca="1" si="43"/>
        <v>259</v>
      </c>
    </row>
    <row r="578" spans="1:6" x14ac:dyDescent="0.25">
      <c r="A578">
        <f t="shared" si="40"/>
        <v>332929</v>
      </c>
      <c r="B578">
        <v>577</v>
      </c>
      <c r="C578">
        <f>3*60+45</f>
        <v>225</v>
      </c>
      <c r="D578">
        <f t="shared" ca="1" si="41"/>
        <v>0.77601560039238227</v>
      </c>
      <c r="E578">
        <f t="shared" ca="1" si="42"/>
        <v>495</v>
      </c>
      <c r="F578">
        <f t="shared" ca="1" si="43"/>
        <v>240</v>
      </c>
    </row>
    <row r="579" spans="1:6" x14ac:dyDescent="0.25">
      <c r="A579">
        <f t="shared" ref="A579:A642" si="47">B579^2</f>
        <v>334084</v>
      </c>
      <c r="B579">
        <v>578</v>
      </c>
      <c r="C579">
        <f>3*60+45</f>
        <v>225</v>
      </c>
      <c r="D579">
        <f t="shared" ref="D579:D642" ca="1" si="48">RAND()</f>
        <v>0.69721766855753564</v>
      </c>
      <c r="E579">
        <f t="shared" ref="E579:E642" ca="1" si="49">RANK(D579,$D$2:$D$2194)</f>
        <v>664</v>
      </c>
      <c r="F579">
        <f t="shared" ref="F579:F642" ca="1" si="50">OFFSET($C$1,E579,0)</f>
        <v>252</v>
      </c>
    </row>
    <row r="580" spans="1:6" x14ac:dyDescent="0.25">
      <c r="A580">
        <f t="shared" si="47"/>
        <v>335241</v>
      </c>
      <c r="B580">
        <v>579</v>
      </c>
      <c r="C580">
        <f>3*60+39</f>
        <v>219</v>
      </c>
      <c r="D580">
        <f t="shared" ca="1" si="48"/>
        <v>0.94855442273498425</v>
      </c>
      <c r="E580">
        <f t="shared" ca="1" si="49"/>
        <v>115</v>
      </c>
      <c r="F580">
        <f t="shared" ca="1" si="50"/>
        <v>286</v>
      </c>
    </row>
    <row r="581" spans="1:6" x14ac:dyDescent="0.25">
      <c r="A581">
        <f t="shared" si="47"/>
        <v>336400</v>
      </c>
      <c r="B581">
        <v>580</v>
      </c>
      <c r="C581">
        <f t="shared" ref="C581:C586" si="51">3*60+36</f>
        <v>216</v>
      </c>
      <c r="D581">
        <f t="shared" ca="1" si="48"/>
        <v>0.39912504249712266</v>
      </c>
      <c r="E581">
        <f t="shared" ca="1" si="49"/>
        <v>1307</v>
      </c>
      <c r="F581">
        <f t="shared" ca="1" si="50"/>
        <v>283</v>
      </c>
    </row>
    <row r="582" spans="1:6" x14ac:dyDescent="0.25">
      <c r="A582">
        <f t="shared" si="47"/>
        <v>337561</v>
      </c>
      <c r="B582">
        <v>581</v>
      </c>
      <c r="C582">
        <f t="shared" si="51"/>
        <v>216</v>
      </c>
      <c r="D582">
        <f t="shared" ca="1" si="48"/>
        <v>0.38449844587170001</v>
      </c>
      <c r="E582">
        <f t="shared" ca="1" si="49"/>
        <v>1337</v>
      </c>
      <c r="F582">
        <f t="shared" ca="1" si="50"/>
        <v>231</v>
      </c>
    </row>
    <row r="583" spans="1:6" x14ac:dyDescent="0.25">
      <c r="A583">
        <f t="shared" si="47"/>
        <v>338724</v>
      </c>
      <c r="B583">
        <v>582</v>
      </c>
      <c r="C583">
        <f t="shared" si="51"/>
        <v>216</v>
      </c>
      <c r="D583">
        <f t="shared" ca="1" si="48"/>
        <v>0.58235995805371799</v>
      </c>
      <c r="E583">
        <f t="shared" ca="1" si="49"/>
        <v>911</v>
      </c>
      <c r="F583">
        <f t="shared" ca="1" si="50"/>
        <v>352</v>
      </c>
    </row>
    <row r="584" spans="1:6" x14ac:dyDescent="0.25">
      <c r="A584">
        <f t="shared" si="47"/>
        <v>339889</v>
      </c>
      <c r="B584">
        <v>583</v>
      </c>
      <c r="C584">
        <f t="shared" si="51"/>
        <v>216</v>
      </c>
      <c r="D584">
        <f t="shared" ca="1" si="48"/>
        <v>0.20600951030704695</v>
      </c>
      <c r="E584">
        <f t="shared" ca="1" si="49"/>
        <v>1708</v>
      </c>
      <c r="F584">
        <f t="shared" ca="1" si="50"/>
        <v>293</v>
      </c>
    </row>
    <row r="585" spans="1:6" x14ac:dyDescent="0.25">
      <c r="A585">
        <f t="shared" si="47"/>
        <v>341056</v>
      </c>
      <c r="B585">
        <v>584</v>
      </c>
      <c r="C585">
        <f t="shared" si="51"/>
        <v>216</v>
      </c>
      <c r="D585">
        <f t="shared" ca="1" si="48"/>
        <v>0.3499242341509945</v>
      </c>
      <c r="E585">
        <f t="shared" ca="1" si="49"/>
        <v>1417</v>
      </c>
      <c r="F585">
        <f t="shared" ca="1" si="50"/>
        <v>228</v>
      </c>
    </row>
    <row r="586" spans="1:6" x14ac:dyDescent="0.25">
      <c r="A586">
        <f t="shared" si="47"/>
        <v>342225</v>
      </c>
      <c r="B586">
        <v>585</v>
      </c>
      <c r="C586">
        <f t="shared" si="51"/>
        <v>216</v>
      </c>
      <c r="D586">
        <f t="shared" ca="1" si="48"/>
        <v>0.64507370084337146</v>
      </c>
      <c r="E586">
        <f t="shared" ca="1" si="49"/>
        <v>785</v>
      </c>
      <c r="F586">
        <f t="shared" ca="1" si="50"/>
        <v>243</v>
      </c>
    </row>
    <row r="587" spans="1:6" x14ac:dyDescent="0.25">
      <c r="A587">
        <f t="shared" si="47"/>
        <v>343396</v>
      </c>
      <c r="B587">
        <v>586</v>
      </c>
      <c r="C587">
        <f t="shared" ref="C587:C593" si="52">2*60+48</f>
        <v>168</v>
      </c>
      <c r="D587">
        <f t="shared" ca="1" si="48"/>
        <v>0.32458832650614489</v>
      </c>
      <c r="E587">
        <f t="shared" ca="1" si="49"/>
        <v>1463</v>
      </c>
      <c r="F587">
        <f t="shared" ca="1" si="50"/>
        <v>331</v>
      </c>
    </row>
    <row r="588" spans="1:6" x14ac:dyDescent="0.25">
      <c r="A588">
        <f t="shared" si="47"/>
        <v>344569</v>
      </c>
      <c r="B588">
        <v>587</v>
      </c>
      <c r="C588">
        <f t="shared" si="52"/>
        <v>168</v>
      </c>
      <c r="D588">
        <f t="shared" ca="1" si="48"/>
        <v>0.44343492222254932</v>
      </c>
      <c r="E588">
        <f t="shared" ca="1" si="49"/>
        <v>1214</v>
      </c>
      <c r="F588">
        <f t="shared" ca="1" si="50"/>
        <v>191</v>
      </c>
    </row>
    <row r="589" spans="1:6" x14ac:dyDescent="0.25">
      <c r="A589">
        <f t="shared" si="47"/>
        <v>345744</v>
      </c>
      <c r="B589">
        <v>588</v>
      </c>
      <c r="C589">
        <f t="shared" si="52"/>
        <v>168</v>
      </c>
      <c r="D589">
        <f t="shared" ca="1" si="48"/>
        <v>0.24900473902428233</v>
      </c>
      <c r="E589">
        <f t="shared" ca="1" si="49"/>
        <v>1622</v>
      </c>
      <c r="F589">
        <f t="shared" ca="1" si="50"/>
        <v>247</v>
      </c>
    </row>
    <row r="590" spans="1:6" x14ac:dyDescent="0.25">
      <c r="A590">
        <f t="shared" si="47"/>
        <v>346921</v>
      </c>
      <c r="B590">
        <v>589</v>
      </c>
      <c r="C590">
        <f t="shared" si="52"/>
        <v>168</v>
      </c>
      <c r="D590">
        <f t="shared" ca="1" si="48"/>
        <v>0.51156523852650315</v>
      </c>
      <c r="E590">
        <f t="shared" ca="1" si="49"/>
        <v>1066</v>
      </c>
      <c r="F590">
        <f t="shared" ca="1" si="50"/>
        <v>256</v>
      </c>
    </row>
    <row r="591" spans="1:6" x14ac:dyDescent="0.25">
      <c r="A591">
        <f t="shared" si="47"/>
        <v>348100</v>
      </c>
      <c r="B591">
        <v>590</v>
      </c>
      <c r="C591">
        <f t="shared" si="52"/>
        <v>168</v>
      </c>
      <c r="D591">
        <f t="shared" ca="1" si="48"/>
        <v>0.16755963039410593</v>
      </c>
      <c r="E591">
        <f t="shared" ca="1" si="49"/>
        <v>1793</v>
      </c>
      <c r="F591">
        <f t="shared" ca="1" si="50"/>
        <v>209</v>
      </c>
    </row>
    <row r="592" spans="1:6" x14ac:dyDescent="0.25">
      <c r="A592">
        <f t="shared" si="47"/>
        <v>349281</v>
      </c>
      <c r="B592">
        <v>591</v>
      </c>
      <c r="C592">
        <f t="shared" si="52"/>
        <v>168</v>
      </c>
      <c r="D592">
        <f t="shared" ca="1" si="48"/>
        <v>0.3428421162000671</v>
      </c>
      <c r="E592">
        <f t="shared" ca="1" si="49"/>
        <v>1427</v>
      </c>
      <c r="F592">
        <f t="shared" ca="1" si="50"/>
        <v>260</v>
      </c>
    </row>
    <row r="593" spans="1:6" x14ac:dyDescent="0.25">
      <c r="A593">
        <f t="shared" si="47"/>
        <v>350464</v>
      </c>
      <c r="B593">
        <v>592</v>
      </c>
      <c r="C593">
        <f t="shared" si="52"/>
        <v>168</v>
      </c>
      <c r="D593">
        <f t="shared" ca="1" si="48"/>
        <v>0.88339798919146573</v>
      </c>
      <c r="E593">
        <f t="shared" ca="1" si="49"/>
        <v>269</v>
      </c>
      <c r="F593">
        <f t="shared" ca="1" si="50"/>
        <v>215</v>
      </c>
    </row>
    <row r="594" spans="1:6" x14ac:dyDescent="0.25">
      <c r="A594">
        <f t="shared" si="47"/>
        <v>351649</v>
      </c>
      <c r="B594">
        <v>593</v>
      </c>
      <c r="C594">
        <f>3*60+32</f>
        <v>212</v>
      </c>
      <c r="D594">
        <f t="shared" ca="1" si="48"/>
        <v>0.70982561301786617</v>
      </c>
      <c r="E594">
        <f t="shared" ca="1" si="49"/>
        <v>622</v>
      </c>
      <c r="F594">
        <f t="shared" ca="1" si="50"/>
        <v>206</v>
      </c>
    </row>
    <row r="595" spans="1:6" x14ac:dyDescent="0.25">
      <c r="A595">
        <f t="shared" si="47"/>
        <v>352836</v>
      </c>
      <c r="B595">
        <v>594</v>
      </c>
      <c r="C595">
        <f t="shared" ref="C595:C601" si="53">3*60+42</f>
        <v>222</v>
      </c>
      <c r="D595">
        <f t="shared" ca="1" si="48"/>
        <v>0.49558411668422053</v>
      </c>
      <c r="E595">
        <f t="shared" ca="1" si="49"/>
        <v>1095</v>
      </c>
      <c r="F595">
        <f t="shared" ca="1" si="50"/>
        <v>200</v>
      </c>
    </row>
    <row r="596" spans="1:6" x14ac:dyDescent="0.25">
      <c r="A596">
        <f t="shared" si="47"/>
        <v>354025</v>
      </c>
      <c r="B596">
        <v>595</v>
      </c>
      <c r="C596">
        <f t="shared" si="53"/>
        <v>222</v>
      </c>
      <c r="D596">
        <f t="shared" ca="1" si="48"/>
        <v>0.84911105723242586</v>
      </c>
      <c r="E596">
        <f t="shared" ca="1" si="49"/>
        <v>343</v>
      </c>
      <c r="F596">
        <f t="shared" ca="1" si="50"/>
        <v>213</v>
      </c>
    </row>
    <row r="597" spans="1:6" x14ac:dyDescent="0.25">
      <c r="A597">
        <f t="shared" si="47"/>
        <v>355216</v>
      </c>
      <c r="B597">
        <v>596</v>
      </c>
      <c r="C597">
        <f t="shared" si="53"/>
        <v>222</v>
      </c>
      <c r="D597">
        <f t="shared" ca="1" si="48"/>
        <v>0.61432991592328079</v>
      </c>
      <c r="E597">
        <f t="shared" ca="1" si="49"/>
        <v>847</v>
      </c>
      <c r="F597">
        <f t="shared" ca="1" si="50"/>
        <v>240</v>
      </c>
    </row>
    <row r="598" spans="1:6" x14ac:dyDescent="0.25">
      <c r="A598">
        <f t="shared" si="47"/>
        <v>356409</v>
      </c>
      <c r="B598">
        <v>597</v>
      </c>
      <c r="C598">
        <f t="shared" si="53"/>
        <v>222</v>
      </c>
      <c r="D598">
        <f t="shared" ca="1" si="48"/>
        <v>0.13923672715864921</v>
      </c>
      <c r="E598">
        <f t="shared" ca="1" si="49"/>
        <v>1864</v>
      </c>
      <c r="F598">
        <f t="shared" ca="1" si="50"/>
        <v>243</v>
      </c>
    </row>
    <row r="599" spans="1:6" x14ac:dyDescent="0.25">
      <c r="A599">
        <f t="shared" si="47"/>
        <v>357604</v>
      </c>
      <c r="B599">
        <v>598</v>
      </c>
      <c r="C599">
        <f t="shared" si="53"/>
        <v>222</v>
      </c>
      <c r="D599">
        <f t="shared" ca="1" si="48"/>
        <v>0.20973238708542641</v>
      </c>
      <c r="E599">
        <f t="shared" ca="1" si="49"/>
        <v>1702</v>
      </c>
      <c r="F599">
        <f t="shared" ca="1" si="50"/>
        <v>236</v>
      </c>
    </row>
    <row r="600" spans="1:6" x14ac:dyDescent="0.25">
      <c r="A600">
        <f t="shared" si="47"/>
        <v>358801</v>
      </c>
      <c r="B600">
        <v>599</v>
      </c>
      <c r="C600">
        <f t="shared" si="53"/>
        <v>222</v>
      </c>
      <c r="D600">
        <f t="shared" ca="1" si="48"/>
        <v>7.2577389661055092E-2</v>
      </c>
      <c r="E600">
        <f t="shared" ca="1" si="49"/>
        <v>2038</v>
      </c>
      <c r="F600">
        <f t="shared" ca="1" si="50"/>
        <v>199</v>
      </c>
    </row>
    <row r="601" spans="1:6" x14ac:dyDescent="0.25">
      <c r="A601">
        <f t="shared" si="47"/>
        <v>360000</v>
      </c>
      <c r="B601">
        <v>600</v>
      </c>
      <c r="C601">
        <f t="shared" si="53"/>
        <v>222</v>
      </c>
      <c r="D601">
        <f t="shared" ca="1" si="48"/>
        <v>0.48716595739679958</v>
      </c>
      <c r="E601">
        <f t="shared" ca="1" si="49"/>
        <v>1115</v>
      </c>
      <c r="F601">
        <f t="shared" ca="1" si="50"/>
        <v>197</v>
      </c>
    </row>
    <row r="602" spans="1:6" x14ac:dyDescent="0.25">
      <c r="A602">
        <f t="shared" si="47"/>
        <v>361201</v>
      </c>
      <c r="B602">
        <v>601</v>
      </c>
      <c r="C602">
        <f>3*60+56</f>
        <v>236</v>
      </c>
      <c r="D602">
        <f t="shared" ca="1" si="48"/>
        <v>0.28599383866980255</v>
      </c>
      <c r="E602">
        <f t="shared" ca="1" si="49"/>
        <v>1546</v>
      </c>
      <c r="F602">
        <f t="shared" ca="1" si="50"/>
        <v>191</v>
      </c>
    </row>
    <row r="603" spans="1:6" x14ac:dyDescent="0.25">
      <c r="A603">
        <f t="shared" si="47"/>
        <v>362404</v>
      </c>
      <c r="B603">
        <v>602</v>
      </c>
      <c r="C603">
        <f>3*60+56</f>
        <v>236</v>
      </c>
      <c r="D603">
        <f t="shared" ca="1" si="48"/>
        <v>0.94775594943311758</v>
      </c>
      <c r="E603">
        <f t="shared" ca="1" si="49"/>
        <v>117</v>
      </c>
      <c r="F603">
        <f t="shared" ca="1" si="50"/>
        <v>170</v>
      </c>
    </row>
    <row r="604" spans="1:6" x14ac:dyDescent="0.25">
      <c r="A604">
        <f t="shared" si="47"/>
        <v>363609</v>
      </c>
      <c r="B604">
        <v>603</v>
      </c>
      <c r="C604">
        <f>3*60+56</f>
        <v>236</v>
      </c>
      <c r="D604">
        <f t="shared" ca="1" si="48"/>
        <v>0.90931229497263688</v>
      </c>
      <c r="E604">
        <f t="shared" ca="1" si="49"/>
        <v>205</v>
      </c>
      <c r="F604">
        <f t="shared" ca="1" si="50"/>
        <v>178</v>
      </c>
    </row>
    <row r="605" spans="1:6" x14ac:dyDescent="0.25">
      <c r="A605">
        <f t="shared" si="47"/>
        <v>364816</v>
      </c>
      <c r="B605">
        <v>604</v>
      </c>
      <c r="C605">
        <f t="shared" ref="C605:C610" si="54">3*60+45</f>
        <v>225</v>
      </c>
      <c r="D605">
        <f t="shared" ca="1" si="48"/>
        <v>0.16257756635183507</v>
      </c>
      <c r="E605">
        <f t="shared" ca="1" si="49"/>
        <v>1802</v>
      </c>
      <c r="F605">
        <f t="shared" ca="1" si="50"/>
        <v>225</v>
      </c>
    </row>
    <row r="606" spans="1:6" x14ac:dyDescent="0.25">
      <c r="A606">
        <f t="shared" si="47"/>
        <v>366025</v>
      </c>
      <c r="B606">
        <v>605</v>
      </c>
      <c r="C606">
        <f t="shared" si="54"/>
        <v>225</v>
      </c>
      <c r="D606">
        <f t="shared" ca="1" si="48"/>
        <v>0.7808475861445866</v>
      </c>
      <c r="E606">
        <f t="shared" ca="1" si="49"/>
        <v>485</v>
      </c>
      <c r="F606">
        <f t="shared" ca="1" si="50"/>
        <v>239</v>
      </c>
    </row>
    <row r="607" spans="1:6" x14ac:dyDescent="0.25">
      <c r="A607">
        <f t="shared" si="47"/>
        <v>367236</v>
      </c>
      <c r="B607">
        <v>606</v>
      </c>
      <c r="C607">
        <f t="shared" si="54"/>
        <v>225</v>
      </c>
      <c r="D607">
        <f t="shared" ca="1" si="48"/>
        <v>0.83633741956318008</v>
      </c>
      <c r="E607">
        <f t="shared" ca="1" si="49"/>
        <v>372</v>
      </c>
      <c r="F607">
        <f t="shared" ca="1" si="50"/>
        <v>285</v>
      </c>
    </row>
    <row r="608" spans="1:6" x14ac:dyDescent="0.25">
      <c r="A608">
        <f t="shared" si="47"/>
        <v>368449</v>
      </c>
      <c r="B608">
        <v>607</v>
      </c>
      <c r="C608">
        <f t="shared" si="54"/>
        <v>225</v>
      </c>
      <c r="D608">
        <f t="shared" ca="1" si="48"/>
        <v>0.33734986085265639</v>
      </c>
      <c r="E608">
        <f t="shared" ca="1" si="49"/>
        <v>1440</v>
      </c>
      <c r="F608">
        <f t="shared" ca="1" si="50"/>
        <v>243</v>
      </c>
    </row>
    <row r="609" spans="1:6" x14ac:dyDescent="0.25">
      <c r="A609">
        <f t="shared" si="47"/>
        <v>369664</v>
      </c>
      <c r="B609">
        <v>608</v>
      </c>
      <c r="C609">
        <f t="shared" si="54"/>
        <v>225</v>
      </c>
      <c r="D609">
        <f t="shared" ca="1" si="48"/>
        <v>0.76168857205259766</v>
      </c>
      <c r="E609">
        <f t="shared" ca="1" si="49"/>
        <v>511</v>
      </c>
      <c r="F609">
        <f t="shared" ca="1" si="50"/>
        <v>216</v>
      </c>
    </row>
    <row r="610" spans="1:6" x14ac:dyDescent="0.25">
      <c r="A610">
        <f t="shared" si="47"/>
        <v>370881</v>
      </c>
      <c r="B610">
        <v>609</v>
      </c>
      <c r="C610">
        <f t="shared" si="54"/>
        <v>225</v>
      </c>
      <c r="D610">
        <f t="shared" ca="1" si="48"/>
        <v>0.81230691380348008</v>
      </c>
      <c r="E610">
        <f t="shared" ca="1" si="49"/>
        <v>422</v>
      </c>
      <c r="F610">
        <f t="shared" ca="1" si="50"/>
        <v>210</v>
      </c>
    </row>
    <row r="611" spans="1:6" x14ac:dyDescent="0.25">
      <c r="A611">
        <f t="shared" si="47"/>
        <v>372100</v>
      </c>
      <c r="B611">
        <v>610</v>
      </c>
      <c r="C611">
        <f>3*60+34</f>
        <v>214</v>
      </c>
      <c r="D611">
        <f t="shared" ca="1" si="48"/>
        <v>0.85109676335266038</v>
      </c>
      <c r="E611">
        <f t="shared" ca="1" si="49"/>
        <v>341</v>
      </c>
      <c r="F611">
        <f t="shared" ca="1" si="50"/>
        <v>220</v>
      </c>
    </row>
    <row r="612" spans="1:6" x14ac:dyDescent="0.25">
      <c r="A612">
        <f t="shared" si="47"/>
        <v>373321</v>
      </c>
      <c r="B612">
        <v>611</v>
      </c>
      <c r="C612">
        <f>3*60+40</f>
        <v>220</v>
      </c>
      <c r="D612">
        <f t="shared" ca="1" si="48"/>
        <v>0.62218808131040815</v>
      </c>
      <c r="E612">
        <f t="shared" ca="1" si="49"/>
        <v>832</v>
      </c>
      <c r="F612">
        <f t="shared" ca="1" si="50"/>
        <v>223</v>
      </c>
    </row>
    <row r="613" spans="1:6" x14ac:dyDescent="0.25">
      <c r="A613">
        <f t="shared" si="47"/>
        <v>374544</v>
      </c>
      <c r="B613">
        <v>612</v>
      </c>
      <c r="C613">
        <f>3*60+40</f>
        <v>220</v>
      </c>
      <c r="D613">
        <f t="shared" ca="1" si="48"/>
        <v>0.74026283151882999</v>
      </c>
      <c r="E613">
        <f t="shared" ca="1" si="49"/>
        <v>554</v>
      </c>
      <c r="F613">
        <f t="shared" ca="1" si="50"/>
        <v>194</v>
      </c>
    </row>
    <row r="614" spans="1:6" x14ac:dyDescent="0.25">
      <c r="A614">
        <f t="shared" si="47"/>
        <v>375769</v>
      </c>
      <c r="B614">
        <v>613</v>
      </c>
      <c r="C614">
        <f>3*60+34</f>
        <v>214</v>
      </c>
      <c r="D614">
        <f t="shared" ca="1" si="48"/>
        <v>4.358911300049495E-2</v>
      </c>
      <c r="E614">
        <f t="shared" ca="1" si="49"/>
        <v>2108</v>
      </c>
      <c r="F614">
        <f t="shared" ca="1" si="50"/>
        <v>231</v>
      </c>
    </row>
    <row r="615" spans="1:6" x14ac:dyDescent="0.25">
      <c r="A615">
        <f t="shared" si="47"/>
        <v>376996</v>
      </c>
      <c r="B615">
        <v>614</v>
      </c>
      <c r="C615">
        <f>3*60+45</f>
        <v>225</v>
      </c>
      <c r="D615">
        <f t="shared" ca="1" si="48"/>
        <v>0.41743618280201567</v>
      </c>
      <c r="E615">
        <f t="shared" ca="1" si="49"/>
        <v>1268</v>
      </c>
      <c r="F615">
        <f t="shared" ca="1" si="50"/>
        <v>239</v>
      </c>
    </row>
    <row r="616" spans="1:6" x14ac:dyDescent="0.25">
      <c r="A616">
        <f t="shared" si="47"/>
        <v>378225</v>
      </c>
      <c r="B616">
        <v>615</v>
      </c>
      <c r="C616">
        <f>3*60+45</f>
        <v>225</v>
      </c>
      <c r="D616">
        <f t="shared" ca="1" si="48"/>
        <v>0.99717238510132478</v>
      </c>
      <c r="E616">
        <f t="shared" ca="1" si="49"/>
        <v>9</v>
      </c>
      <c r="F616">
        <f t="shared" ca="1" si="50"/>
        <v>166</v>
      </c>
    </row>
    <row r="617" spans="1:6" x14ac:dyDescent="0.25">
      <c r="A617">
        <f t="shared" si="47"/>
        <v>379456</v>
      </c>
      <c r="B617">
        <v>616</v>
      </c>
      <c r="C617">
        <f>3*60+45</f>
        <v>225</v>
      </c>
      <c r="D617">
        <f t="shared" ca="1" si="48"/>
        <v>0.78495450496835917</v>
      </c>
      <c r="E617">
        <f t="shared" ca="1" si="49"/>
        <v>476</v>
      </c>
      <c r="F617">
        <f t="shared" ca="1" si="50"/>
        <v>220</v>
      </c>
    </row>
    <row r="618" spans="1:6" x14ac:dyDescent="0.25">
      <c r="A618">
        <f t="shared" si="47"/>
        <v>380689</v>
      </c>
      <c r="B618">
        <v>617</v>
      </c>
      <c r="C618">
        <f>3*60+45</f>
        <v>225</v>
      </c>
      <c r="D618">
        <f t="shared" ca="1" si="48"/>
        <v>0.41246997696489762</v>
      </c>
      <c r="E618">
        <f t="shared" ca="1" si="49"/>
        <v>1279</v>
      </c>
      <c r="F618">
        <f t="shared" ca="1" si="50"/>
        <v>290</v>
      </c>
    </row>
    <row r="619" spans="1:6" x14ac:dyDescent="0.25">
      <c r="A619">
        <f t="shared" si="47"/>
        <v>381924</v>
      </c>
      <c r="B619">
        <v>618</v>
      </c>
      <c r="C619">
        <f>3*60+23</f>
        <v>203</v>
      </c>
      <c r="D619">
        <f t="shared" ca="1" si="48"/>
        <v>0.46328454336909031</v>
      </c>
      <c r="E619">
        <f t="shared" ca="1" si="49"/>
        <v>1167</v>
      </c>
      <c r="F619">
        <f t="shared" ca="1" si="50"/>
        <v>276</v>
      </c>
    </row>
    <row r="620" spans="1:6" x14ac:dyDescent="0.25">
      <c r="A620">
        <f t="shared" si="47"/>
        <v>383161</v>
      </c>
      <c r="B620">
        <v>619</v>
      </c>
      <c r="C620">
        <f>4*60</f>
        <v>240</v>
      </c>
      <c r="D620">
        <f t="shared" ca="1" si="48"/>
        <v>0.6897288538513271</v>
      </c>
      <c r="E620">
        <f t="shared" ca="1" si="49"/>
        <v>676</v>
      </c>
      <c r="F620">
        <f t="shared" ca="1" si="50"/>
        <v>235</v>
      </c>
    </row>
    <row r="621" spans="1:6" x14ac:dyDescent="0.25">
      <c r="A621">
        <f t="shared" si="47"/>
        <v>384400</v>
      </c>
      <c r="B621">
        <v>620</v>
      </c>
      <c r="C621">
        <f>4*60</f>
        <v>240</v>
      </c>
      <c r="D621">
        <f t="shared" ca="1" si="48"/>
        <v>0.43492112500894764</v>
      </c>
      <c r="E621">
        <f t="shared" ca="1" si="49"/>
        <v>1226</v>
      </c>
      <c r="F621">
        <f t="shared" ca="1" si="50"/>
        <v>223</v>
      </c>
    </row>
    <row r="622" spans="1:6" x14ac:dyDescent="0.25">
      <c r="A622">
        <f t="shared" si="47"/>
        <v>385641</v>
      </c>
      <c r="B622">
        <v>621</v>
      </c>
      <c r="C622">
        <f>4*60</f>
        <v>240</v>
      </c>
      <c r="D622">
        <f t="shared" ca="1" si="48"/>
        <v>0.68661462615578839</v>
      </c>
      <c r="E622">
        <f t="shared" ca="1" si="49"/>
        <v>685</v>
      </c>
      <c r="F622">
        <f t="shared" ca="1" si="50"/>
        <v>231</v>
      </c>
    </row>
    <row r="623" spans="1:6" x14ac:dyDescent="0.25">
      <c r="A623">
        <f t="shared" si="47"/>
        <v>386884</v>
      </c>
      <c r="B623">
        <v>622</v>
      </c>
      <c r="C623">
        <f>3*60+26</f>
        <v>206</v>
      </c>
      <c r="D623">
        <f t="shared" ca="1" si="48"/>
        <v>0.22463077473480964</v>
      </c>
      <c r="E623">
        <f t="shared" ca="1" si="49"/>
        <v>1673</v>
      </c>
      <c r="F623">
        <f t="shared" ca="1" si="50"/>
        <v>266</v>
      </c>
    </row>
    <row r="624" spans="1:6" x14ac:dyDescent="0.25">
      <c r="A624">
        <f t="shared" si="47"/>
        <v>388129</v>
      </c>
      <c r="B624">
        <v>623</v>
      </c>
      <c r="C624">
        <f>3*60+26</f>
        <v>206</v>
      </c>
      <c r="D624">
        <f t="shared" ca="1" si="48"/>
        <v>0.65280051187416344</v>
      </c>
      <c r="E624">
        <f t="shared" ca="1" si="49"/>
        <v>765</v>
      </c>
      <c r="F624">
        <f t="shared" ca="1" si="50"/>
        <v>233</v>
      </c>
    </row>
    <row r="625" spans="1:6" x14ac:dyDescent="0.25">
      <c r="A625">
        <f t="shared" si="47"/>
        <v>389376</v>
      </c>
      <c r="B625">
        <v>624</v>
      </c>
      <c r="C625">
        <f>3*60+36</f>
        <v>216</v>
      </c>
      <c r="D625">
        <f t="shared" ca="1" si="48"/>
        <v>4.3016570559428202E-2</v>
      </c>
      <c r="E625">
        <f t="shared" ca="1" si="49"/>
        <v>2109</v>
      </c>
      <c r="F625">
        <f t="shared" ca="1" si="50"/>
        <v>228</v>
      </c>
    </row>
    <row r="626" spans="1:6" x14ac:dyDescent="0.25">
      <c r="A626">
        <f t="shared" si="47"/>
        <v>390625</v>
      </c>
      <c r="B626">
        <v>625</v>
      </c>
      <c r="C626">
        <f>4*60+33</f>
        <v>273</v>
      </c>
      <c r="D626">
        <f t="shared" ca="1" si="48"/>
        <v>0.37477205771753097</v>
      </c>
      <c r="E626">
        <f t="shared" ca="1" si="49"/>
        <v>1361</v>
      </c>
      <c r="F626">
        <f t="shared" ca="1" si="50"/>
        <v>272</v>
      </c>
    </row>
    <row r="627" spans="1:6" x14ac:dyDescent="0.25">
      <c r="A627">
        <f t="shared" si="47"/>
        <v>391876</v>
      </c>
      <c r="B627">
        <v>626</v>
      </c>
      <c r="C627">
        <f>4*60+33</f>
        <v>273</v>
      </c>
      <c r="D627">
        <f t="shared" ca="1" si="48"/>
        <v>0.97879328468452531</v>
      </c>
      <c r="E627">
        <f t="shared" ca="1" si="49"/>
        <v>49</v>
      </c>
      <c r="F627">
        <f t="shared" ca="1" si="50"/>
        <v>186</v>
      </c>
    </row>
    <row r="628" spans="1:6" x14ac:dyDescent="0.25">
      <c r="A628">
        <f t="shared" si="47"/>
        <v>393129</v>
      </c>
      <c r="B628">
        <v>627</v>
      </c>
      <c r="C628" s="1">
        <v>273</v>
      </c>
      <c r="D628">
        <f t="shared" ca="1" si="48"/>
        <v>4.9851387163547201E-2</v>
      </c>
      <c r="E628">
        <f t="shared" ca="1" si="49"/>
        <v>2091</v>
      </c>
      <c r="F628">
        <f t="shared" ca="1" si="50"/>
        <v>228</v>
      </c>
    </row>
    <row r="629" spans="1:6" x14ac:dyDescent="0.25">
      <c r="A629">
        <f t="shared" si="47"/>
        <v>394384</v>
      </c>
      <c r="B629">
        <v>628</v>
      </c>
      <c r="C629" s="1">
        <v>273</v>
      </c>
      <c r="D629">
        <f t="shared" ca="1" si="48"/>
        <v>0.61009905057211467</v>
      </c>
      <c r="E629">
        <f t="shared" ca="1" si="49"/>
        <v>852</v>
      </c>
      <c r="F629">
        <f t="shared" ca="1" si="50"/>
        <v>240</v>
      </c>
    </row>
    <row r="630" spans="1:6" x14ac:dyDescent="0.25">
      <c r="A630">
        <f t="shared" si="47"/>
        <v>395641</v>
      </c>
      <c r="B630">
        <v>629</v>
      </c>
      <c r="C630">
        <f>3*60+42</f>
        <v>222</v>
      </c>
      <c r="D630">
        <f t="shared" ca="1" si="48"/>
        <v>0.99759654872164794</v>
      </c>
      <c r="E630">
        <f t="shared" ca="1" si="49"/>
        <v>7</v>
      </c>
      <c r="F630">
        <f t="shared" ca="1" si="50"/>
        <v>166</v>
      </c>
    </row>
    <row r="631" spans="1:6" x14ac:dyDescent="0.25">
      <c r="A631">
        <f t="shared" si="47"/>
        <v>396900</v>
      </c>
      <c r="B631">
        <v>630</v>
      </c>
      <c r="C631">
        <f>3*60+42</f>
        <v>222</v>
      </c>
      <c r="D631">
        <f t="shared" ca="1" si="48"/>
        <v>9.6498115927047934E-2</v>
      </c>
      <c r="E631">
        <f t="shared" ca="1" si="49"/>
        <v>1974</v>
      </c>
      <c r="F631">
        <f t="shared" ca="1" si="50"/>
        <v>241</v>
      </c>
    </row>
    <row r="632" spans="1:6" x14ac:dyDescent="0.25">
      <c r="A632">
        <f t="shared" si="47"/>
        <v>398161</v>
      </c>
      <c r="B632">
        <v>631</v>
      </c>
      <c r="C632">
        <f>3*60+42</f>
        <v>222</v>
      </c>
      <c r="D632">
        <f t="shared" ca="1" si="48"/>
        <v>0.2214449851274336</v>
      </c>
      <c r="E632">
        <f t="shared" ca="1" si="49"/>
        <v>1683</v>
      </c>
      <c r="F632">
        <f t="shared" ca="1" si="50"/>
        <v>192</v>
      </c>
    </row>
    <row r="633" spans="1:6" x14ac:dyDescent="0.25">
      <c r="A633">
        <f t="shared" si="47"/>
        <v>399424</v>
      </c>
      <c r="B633">
        <v>632</v>
      </c>
      <c r="C633">
        <f>4*60+58</f>
        <v>298</v>
      </c>
      <c r="D633">
        <f t="shared" ca="1" si="48"/>
        <v>0.2788238499211958</v>
      </c>
      <c r="E633">
        <f t="shared" ca="1" si="49"/>
        <v>1563</v>
      </c>
      <c r="F633">
        <f t="shared" ca="1" si="50"/>
        <v>217</v>
      </c>
    </row>
    <row r="634" spans="1:6" x14ac:dyDescent="0.25">
      <c r="A634">
        <f t="shared" si="47"/>
        <v>400689</v>
      </c>
      <c r="B634">
        <v>633</v>
      </c>
      <c r="C634">
        <f>3*60+42</f>
        <v>222</v>
      </c>
      <c r="D634">
        <f t="shared" ca="1" si="48"/>
        <v>0.42622207048908833</v>
      </c>
      <c r="E634">
        <f t="shared" ca="1" si="49"/>
        <v>1254</v>
      </c>
      <c r="F634">
        <f t="shared" ca="1" si="50"/>
        <v>329</v>
      </c>
    </row>
    <row r="635" spans="1:6" x14ac:dyDescent="0.25">
      <c r="A635">
        <f t="shared" si="47"/>
        <v>401956</v>
      </c>
      <c r="B635">
        <v>634</v>
      </c>
      <c r="C635">
        <f>3*60+31</f>
        <v>211</v>
      </c>
      <c r="D635">
        <f t="shared" ca="1" si="48"/>
        <v>0.26798695748539392</v>
      </c>
      <c r="E635">
        <f t="shared" ca="1" si="49"/>
        <v>1574</v>
      </c>
      <c r="F635">
        <f t="shared" ca="1" si="50"/>
        <v>243</v>
      </c>
    </row>
    <row r="636" spans="1:6" x14ac:dyDescent="0.25">
      <c r="A636">
        <f t="shared" si="47"/>
        <v>403225</v>
      </c>
      <c r="B636">
        <v>635</v>
      </c>
      <c r="C636">
        <f>3*60+31</f>
        <v>211</v>
      </c>
      <c r="D636">
        <f t="shared" ca="1" si="48"/>
        <v>0.59850161189211615</v>
      </c>
      <c r="E636">
        <f t="shared" ca="1" si="49"/>
        <v>882</v>
      </c>
      <c r="F636">
        <f t="shared" ca="1" si="50"/>
        <v>248</v>
      </c>
    </row>
    <row r="637" spans="1:6" x14ac:dyDescent="0.25">
      <c r="A637">
        <f t="shared" si="47"/>
        <v>404496</v>
      </c>
      <c r="B637">
        <v>636</v>
      </c>
      <c r="C637">
        <f t="shared" ref="C637:C643" si="55">4*60+53</f>
        <v>293</v>
      </c>
      <c r="D637">
        <f t="shared" ca="1" si="48"/>
        <v>0.19650497077985563</v>
      </c>
      <c r="E637">
        <f t="shared" ca="1" si="49"/>
        <v>1731</v>
      </c>
      <c r="F637">
        <f t="shared" ca="1" si="50"/>
        <v>212</v>
      </c>
    </row>
    <row r="638" spans="1:6" x14ac:dyDescent="0.25">
      <c r="A638">
        <f t="shared" si="47"/>
        <v>405769</v>
      </c>
      <c r="B638">
        <v>637</v>
      </c>
      <c r="C638">
        <f t="shared" si="55"/>
        <v>293</v>
      </c>
      <c r="D638">
        <f t="shared" ca="1" si="48"/>
        <v>0.32201651012865329</v>
      </c>
      <c r="E638">
        <f t="shared" ca="1" si="49"/>
        <v>1466</v>
      </c>
      <c r="F638">
        <f t="shared" ca="1" si="50"/>
        <v>266</v>
      </c>
    </row>
    <row r="639" spans="1:6" x14ac:dyDescent="0.25">
      <c r="A639">
        <f t="shared" si="47"/>
        <v>407044</v>
      </c>
      <c r="B639">
        <v>638</v>
      </c>
      <c r="C639">
        <f t="shared" si="55"/>
        <v>293</v>
      </c>
      <c r="D639">
        <f t="shared" ca="1" si="48"/>
        <v>0.25469465559367577</v>
      </c>
      <c r="E639">
        <f t="shared" ca="1" si="49"/>
        <v>1605</v>
      </c>
      <c r="F639">
        <f t="shared" ca="1" si="50"/>
        <v>298</v>
      </c>
    </row>
    <row r="640" spans="1:6" x14ac:dyDescent="0.25">
      <c r="A640">
        <f t="shared" si="47"/>
        <v>408321</v>
      </c>
      <c r="B640">
        <v>639</v>
      </c>
      <c r="C640">
        <f t="shared" si="55"/>
        <v>293</v>
      </c>
      <c r="D640">
        <f t="shared" ca="1" si="48"/>
        <v>0.3213840011440865</v>
      </c>
      <c r="E640">
        <f t="shared" ca="1" si="49"/>
        <v>1469</v>
      </c>
      <c r="F640">
        <f t="shared" ca="1" si="50"/>
        <v>261</v>
      </c>
    </row>
    <row r="641" spans="1:6" x14ac:dyDescent="0.25">
      <c r="A641">
        <f t="shared" si="47"/>
        <v>409600</v>
      </c>
      <c r="B641">
        <v>640</v>
      </c>
      <c r="C641">
        <f t="shared" si="55"/>
        <v>293</v>
      </c>
      <c r="D641">
        <f t="shared" ca="1" si="48"/>
        <v>0.43089787570347227</v>
      </c>
      <c r="E641">
        <f t="shared" ca="1" si="49"/>
        <v>1237</v>
      </c>
      <c r="F641">
        <f t="shared" ca="1" si="50"/>
        <v>244</v>
      </c>
    </row>
    <row r="642" spans="1:6" x14ac:dyDescent="0.25">
      <c r="A642">
        <f t="shared" si="47"/>
        <v>410881</v>
      </c>
      <c r="B642">
        <v>641</v>
      </c>
      <c r="C642">
        <f t="shared" si="55"/>
        <v>293</v>
      </c>
      <c r="D642">
        <f t="shared" ca="1" si="48"/>
        <v>0.82639755191464559</v>
      </c>
      <c r="E642">
        <f t="shared" ca="1" si="49"/>
        <v>390</v>
      </c>
      <c r="F642">
        <f t="shared" ca="1" si="50"/>
        <v>274</v>
      </c>
    </row>
    <row r="643" spans="1:6" x14ac:dyDescent="0.25">
      <c r="A643">
        <f t="shared" ref="A643:A706" si="56">B643^2</f>
        <v>412164</v>
      </c>
      <c r="B643">
        <v>642</v>
      </c>
      <c r="C643">
        <f t="shared" si="55"/>
        <v>293</v>
      </c>
      <c r="D643">
        <f t="shared" ref="D643:D706" ca="1" si="57">RAND()</f>
        <v>0.26338584419114697</v>
      </c>
      <c r="E643">
        <f t="shared" ref="E643:E706" ca="1" si="58">RANK(D643,$D$2:$D$2194)</f>
        <v>1583</v>
      </c>
      <c r="F643">
        <f t="shared" ref="F643:F706" ca="1" si="59">OFFSET($C$1,E643,0)</f>
        <v>264</v>
      </c>
    </row>
    <row r="644" spans="1:6" x14ac:dyDescent="0.25">
      <c r="A644">
        <f t="shared" si="56"/>
        <v>413449</v>
      </c>
      <c r="B644">
        <v>643</v>
      </c>
      <c r="C644">
        <f>3*60+28</f>
        <v>208</v>
      </c>
      <c r="D644">
        <f t="shared" ca="1" si="57"/>
        <v>0.22949324435995488</v>
      </c>
      <c r="E644">
        <f t="shared" ca="1" si="58"/>
        <v>1663</v>
      </c>
      <c r="F644">
        <f t="shared" ca="1" si="59"/>
        <v>235</v>
      </c>
    </row>
    <row r="645" spans="1:6" x14ac:dyDescent="0.25">
      <c r="A645">
        <f t="shared" si="56"/>
        <v>414736</v>
      </c>
      <c r="B645">
        <v>644</v>
      </c>
      <c r="C645">
        <f>4*60+18</f>
        <v>258</v>
      </c>
      <c r="D645">
        <f t="shared" ca="1" si="57"/>
        <v>0.65576992404792944</v>
      </c>
      <c r="E645">
        <f t="shared" ca="1" si="58"/>
        <v>756</v>
      </c>
      <c r="F645">
        <f t="shared" ca="1" si="59"/>
        <v>244</v>
      </c>
    </row>
    <row r="646" spans="1:6" x14ac:dyDescent="0.25">
      <c r="A646">
        <f t="shared" si="56"/>
        <v>416025</v>
      </c>
      <c r="B646">
        <v>645</v>
      </c>
      <c r="C646">
        <f>4*60+18</f>
        <v>258</v>
      </c>
      <c r="D646">
        <f t="shared" ca="1" si="57"/>
        <v>0.40993090387824449</v>
      </c>
      <c r="E646">
        <f t="shared" ca="1" si="58"/>
        <v>1291</v>
      </c>
      <c r="F646">
        <f t="shared" ca="1" si="59"/>
        <v>240</v>
      </c>
    </row>
    <row r="647" spans="1:6" x14ac:dyDescent="0.25">
      <c r="A647">
        <f t="shared" si="56"/>
        <v>417316</v>
      </c>
      <c r="B647">
        <v>646</v>
      </c>
      <c r="C647">
        <f>4*60+18</f>
        <v>258</v>
      </c>
      <c r="D647">
        <f t="shared" ca="1" si="57"/>
        <v>0.78147849638332378</v>
      </c>
      <c r="E647">
        <f t="shared" ca="1" si="58"/>
        <v>483</v>
      </c>
      <c r="F647">
        <f t="shared" ca="1" si="59"/>
        <v>239</v>
      </c>
    </row>
    <row r="648" spans="1:6" x14ac:dyDescent="0.25">
      <c r="A648">
        <f t="shared" si="56"/>
        <v>418609</v>
      </c>
      <c r="B648">
        <v>647</v>
      </c>
      <c r="C648">
        <f>4*60+10</f>
        <v>250</v>
      </c>
      <c r="D648">
        <f t="shared" ca="1" si="57"/>
        <v>0.1661659277411478</v>
      </c>
      <c r="E648">
        <f t="shared" ca="1" si="58"/>
        <v>1795</v>
      </c>
      <c r="F648">
        <f t="shared" ca="1" si="59"/>
        <v>200</v>
      </c>
    </row>
    <row r="649" spans="1:6" x14ac:dyDescent="0.25">
      <c r="A649">
        <f t="shared" si="56"/>
        <v>419904</v>
      </c>
      <c r="B649">
        <v>648</v>
      </c>
      <c r="C649">
        <f t="shared" ref="C649:C654" si="60">3*60+55</f>
        <v>235</v>
      </c>
      <c r="D649">
        <f t="shared" ca="1" si="57"/>
        <v>0.7071681283998511</v>
      </c>
      <c r="E649">
        <f t="shared" ca="1" si="58"/>
        <v>634</v>
      </c>
      <c r="F649">
        <f t="shared" ca="1" si="59"/>
        <v>211</v>
      </c>
    </row>
    <row r="650" spans="1:6" x14ac:dyDescent="0.25">
      <c r="A650">
        <f t="shared" si="56"/>
        <v>421201</v>
      </c>
      <c r="B650">
        <v>649</v>
      </c>
      <c r="C650">
        <f t="shared" si="60"/>
        <v>235</v>
      </c>
      <c r="D650">
        <f t="shared" ca="1" si="57"/>
        <v>0.56527483732572759</v>
      </c>
      <c r="E650">
        <f t="shared" ca="1" si="58"/>
        <v>955</v>
      </c>
      <c r="F650">
        <f t="shared" ca="1" si="59"/>
        <v>218</v>
      </c>
    </row>
    <row r="651" spans="1:6" x14ac:dyDescent="0.25">
      <c r="A651">
        <f t="shared" si="56"/>
        <v>422500</v>
      </c>
      <c r="B651">
        <v>650</v>
      </c>
      <c r="C651">
        <f t="shared" si="60"/>
        <v>235</v>
      </c>
      <c r="D651">
        <f t="shared" ca="1" si="57"/>
        <v>0.3275109077812719</v>
      </c>
      <c r="E651">
        <f t="shared" ca="1" si="58"/>
        <v>1459</v>
      </c>
      <c r="F651">
        <f t="shared" ca="1" si="59"/>
        <v>331</v>
      </c>
    </row>
    <row r="652" spans="1:6" x14ac:dyDescent="0.25">
      <c r="A652">
        <f t="shared" si="56"/>
        <v>423801</v>
      </c>
      <c r="B652">
        <v>651</v>
      </c>
      <c r="C652">
        <f t="shared" si="60"/>
        <v>235</v>
      </c>
      <c r="D652">
        <f t="shared" ca="1" si="57"/>
        <v>0.41002455450009923</v>
      </c>
      <c r="E652">
        <f t="shared" ca="1" si="58"/>
        <v>1290</v>
      </c>
      <c r="F652">
        <f t="shared" ca="1" si="59"/>
        <v>240</v>
      </c>
    </row>
    <row r="653" spans="1:6" x14ac:dyDescent="0.25">
      <c r="A653">
        <f t="shared" si="56"/>
        <v>425104</v>
      </c>
      <c r="B653">
        <v>652</v>
      </c>
      <c r="C653">
        <f t="shared" si="60"/>
        <v>235</v>
      </c>
      <c r="D653">
        <f t="shared" ca="1" si="57"/>
        <v>0.36898203763094761</v>
      </c>
      <c r="E653">
        <f t="shared" ca="1" si="58"/>
        <v>1377</v>
      </c>
      <c r="F653">
        <f t="shared" ca="1" si="59"/>
        <v>239</v>
      </c>
    </row>
    <row r="654" spans="1:6" x14ac:dyDescent="0.25">
      <c r="A654">
        <f t="shared" si="56"/>
        <v>426409</v>
      </c>
      <c r="B654">
        <v>653</v>
      </c>
      <c r="C654">
        <f t="shared" si="60"/>
        <v>235</v>
      </c>
      <c r="D654">
        <f t="shared" ca="1" si="57"/>
        <v>0.43211876609003308</v>
      </c>
      <c r="E654">
        <f t="shared" ca="1" si="58"/>
        <v>1233</v>
      </c>
      <c r="F654">
        <f t="shared" ca="1" si="59"/>
        <v>184</v>
      </c>
    </row>
    <row r="655" spans="1:6" x14ac:dyDescent="0.25">
      <c r="A655">
        <f t="shared" si="56"/>
        <v>427716</v>
      </c>
      <c r="B655">
        <v>654</v>
      </c>
      <c r="C655">
        <f t="shared" ref="C655:C662" si="61">4*60+13</f>
        <v>253</v>
      </c>
      <c r="D655">
        <f t="shared" ca="1" si="57"/>
        <v>2.4763193627572067E-2</v>
      </c>
      <c r="E655">
        <f t="shared" ca="1" si="58"/>
        <v>2148</v>
      </c>
      <c r="F655">
        <f t="shared" ca="1" si="59"/>
        <v>221</v>
      </c>
    </row>
    <row r="656" spans="1:6" x14ac:dyDescent="0.25">
      <c r="A656">
        <f t="shared" si="56"/>
        <v>429025</v>
      </c>
      <c r="B656">
        <v>655</v>
      </c>
      <c r="C656">
        <f t="shared" si="61"/>
        <v>253</v>
      </c>
      <c r="D656">
        <f t="shared" ca="1" si="57"/>
        <v>5.6929914720073804E-2</v>
      </c>
      <c r="E656">
        <f t="shared" ca="1" si="58"/>
        <v>2073</v>
      </c>
      <c r="F656">
        <f t="shared" ca="1" si="59"/>
        <v>263</v>
      </c>
    </row>
    <row r="657" spans="1:6" x14ac:dyDescent="0.25">
      <c r="A657">
        <f t="shared" si="56"/>
        <v>430336</v>
      </c>
      <c r="B657">
        <v>656</v>
      </c>
      <c r="C657">
        <f t="shared" si="61"/>
        <v>253</v>
      </c>
      <c r="D657">
        <f t="shared" ca="1" si="57"/>
        <v>0.32658616866747303</v>
      </c>
      <c r="E657">
        <f t="shared" ca="1" si="58"/>
        <v>1460</v>
      </c>
      <c r="F657">
        <f t="shared" ca="1" si="59"/>
        <v>331</v>
      </c>
    </row>
    <row r="658" spans="1:6" x14ac:dyDescent="0.25">
      <c r="A658">
        <f t="shared" si="56"/>
        <v>431649</v>
      </c>
      <c r="B658">
        <v>657</v>
      </c>
      <c r="C658">
        <f t="shared" si="61"/>
        <v>253</v>
      </c>
      <c r="D658">
        <f t="shared" ca="1" si="57"/>
        <v>0.26172017732071307</v>
      </c>
      <c r="E658">
        <f t="shared" ca="1" si="58"/>
        <v>1588</v>
      </c>
      <c r="F658">
        <f t="shared" ca="1" si="59"/>
        <v>264</v>
      </c>
    </row>
    <row r="659" spans="1:6" x14ac:dyDescent="0.25">
      <c r="A659">
        <f t="shared" si="56"/>
        <v>432964</v>
      </c>
      <c r="B659">
        <v>658</v>
      </c>
      <c r="C659">
        <f t="shared" si="61"/>
        <v>253</v>
      </c>
      <c r="D659">
        <f t="shared" ca="1" si="57"/>
        <v>0.31108839709093195</v>
      </c>
      <c r="E659">
        <f t="shared" ca="1" si="58"/>
        <v>1500</v>
      </c>
      <c r="F659">
        <f t="shared" ca="1" si="59"/>
        <v>278</v>
      </c>
    </row>
    <row r="660" spans="1:6" x14ac:dyDescent="0.25">
      <c r="A660">
        <f t="shared" si="56"/>
        <v>434281</v>
      </c>
      <c r="B660">
        <v>659</v>
      </c>
      <c r="C660">
        <f t="shared" si="61"/>
        <v>253</v>
      </c>
      <c r="D660">
        <f t="shared" ca="1" si="57"/>
        <v>0.80528964050948559</v>
      </c>
      <c r="E660">
        <f t="shared" ca="1" si="58"/>
        <v>435</v>
      </c>
      <c r="F660">
        <f t="shared" ca="1" si="59"/>
        <v>202</v>
      </c>
    </row>
    <row r="661" spans="1:6" x14ac:dyDescent="0.25">
      <c r="A661">
        <f t="shared" si="56"/>
        <v>435600</v>
      </c>
      <c r="B661">
        <v>660</v>
      </c>
      <c r="C661">
        <f t="shared" si="61"/>
        <v>253</v>
      </c>
      <c r="D661">
        <f t="shared" ca="1" si="57"/>
        <v>0.99449087962089056</v>
      </c>
      <c r="E661">
        <f t="shared" ca="1" si="58"/>
        <v>18</v>
      </c>
      <c r="F661">
        <f t="shared" ca="1" si="59"/>
        <v>197</v>
      </c>
    </row>
    <row r="662" spans="1:6" x14ac:dyDescent="0.25">
      <c r="A662">
        <f t="shared" si="56"/>
        <v>436921</v>
      </c>
      <c r="B662">
        <v>661</v>
      </c>
      <c r="C662">
        <f t="shared" si="61"/>
        <v>253</v>
      </c>
      <c r="D662">
        <f t="shared" ca="1" si="57"/>
        <v>6.5725294541229884E-2</v>
      </c>
      <c r="E662">
        <f t="shared" ca="1" si="58"/>
        <v>2052</v>
      </c>
      <c r="F662">
        <f t="shared" ca="1" si="59"/>
        <v>223</v>
      </c>
    </row>
    <row r="663" spans="1:6" x14ac:dyDescent="0.25">
      <c r="A663">
        <f t="shared" si="56"/>
        <v>438244</v>
      </c>
      <c r="B663">
        <v>662</v>
      </c>
      <c r="C663">
        <f>3*60+35</f>
        <v>215</v>
      </c>
      <c r="D663">
        <f t="shared" ca="1" si="57"/>
        <v>0.51174909241980049</v>
      </c>
      <c r="E663">
        <f t="shared" ca="1" si="58"/>
        <v>1065</v>
      </c>
      <c r="F663">
        <f t="shared" ca="1" si="59"/>
        <v>256</v>
      </c>
    </row>
    <row r="664" spans="1:6" x14ac:dyDescent="0.25">
      <c r="A664">
        <f t="shared" si="56"/>
        <v>439569</v>
      </c>
      <c r="B664">
        <v>663</v>
      </c>
      <c r="C664">
        <f>4*60+12</f>
        <v>252</v>
      </c>
      <c r="D664">
        <f t="shared" ca="1" si="57"/>
        <v>0.25576034798100333</v>
      </c>
      <c r="E664">
        <f t="shared" ca="1" si="58"/>
        <v>1602</v>
      </c>
      <c r="F664">
        <f t="shared" ca="1" si="59"/>
        <v>210</v>
      </c>
    </row>
    <row r="665" spans="1:6" x14ac:dyDescent="0.25">
      <c r="A665">
        <f t="shared" si="56"/>
        <v>440896</v>
      </c>
      <c r="B665">
        <v>664</v>
      </c>
      <c r="C665">
        <f>4*60+12</f>
        <v>252</v>
      </c>
      <c r="D665">
        <f t="shared" ca="1" si="57"/>
        <v>0.65500967059847737</v>
      </c>
      <c r="E665">
        <f t="shared" ca="1" si="58"/>
        <v>757</v>
      </c>
      <c r="F665">
        <f t="shared" ca="1" si="59"/>
        <v>244</v>
      </c>
    </row>
    <row r="666" spans="1:6" x14ac:dyDescent="0.25">
      <c r="A666">
        <f t="shared" si="56"/>
        <v>442225</v>
      </c>
      <c r="B666">
        <v>665</v>
      </c>
      <c r="C666">
        <f>3*60+35</f>
        <v>215</v>
      </c>
      <c r="D666">
        <f t="shared" ca="1" si="57"/>
        <v>0.31140874858940748</v>
      </c>
      <c r="E666">
        <f t="shared" ca="1" si="58"/>
        <v>1499</v>
      </c>
      <c r="F666">
        <f t="shared" ca="1" si="59"/>
        <v>218</v>
      </c>
    </row>
    <row r="667" spans="1:6" x14ac:dyDescent="0.25">
      <c r="A667">
        <f t="shared" si="56"/>
        <v>443556</v>
      </c>
      <c r="B667">
        <v>666</v>
      </c>
      <c r="C667">
        <f>4*60+30</f>
        <v>270</v>
      </c>
      <c r="D667">
        <f t="shared" ca="1" si="57"/>
        <v>0.32398371512409896</v>
      </c>
      <c r="E667">
        <f t="shared" ca="1" si="58"/>
        <v>1464</v>
      </c>
      <c r="F667">
        <f t="shared" ca="1" si="59"/>
        <v>331</v>
      </c>
    </row>
    <row r="668" spans="1:6" x14ac:dyDescent="0.25">
      <c r="A668">
        <f t="shared" si="56"/>
        <v>444889</v>
      </c>
      <c r="B668">
        <v>667</v>
      </c>
      <c r="C668">
        <f>4*60+30</f>
        <v>270</v>
      </c>
      <c r="D668">
        <f t="shared" ca="1" si="57"/>
        <v>0.57074879085024155</v>
      </c>
      <c r="E668">
        <f t="shared" ca="1" si="58"/>
        <v>945</v>
      </c>
      <c r="F668">
        <f t="shared" ca="1" si="59"/>
        <v>238</v>
      </c>
    </row>
    <row r="669" spans="1:6" x14ac:dyDescent="0.25">
      <c r="A669">
        <f t="shared" si="56"/>
        <v>446224</v>
      </c>
      <c r="B669">
        <v>668</v>
      </c>
      <c r="C669">
        <f>4*60+30</f>
        <v>270</v>
      </c>
      <c r="D669">
        <f t="shared" ca="1" si="57"/>
        <v>8.0801371002693911E-2</v>
      </c>
      <c r="E669">
        <f t="shared" ca="1" si="58"/>
        <v>2007</v>
      </c>
      <c r="F669">
        <f t="shared" ca="1" si="59"/>
        <v>252</v>
      </c>
    </row>
    <row r="670" spans="1:6" x14ac:dyDescent="0.25">
      <c r="A670">
        <f t="shared" si="56"/>
        <v>447561</v>
      </c>
      <c r="B670">
        <v>669</v>
      </c>
      <c r="C670">
        <f>4*60+30</f>
        <v>270</v>
      </c>
      <c r="D670">
        <f t="shared" ca="1" si="57"/>
        <v>0.14543539713166687</v>
      </c>
      <c r="E670">
        <f t="shared" ca="1" si="58"/>
        <v>1843</v>
      </c>
      <c r="F670">
        <f t="shared" ca="1" si="59"/>
        <v>233</v>
      </c>
    </row>
    <row r="671" spans="1:6" x14ac:dyDescent="0.25">
      <c r="A671">
        <f t="shared" si="56"/>
        <v>448900</v>
      </c>
      <c r="B671">
        <v>670</v>
      </c>
      <c r="C671">
        <f>4*60+8</f>
        <v>248</v>
      </c>
      <c r="D671">
        <f t="shared" ca="1" si="57"/>
        <v>0.68558128232523974</v>
      </c>
      <c r="E671">
        <f t="shared" ca="1" si="58"/>
        <v>686</v>
      </c>
      <c r="F671">
        <f t="shared" ca="1" si="59"/>
        <v>231</v>
      </c>
    </row>
    <row r="672" spans="1:6" x14ac:dyDescent="0.25">
      <c r="A672">
        <f t="shared" si="56"/>
        <v>450241</v>
      </c>
      <c r="B672">
        <v>671</v>
      </c>
      <c r="C672">
        <f>4*60+8</f>
        <v>248</v>
      </c>
      <c r="D672">
        <f t="shared" ca="1" si="57"/>
        <v>0.1709629140642398</v>
      </c>
      <c r="E672">
        <f t="shared" ca="1" si="58"/>
        <v>1788</v>
      </c>
      <c r="F672">
        <f t="shared" ca="1" si="59"/>
        <v>209</v>
      </c>
    </row>
    <row r="673" spans="1:6" x14ac:dyDescent="0.25">
      <c r="A673">
        <f t="shared" si="56"/>
        <v>451584</v>
      </c>
      <c r="B673">
        <v>672</v>
      </c>
      <c r="C673">
        <f>4*60+16</f>
        <v>256</v>
      </c>
      <c r="D673">
        <f t="shared" ca="1" si="57"/>
        <v>0.88895013014661273</v>
      </c>
      <c r="E673">
        <f t="shared" ca="1" si="58"/>
        <v>251</v>
      </c>
      <c r="F673">
        <f t="shared" ca="1" si="59"/>
        <v>189</v>
      </c>
    </row>
    <row r="674" spans="1:6" x14ac:dyDescent="0.25">
      <c r="A674">
        <f t="shared" si="56"/>
        <v>452929</v>
      </c>
      <c r="B674">
        <v>673</v>
      </c>
      <c r="C674">
        <f>4*60+16</f>
        <v>256</v>
      </c>
      <c r="D674">
        <f t="shared" ca="1" si="57"/>
        <v>0.80361040574927423</v>
      </c>
      <c r="E674">
        <f t="shared" ca="1" si="58"/>
        <v>438</v>
      </c>
      <c r="F674">
        <f t="shared" ca="1" si="59"/>
        <v>235</v>
      </c>
    </row>
    <row r="675" spans="1:6" x14ac:dyDescent="0.25">
      <c r="A675">
        <f t="shared" si="56"/>
        <v>454276</v>
      </c>
      <c r="B675">
        <v>674</v>
      </c>
      <c r="C675">
        <f>4*60+16</f>
        <v>256</v>
      </c>
      <c r="D675">
        <f t="shared" ca="1" si="57"/>
        <v>0.82130458303924014</v>
      </c>
      <c r="E675">
        <f t="shared" ca="1" si="58"/>
        <v>402</v>
      </c>
      <c r="F675">
        <f t="shared" ca="1" si="59"/>
        <v>220</v>
      </c>
    </row>
    <row r="676" spans="1:6" x14ac:dyDescent="0.25">
      <c r="A676">
        <f t="shared" si="56"/>
        <v>455625</v>
      </c>
      <c r="B676">
        <v>675</v>
      </c>
      <c r="C676">
        <f>4*60+16</f>
        <v>256</v>
      </c>
      <c r="D676">
        <f t="shared" ca="1" si="57"/>
        <v>0.68412668449384928</v>
      </c>
      <c r="E676">
        <f t="shared" ca="1" si="58"/>
        <v>690</v>
      </c>
      <c r="F676">
        <f t="shared" ca="1" si="59"/>
        <v>243</v>
      </c>
    </row>
    <row r="677" spans="1:6" x14ac:dyDescent="0.25">
      <c r="A677">
        <f t="shared" si="56"/>
        <v>456976</v>
      </c>
      <c r="B677">
        <v>676</v>
      </c>
      <c r="C677">
        <f t="shared" ref="C677:C682" si="62">3*60+55</f>
        <v>235</v>
      </c>
      <c r="D677">
        <f t="shared" ca="1" si="57"/>
        <v>0.74459156600522081</v>
      </c>
      <c r="E677">
        <f t="shared" ca="1" si="58"/>
        <v>544</v>
      </c>
      <c r="F677">
        <f t="shared" ca="1" si="59"/>
        <v>228</v>
      </c>
    </row>
    <row r="678" spans="1:6" x14ac:dyDescent="0.25">
      <c r="A678">
        <f t="shared" si="56"/>
        <v>458329</v>
      </c>
      <c r="B678">
        <v>677</v>
      </c>
      <c r="C678">
        <f t="shared" si="62"/>
        <v>235</v>
      </c>
      <c r="D678">
        <f t="shared" ca="1" si="57"/>
        <v>0.54808844874193918</v>
      </c>
      <c r="E678">
        <f t="shared" ca="1" si="58"/>
        <v>996</v>
      </c>
      <c r="F678">
        <f t="shared" ca="1" si="59"/>
        <v>253</v>
      </c>
    </row>
    <row r="679" spans="1:6" x14ac:dyDescent="0.25">
      <c r="A679">
        <f t="shared" si="56"/>
        <v>459684</v>
      </c>
      <c r="B679">
        <v>678</v>
      </c>
      <c r="C679">
        <f t="shared" si="62"/>
        <v>235</v>
      </c>
      <c r="D679">
        <f t="shared" ca="1" si="57"/>
        <v>0.4466096076937246</v>
      </c>
      <c r="E679">
        <f t="shared" ca="1" si="58"/>
        <v>1203</v>
      </c>
      <c r="F679">
        <f t="shared" ca="1" si="59"/>
        <v>259</v>
      </c>
    </row>
    <row r="680" spans="1:6" x14ac:dyDescent="0.25">
      <c r="A680">
        <f t="shared" si="56"/>
        <v>461041</v>
      </c>
      <c r="B680">
        <v>679</v>
      </c>
      <c r="C680">
        <f t="shared" si="62"/>
        <v>235</v>
      </c>
      <c r="D680">
        <f t="shared" ca="1" si="57"/>
        <v>0.70425817834711213</v>
      </c>
      <c r="E680">
        <f t="shared" ca="1" si="58"/>
        <v>647</v>
      </c>
      <c r="F680">
        <f t="shared" ca="1" si="59"/>
        <v>250</v>
      </c>
    </row>
    <row r="681" spans="1:6" x14ac:dyDescent="0.25">
      <c r="A681">
        <f t="shared" si="56"/>
        <v>462400</v>
      </c>
      <c r="B681">
        <v>680</v>
      </c>
      <c r="C681">
        <f t="shared" si="62"/>
        <v>235</v>
      </c>
      <c r="D681">
        <f t="shared" ca="1" si="57"/>
        <v>0.71993236722421194</v>
      </c>
      <c r="E681">
        <f t="shared" ca="1" si="58"/>
        <v>597</v>
      </c>
      <c r="F681">
        <f t="shared" ca="1" si="59"/>
        <v>222</v>
      </c>
    </row>
    <row r="682" spans="1:6" x14ac:dyDescent="0.25">
      <c r="A682">
        <f t="shared" si="56"/>
        <v>463761</v>
      </c>
      <c r="B682">
        <v>681</v>
      </c>
      <c r="C682">
        <f t="shared" si="62"/>
        <v>235</v>
      </c>
      <c r="D682">
        <f t="shared" ca="1" si="57"/>
        <v>0.62011903621162712</v>
      </c>
      <c r="E682">
        <f t="shared" ca="1" si="58"/>
        <v>837</v>
      </c>
      <c r="F682">
        <f t="shared" ca="1" si="59"/>
        <v>204</v>
      </c>
    </row>
    <row r="683" spans="1:6" x14ac:dyDescent="0.25">
      <c r="A683">
        <f t="shared" si="56"/>
        <v>465124</v>
      </c>
      <c r="B683">
        <v>682</v>
      </c>
      <c r="C683">
        <f>3*60+50</f>
        <v>230</v>
      </c>
      <c r="D683">
        <f t="shared" ca="1" si="57"/>
        <v>0.59094887278234209</v>
      </c>
      <c r="E683">
        <f t="shared" ca="1" si="58"/>
        <v>898</v>
      </c>
      <c r="F683">
        <f t="shared" ca="1" si="59"/>
        <v>212</v>
      </c>
    </row>
    <row r="684" spans="1:6" x14ac:dyDescent="0.25">
      <c r="A684">
        <f t="shared" si="56"/>
        <v>466489</v>
      </c>
      <c r="B684">
        <v>683</v>
      </c>
      <c r="C684">
        <f>3*60+50</f>
        <v>230</v>
      </c>
      <c r="D684">
        <f t="shared" ca="1" si="57"/>
        <v>0.87282339978829504</v>
      </c>
      <c r="E684">
        <f t="shared" ca="1" si="58"/>
        <v>295</v>
      </c>
      <c r="F684">
        <f t="shared" ca="1" si="59"/>
        <v>268</v>
      </c>
    </row>
    <row r="685" spans="1:6" x14ac:dyDescent="0.25">
      <c r="A685">
        <f t="shared" si="56"/>
        <v>467856</v>
      </c>
      <c r="B685">
        <v>684</v>
      </c>
      <c r="C685">
        <f>3*60+51</f>
        <v>231</v>
      </c>
      <c r="D685">
        <f t="shared" ca="1" si="57"/>
        <v>0.58370809121352318</v>
      </c>
      <c r="E685">
        <f t="shared" ca="1" si="58"/>
        <v>909</v>
      </c>
      <c r="F685">
        <f t="shared" ca="1" si="59"/>
        <v>352</v>
      </c>
    </row>
    <row r="686" spans="1:6" x14ac:dyDescent="0.25">
      <c r="A686">
        <f t="shared" si="56"/>
        <v>469225</v>
      </c>
      <c r="B686">
        <v>685</v>
      </c>
      <c r="C686">
        <f>3*60+51</f>
        <v>231</v>
      </c>
      <c r="D686">
        <f t="shared" ca="1" si="57"/>
        <v>0.18970936740235278</v>
      </c>
      <c r="E686">
        <f t="shared" ca="1" si="58"/>
        <v>1746</v>
      </c>
      <c r="F686">
        <f t="shared" ca="1" si="59"/>
        <v>255</v>
      </c>
    </row>
    <row r="687" spans="1:6" x14ac:dyDescent="0.25">
      <c r="A687">
        <f t="shared" si="56"/>
        <v>470596</v>
      </c>
      <c r="B687">
        <v>686</v>
      </c>
      <c r="C687">
        <f>3*60+51</f>
        <v>231</v>
      </c>
      <c r="D687">
        <f t="shared" ca="1" si="57"/>
        <v>0.81065232847369917</v>
      </c>
      <c r="E687">
        <f t="shared" ca="1" si="58"/>
        <v>426</v>
      </c>
      <c r="F687">
        <f t="shared" ca="1" si="59"/>
        <v>328</v>
      </c>
    </row>
    <row r="688" spans="1:6" x14ac:dyDescent="0.25">
      <c r="A688">
        <f t="shared" si="56"/>
        <v>471969</v>
      </c>
      <c r="B688">
        <v>687</v>
      </c>
      <c r="C688">
        <f>4*60+3</f>
        <v>243</v>
      </c>
      <c r="D688">
        <f t="shared" ca="1" si="57"/>
        <v>0.67690488170664953</v>
      </c>
      <c r="E688">
        <f t="shared" ca="1" si="58"/>
        <v>716</v>
      </c>
      <c r="F688">
        <f t="shared" ca="1" si="59"/>
        <v>230</v>
      </c>
    </row>
    <row r="689" spans="1:6" x14ac:dyDescent="0.25">
      <c r="A689">
        <f t="shared" si="56"/>
        <v>473344</v>
      </c>
      <c r="B689">
        <v>688</v>
      </c>
      <c r="C689">
        <f>4*60+3</f>
        <v>243</v>
      </c>
      <c r="D689">
        <f t="shared" ca="1" si="57"/>
        <v>0.82096096766506077</v>
      </c>
      <c r="E689">
        <f t="shared" ca="1" si="58"/>
        <v>404</v>
      </c>
      <c r="F689">
        <f t="shared" ca="1" si="59"/>
        <v>220</v>
      </c>
    </row>
    <row r="690" spans="1:6" x14ac:dyDescent="0.25">
      <c r="A690">
        <f t="shared" si="56"/>
        <v>474721</v>
      </c>
      <c r="B690">
        <v>689</v>
      </c>
      <c r="C690">
        <f>4*60+3</f>
        <v>243</v>
      </c>
      <c r="D690">
        <f t="shared" ca="1" si="57"/>
        <v>7.988405289283651E-2</v>
      </c>
      <c r="E690">
        <f t="shared" ca="1" si="58"/>
        <v>2010</v>
      </c>
      <c r="F690">
        <f t="shared" ca="1" si="59"/>
        <v>252</v>
      </c>
    </row>
    <row r="691" spans="1:6" x14ac:dyDescent="0.25">
      <c r="A691">
        <f t="shared" si="56"/>
        <v>476100</v>
      </c>
      <c r="B691">
        <v>690</v>
      </c>
      <c r="C691">
        <f>4*60+3</f>
        <v>243</v>
      </c>
      <c r="D691">
        <f t="shared" ca="1" si="57"/>
        <v>0.38603044054470004</v>
      </c>
      <c r="E691">
        <f t="shared" ca="1" si="58"/>
        <v>1334</v>
      </c>
      <c r="F691">
        <f t="shared" ca="1" si="59"/>
        <v>285</v>
      </c>
    </row>
    <row r="692" spans="1:6" x14ac:dyDescent="0.25">
      <c r="A692">
        <f t="shared" si="56"/>
        <v>477481</v>
      </c>
      <c r="B692">
        <v>691</v>
      </c>
      <c r="C692">
        <f>4*60+3</f>
        <v>243</v>
      </c>
      <c r="D692">
        <f t="shared" ca="1" si="57"/>
        <v>1.2378819280386311E-2</v>
      </c>
      <c r="E692">
        <f t="shared" ca="1" si="58"/>
        <v>2173</v>
      </c>
      <c r="F692">
        <f t="shared" ca="1" si="59"/>
        <v>193</v>
      </c>
    </row>
    <row r="693" spans="1:6" x14ac:dyDescent="0.25">
      <c r="A693">
        <f t="shared" si="56"/>
        <v>478864</v>
      </c>
      <c r="B693">
        <v>692</v>
      </c>
      <c r="C693">
        <f>3*60+48</f>
        <v>228</v>
      </c>
      <c r="D693">
        <f t="shared" ca="1" si="57"/>
        <v>0.99137929385475243</v>
      </c>
      <c r="E693">
        <f t="shared" ca="1" si="58"/>
        <v>22</v>
      </c>
      <c r="F693">
        <f t="shared" ca="1" si="59"/>
        <v>230</v>
      </c>
    </row>
    <row r="694" spans="1:6" x14ac:dyDescent="0.25">
      <c r="A694">
        <f t="shared" si="56"/>
        <v>480249</v>
      </c>
      <c r="B694">
        <v>693</v>
      </c>
      <c r="C694">
        <f>3*60+48</f>
        <v>228</v>
      </c>
      <c r="D694">
        <f t="shared" ca="1" si="57"/>
        <v>0.87640981633444004</v>
      </c>
      <c r="E694">
        <f t="shared" ca="1" si="58"/>
        <v>289</v>
      </c>
      <c r="F694">
        <f t="shared" ca="1" si="59"/>
        <v>196</v>
      </c>
    </row>
    <row r="695" spans="1:6" x14ac:dyDescent="0.25">
      <c r="A695">
        <f t="shared" si="56"/>
        <v>481636</v>
      </c>
      <c r="B695">
        <v>694</v>
      </c>
      <c r="C695">
        <f>3*60+48</f>
        <v>228</v>
      </c>
      <c r="D695">
        <f t="shared" ca="1" si="57"/>
        <v>0.10768830562837706</v>
      </c>
      <c r="E695">
        <f t="shared" ca="1" si="58"/>
        <v>1945</v>
      </c>
      <c r="F695">
        <f t="shared" ca="1" si="59"/>
        <v>259</v>
      </c>
    </row>
    <row r="696" spans="1:6" x14ac:dyDescent="0.25">
      <c r="A696">
        <f t="shared" si="56"/>
        <v>483025</v>
      </c>
      <c r="B696">
        <v>695</v>
      </c>
      <c r="C696">
        <f>3*60+23</f>
        <v>203</v>
      </c>
      <c r="D696">
        <f t="shared" ca="1" si="57"/>
        <v>0.74399465775271101</v>
      </c>
      <c r="E696">
        <f t="shared" ca="1" si="58"/>
        <v>546</v>
      </c>
      <c r="F696">
        <f t="shared" ca="1" si="59"/>
        <v>228</v>
      </c>
    </row>
    <row r="697" spans="1:6" x14ac:dyDescent="0.25">
      <c r="A697">
        <f t="shared" si="56"/>
        <v>484416</v>
      </c>
      <c r="B697">
        <v>696</v>
      </c>
      <c r="C697">
        <f>3*60+23</f>
        <v>203</v>
      </c>
      <c r="D697">
        <f t="shared" ca="1" si="57"/>
        <v>0.93416779599838262</v>
      </c>
      <c r="E697">
        <f t="shared" ca="1" si="58"/>
        <v>144</v>
      </c>
      <c r="F697">
        <f t="shared" ca="1" si="59"/>
        <v>206</v>
      </c>
    </row>
    <row r="698" spans="1:6" x14ac:dyDescent="0.25">
      <c r="A698">
        <f t="shared" si="56"/>
        <v>485809</v>
      </c>
      <c r="B698">
        <v>697</v>
      </c>
      <c r="C698">
        <f>3*60+23</f>
        <v>203</v>
      </c>
      <c r="D698">
        <f t="shared" ca="1" si="57"/>
        <v>0.85368218354355652</v>
      </c>
      <c r="E698">
        <f t="shared" ca="1" si="58"/>
        <v>335</v>
      </c>
      <c r="F698">
        <f t="shared" ca="1" si="59"/>
        <v>234</v>
      </c>
    </row>
    <row r="699" spans="1:6" x14ac:dyDescent="0.25">
      <c r="A699">
        <f t="shared" si="56"/>
        <v>487204</v>
      </c>
      <c r="B699">
        <v>698</v>
      </c>
      <c r="C699">
        <f>4*60+11</f>
        <v>251</v>
      </c>
      <c r="D699">
        <f t="shared" ca="1" si="57"/>
        <v>0.52664865122482563</v>
      </c>
      <c r="E699">
        <f t="shared" ca="1" si="58"/>
        <v>1038</v>
      </c>
      <c r="F699">
        <f t="shared" ca="1" si="59"/>
        <v>229</v>
      </c>
    </row>
    <row r="700" spans="1:6" x14ac:dyDescent="0.25">
      <c r="A700">
        <f t="shared" si="56"/>
        <v>488601</v>
      </c>
      <c r="B700">
        <v>699</v>
      </c>
      <c r="C700">
        <f>4*60+11</f>
        <v>251</v>
      </c>
      <c r="D700">
        <f t="shared" ca="1" si="57"/>
        <v>0.18253107741740371</v>
      </c>
      <c r="E700">
        <f t="shared" ca="1" si="58"/>
        <v>1758</v>
      </c>
      <c r="F700">
        <f t="shared" ca="1" si="59"/>
        <v>247</v>
      </c>
    </row>
    <row r="701" spans="1:6" x14ac:dyDescent="0.25">
      <c r="A701">
        <f t="shared" si="56"/>
        <v>490000</v>
      </c>
      <c r="B701">
        <v>700</v>
      </c>
      <c r="C701">
        <f>4*60+20</f>
        <v>260</v>
      </c>
      <c r="D701">
        <f t="shared" ca="1" si="57"/>
        <v>0.13807016963148866</v>
      </c>
      <c r="E701">
        <f t="shared" ca="1" si="58"/>
        <v>1866</v>
      </c>
      <c r="F701">
        <f t="shared" ca="1" si="59"/>
        <v>243</v>
      </c>
    </row>
    <row r="702" spans="1:6" x14ac:dyDescent="0.25">
      <c r="A702">
        <f t="shared" si="56"/>
        <v>491401</v>
      </c>
      <c r="B702">
        <v>701</v>
      </c>
      <c r="C702">
        <f>4*60+20</f>
        <v>260</v>
      </c>
      <c r="D702">
        <f t="shared" ca="1" si="57"/>
        <v>0.35710574073877221</v>
      </c>
      <c r="E702">
        <f t="shared" ca="1" si="58"/>
        <v>1401</v>
      </c>
      <c r="F702">
        <f t="shared" ca="1" si="59"/>
        <v>230</v>
      </c>
    </row>
    <row r="703" spans="1:6" x14ac:dyDescent="0.25">
      <c r="A703">
        <f t="shared" si="56"/>
        <v>492804</v>
      </c>
      <c r="B703">
        <v>702</v>
      </c>
      <c r="C703">
        <f>4*60+3</f>
        <v>243</v>
      </c>
      <c r="D703">
        <f t="shared" ca="1" si="57"/>
        <v>0.1636534367241983</v>
      </c>
      <c r="E703">
        <f t="shared" ca="1" si="58"/>
        <v>1799</v>
      </c>
      <c r="F703">
        <f t="shared" ca="1" si="59"/>
        <v>203</v>
      </c>
    </row>
    <row r="704" spans="1:6" x14ac:dyDescent="0.25">
      <c r="A704">
        <f t="shared" si="56"/>
        <v>494209</v>
      </c>
      <c r="B704">
        <v>703</v>
      </c>
      <c r="C704">
        <f>4*60+3</f>
        <v>243</v>
      </c>
      <c r="D704">
        <f t="shared" ca="1" si="57"/>
        <v>0.57117012203169948</v>
      </c>
      <c r="E704">
        <f t="shared" ca="1" si="58"/>
        <v>943</v>
      </c>
      <c r="F704">
        <f t="shared" ca="1" si="59"/>
        <v>203</v>
      </c>
    </row>
    <row r="705" spans="1:6" x14ac:dyDescent="0.25">
      <c r="A705">
        <f t="shared" si="56"/>
        <v>495616</v>
      </c>
      <c r="B705">
        <v>704</v>
      </c>
      <c r="C705">
        <f>4*60+25</f>
        <v>265</v>
      </c>
      <c r="D705">
        <f t="shared" ca="1" si="57"/>
        <v>0.39964099262374553</v>
      </c>
      <c r="E705">
        <f t="shared" ca="1" si="58"/>
        <v>1305</v>
      </c>
      <c r="F705">
        <f t="shared" ca="1" si="59"/>
        <v>283</v>
      </c>
    </row>
    <row r="706" spans="1:6" x14ac:dyDescent="0.25">
      <c r="A706">
        <f t="shared" si="56"/>
        <v>497025</v>
      </c>
      <c r="B706">
        <v>705</v>
      </c>
      <c r="C706">
        <f>4*60+25</f>
        <v>265</v>
      </c>
      <c r="D706">
        <f t="shared" ca="1" si="57"/>
        <v>0.99571278623903658</v>
      </c>
      <c r="E706">
        <f t="shared" ca="1" si="58"/>
        <v>15</v>
      </c>
      <c r="F706">
        <f t="shared" ca="1" si="59"/>
        <v>234</v>
      </c>
    </row>
    <row r="707" spans="1:6" x14ac:dyDescent="0.25">
      <c r="A707">
        <f t="shared" ref="A707:A770" si="63">B707^2</f>
        <v>498436</v>
      </c>
      <c r="B707">
        <v>706</v>
      </c>
      <c r="C707">
        <f>3*60+47</f>
        <v>227</v>
      </c>
      <c r="D707">
        <f t="shared" ref="D707:D770" ca="1" si="64">RAND()</f>
        <v>0.65680180025162893</v>
      </c>
      <c r="E707">
        <f t="shared" ref="E707:E770" ca="1" si="65">RANK(D707,$D$2:$D$2194)</f>
        <v>754</v>
      </c>
      <c r="F707">
        <f t="shared" ref="F707:F770" ca="1" si="66">OFFSET($C$1,E707,0)</f>
        <v>253</v>
      </c>
    </row>
    <row r="708" spans="1:6" x14ac:dyDescent="0.25">
      <c r="A708">
        <f t="shared" si="63"/>
        <v>499849</v>
      </c>
      <c r="B708">
        <v>707</v>
      </c>
      <c r="C708">
        <f>3*60+47</f>
        <v>227</v>
      </c>
      <c r="D708">
        <f t="shared" ca="1" si="64"/>
        <v>0.40487237723771685</v>
      </c>
      <c r="E708">
        <f t="shared" ca="1" si="65"/>
        <v>1299</v>
      </c>
      <c r="F708">
        <f t="shared" ca="1" si="66"/>
        <v>244</v>
      </c>
    </row>
    <row r="709" spans="1:6" x14ac:dyDescent="0.25">
      <c r="A709">
        <f t="shared" si="63"/>
        <v>501264</v>
      </c>
      <c r="B709">
        <v>708</v>
      </c>
      <c r="C709">
        <f>3*60+47</f>
        <v>227</v>
      </c>
      <c r="D709">
        <f t="shared" ca="1" si="64"/>
        <v>0.52698330356975498</v>
      </c>
      <c r="E709">
        <f t="shared" ca="1" si="65"/>
        <v>1037</v>
      </c>
      <c r="F709">
        <f t="shared" ca="1" si="66"/>
        <v>229</v>
      </c>
    </row>
    <row r="710" spans="1:6" x14ac:dyDescent="0.25">
      <c r="A710">
        <f t="shared" si="63"/>
        <v>502681</v>
      </c>
      <c r="B710">
        <v>709</v>
      </c>
      <c r="C710">
        <f>3*60+47</f>
        <v>227</v>
      </c>
      <c r="D710">
        <f t="shared" ca="1" si="64"/>
        <v>0.30298916428613876</v>
      </c>
      <c r="E710">
        <f t="shared" ca="1" si="65"/>
        <v>1519</v>
      </c>
      <c r="F710">
        <f t="shared" ca="1" si="66"/>
        <v>250</v>
      </c>
    </row>
    <row r="711" spans="1:6" x14ac:dyDescent="0.25">
      <c r="A711">
        <f t="shared" si="63"/>
        <v>504100</v>
      </c>
      <c r="B711">
        <v>710</v>
      </c>
      <c r="C711">
        <f>3*60+47</f>
        <v>227</v>
      </c>
      <c r="D711">
        <f t="shared" ca="1" si="64"/>
        <v>0.96038033290125224</v>
      </c>
      <c r="E711">
        <f t="shared" ca="1" si="65"/>
        <v>88</v>
      </c>
      <c r="F711">
        <f t="shared" ca="1" si="66"/>
        <v>216</v>
      </c>
    </row>
    <row r="712" spans="1:6" x14ac:dyDescent="0.25">
      <c r="A712">
        <f t="shared" si="63"/>
        <v>505521</v>
      </c>
      <c r="B712">
        <v>711</v>
      </c>
      <c r="C712">
        <f>4*60+4</f>
        <v>244</v>
      </c>
      <c r="D712">
        <f t="shared" ca="1" si="64"/>
        <v>0.65742996163894496</v>
      </c>
      <c r="E712">
        <f t="shared" ca="1" si="65"/>
        <v>753</v>
      </c>
      <c r="F712">
        <f t="shared" ca="1" si="66"/>
        <v>330</v>
      </c>
    </row>
    <row r="713" spans="1:6" x14ac:dyDescent="0.25">
      <c r="A713">
        <f t="shared" si="63"/>
        <v>506944</v>
      </c>
      <c r="B713">
        <v>712</v>
      </c>
      <c r="C713">
        <f>4*60+4</f>
        <v>244</v>
      </c>
      <c r="D713">
        <f t="shared" ca="1" si="64"/>
        <v>0.81614442473557058</v>
      </c>
      <c r="E713">
        <f t="shared" ca="1" si="65"/>
        <v>411</v>
      </c>
      <c r="F713">
        <f t="shared" ca="1" si="66"/>
        <v>388</v>
      </c>
    </row>
    <row r="714" spans="1:6" x14ac:dyDescent="0.25">
      <c r="A714">
        <f t="shared" si="63"/>
        <v>508369</v>
      </c>
      <c r="B714">
        <v>713</v>
      </c>
      <c r="C714">
        <f>4*60+4</f>
        <v>244</v>
      </c>
      <c r="D714">
        <f t="shared" ca="1" si="64"/>
        <v>0.10784105594251792</v>
      </c>
      <c r="E714">
        <f t="shared" ca="1" si="65"/>
        <v>1943</v>
      </c>
      <c r="F714">
        <f t="shared" ca="1" si="66"/>
        <v>259</v>
      </c>
    </row>
    <row r="715" spans="1:6" x14ac:dyDescent="0.25">
      <c r="A715">
        <f t="shared" si="63"/>
        <v>509796</v>
      </c>
      <c r="B715">
        <v>714</v>
      </c>
      <c r="C715">
        <f>3*60+50</f>
        <v>230</v>
      </c>
      <c r="D715">
        <f t="shared" ca="1" si="64"/>
        <v>0.86424849277768589</v>
      </c>
      <c r="E715">
        <f t="shared" ca="1" si="65"/>
        <v>310</v>
      </c>
      <c r="F715">
        <f t="shared" ca="1" si="66"/>
        <v>236</v>
      </c>
    </row>
    <row r="716" spans="1:6" x14ac:dyDescent="0.25">
      <c r="A716">
        <f t="shared" si="63"/>
        <v>511225</v>
      </c>
      <c r="B716">
        <v>715</v>
      </c>
      <c r="C716">
        <f>3*60+50</f>
        <v>230</v>
      </c>
      <c r="D716">
        <f t="shared" ca="1" si="64"/>
        <v>0.22123516599686155</v>
      </c>
      <c r="E716">
        <f t="shared" ca="1" si="65"/>
        <v>1684</v>
      </c>
      <c r="F716">
        <f t="shared" ca="1" si="66"/>
        <v>192</v>
      </c>
    </row>
    <row r="717" spans="1:6" x14ac:dyDescent="0.25">
      <c r="A717">
        <f t="shared" si="63"/>
        <v>512656</v>
      </c>
      <c r="B717">
        <v>716</v>
      </c>
      <c r="C717">
        <f>3*60+50</f>
        <v>230</v>
      </c>
      <c r="D717">
        <f t="shared" ca="1" si="64"/>
        <v>0.61942451352296402</v>
      </c>
      <c r="E717">
        <f t="shared" ca="1" si="65"/>
        <v>839</v>
      </c>
      <c r="F717">
        <f t="shared" ca="1" si="66"/>
        <v>261</v>
      </c>
    </row>
    <row r="718" spans="1:6" x14ac:dyDescent="0.25">
      <c r="A718">
        <f t="shared" si="63"/>
        <v>514089</v>
      </c>
      <c r="B718">
        <v>717</v>
      </c>
      <c r="C718">
        <f>4*60+1</f>
        <v>241</v>
      </c>
      <c r="D718">
        <f t="shared" ca="1" si="64"/>
        <v>0.34182669102377128</v>
      </c>
      <c r="E718">
        <f t="shared" ca="1" si="65"/>
        <v>1428</v>
      </c>
      <c r="F718">
        <f t="shared" ca="1" si="66"/>
        <v>260</v>
      </c>
    </row>
    <row r="719" spans="1:6" x14ac:dyDescent="0.25">
      <c r="A719">
        <f t="shared" si="63"/>
        <v>515524</v>
      </c>
      <c r="B719">
        <v>718</v>
      </c>
      <c r="C719">
        <f>3*60+46</f>
        <v>226</v>
      </c>
      <c r="D719">
        <f t="shared" ca="1" si="64"/>
        <v>0.92402654897326564</v>
      </c>
      <c r="E719">
        <f t="shared" ca="1" si="65"/>
        <v>171</v>
      </c>
      <c r="F719">
        <f t="shared" ca="1" si="66"/>
        <v>168</v>
      </c>
    </row>
    <row r="720" spans="1:6" x14ac:dyDescent="0.25">
      <c r="A720">
        <f t="shared" si="63"/>
        <v>516961</v>
      </c>
      <c r="B720">
        <v>719</v>
      </c>
      <c r="C720">
        <f>3*60+46</f>
        <v>226</v>
      </c>
      <c r="D720">
        <f t="shared" ca="1" si="64"/>
        <v>0.86178802484983064</v>
      </c>
      <c r="E720">
        <f t="shared" ca="1" si="65"/>
        <v>315</v>
      </c>
      <c r="F720">
        <f t="shared" ca="1" si="66"/>
        <v>219</v>
      </c>
    </row>
    <row r="721" spans="1:6" x14ac:dyDescent="0.25">
      <c r="A721">
        <f t="shared" si="63"/>
        <v>518400</v>
      </c>
      <c r="B721">
        <v>720</v>
      </c>
      <c r="C721">
        <f>4*60+16</f>
        <v>256</v>
      </c>
      <c r="D721">
        <f t="shared" ca="1" si="64"/>
        <v>0.32006524477181342</v>
      </c>
      <c r="E721">
        <f t="shared" ca="1" si="65"/>
        <v>1476</v>
      </c>
      <c r="F721">
        <f t="shared" ca="1" si="66"/>
        <v>238</v>
      </c>
    </row>
    <row r="722" spans="1:6" x14ac:dyDescent="0.25">
      <c r="A722">
        <f t="shared" si="63"/>
        <v>519841</v>
      </c>
      <c r="B722">
        <v>721</v>
      </c>
      <c r="C722">
        <f>4*60+16</f>
        <v>256</v>
      </c>
      <c r="D722">
        <f t="shared" ca="1" si="64"/>
        <v>0.19579615006293893</v>
      </c>
      <c r="E722">
        <f t="shared" ca="1" si="65"/>
        <v>1733</v>
      </c>
      <c r="F722">
        <f t="shared" ca="1" si="66"/>
        <v>250</v>
      </c>
    </row>
    <row r="723" spans="1:6" x14ac:dyDescent="0.25">
      <c r="A723">
        <f t="shared" si="63"/>
        <v>521284</v>
      </c>
      <c r="B723">
        <v>722</v>
      </c>
      <c r="C723">
        <f>4*60+16</f>
        <v>256</v>
      </c>
      <c r="D723">
        <f t="shared" ca="1" si="64"/>
        <v>5.8473686419202253E-2</v>
      </c>
      <c r="E723">
        <f t="shared" ca="1" si="65"/>
        <v>2069</v>
      </c>
      <c r="F723">
        <f t="shared" ca="1" si="66"/>
        <v>263</v>
      </c>
    </row>
    <row r="724" spans="1:6" x14ac:dyDescent="0.25">
      <c r="A724">
        <f t="shared" si="63"/>
        <v>522729</v>
      </c>
      <c r="B724">
        <v>723</v>
      </c>
      <c r="C724">
        <f>3*60+38</f>
        <v>218</v>
      </c>
      <c r="D724">
        <f t="shared" ca="1" si="64"/>
        <v>0.17799060148515344</v>
      </c>
      <c r="E724">
        <f t="shared" ca="1" si="65"/>
        <v>1772</v>
      </c>
      <c r="F724">
        <f t="shared" ca="1" si="66"/>
        <v>222</v>
      </c>
    </row>
    <row r="725" spans="1:6" x14ac:dyDescent="0.25">
      <c r="A725">
        <f t="shared" si="63"/>
        <v>524176</v>
      </c>
      <c r="B725">
        <v>724</v>
      </c>
      <c r="C725">
        <f>3*60+38</f>
        <v>218</v>
      </c>
      <c r="D725">
        <f t="shared" ca="1" si="64"/>
        <v>0.70983287557505415</v>
      </c>
      <c r="E725">
        <f t="shared" ca="1" si="65"/>
        <v>621</v>
      </c>
      <c r="F725">
        <f t="shared" ca="1" si="66"/>
        <v>240</v>
      </c>
    </row>
    <row r="726" spans="1:6" x14ac:dyDescent="0.25">
      <c r="A726">
        <f t="shared" si="63"/>
        <v>525625</v>
      </c>
      <c r="B726">
        <v>725</v>
      </c>
      <c r="C726">
        <f>3*60+50</f>
        <v>230</v>
      </c>
      <c r="D726">
        <f t="shared" ca="1" si="64"/>
        <v>0.3697435629008069</v>
      </c>
      <c r="E726">
        <f t="shared" ca="1" si="65"/>
        <v>1375</v>
      </c>
      <c r="F726">
        <f t="shared" ca="1" si="66"/>
        <v>310</v>
      </c>
    </row>
    <row r="727" spans="1:6" x14ac:dyDescent="0.25">
      <c r="A727">
        <f t="shared" si="63"/>
        <v>527076</v>
      </c>
      <c r="B727">
        <v>726</v>
      </c>
      <c r="C727">
        <f>3*60+50</f>
        <v>230</v>
      </c>
      <c r="D727">
        <f t="shared" ca="1" si="64"/>
        <v>0.91646399747119256</v>
      </c>
      <c r="E727">
        <f t="shared" ca="1" si="65"/>
        <v>185</v>
      </c>
      <c r="F727">
        <f t="shared" ca="1" si="66"/>
        <v>194</v>
      </c>
    </row>
    <row r="728" spans="1:6" x14ac:dyDescent="0.25">
      <c r="A728">
        <f t="shared" si="63"/>
        <v>528529</v>
      </c>
      <c r="B728">
        <v>727</v>
      </c>
      <c r="C728">
        <f>3*60+50</f>
        <v>230</v>
      </c>
      <c r="D728">
        <f t="shared" ca="1" si="64"/>
        <v>0.88953295267701948</v>
      </c>
      <c r="E728">
        <f t="shared" ca="1" si="65"/>
        <v>250</v>
      </c>
      <c r="F728">
        <f t="shared" ca="1" si="66"/>
        <v>189</v>
      </c>
    </row>
    <row r="729" spans="1:6" x14ac:dyDescent="0.25">
      <c r="A729">
        <f t="shared" si="63"/>
        <v>529984</v>
      </c>
      <c r="B729">
        <v>728</v>
      </c>
      <c r="C729">
        <f>4*60+7</f>
        <v>247</v>
      </c>
      <c r="D729">
        <f t="shared" ca="1" si="64"/>
        <v>0.63788679889353539</v>
      </c>
      <c r="E729">
        <f t="shared" ca="1" si="65"/>
        <v>798</v>
      </c>
      <c r="F729">
        <f t="shared" ca="1" si="66"/>
        <v>191</v>
      </c>
    </row>
    <row r="730" spans="1:6" x14ac:dyDescent="0.25">
      <c r="A730">
        <f t="shared" si="63"/>
        <v>531441</v>
      </c>
      <c r="B730">
        <v>729</v>
      </c>
      <c r="C730">
        <f>4*60+7</f>
        <v>247</v>
      </c>
      <c r="D730">
        <f t="shared" ca="1" si="64"/>
        <v>0.24785006334014281</v>
      </c>
      <c r="E730">
        <f t="shared" ca="1" si="65"/>
        <v>1624</v>
      </c>
      <c r="F730">
        <f t="shared" ca="1" si="66"/>
        <v>247</v>
      </c>
    </row>
    <row r="731" spans="1:6" x14ac:dyDescent="0.25">
      <c r="A731">
        <f t="shared" si="63"/>
        <v>532900</v>
      </c>
      <c r="B731">
        <v>730</v>
      </c>
      <c r="C731">
        <f t="shared" ref="C731:C736" si="67">3*60+38</f>
        <v>218</v>
      </c>
      <c r="D731">
        <f t="shared" ca="1" si="64"/>
        <v>0.64052056217988373</v>
      </c>
      <c r="E731">
        <f t="shared" ca="1" si="65"/>
        <v>795</v>
      </c>
      <c r="F731">
        <f t="shared" ca="1" si="66"/>
        <v>255</v>
      </c>
    </row>
    <row r="732" spans="1:6" x14ac:dyDescent="0.25">
      <c r="A732">
        <f t="shared" si="63"/>
        <v>534361</v>
      </c>
      <c r="B732">
        <v>731</v>
      </c>
      <c r="C732">
        <f t="shared" si="67"/>
        <v>218</v>
      </c>
      <c r="D732">
        <f t="shared" ca="1" si="64"/>
        <v>4.2851041342662488E-2</v>
      </c>
      <c r="E732">
        <f t="shared" ca="1" si="65"/>
        <v>2110</v>
      </c>
      <c r="F732">
        <f t="shared" ca="1" si="66"/>
        <v>228</v>
      </c>
    </row>
    <row r="733" spans="1:6" x14ac:dyDescent="0.25">
      <c r="A733">
        <f t="shared" si="63"/>
        <v>535824</v>
      </c>
      <c r="B733">
        <v>732</v>
      </c>
      <c r="C733">
        <f t="shared" si="67"/>
        <v>218</v>
      </c>
      <c r="D733">
        <f t="shared" ca="1" si="64"/>
        <v>0.68860426421519361</v>
      </c>
      <c r="E733">
        <f t="shared" ca="1" si="65"/>
        <v>679</v>
      </c>
      <c r="F733">
        <f t="shared" ca="1" si="66"/>
        <v>235</v>
      </c>
    </row>
    <row r="734" spans="1:6" x14ac:dyDescent="0.25">
      <c r="A734">
        <f t="shared" si="63"/>
        <v>537289</v>
      </c>
      <c r="B734">
        <v>733</v>
      </c>
      <c r="C734">
        <f t="shared" si="67"/>
        <v>218</v>
      </c>
      <c r="D734">
        <f t="shared" ca="1" si="64"/>
        <v>7.4391717676627778E-2</v>
      </c>
      <c r="E734">
        <f t="shared" ca="1" si="65"/>
        <v>2031</v>
      </c>
      <c r="F734">
        <f t="shared" ca="1" si="66"/>
        <v>228</v>
      </c>
    </row>
    <row r="735" spans="1:6" x14ac:dyDescent="0.25">
      <c r="A735">
        <f t="shared" si="63"/>
        <v>538756</v>
      </c>
      <c r="B735">
        <v>734</v>
      </c>
      <c r="C735">
        <f t="shared" si="67"/>
        <v>218</v>
      </c>
      <c r="D735">
        <f t="shared" ca="1" si="64"/>
        <v>0.15306199353058114</v>
      </c>
      <c r="E735">
        <f t="shared" ca="1" si="65"/>
        <v>1829</v>
      </c>
      <c r="F735">
        <f t="shared" ca="1" si="66"/>
        <v>233</v>
      </c>
    </row>
    <row r="736" spans="1:6" x14ac:dyDescent="0.25">
      <c r="A736">
        <f t="shared" si="63"/>
        <v>540225</v>
      </c>
      <c r="B736">
        <v>735</v>
      </c>
      <c r="C736">
        <f t="shared" si="67"/>
        <v>218</v>
      </c>
      <c r="D736">
        <f t="shared" ca="1" si="64"/>
        <v>0.34308590062434674</v>
      </c>
      <c r="E736">
        <f t="shared" ca="1" si="65"/>
        <v>1424</v>
      </c>
      <c r="F736">
        <f t="shared" ca="1" si="66"/>
        <v>219</v>
      </c>
    </row>
    <row r="737" spans="1:6" x14ac:dyDescent="0.25">
      <c r="A737">
        <f t="shared" si="63"/>
        <v>541696</v>
      </c>
      <c r="B737">
        <v>736</v>
      </c>
      <c r="C737">
        <f>4*60+58</f>
        <v>298</v>
      </c>
      <c r="D737">
        <f t="shared" ca="1" si="64"/>
        <v>2.5775720693859139E-2</v>
      </c>
      <c r="E737">
        <f t="shared" ca="1" si="65"/>
        <v>2146</v>
      </c>
      <c r="F737">
        <f t="shared" ca="1" si="66"/>
        <v>242</v>
      </c>
    </row>
    <row r="738" spans="1:6" x14ac:dyDescent="0.25">
      <c r="A738">
        <f t="shared" si="63"/>
        <v>543169</v>
      </c>
      <c r="B738">
        <v>737</v>
      </c>
      <c r="C738">
        <f>4*60+58</f>
        <v>298</v>
      </c>
      <c r="D738">
        <f t="shared" ca="1" si="64"/>
        <v>0.90782835016061114</v>
      </c>
      <c r="E738">
        <f t="shared" ca="1" si="65"/>
        <v>208</v>
      </c>
      <c r="F738">
        <f t="shared" ca="1" si="66"/>
        <v>224</v>
      </c>
    </row>
    <row r="739" spans="1:6" x14ac:dyDescent="0.25">
      <c r="A739">
        <f t="shared" si="63"/>
        <v>544644</v>
      </c>
      <c r="B739">
        <v>738</v>
      </c>
      <c r="C739">
        <f>5*60+4</f>
        <v>304</v>
      </c>
      <c r="D739">
        <f t="shared" ca="1" si="64"/>
        <v>0.56411594639339713</v>
      </c>
      <c r="E739">
        <f t="shared" ca="1" si="65"/>
        <v>959</v>
      </c>
      <c r="F739">
        <f t="shared" ca="1" si="66"/>
        <v>341</v>
      </c>
    </row>
    <row r="740" spans="1:6" x14ac:dyDescent="0.25">
      <c r="A740">
        <f t="shared" si="63"/>
        <v>546121</v>
      </c>
      <c r="B740">
        <v>739</v>
      </c>
      <c r="C740">
        <f>5*60+4</f>
        <v>304</v>
      </c>
      <c r="D740">
        <f t="shared" ca="1" si="64"/>
        <v>0.15724849743716829</v>
      </c>
      <c r="E740">
        <f t="shared" ca="1" si="65"/>
        <v>1819</v>
      </c>
      <c r="F740">
        <f t="shared" ca="1" si="66"/>
        <v>208</v>
      </c>
    </row>
    <row r="741" spans="1:6" x14ac:dyDescent="0.25">
      <c r="A741">
        <f t="shared" si="63"/>
        <v>547600</v>
      </c>
      <c r="B741">
        <v>740</v>
      </c>
      <c r="C741">
        <f>5*60+4</f>
        <v>304</v>
      </c>
      <c r="D741">
        <f t="shared" ca="1" si="64"/>
        <v>6.6764968710423367E-2</v>
      </c>
      <c r="E741">
        <f t="shared" ca="1" si="65"/>
        <v>2048</v>
      </c>
      <c r="F741">
        <f t="shared" ca="1" si="66"/>
        <v>203</v>
      </c>
    </row>
    <row r="742" spans="1:6" x14ac:dyDescent="0.25">
      <c r="A742">
        <f t="shared" si="63"/>
        <v>549081</v>
      </c>
      <c r="B742">
        <v>741</v>
      </c>
      <c r="C742">
        <f>4*60+55</f>
        <v>295</v>
      </c>
      <c r="D742">
        <f t="shared" ca="1" si="64"/>
        <v>0.18542692088618429</v>
      </c>
      <c r="E742">
        <f t="shared" ca="1" si="65"/>
        <v>1753</v>
      </c>
      <c r="F742">
        <f t="shared" ca="1" si="66"/>
        <v>229</v>
      </c>
    </row>
    <row r="743" spans="1:6" x14ac:dyDescent="0.25">
      <c r="A743">
        <f t="shared" si="63"/>
        <v>550564</v>
      </c>
      <c r="B743">
        <v>742</v>
      </c>
      <c r="C743">
        <f>4*60+55</f>
        <v>295</v>
      </c>
      <c r="D743">
        <f t="shared" ca="1" si="64"/>
        <v>4.4152305964342164E-2</v>
      </c>
      <c r="E743">
        <f t="shared" ca="1" si="65"/>
        <v>2105</v>
      </c>
      <c r="F743">
        <f t="shared" ca="1" si="66"/>
        <v>231</v>
      </c>
    </row>
    <row r="744" spans="1:6" x14ac:dyDescent="0.25">
      <c r="A744">
        <f t="shared" si="63"/>
        <v>552049</v>
      </c>
      <c r="B744">
        <v>743</v>
      </c>
      <c r="C744">
        <f>4*60+55</f>
        <v>295</v>
      </c>
      <c r="D744">
        <f t="shared" ca="1" si="64"/>
        <v>0.43403926046342955</v>
      </c>
      <c r="E744">
        <f t="shared" ca="1" si="65"/>
        <v>1227</v>
      </c>
      <c r="F744">
        <f t="shared" ca="1" si="66"/>
        <v>223</v>
      </c>
    </row>
    <row r="745" spans="1:6" x14ac:dyDescent="0.25">
      <c r="A745">
        <f t="shared" si="63"/>
        <v>553536</v>
      </c>
      <c r="B745">
        <v>744</v>
      </c>
      <c r="C745">
        <f>4*60+22</f>
        <v>262</v>
      </c>
      <c r="D745">
        <f t="shared" ca="1" si="64"/>
        <v>0.21458255342514254</v>
      </c>
      <c r="E745">
        <f t="shared" ca="1" si="65"/>
        <v>1691</v>
      </c>
      <c r="F745">
        <f t="shared" ca="1" si="66"/>
        <v>212</v>
      </c>
    </row>
    <row r="746" spans="1:6" x14ac:dyDescent="0.25">
      <c r="A746">
        <f t="shared" si="63"/>
        <v>555025</v>
      </c>
      <c r="B746">
        <v>745</v>
      </c>
      <c r="C746">
        <f>4*60+22</f>
        <v>262</v>
      </c>
      <c r="D746">
        <f t="shared" ca="1" si="64"/>
        <v>0.30785354533192011</v>
      </c>
      <c r="E746">
        <f t="shared" ca="1" si="65"/>
        <v>1505</v>
      </c>
      <c r="F746">
        <f t="shared" ca="1" si="66"/>
        <v>240</v>
      </c>
    </row>
    <row r="747" spans="1:6" x14ac:dyDescent="0.25">
      <c r="A747">
        <f t="shared" si="63"/>
        <v>556516</v>
      </c>
      <c r="B747">
        <v>746</v>
      </c>
      <c r="C747">
        <f>6*60+24</f>
        <v>384</v>
      </c>
      <c r="D747">
        <f t="shared" ca="1" si="64"/>
        <v>0.59111193363126013</v>
      </c>
      <c r="E747">
        <f t="shared" ca="1" si="65"/>
        <v>897</v>
      </c>
      <c r="F747">
        <f t="shared" ca="1" si="66"/>
        <v>340</v>
      </c>
    </row>
    <row r="748" spans="1:6" x14ac:dyDescent="0.25">
      <c r="A748">
        <f t="shared" si="63"/>
        <v>558009</v>
      </c>
      <c r="B748">
        <v>747</v>
      </c>
      <c r="C748">
        <f>6*60+24</f>
        <v>384</v>
      </c>
      <c r="D748">
        <f t="shared" ca="1" si="64"/>
        <v>0.97698623356188763</v>
      </c>
      <c r="E748">
        <f t="shared" ca="1" si="65"/>
        <v>52</v>
      </c>
      <c r="F748">
        <f t="shared" ca="1" si="66"/>
        <v>146</v>
      </c>
    </row>
    <row r="749" spans="1:6" x14ac:dyDescent="0.25">
      <c r="A749">
        <f t="shared" si="63"/>
        <v>559504</v>
      </c>
      <c r="B749">
        <v>748</v>
      </c>
      <c r="C749">
        <f>6*60+24</f>
        <v>384</v>
      </c>
      <c r="D749">
        <f t="shared" ca="1" si="64"/>
        <v>0.20718432953431731</v>
      </c>
      <c r="E749">
        <f t="shared" ca="1" si="65"/>
        <v>1705</v>
      </c>
      <c r="F749">
        <f t="shared" ca="1" si="66"/>
        <v>236</v>
      </c>
    </row>
    <row r="750" spans="1:6" x14ac:dyDescent="0.25">
      <c r="A750">
        <f t="shared" si="63"/>
        <v>561001</v>
      </c>
      <c r="B750">
        <v>749</v>
      </c>
      <c r="C750">
        <f>6*60+24</f>
        <v>384</v>
      </c>
      <c r="D750">
        <f t="shared" ca="1" si="64"/>
        <v>0.23758028526329111</v>
      </c>
      <c r="E750">
        <f t="shared" ca="1" si="65"/>
        <v>1643</v>
      </c>
      <c r="F750">
        <f t="shared" ca="1" si="66"/>
        <v>227</v>
      </c>
    </row>
    <row r="751" spans="1:6" x14ac:dyDescent="0.25">
      <c r="A751">
        <f t="shared" si="63"/>
        <v>562500</v>
      </c>
      <c r="B751">
        <v>750</v>
      </c>
      <c r="C751">
        <f>4*60+8</f>
        <v>248</v>
      </c>
      <c r="D751">
        <f t="shared" ca="1" si="64"/>
        <v>0.11895938504055958</v>
      </c>
      <c r="E751">
        <f t="shared" ca="1" si="65"/>
        <v>1924</v>
      </c>
      <c r="F751">
        <f t="shared" ca="1" si="66"/>
        <v>222</v>
      </c>
    </row>
    <row r="752" spans="1:6" x14ac:dyDescent="0.25">
      <c r="A752">
        <f t="shared" si="63"/>
        <v>564001</v>
      </c>
      <c r="B752">
        <v>751</v>
      </c>
      <c r="C752">
        <f>4*60+19</f>
        <v>259</v>
      </c>
      <c r="D752">
        <f t="shared" ca="1" si="64"/>
        <v>6.0682530638647147E-2</v>
      </c>
      <c r="E752">
        <f t="shared" ca="1" si="65"/>
        <v>2062</v>
      </c>
      <c r="F752">
        <f t="shared" ca="1" si="66"/>
        <v>236</v>
      </c>
    </row>
    <row r="753" spans="1:6" x14ac:dyDescent="0.25">
      <c r="A753">
        <f t="shared" si="63"/>
        <v>565504</v>
      </c>
      <c r="B753">
        <v>752</v>
      </c>
      <c r="C753">
        <f>5*60+30</f>
        <v>330</v>
      </c>
      <c r="D753">
        <f t="shared" ca="1" si="64"/>
        <v>0.87039584240407819</v>
      </c>
      <c r="E753">
        <f t="shared" ca="1" si="65"/>
        <v>305</v>
      </c>
      <c r="F753">
        <f t="shared" ca="1" si="66"/>
        <v>238</v>
      </c>
    </row>
    <row r="754" spans="1:6" x14ac:dyDescent="0.25">
      <c r="A754">
        <f t="shared" si="63"/>
        <v>567009</v>
      </c>
      <c r="B754">
        <v>753</v>
      </c>
      <c r="C754">
        <f>5*60+30</f>
        <v>330</v>
      </c>
      <c r="D754">
        <f t="shared" ca="1" si="64"/>
        <v>0.28718244673107363</v>
      </c>
      <c r="E754">
        <f t="shared" ca="1" si="65"/>
        <v>1545</v>
      </c>
      <c r="F754">
        <f t="shared" ca="1" si="66"/>
        <v>191</v>
      </c>
    </row>
    <row r="755" spans="1:6" x14ac:dyDescent="0.25">
      <c r="A755">
        <f t="shared" si="63"/>
        <v>568516</v>
      </c>
      <c r="B755">
        <v>754</v>
      </c>
      <c r="C755">
        <f>4*60+13</f>
        <v>253</v>
      </c>
      <c r="D755">
        <f t="shared" ca="1" si="64"/>
        <v>0.17896365731856068</v>
      </c>
      <c r="E755">
        <f t="shared" ca="1" si="65"/>
        <v>1768</v>
      </c>
      <c r="F755">
        <f t="shared" ca="1" si="66"/>
        <v>222</v>
      </c>
    </row>
    <row r="756" spans="1:6" x14ac:dyDescent="0.25">
      <c r="A756">
        <f t="shared" si="63"/>
        <v>570025</v>
      </c>
      <c r="B756">
        <v>755</v>
      </c>
      <c r="C756">
        <f>4*60+13</f>
        <v>253</v>
      </c>
      <c r="D756">
        <f t="shared" ca="1" si="64"/>
        <v>0.18086904029880846</v>
      </c>
      <c r="E756">
        <f t="shared" ca="1" si="65"/>
        <v>1765</v>
      </c>
      <c r="F756">
        <f t="shared" ca="1" si="66"/>
        <v>223</v>
      </c>
    </row>
    <row r="757" spans="1:6" x14ac:dyDescent="0.25">
      <c r="A757">
        <f t="shared" si="63"/>
        <v>571536</v>
      </c>
      <c r="B757">
        <v>756</v>
      </c>
      <c r="C757">
        <f>4*60+4</f>
        <v>244</v>
      </c>
      <c r="D757">
        <f t="shared" ca="1" si="64"/>
        <v>0.82157495147877091</v>
      </c>
      <c r="E757">
        <f t="shared" ca="1" si="65"/>
        <v>401</v>
      </c>
      <c r="F757">
        <f t="shared" ca="1" si="66"/>
        <v>201</v>
      </c>
    </row>
    <row r="758" spans="1:6" x14ac:dyDescent="0.25">
      <c r="A758">
        <f t="shared" si="63"/>
        <v>573049</v>
      </c>
      <c r="B758">
        <v>757</v>
      </c>
      <c r="C758">
        <f>4*60+4</f>
        <v>244</v>
      </c>
      <c r="D758">
        <f t="shared" ca="1" si="64"/>
        <v>0.53196901593703105</v>
      </c>
      <c r="E758">
        <f t="shared" ca="1" si="65"/>
        <v>1029</v>
      </c>
      <c r="F758">
        <f t="shared" ca="1" si="66"/>
        <v>226</v>
      </c>
    </row>
    <row r="759" spans="1:6" x14ac:dyDescent="0.25">
      <c r="A759">
        <f t="shared" si="63"/>
        <v>574564</v>
      </c>
      <c r="B759">
        <v>758</v>
      </c>
      <c r="C759">
        <f>4*60+23</f>
        <v>263</v>
      </c>
      <c r="D759">
        <f t="shared" ca="1" si="64"/>
        <v>0.81024617724521819</v>
      </c>
      <c r="E759">
        <f t="shared" ca="1" si="65"/>
        <v>428</v>
      </c>
      <c r="F759">
        <f t="shared" ca="1" si="66"/>
        <v>195</v>
      </c>
    </row>
    <row r="760" spans="1:6" x14ac:dyDescent="0.25">
      <c r="A760">
        <f t="shared" si="63"/>
        <v>576081</v>
      </c>
      <c r="B760">
        <v>759</v>
      </c>
      <c r="C760">
        <f>3*60+34</f>
        <v>214</v>
      </c>
      <c r="D760">
        <f t="shared" ca="1" si="64"/>
        <v>0.88985890715028426</v>
      </c>
      <c r="E760">
        <f t="shared" ca="1" si="65"/>
        <v>249</v>
      </c>
      <c r="F760">
        <f t="shared" ca="1" si="66"/>
        <v>210</v>
      </c>
    </row>
    <row r="761" spans="1:6" x14ac:dyDescent="0.25">
      <c r="A761">
        <f t="shared" si="63"/>
        <v>577600</v>
      </c>
      <c r="B761">
        <v>760</v>
      </c>
      <c r="C761">
        <f>3*60+34</f>
        <v>214</v>
      </c>
      <c r="D761">
        <f t="shared" ca="1" si="64"/>
        <v>0.39698531608457055</v>
      </c>
      <c r="E761">
        <f t="shared" ca="1" si="65"/>
        <v>1311</v>
      </c>
      <c r="F761">
        <f t="shared" ca="1" si="66"/>
        <v>283</v>
      </c>
    </row>
    <row r="762" spans="1:6" x14ac:dyDescent="0.25">
      <c r="A762">
        <f t="shared" si="63"/>
        <v>579121</v>
      </c>
      <c r="B762">
        <v>761</v>
      </c>
      <c r="C762">
        <f>4*60+15</f>
        <v>255</v>
      </c>
      <c r="D762">
        <f t="shared" ca="1" si="64"/>
        <v>0.19438222994631116</v>
      </c>
      <c r="E762">
        <f t="shared" ca="1" si="65"/>
        <v>1737</v>
      </c>
      <c r="F762">
        <f t="shared" ca="1" si="66"/>
        <v>250</v>
      </c>
    </row>
    <row r="763" spans="1:6" x14ac:dyDescent="0.25">
      <c r="A763">
        <f t="shared" si="63"/>
        <v>580644</v>
      </c>
      <c r="B763">
        <v>762</v>
      </c>
      <c r="C763">
        <f>3*60+59</f>
        <v>239</v>
      </c>
      <c r="D763">
        <f t="shared" ca="1" si="64"/>
        <v>1.8631019933295412E-2</v>
      </c>
      <c r="E763">
        <f t="shared" ca="1" si="65"/>
        <v>2163</v>
      </c>
      <c r="F763">
        <f t="shared" ca="1" si="66"/>
        <v>245</v>
      </c>
    </row>
    <row r="764" spans="1:6" x14ac:dyDescent="0.25">
      <c r="A764">
        <f t="shared" si="63"/>
        <v>582169</v>
      </c>
      <c r="B764">
        <v>763</v>
      </c>
      <c r="C764">
        <f>3*60+59</f>
        <v>239</v>
      </c>
      <c r="D764">
        <f t="shared" ca="1" si="64"/>
        <v>0.89751118428526666</v>
      </c>
      <c r="E764">
        <f t="shared" ca="1" si="65"/>
        <v>236</v>
      </c>
      <c r="F764">
        <f t="shared" ca="1" si="66"/>
        <v>204</v>
      </c>
    </row>
    <row r="765" spans="1:6" x14ac:dyDescent="0.25">
      <c r="A765">
        <f t="shared" si="63"/>
        <v>583696</v>
      </c>
      <c r="B765">
        <v>764</v>
      </c>
      <c r="C765">
        <f>3*60+59</f>
        <v>239</v>
      </c>
      <c r="D765">
        <f t="shared" ca="1" si="64"/>
        <v>0.7108552464719865</v>
      </c>
      <c r="E765">
        <f t="shared" ca="1" si="65"/>
        <v>617</v>
      </c>
      <c r="F765">
        <f t="shared" ca="1" si="66"/>
        <v>225</v>
      </c>
    </row>
    <row r="766" spans="1:6" x14ac:dyDescent="0.25">
      <c r="A766">
        <f t="shared" si="63"/>
        <v>585225</v>
      </c>
      <c r="B766">
        <v>765</v>
      </c>
      <c r="C766">
        <f>3*60+53</f>
        <v>233</v>
      </c>
      <c r="D766">
        <f t="shared" ca="1" si="64"/>
        <v>0.17593494308160829</v>
      </c>
      <c r="E766">
        <f t="shared" ca="1" si="65"/>
        <v>1778</v>
      </c>
      <c r="F766">
        <f t="shared" ca="1" si="66"/>
        <v>249</v>
      </c>
    </row>
    <row r="767" spans="1:6" x14ac:dyDescent="0.25">
      <c r="A767">
        <f t="shared" si="63"/>
        <v>586756</v>
      </c>
      <c r="B767">
        <v>766</v>
      </c>
      <c r="C767">
        <f>3*60+53</f>
        <v>233</v>
      </c>
      <c r="D767">
        <f t="shared" ca="1" si="64"/>
        <v>0.12654426836452759</v>
      </c>
      <c r="E767">
        <f t="shared" ca="1" si="65"/>
        <v>1901</v>
      </c>
      <c r="F767">
        <f t="shared" ca="1" si="66"/>
        <v>228</v>
      </c>
    </row>
    <row r="768" spans="1:6" x14ac:dyDescent="0.25">
      <c r="A768">
        <f t="shared" si="63"/>
        <v>588289</v>
      </c>
      <c r="B768">
        <v>767</v>
      </c>
      <c r="C768">
        <f>4*60+11</f>
        <v>251</v>
      </c>
      <c r="D768">
        <f t="shared" ca="1" si="64"/>
        <v>0.14211134536969794</v>
      </c>
      <c r="E768">
        <f t="shared" ca="1" si="65"/>
        <v>1853</v>
      </c>
      <c r="F768">
        <f t="shared" ca="1" si="66"/>
        <v>218</v>
      </c>
    </row>
    <row r="769" spans="1:6" x14ac:dyDescent="0.25">
      <c r="A769">
        <f t="shared" si="63"/>
        <v>589824</v>
      </c>
      <c r="B769">
        <v>768</v>
      </c>
      <c r="C769">
        <f>4*60+11</f>
        <v>251</v>
      </c>
      <c r="D769">
        <f t="shared" ca="1" si="64"/>
        <v>0.81191476415389641</v>
      </c>
      <c r="E769">
        <f t="shared" ca="1" si="65"/>
        <v>424</v>
      </c>
      <c r="F769">
        <f t="shared" ca="1" si="66"/>
        <v>328</v>
      </c>
    </row>
    <row r="770" spans="1:6" x14ac:dyDescent="0.25">
      <c r="A770">
        <f t="shared" si="63"/>
        <v>591361</v>
      </c>
      <c r="B770">
        <v>769</v>
      </c>
      <c r="C770">
        <f>4*60+38</f>
        <v>278</v>
      </c>
      <c r="D770">
        <f t="shared" ca="1" si="64"/>
        <v>0.16347087446299713</v>
      </c>
      <c r="E770">
        <f t="shared" ca="1" si="65"/>
        <v>1800</v>
      </c>
      <c r="F770">
        <f t="shared" ca="1" si="66"/>
        <v>203</v>
      </c>
    </row>
    <row r="771" spans="1:6" x14ac:dyDescent="0.25">
      <c r="A771">
        <f t="shared" ref="A771:A834" si="68">B771^2</f>
        <v>592900</v>
      </c>
      <c r="B771">
        <v>770</v>
      </c>
      <c r="C771">
        <f>4*60+38</f>
        <v>278</v>
      </c>
      <c r="D771">
        <f t="shared" ref="D771:D834" ca="1" si="69">RAND()</f>
        <v>0.8856746517354287</v>
      </c>
      <c r="E771">
        <f t="shared" ref="E771:E834" ca="1" si="70">RANK(D771,$D$2:$D$2194)</f>
        <v>257</v>
      </c>
      <c r="F771">
        <f t="shared" ref="F771:F834" ca="1" si="71">OFFSET($C$1,E771,0)</f>
        <v>227</v>
      </c>
    </row>
    <row r="772" spans="1:6" x14ac:dyDescent="0.25">
      <c r="A772">
        <f t="shared" si="68"/>
        <v>594441</v>
      </c>
      <c r="B772">
        <v>771</v>
      </c>
      <c r="C772">
        <f>4*60+38</f>
        <v>278</v>
      </c>
      <c r="D772">
        <f t="shared" ca="1" si="69"/>
        <v>0.71968383665432656</v>
      </c>
      <c r="E772">
        <f t="shared" ca="1" si="70"/>
        <v>598</v>
      </c>
      <c r="F772">
        <f t="shared" ca="1" si="71"/>
        <v>222</v>
      </c>
    </row>
    <row r="773" spans="1:6" x14ac:dyDescent="0.25">
      <c r="A773">
        <f t="shared" si="68"/>
        <v>595984</v>
      </c>
      <c r="B773">
        <v>772</v>
      </c>
      <c r="C773">
        <f>3*60+36</f>
        <v>216</v>
      </c>
      <c r="D773">
        <f t="shared" ca="1" si="69"/>
        <v>0.13418471661969877</v>
      </c>
      <c r="E773">
        <f t="shared" ca="1" si="70"/>
        <v>1879</v>
      </c>
      <c r="F773">
        <f t="shared" ca="1" si="71"/>
        <v>227</v>
      </c>
    </row>
    <row r="774" spans="1:6" x14ac:dyDescent="0.25">
      <c r="A774">
        <f t="shared" si="68"/>
        <v>597529</v>
      </c>
      <c r="B774">
        <v>773</v>
      </c>
      <c r="C774">
        <f>3*60+10</f>
        <v>190</v>
      </c>
      <c r="D774">
        <f t="shared" ca="1" si="69"/>
        <v>0.95819230688510715</v>
      </c>
      <c r="E774">
        <f t="shared" ca="1" si="70"/>
        <v>95</v>
      </c>
      <c r="F774">
        <f t="shared" ca="1" si="71"/>
        <v>258</v>
      </c>
    </row>
    <row r="775" spans="1:6" x14ac:dyDescent="0.25">
      <c r="A775">
        <f t="shared" si="68"/>
        <v>599076</v>
      </c>
      <c r="B775">
        <v>774</v>
      </c>
      <c r="C775">
        <f>3*60+57</f>
        <v>237</v>
      </c>
      <c r="D775">
        <f t="shared" ca="1" si="69"/>
        <v>0.51414133415994867</v>
      </c>
      <c r="E775">
        <f t="shared" ca="1" si="70"/>
        <v>1062</v>
      </c>
      <c r="F775">
        <f t="shared" ca="1" si="71"/>
        <v>237</v>
      </c>
    </row>
    <row r="776" spans="1:6" x14ac:dyDescent="0.25">
      <c r="A776">
        <f t="shared" si="68"/>
        <v>600625</v>
      </c>
      <c r="B776">
        <v>775</v>
      </c>
      <c r="C776">
        <f>3*60+43</f>
        <v>223</v>
      </c>
      <c r="D776">
        <f t="shared" ca="1" si="69"/>
        <v>0.31271258761204523</v>
      </c>
      <c r="E776">
        <f t="shared" ca="1" si="70"/>
        <v>1492</v>
      </c>
      <c r="F776">
        <f t="shared" ca="1" si="71"/>
        <v>247</v>
      </c>
    </row>
    <row r="777" spans="1:6" x14ac:dyDescent="0.25">
      <c r="A777">
        <f t="shared" si="68"/>
        <v>602176</v>
      </c>
      <c r="B777">
        <v>776</v>
      </c>
      <c r="C777">
        <f>2*60+26</f>
        <v>146</v>
      </c>
      <c r="D777">
        <f t="shared" ca="1" si="69"/>
        <v>0.92557018891420328</v>
      </c>
      <c r="E777">
        <f t="shared" ca="1" si="70"/>
        <v>168</v>
      </c>
      <c r="F777">
        <f t="shared" ca="1" si="71"/>
        <v>204</v>
      </c>
    </row>
    <row r="778" spans="1:6" x14ac:dyDescent="0.25">
      <c r="A778">
        <f t="shared" si="68"/>
        <v>603729</v>
      </c>
      <c r="B778">
        <v>777</v>
      </c>
      <c r="C778">
        <f>4*60+56</f>
        <v>296</v>
      </c>
      <c r="D778">
        <f t="shared" ca="1" si="69"/>
        <v>0.56820513619815949</v>
      </c>
      <c r="E778">
        <f t="shared" ca="1" si="70"/>
        <v>951</v>
      </c>
      <c r="F778">
        <f t="shared" ca="1" si="71"/>
        <v>214</v>
      </c>
    </row>
    <row r="779" spans="1:6" x14ac:dyDescent="0.25">
      <c r="A779">
        <f t="shared" si="68"/>
        <v>605284</v>
      </c>
      <c r="B779">
        <v>778</v>
      </c>
      <c r="C779">
        <f>4*60+56</f>
        <v>296</v>
      </c>
      <c r="D779">
        <f t="shared" ca="1" si="69"/>
        <v>0.42613752862416965</v>
      </c>
      <c r="E779">
        <f t="shared" ca="1" si="70"/>
        <v>1255</v>
      </c>
      <c r="F779">
        <f t="shared" ca="1" si="71"/>
        <v>329</v>
      </c>
    </row>
    <row r="780" spans="1:6" x14ac:dyDescent="0.25">
      <c r="A780">
        <f t="shared" si="68"/>
        <v>606841</v>
      </c>
      <c r="B780">
        <v>779</v>
      </c>
      <c r="C780">
        <f>4*60+6</f>
        <v>246</v>
      </c>
      <c r="D780">
        <f t="shared" ca="1" si="69"/>
        <v>0.60860125202103266</v>
      </c>
      <c r="E780">
        <f t="shared" ca="1" si="70"/>
        <v>855</v>
      </c>
      <c r="F780">
        <f t="shared" ca="1" si="71"/>
        <v>293</v>
      </c>
    </row>
    <row r="781" spans="1:6" x14ac:dyDescent="0.25">
      <c r="A781">
        <f t="shared" si="68"/>
        <v>608400</v>
      </c>
      <c r="B781">
        <v>780</v>
      </c>
      <c r="C781">
        <f>4*60+29</f>
        <v>269</v>
      </c>
      <c r="D781">
        <f t="shared" ca="1" si="69"/>
        <v>0.53821286543373759</v>
      </c>
      <c r="E781">
        <f t="shared" ca="1" si="70"/>
        <v>1014</v>
      </c>
      <c r="F781">
        <f t="shared" ca="1" si="71"/>
        <v>290</v>
      </c>
    </row>
    <row r="782" spans="1:6" x14ac:dyDescent="0.25">
      <c r="A782">
        <f t="shared" si="68"/>
        <v>609961</v>
      </c>
      <c r="B782">
        <v>781</v>
      </c>
      <c r="C782">
        <f>4*60+29</f>
        <v>269</v>
      </c>
      <c r="D782">
        <f t="shared" ca="1" si="69"/>
        <v>0.44287832735871846</v>
      </c>
      <c r="E782">
        <f t="shared" ca="1" si="70"/>
        <v>1215</v>
      </c>
      <c r="F782">
        <f t="shared" ca="1" si="71"/>
        <v>256</v>
      </c>
    </row>
    <row r="783" spans="1:6" x14ac:dyDescent="0.25">
      <c r="A783">
        <f t="shared" si="68"/>
        <v>611524</v>
      </c>
      <c r="B783">
        <v>782</v>
      </c>
      <c r="C783">
        <f>4*60+3</f>
        <v>243</v>
      </c>
      <c r="D783">
        <f t="shared" ca="1" si="69"/>
        <v>0.12459987352308588</v>
      </c>
      <c r="E783">
        <f t="shared" ca="1" si="70"/>
        <v>1912</v>
      </c>
      <c r="F783">
        <f t="shared" ca="1" si="71"/>
        <v>223</v>
      </c>
    </row>
    <row r="784" spans="1:6" x14ac:dyDescent="0.25">
      <c r="A784">
        <f t="shared" si="68"/>
        <v>613089</v>
      </c>
      <c r="B784">
        <v>783</v>
      </c>
      <c r="C784">
        <f>4*60+3</f>
        <v>243</v>
      </c>
      <c r="D784">
        <f t="shared" ca="1" si="69"/>
        <v>0.12941700523309463</v>
      </c>
      <c r="E784">
        <f t="shared" ca="1" si="70"/>
        <v>1890</v>
      </c>
      <c r="F784">
        <f t="shared" ca="1" si="71"/>
        <v>253</v>
      </c>
    </row>
    <row r="785" spans="1:6" x14ac:dyDescent="0.25">
      <c r="A785">
        <f t="shared" si="68"/>
        <v>614656</v>
      </c>
      <c r="B785">
        <v>784</v>
      </c>
      <c r="C785">
        <f>4*60+3</f>
        <v>243</v>
      </c>
      <c r="D785">
        <f t="shared" ca="1" si="69"/>
        <v>0.97495639490944408</v>
      </c>
      <c r="E785">
        <f t="shared" ca="1" si="70"/>
        <v>60</v>
      </c>
      <c r="F785">
        <f t="shared" ca="1" si="71"/>
        <v>197</v>
      </c>
    </row>
    <row r="786" spans="1:6" x14ac:dyDescent="0.25">
      <c r="A786">
        <f t="shared" si="68"/>
        <v>616225</v>
      </c>
      <c r="B786">
        <v>785</v>
      </c>
      <c r="C786">
        <f>4*60+3</f>
        <v>243</v>
      </c>
      <c r="D786">
        <f t="shared" ca="1" si="69"/>
        <v>0.62382489751529013</v>
      </c>
      <c r="E786">
        <f t="shared" ca="1" si="70"/>
        <v>828</v>
      </c>
      <c r="F786">
        <f t="shared" ca="1" si="71"/>
        <v>256</v>
      </c>
    </row>
    <row r="787" spans="1:6" x14ac:dyDescent="0.25">
      <c r="A787">
        <f t="shared" si="68"/>
        <v>617796</v>
      </c>
      <c r="B787">
        <v>786</v>
      </c>
      <c r="C787">
        <f>4*60+14</f>
        <v>254</v>
      </c>
      <c r="D787">
        <f t="shared" ca="1" si="69"/>
        <v>0.68147542267898298</v>
      </c>
      <c r="E787">
        <f t="shared" ca="1" si="70"/>
        <v>695</v>
      </c>
      <c r="F787">
        <f t="shared" ca="1" si="71"/>
        <v>203</v>
      </c>
    </row>
    <row r="788" spans="1:6" x14ac:dyDescent="0.25">
      <c r="A788">
        <f t="shared" si="68"/>
        <v>619369</v>
      </c>
      <c r="B788">
        <v>787</v>
      </c>
      <c r="C788">
        <f>4*60+14</f>
        <v>254</v>
      </c>
      <c r="D788">
        <f t="shared" ca="1" si="69"/>
        <v>0.33353071445476901</v>
      </c>
      <c r="E788">
        <f t="shared" ca="1" si="70"/>
        <v>1451</v>
      </c>
      <c r="F788">
        <f t="shared" ca="1" si="71"/>
        <v>235</v>
      </c>
    </row>
    <row r="789" spans="1:6" x14ac:dyDescent="0.25">
      <c r="A789">
        <f t="shared" si="68"/>
        <v>620944</v>
      </c>
      <c r="B789">
        <v>788</v>
      </c>
      <c r="C789">
        <f>4*60+14</f>
        <v>254</v>
      </c>
      <c r="D789">
        <f t="shared" ca="1" si="69"/>
        <v>0.67815421535949461</v>
      </c>
      <c r="E789">
        <f t="shared" ca="1" si="70"/>
        <v>711</v>
      </c>
      <c r="F789">
        <f t="shared" ca="1" si="71"/>
        <v>244</v>
      </c>
    </row>
    <row r="790" spans="1:6" x14ac:dyDescent="0.25">
      <c r="A790">
        <f t="shared" si="68"/>
        <v>622521</v>
      </c>
      <c r="B790">
        <v>789</v>
      </c>
      <c r="C790">
        <f>4*60+14</f>
        <v>254</v>
      </c>
      <c r="D790">
        <f t="shared" ca="1" si="69"/>
        <v>0.1270083308023443</v>
      </c>
      <c r="E790">
        <f t="shared" ca="1" si="70"/>
        <v>1896</v>
      </c>
      <c r="F790">
        <f t="shared" ca="1" si="71"/>
        <v>213</v>
      </c>
    </row>
    <row r="791" spans="1:6" x14ac:dyDescent="0.25">
      <c r="A791">
        <f t="shared" si="68"/>
        <v>624100</v>
      </c>
      <c r="B791">
        <v>790</v>
      </c>
      <c r="C791">
        <f>4*60+33</f>
        <v>273</v>
      </c>
      <c r="D791">
        <f t="shared" ca="1" si="69"/>
        <v>0.60299106107406786</v>
      </c>
      <c r="E791">
        <f t="shared" ca="1" si="70"/>
        <v>868</v>
      </c>
      <c r="F791">
        <f t="shared" ca="1" si="71"/>
        <v>277</v>
      </c>
    </row>
    <row r="792" spans="1:6" x14ac:dyDescent="0.25">
      <c r="A792">
        <f t="shared" si="68"/>
        <v>625681</v>
      </c>
      <c r="B792">
        <v>791</v>
      </c>
      <c r="C792">
        <f>4*60+33</f>
        <v>273</v>
      </c>
      <c r="D792">
        <f t="shared" ca="1" si="69"/>
        <v>0.77281225707464718</v>
      </c>
      <c r="E792">
        <f t="shared" ca="1" si="70"/>
        <v>498</v>
      </c>
      <c r="F792">
        <f t="shared" ca="1" si="71"/>
        <v>229</v>
      </c>
    </row>
    <row r="793" spans="1:6" x14ac:dyDescent="0.25">
      <c r="A793">
        <f t="shared" si="68"/>
        <v>627264</v>
      </c>
      <c r="B793">
        <v>792</v>
      </c>
      <c r="C793">
        <f>4*60+10</f>
        <v>250</v>
      </c>
      <c r="D793">
        <f t="shared" ca="1" si="69"/>
        <v>0.57778574040259811</v>
      </c>
      <c r="E793">
        <f t="shared" ca="1" si="70"/>
        <v>922</v>
      </c>
      <c r="F793">
        <f t="shared" ca="1" si="71"/>
        <v>287</v>
      </c>
    </row>
    <row r="794" spans="1:6" x14ac:dyDescent="0.25">
      <c r="A794">
        <f t="shared" si="68"/>
        <v>628849</v>
      </c>
      <c r="B794">
        <v>793</v>
      </c>
      <c r="C794">
        <f>4*60+10</f>
        <v>250</v>
      </c>
      <c r="D794">
        <f t="shared" ca="1" si="69"/>
        <v>0.66618665267358645</v>
      </c>
      <c r="E794">
        <f t="shared" ca="1" si="70"/>
        <v>736</v>
      </c>
      <c r="F794">
        <f t="shared" ca="1" si="71"/>
        <v>298</v>
      </c>
    </row>
    <row r="795" spans="1:6" x14ac:dyDescent="0.25">
      <c r="A795">
        <f t="shared" si="68"/>
        <v>630436</v>
      </c>
      <c r="B795">
        <v>794</v>
      </c>
      <c r="C795">
        <f>4*60+18</f>
        <v>258</v>
      </c>
      <c r="D795">
        <f t="shared" ca="1" si="69"/>
        <v>0.68740843649502925</v>
      </c>
      <c r="E795">
        <f t="shared" ca="1" si="70"/>
        <v>682</v>
      </c>
      <c r="F795">
        <f t="shared" ca="1" si="71"/>
        <v>230</v>
      </c>
    </row>
    <row r="796" spans="1:6" x14ac:dyDescent="0.25">
      <c r="A796">
        <f t="shared" si="68"/>
        <v>632025</v>
      </c>
      <c r="B796">
        <v>795</v>
      </c>
      <c r="C796">
        <f>4*60+15</f>
        <v>255</v>
      </c>
      <c r="D796">
        <f t="shared" ca="1" si="69"/>
        <v>0.80311066132199405</v>
      </c>
      <c r="E796">
        <f t="shared" ca="1" si="70"/>
        <v>440</v>
      </c>
      <c r="F796">
        <f t="shared" ca="1" si="71"/>
        <v>314</v>
      </c>
    </row>
    <row r="797" spans="1:6" x14ac:dyDescent="0.25">
      <c r="A797">
        <f t="shared" si="68"/>
        <v>633616</v>
      </c>
      <c r="B797">
        <v>796</v>
      </c>
      <c r="C797">
        <f>3*60+11</f>
        <v>191</v>
      </c>
      <c r="D797">
        <f t="shared" ca="1" si="69"/>
        <v>0.22844926953956668</v>
      </c>
      <c r="E797">
        <f t="shared" ca="1" si="70"/>
        <v>1665</v>
      </c>
      <c r="F797">
        <f t="shared" ca="1" si="71"/>
        <v>266</v>
      </c>
    </row>
    <row r="798" spans="1:6" x14ac:dyDescent="0.25">
      <c r="A798">
        <f t="shared" si="68"/>
        <v>635209</v>
      </c>
      <c r="B798">
        <v>797</v>
      </c>
      <c r="C798">
        <f>3*60+11</f>
        <v>191</v>
      </c>
      <c r="D798">
        <f t="shared" ca="1" si="69"/>
        <v>0.86049519823564113</v>
      </c>
      <c r="E798">
        <f t="shared" ca="1" si="70"/>
        <v>318</v>
      </c>
      <c r="F798">
        <f t="shared" ca="1" si="71"/>
        <v>200</v>
      </c>
    </row>
    <row r="799" spans="1:6" x14ac:dyDescent="0.25">
      <c r="A799">
        <f t="shared" si="68"/>
        <v>636804</v>
      </c>
      <c r="B799">
        <v>798</v>
      </c>
      <c r="C799">
        <f>3*60+11</f>
        <v>191</v>
      </c>
      <c r="D799">
        <f t="shared" ca="1" si="69"/>
        <v>9.4925141432508076E-2</v>
      </c>
      <c r="E799">
        <f t="shared" ca="1" si="70"/>
        <v>1981</v>
      </c>
      <c r="F799">
        <f t="shared" ca="1" si="71"/>
        <v>241</v>
      </c>
    </row>
    <row r="800" spans="1:6" x14ac:dyDescent="0.25">
      <c r="A800">
        <f t="shared" si="68"/>
        <v>638401</v>
      </c>
      <c r="B800">
        <v>799</v>
      </c>
      <c r="C800">
        <f>3*60+46</f>
        <v>226</v>
      </c>
      <c r="D800">
        <f t="shared" ca="1" si="69"/>
        <v>0.32095455275255891</v>
      </c>
      <c r="E800">
        <f t="shared" ca="1" si="70"/>
        <v>1470</v>
      </c>
      <c r="F800">
        <f t="shared" ca="1" si="71"/>
        <v>261</v>
      </c>
    </row>
    <row r="801" spans="1:6" x14ac:dyDescent="0.25">
      <c r="A801">
        <f t="shared" si="68"/>
        <v>640000</v>
      </c>
      <c r="B801">
        <v>800</v>
      </c>
      <c r="C801">
        <f>3*60+46</f>
        <v>226</v>
      </c>
      <c r="D801">
        <f t="shared" ca="1" si="69"/>
        <v>0.67883486853480046</v>
      </c>
      <c r="E801">
        <f t="shared" ca="1" si="70"/>
        <v>708</v>
      </c>
      <c r="F801">
        <f t="shared" ca="1" si="71"/>
        <v>227</v>
      </c>
    </row>
    <row r="802" spans="1:6" x14ac:dyDescent="0.25">
      <c r="A802">
        <f t="shared" si="68"/>
        <v>641601</v>
      </c>
      <c r="B802">
        <v>801</v>
      </c>
      <c r="C802">
        <f>4*60+4</f>
        <v>244</v>
      </c>
      <c r="D802">
        <f t="shared" ca="1" si="69"/>
        <v>0.88492947760134388</v>
      </c>
      <c r="E802">
        <f t="shared" ca="1" si="70"/>
        <v>260</v>
      </c>
      <c r="F802">
        <f t="shared" ca="1" si="71"/>
        <v>178</v>
      </c>
    </row>
    <row r="803" spans="1:6" x14ac:dyDescent="0.25">
      <c r="A803">
        <f t="shared" si="68"/>
        <v>643204</v>
      </c>
      <c r="B803">
        <v>802</v>
      </c>
      <c r="C803">
        <f>4*60+14</f>
        <v>254</v>
      </c>
      <c r="D803">
        <f t="shared" ca="1" si="69"/>
        <v>0.8792424021220776</v>
      </c>
      <c r="E803">
        <f t="shared" ca="1" si="70"/>
        <v>281</v>
      </c>
      <c r="F803">
        <f t="shared" ca="1" si="71"/>
        <v>209</v>
      </c>
    </row>
    <row r="804" spans="1:6" x14ac:dyDescent="0.25">
      <c r="A804">
        <f t="shared" si="68"/>
        <v>644809</v>
      </c>
      <c r="B804">
        <v>803</v>
      </c>
      <c r="C804">
        <f>4*60+48</f>
        <v>288</v>
      </c>
      <c r="D804">
        <f t="shared" ca="1" si="69"/>
        <v>0.34117154825078955</v>
      </c>
      <c r="E804">
        <f t="shared" ca="1" si="70"/>
        <v>1429</v>
      </c>
      <c r="F804">
        <f t="shared" ca="1" si="71"/>
        <v>260</v>
      </c>
    </row>
    <row r="805" spans="1:6" x14ac:dyDescent="0.25">
      <c r="A805">
        <f t="shared" si="68"/>
        <v>646416</v>
      </c>
      <c r="B805">
        <v>804</v>
      </c>
      <c r="C805">
        <f>4*60+48</f>
        <v>288</v>
      </c>
      <c r="D805">
        <f t="shared" ca="1" si="69"/>
        <v>0.98484237583936218</v>
      </c>
      <c r="E805">
        <f t="shared" ca="1" si="70"/>
        <v>40</v>
      </c>
      <c r="F805">
        <f t="shared" ca="1" si="71"/>
        <v>315</v>
      </c>
    </row>
    <row r="806" spans="1:6" x14ac:dyDescent="0.25">
      <c r="A806">
        <f t="shared" si="68"/>
        <v>648025</v>
      </c>
      <c r="B806">
        <v>805</v>
      </c>
      <c r="C806">
        <f>4*60+48</f>
        <v>288</v>
      </c>
      <c r="D806">
        <f t="shared" ca="1" si="69"/>
        <v>0.70649116094338205</v>
      </c>
      <c r="E806">
        <f t="shared" ca="1" si="70"/>
        <v>637</v>
      </c>
      <c r="F806">
        <f t="shared" ca="1" si="71"/>
        <v>293</v>
      </c>
    </row>
    <row r="807" spans="1:6" x14ac:dyDescent="0.25">
      <c r="A807">
        <f t="shared" si="68"/>
        <v>649636</v>
      </c>
      <c r="B807">
        <v>806</v>
      </c>
      <c r="C807">
        <f>4*60+37</f>
        <v>277</v>
      </c>
      <c r="D807">
        <f t="shared" ca="1" si="69"/>
        <v>0.15424796017093167</v>
      </c>
      <c r="E807">
        <f t="shared" ca="1" si="70"/>
        <v>1825</v>
      </c>
      <c r="F807">
        <f t="shared" ca="1" si="71"/>
        <v>229</v>
      </c>
    </row>
    <row r="808" spans="1:6" x14ac:dyDescent="0.25">
      <c r="A808">
        <f t="shared" si="68"/>
        <v>651249</v>
      </c>
      <c r="B808">
        <v>807</v>
      </c>
      <c r="C808">
        <f>4*60+33</f>
        <v>273</v>
      </c>
      <c r="D808">
        <f t="shared" ca="1" si="69"/>
        <v>0.64608907455157771</v>
      </c>
      <c r="E808">
        <f t="shared" ca="1" si="70"/>
        <v>780</v>
      </c>
      <c r="F808">
        <f t="shared" ca="1" si="71"/>
        <v>269</v>
      </c>
    </row>
    <row r="809" spans="1:6" x14ac:dyDescent="0.25">
      <c r="A809">
        <f t="shared" si="68"/>
        <v>652864</v>
      </c>
      <c r="B809">
        <v>808</v>
      </c>
      <c r="C809">
        <f>4*60+33</f>
        <v>273</v>
      </c>
      <c r="D809">
        <f t="shared" ca="1" si="69"/>
        <v>8.6956946490583831E-2</v>
      </c>
      <c r="E809">
        <f t="shared" ca="1" si="70"/>
        <v>1996</v>
      </c>
      <c r="F809">
        <f t="shared" ca="1" si="71"/>
        <v>207</v>
      </c>
    </row>
    <row r="810" spans="1:6" x14ac:dyDescent="0.25">
      <c r="A810">
        <f t="shared" si="68"/>
        <v>654481</v>
      </c>
      <c r="B810">
        <v>809</v>
      </c>
      <c r="C810">
        <f>4*60+33</f>
        <v>273</v>
      </c>
      <c r="D810">
        <f t="shared" ca="1" si="69"/>
        <v>2.9871785763378123E-2</v>
      </c>
      <c r="E810">
        <f t="shared" ca="1" si="70"/>
        <v>2140</v>
      </c>
      <c r="F810">
        <f t="shared" ca="1" si="71"/>
        <v>215</v>
      </c>
    </row>
    <row r="811" spans="1:6" x14ac:dyDescent="0.25">
      <c r="A811">
        <f t="shared" si="68"/>
        <v>656100</v>
      </c>
      <c r="B811">
        <v>810</v>
      </c>
      <c r="C811">
        <f>4*60+31</f>
        <v>271</v>
      </c>
      <c r="D811">
        <f t="shared" ca="1" si="69"/>
        <v>0.31758403907562283</v>
      </c>
      <c r="E811">
        <f t="shared" ca="1" si="70"/>
        <v>1485</v>
      </c>
      <c r="F811">
        <f t="shared" ca="1" si="71"/>
        <v>243</v>
      </c>
    </row>
    <row r="812" spans="1:6" x14ac:dyDescent="0.25">
      <c r="A812">
        <f t="shared" si="68"/>
        <v>657721</v>
      </c>
      <c r="B812">
        <v>811</v>
      </c>
      <c r="C812">
        <f>4*60+27</f>
        <v>267</v>
      </c>
      <c r="D812">
        <f t="shared" ca="1" si="69"/>
        <v>0.96716268452411691</v>
      </c>
      <c r="E812">
        <f t="shared" ca="1" si="70"/>
        <v>75</v>
      </c>
      <c r="F812">
        <f t="shared" ca="1" si="71"/>
        <v>197</v>
      </c>
    </row>
    <row r="813" spans="1:6" x14ac:dyDescent="0.25">
      <c r="A813">
        <f t="shared" si="68"/>
        <v>659344</v>
      </c>
      <c r="B813">
        <v>812</v>
      </c>
      <c r="C813">
        <f>3*60+27</f>
        <v>207</v>
      </c>
      <c r="D813">
        <f t="shared" ca="1" si="69"/>
        <v>0.86760991222248762</v>
      </c>
      <c r="E813">
        <f t="shared" ca="1" si="70"/>
        <v>307</v>
      </c>
      <c r="F813">
        <f t="shared" ca="1" si="71"/>
        <v>236</v>
      </c>
    </row>
    <row r="814" spans="1:6" x14ac:dyDescent="0.25">
      <c r="A814">
        <f t="shared" si="68"/>
        <v>660969</v>
      </c>
      <c r="B814">
        <v>813</v>
      </c>
      <c r="C814">
        <f>4*60+58</f>
        <v>298</v>
      </c>
      <c r="D814">
        <f t="shared" ca="1" si="69"/>
        <v>0.8001936050256977</v>
      </c>
      <c r="E814">
        <f t="shared" ca="1" si="70"/>
        <v>445</v>
      </c>
      <c r="F814">
        <f t="shared" ca="1" si="71"/>
        <v>268</v>
      </c>
    </row>
    <row r="815" spans="1:6" x14ac:dyDescent="0.25">
      <c r="A815">
        <f t="shared" si="68"/>
        <v>662596</v>
      </c>
      <c r="B815">
        <v>814</v>
      </c>
      <c r="C815">
        <f>4*60+20</f>
        <v>260</v>
      </c>
      <c r="D815">
        <f t="shared" ca="1" si="69"/>
        <v>0.2280119616006282</v>
      </c>
      <c r="E815">
        <f t="shared" ca="1" si="70"/>
        <v>1666</v>
      </c>
      <c r="F815">
        <f t="shared" ca="1" si="71"/>
        <v>266</v>
      </c>
    </row>
    <row r="816" spans="1:6" x14ac:dyDescent="0.25">
      <c r="A816">
        <f t="shared" si="68"/>
        <v>664225</v>
      </c>
      <c r="B816">
        <v>815</v>
      </c>
      <c r="C816">
        <f>4*60+20</f>
        <v>260</v>
      </c>
      <c r="D816">
        <f t="shared" ca="1" si="69"/>
        <v>0.89677469572395851</v>
      </c>
      <c r="E816">
        <f t="shared" ca="1" si="70"/>
        <v>237</v>
      </c>
      <c r="F816">
        <f t="shared" ca="1" si="71"/>
        <v>204</v>
      </c>
    </row>
    <row r="817" spans="1:6" x14ac:dyDescent="0.25">
      <c r="A817">
        <f t="shared" si="68"/>
        <v>665856</v>
      </c>
      <c r="B817">
        <v>816</v>
      </c>
      <c r="C817">
        <f>4*60+29</f>
        <v>269</v>
      </c>
      <c r="D817">
        <f t="shared" ca="1" si="69"/>
        <v>0.63492529719377455</v>
      </c>
      <c r="E817">
        <f t="shared" ca="1" si="70"/>
        <v>806</v>
      </c>
      <c r="F817">
        <f t="shared" ca="1" si="71"/>
        <v>277</v>
      </c>
    </row>
    <row r="818" spans="1:6" x14ac:dyDescent="0.25">
      <c r="A818">
        <f t="shared" si="68"/>
        <v>667489</v>
      </c>
      <c r="B818">
        <v>817</v>
      </c>
      <c r="C818">
        <f>4*60+29</f>
        <v>269</v>
      </c>
      <c r="D818">
        <f t="shared" ca="1" si="69"/>
        <v>0.16231064926207994</v>
      </c>
      <c r="E818">
        <f t="shared" ca="1" si="70"/>
        <v>1804</v>
      </c>
      <c r="F818">
        <f t="shared" ca="1" si="71"/>
        <v>203</v>
      </c>
    </row>
    <row r="819" spans="1:6" x14ac:dyDescent="0.25">
      <c r="A819">
        <f t="shared" si="68"/>
        <v>669124</v>
      </c>
      <c r="B819">
        <v>818</v>
      </c>
      <c r="C819">
        <f>4*60+14</f>
        <v>254</v>
      </c>
      <c r="D819">
        <f t="shared" ca="1" si="69"/>
        <v>0.83195420574996437</v>
      </c>
      <c r="E819">
        <f t="shared" ca="1" si="70"/>
        <v>380</v>
      </c>
      <c r="F819">
        <f t="shared" ca="1" si="71"/>
        <v>211</v>
      </c>
    </row>
    <row r="820" spans="1:6" x14ac:dyDescent="0.25">
      <c r="A820">
        <f t="shared" si="68"/>
        <v>670761</v>
      </c>
      <c r="B820">
        <v>819</v>
      </c>
      <c r="C820">
        <f>3*60+6</f>
        <v>186</v>
      </c>
      <c r="D820">
        <f t="shared" ca="1" si="69"/>
        <v>0.74800058407603776</v>
      </c>
      <c r="E820">
        <f t="shared" ca="1" si="70"/>
        <v>537</v>
      </c>
      <c r="F820">
        <f t="shared" ca="1" si="71"/>
        <v>236</v>
      </c>
    </row>
    <row r="821" spans="1:6" x14ac:dyDescent="0.25">
      <c r="A821">
        <f t="shared" si="68"/>
        <v>672400</v>
      </c>
      <c r="B821">
        <v>820</v>
      </c>
      <c r="C821">
        <f>4*60+15</f>
        <v>255</v>
      </c>
      <c r="D821">
        <f t="shared" ca="1" si="69"/>
        <v>2.6640127787650458E-3</v>
      </c>
      <c r="E821">
        <f t="shared" ca="1" si="70"/>
        <v>2188</v>
      </c>
      <c r="F821">
        <f t="shared" ca="1" si="71"/>
        <v>219</v>
      </c>
    </row>
    <row r="822" spans="1:6" x14ac:dyDescent="0.25">
      <c r="A822">
        <f t="shared" si="68"/>
        <v>674041</v>
      </c>
      <c r="B822">
        <v>821</v>
      </c>
      <c r="C822">
        <f>4*60+20</f>
        <v>260</v>
      </c>
      <c r="D822">
        <f t="shared" ca="1" si="69"/>
        <v>0.25971666386299552</v>
      </c>
      <c r="E822">
        <f t="shared" ca="1" si="70"/>
        <v>1593</v>
      </c>
      <c r="F822">
        <f t="shared" ca="1" si="71"/>
        <v>264</v>
      </c>
    </row>
    <row r="823" spans="1:6" x14ac:dyDescent="0.25">
      <c r="A823">
        <f t="shared" si="68"/>
        <v>675684</v>
      </c>
      <c r="B823">
        <v>822</v>
      </c>
      <c r="C823">
        <f>4*60+20</f>
        <v>260</v>
      </c>
      <c r="D823">
        <f t="shared" ca="1" si="69"/>
        <v>0.59972467863009671</v>
      </c>
      <c r="E823">
        <f t="shared" ca="1" si="70"/>
        <v>876</v>
      </c>
      <c r="F823">
        <f t="shared" ca="1" si="71"/>
        <v>309</v>
      </c>
    </row>
    <row r="824" spans="1:6" x14ac:dyDescent="0.25">
      <c r="A824">
        <f t="shared" si="68"/>
        <v>677329</v>
      </c>
      <c r="B824">
        <v>823</v>
      </c>
      <c r="C824">
        <f>4*60+20</f>
        <v>260</v>
      </c>
      <c r="D824">
        <f t="shared" ca="1" si="69"/>
        <v>0.36992760191660667</v>
      </c>
      <c r="E824">
        <f t="shared" ca="1" si="70"/>
        <v>1374</v>
      </c>
      <c r="F824">
        <f t="shared" ca="1" si="71"/>
        <v>310</v>
      </c>
    </row>
    <row r="825" spans="1:6" x14ac:dyDescent="0.25">
      <c r="A825">
        <f t="shared" si="68"/>
        <v>678976</v>
      </c>
      <c r="B825">
        <v>824</v>
      </c>
      <c r="C825">
        <f>3*60+55</f>
        <v>235</v>
      </c>
      <c r="D825">
        <f t="shared" ca="1" si="69"/>
        <v>0.31448279548197988</v>
      </c>
      <c r="E825">
        <f t="shared" ca="1" si="70"/>
        <v>1490</v>
      </c>
      <c r="F825">
        <f t="shared" ca="1" si="71"/>
        <v>265</v>
      </c>
    </row>
    <row r="826" spans="1:6" x14ac:dyDescent="0.25">
      <c r="A826">
        <f t="shared" si="68"/>
        <v>680625</v>
      </c>
      <c r="B826">
        <v>825</v>
      </c>
      <c r="C826">
        <f>3*60+55</f>
        <v>235</v>
      </c>
      <c r="D826">
        <f t="shared" ca="1" si="69"/>
        <v>0.47386931079115135</v>
      </c>
      <c r="E826">
        <f t="shared" ca="1" si="70"/>
        <v>1143</v>
      </c>
      <c r="F826">
        <f t="shared" ca="1" si="71"/>
        <v>230</v>
      </c>
    </row>
    <row r="827" spans="1:6" x14ac:dyDescent="0.25">
      <c r="A827">
        <f t="shared" si="68"/>
        <v>682276</v>
      </c>
      <c r="B827">
        <v>826</v>
      </c>
      <c r="C827">
        <f>3*60+47</f>
        <v>227</v>
      </c>
      <c r="D827">
        <f t="shared" ca="1" si="69"/>
        <v>0.38204473100946801</v>
      </c>
      <c r="E827">
        <f t="shared" ca="1" si="70"/>
        <v>1345</v>
      </c>
      <c r="F827">
        <f t="shared" ca="1" si="71"/>
        <v>231</v>
      </c>
    </row>
    <row r="828" spans="1:6" x14ac:dyDescent="0.25">
      <c r="A828">
        <f t="shared" si="68"/>
        <v>683929</v>
      </c>
      <c r="B828">
        <v>827</v>
      </c>
      <c r="C828">
        <f>3*60+47</f>
        <v>227</v>
      </c>
      <c r="D828">
        <f t="shared" ca="1" si="69"/>
        <v>0.99592757650627084</v>
      </c>
      <c r="E828">
        <f t="shared" ca="1" si="70"/>
        <v>13</v>
      </c>
      <c r="F828">
        <f t="shared" ca="1" si="71"/>
        <v>273</v>
      </c>
    </row>
    <row r="829" spans="1:6" x14ac:dyDescent="0.25">
      <c r="A829">
        <f t="shared" si="68"/>
        <v>685584</v>
      </c>
      <c r="B829">
        <v>828</v>
      </c>
      <c r="C829">
        <f>4*60+16</f>
        <v>256</v>
      </c>
      <c r="D829">
        <f t="shared" ca="1" si="69"/>
        <v>0.58776953859599379</v>
      </c>
      <c r="E829">
        <f t="shared" ca="1" si="70"/>
        <v>906</v>
      </c>
      <c r="F829">
        <f t="shared" ca="1" si="71"/>
        <v>213</v>
      </c>
    </row>
    <row r="830" spans="1:6" x14ac:dyDescent="0.25">
      <c r="A830">
        <f t="shared" si="68"/>
        <v>687241</v>
      </c>
      <c r="B830">
        <v>829</v>
      </c>
      <c r="C830">
        <f>4*60+16</f>
        <v>256</v>
      </c>
      <c r="D830">
        <f t="shared" ca="1" si="69"/>
        <v>0.62188324241220683</v>
      </c>
      <c r="E830">
        <f t="shared" ca="1" si="70"/>
        <v>834</v>
      </c>
      <c r="F830">
        <f t="shared" ca="1" si="71"/>
        <v>204</v>
      </c>
    </row>
    <row r="831" spans="1:6" x14ac:dyDescent="0.25">
      <c r="A831">
        <f t="shared" si="68"/>
        <v>688900</v>
      </c>
      <c r="B831">
        <v>830</v>
      </c>
      <c r="C831">
        <f>3*60+48</f>
        <v>228</v>
      </c>
      <c r="D831">
        <f t="shared" ca="1" si="69"/>
        <v>0.35554016759583285</v>
      </c>
      <c r="E831">
        <f t="shared" ca="1" si="70"/>
        <v>1404</v>
      </c>
      <c r="F831">
        <f t="shared" ca="1" si="71"/>
        <v>230</v>
      </c>
    </row>
    <row r="832" spans="1:6" x14ac:dyDescent="0.25">
      <c r="A832">
        <f t="shared" si="68"/>
        <v>690561</v>
      </c>
      <c r="B832">
        <v>831</v>
      </c>
      <c r="C832">
        <f>3*60+42</f>
        <v>222</v>
      </c>
      <c r="D832">
        <f t="shared" ca="1" si="69"/>
        <v>0.15530768745476464</v>
      </c>
      <c r="E832">
        <f t="shared" ca="1" si="70"/>
        <v>1824</v>
      </c>
      <c r="F832">
        <f t="shared" ca="1" si="71"/>
        <v>229</v>
      </c>
    </row>
    <row r="833" spans="1:6" x14ac:dyDescent="0.25">
      <c r="A833">
        <f t="shared" si="68"/>
        <v>692224</v>
      </c>
      <c r="B833">
        <v>832</v>
      </c>
      <c r="C833">
        <f>3*60+43</f>
        <v>223</v>
      </c>
      <c r="D833">
        <f t="shared" ca="1" si="69"/>
        <v>8.8074314906173012E-2</v>
      </c>
      <c r="E833">
        <f t="shared" ca="1" si="70"/>
        <v>1992</v>
      </c>
      <c r="F833">
        <f t="shared" ca="1" si="71"/>
        <v>250</v>
      </c>
    </row>
    <row r="834" spans="1:6" x14ac:dyDescent="0.25">
      <c r="A834">
        <f t="shared" si="68"/>
        <v>693889</v>
      </c>
      <c r="B834">
        <v>833</v>
      </c>
      <c r="C834">
        <f>4*60+55</f>
        <v>295</v>
      </c>
      <c r="D834">
        <f t="shared" ca="1" si="69"/>
        <v>0.23332225806462115</v>
      </c>
      <c r="E834">
        <f t="shared" ca="1" si="70"/>
        <v>1655</v>
      </c>
      <c r="F834">
        <f t="shared" ca="1" si="71"/>
        <v>235</v>
      </c>
    </row>
    <row r="835" spans="1:6" x14ac:dyDescent="0.25">
      <c r="A835">
        <f t="shared" ref="A835:A898" si="72">B835^2</f>
        <v>695556</v>
      </c>
      <c r="B835">
        <v>834</v>
      </c>
      <c r="C835">
        <f>3*60+24</f>
        <v>204</v>
      </c>
      <c r="D835">
        <f t="shared" ref="D835:D898" ca="1" si="73">RAND()</f>
        <v>0.42381541636141884</v>
      </c>
      <c r="E835">
        <f t="shared" ref="E835:E898" ca="1" si="74">RANK(D835,$D$2:$D$2194)</f>
        <v>1260</v>
      </c>
      <c r="F835">
        <f t="shared" ref="F835:F898" ca="1" si="75">OFFSET($C$1,E835,0)</f>
        <v>268</v>
      </c>
    </row>
    <row r="836" spans="1:6" x14ac:dyDescent="0.25">
      <c r="A836">
        <f t="shared" si="72"/>
        <v>697225</v>
      </c>
      <c r="B836">
        <v>835</v>
      </c>
      <c r="C836">
        <f>3*60+24</f>
        <v>204</v>
      </c>
      <c r="D836">
        <f t="shared" ca="1" si="73"/>
        <v>0.94492254984884627</v>
      </c>
      <c r="E836">
        <f t="shared" ca="1" si="74"/>
        <v>124</v>
      </c>
      <c r="F836">
        <f t="shared" ca="1" si="75"/>
        <v>200</v>
      </c>
    </row>
    <row r="837" spans="1:6" x14ac:dyDescent="0.25">
      <c r="A837">
        <f t="shared" si="72"/>
        <v>698896</v>
      </c>
      <c r="B837">
        <v>836</v>
      </c>
      <c r="C837">
        <f>3*60+24</f>
        <v>204</v>
      </c>
      <c r="D837">
        <f t="shared" ca="1" si="73"/>
        <v>9.8670635028219267E-2</v>
      </c>
      <c r="E837">
        <f t="shared" ca="1" si="74"/>
        <v>1967</v>
      </c>
      <c r="F837">
        <f t="shared" ca="1" si="75"/>
        <v>238</v>
      </c>
    </row>
    <row r="838" spans="1:6" x14ac:dyDescent="0.25">
      <c r="A838">
        <f t="shared" si="72"/>
        <v>700569</v>
      </c>
      <c r="B838">
        <v>837</v>
      </c>
      <c r="C838">
        <f>3*60+24</f>
        <v>204</v>
      </c>
      <c r="D838">
        <f t="shared" ca="1" si="73"/>
        <v>0.14986575576704919</v>
      </c>
      <c r="E838">
        <f t="shared" ca="1" si="74"/>
        <v>1836</v>
      </c>
      <c r="F838">
        <f t="shared" ca="1" si="75"/>
        <v>210</v>
      </c>
    </row>
    <row r="839" spans="1:6" x14ac:dyDescent="0.25">
      <c r="A839">
        <f t="shared" si="72"/>
        <v>702244</v>
      </c>
      <c r="B839">
        <v>838</v>
      </c>
      <c r="C839">
        <f>4*60+4</f>
        <v>244</v>
      </c>
      <c r="D839">
        <f t="shared" ca="1" si="73"/>
        <v>0.43922141080842469</v>
      </c>
      <c r="E839">
        <f t="shared" ca="1" si="74"/>
        <v>1222</v>
      </c>
      <c r="F839">
        <f t="shared" ca="1" si="75"/>
        <v>223</v>
      </c>
    </row>
    <row r="840" spans="1:6" x14ac:dyDescent="0.25">
      <c r="A840">
        <f t="shared" si="72"/>
        <v>703921</v>
      </c>
      <c r="B840">
        <v>839</v>
      </c>
      <c r="C840">
        <f>4*60+21</f>
        <v>261</v>
      </c>
      <c r="D840">
        <f t="shared" ca="1" si="73"/>
        <v>0.39365880969526368</v>
      </c>
      <c r="E840">
        <f t="shared" ca="1" si="74"/>
        <v>1317</v>
      </c>
      <c r="F840">
        <f t="shared" ca="1" si="75"/>
        <v>273</v>
      </c>
    </row>
    <row r="841" spans="1:6" x14ac:dyDescent="0.25">
      <c r="A841">
        <f t="shared" si="72"/>
        <v>705600</v>
      </c>
      <c r="B841">
        <v>840</v>
      </c>
      <c r="C841">
        <f>4*60+21</f>
        <v>261</v>
      </c>
      <c r="D841">
        <f t="shared" ca="1" si="73"/>
        <v>6.3763598883296968E-2</v>
      </c>
      <c r="E841">
        <f t="shared" ca="1" si="74"/>
        <v>2058</v>
      </c>
      <c r="F841">
        <f t="shared" ca="1" si="75"/>
        <v>268</v>
      </c>
    </row>
    <row r="842" spans="1:6" x14ac:dyDescent="0.25">
      <c r="A842">
        <f t="shared" si="72"/>
        <v>707281</v>
      </c>
      <c r="B842">
        <v>841</v>
      </c>
      <c r="C842">
        <f>3*60+49</f>
        <v>229</v>
      </c>
      <c r="D842">
        <f t="shared" ca="1" si="73"/>
        <v>0.18406703220347742</v>
      </c>
      <c r="E842">
        <f t="shared" ca="1" si="74"/>
        <v>1755</v>
      </c>
      <c r="F842">
        <f t="shared" ca="1" si="75"/>
        <v>248</v>
      </c>
    </row>
    <row r="843" spans="1:6" x14ac:dyDescent="0.25">
      <c r="A843">
        <f t="shared" si="72"/>
        <v>708964</v>
      </c>
      <c r="B843">
        <v>842</v>
      </c>
      <c r="C843">
        <f>4*60+11</f>
        <v>251</v>
      </c>
      <c r="D843">
        <f t="shared" ca="1" si="73"/>
        <v>3.7897176741077732E-2</v>
      </c>
      <c r="E843">
        <f t="shared" ca="1" si="74"/>
        <v>2124</v>
      </c>
      <c r="F843">
        <f t="shared" ca="1" si="75"/>
        <v>230</v>
      </c>
    </row>
    <row r="844" spans="1:6" x14ac:dyDescent="0.25">
      <c r="A844">
        <f t="shared" si="72"/>
        <v>710649</v>
      </c>
      <c r="B844">
        <v>843</v>
      </c>
      <c r="C844">
        <f>4*60+11</f>
        <v>251</v>
      </c>
      <c r="D844">
        <f t="shared" ca="1" si="73"/>
        <v>0.79028699888974885</v>
      </c>
      <c r="E844">
        <f t="shared" ca="1" si="74"/>
        <v>468</v>
      </c>
      <c r="F844">
        <f t="shared" ca="1" si="75"/>
        <v>241</v>
      </c>
    </row>
    <row r="845" spans="1:6" x14ac:dyDescent="0.25">
      <c r="A845">
        <f t="shared" si="72"/>
        <v>712336</v>
      </c>
      <c r="B845">
        <v>844</v>
      </c>
      <c r="C845">
        <f>4*60+11</f>
        <v>251</v>
      </c>
      <c r="D845">
        <f t="shared" ca="1" si="73"/>
        <v>0.21060557505911437</v>
      </c>
      <c r="E845">
        <f t="shared" ca="1" si="74"/>
        <v>1701</v>
      </c>
      <c r="F845">
        <f t="shared" ca="1" si="75"/>
        <v>236</v>
      </c>
    </row>
    <row r="846" spans="1:6" x14ac:dyDescent="0.25">
      <c r="A846">
        <f t="shared" si="72"/>
        <v>714025</v>
      </c>
      <c r="B846">
        <v>845</v>
      </c>
      <c r="C846">
        <f>4*60+11</f>
        <v>251</v>
      </c>
      <c r="D846">
        <f t="shared" ca="1" si="73"/>
        <v>0.68394382442770285</v>
      </c>
      <c r="E846">
        <f t="shared" ca="1" si="74"/>
        <v>691</v>
      </c>
      <c r="F846">
        <f t="shared" ca="1" si="75"/>
        <v>243</v>
      </c>
    </row>
    <row r="847" spans="1:6" x14ac:dyDescent="0.25">
      <c r="A847">
        <f t="shared" si="72"/>
        <v>715716</v>
      </c>
      <c r="B847">
        <v>846</v>
      </c>
      <c r="C847">
        <f>3*60+33</f>
        <v>213</v>
      </c>
      <c r="D847">
        <f t="shared" ca="1" si="73"/>
        <v>0.82394506377429066</v>
      </c>
      <c r="E847">
        <f t="shared" ca="1" si="74"/>
        <v>397</v>
      </c>
      <c r="F847">
        <f t="shared" ca="1" si="75"/>
        <v>211</v>
      </c>
    </row>
    <row r="848" spans="1:6" x14ac:dyDescent="0.25">
      <c r="A848">
        <f t="shared" si="72"/>
        <v>717409</v>
      </c>
      <c r="B848">
        <v>847</v>
      </c>
      <c r="C848">
        <f>4*60</f>
        <v>240</v>
      </c>
      <c r="D848">
        <f t="shared" ca="1" si="73"/>
        <v>0.30921826077770342</v>
      </c>
      <c r="E848">
        <f t="shared" ca="1" si="74"/>
        <v>1503</v>
      </c>
      <c r="F848">
        <f t="shared" ca="1" si="75"/>
        <v>286</v>
      </c>
    </row>
    <row r="849" spans="1:6" x14ac:dyDescent="0.25">
      <c r="A849">
        <f t="shared" si="72"/>
        <v>719104</v>
      </c>
      <c r="B849">
        <v>848</v>
      </c>
      <c r="C849">
        <f>4*60</f>
        <v>240</v>
      </c>
      <c r="D849">
        <f t="shared" ca="1" si="73"/>
        <v>0.78583424735537799</v>
      </c>
      <c r="E849">
        <f t="shared" ca="1" si="74"/>
        <v>475</v>
      </c>
      <c r="F849">
        <f t="shared" ca="1" si="75"/>
        <v>220</v>
      </c>
    </row>
    <row r="850" spans="1:6" x14ac:dyDescent="0.25">
      <c r="A850">
        <f t="shared" si="72"/>
        <v>720801</v>
      </c>
      <c r="B850">
        <v>849</v>
      </c>
      <c r="C850">
        <f>4*60+30</f>
        <v>270</v>
      </c>
      <c r="D850">
        <f t="shared" ca="1" si="73"/>
        <v>0.14038962840377656</v>
      </c>
      <c r="E850">
        <f t="shared" ca="1" si="74"/>
        <v>1863</v>
      </c>
      <c r="F850">
        <f t="shared" ca="1" si="75"/>
        <v>212</v>
      </c>
    </row>
    <row r="851" spans="1:6" x14ac:dyDescent="0.25">
      <c r="A851">
        <f t="shared" si="72"/>
        <v>722500</v>
      </c>
      <c r="B851">
        <v>850</v>
      </c>
      <c r="C851">
        <f>4*60+30</f>
        <v>270</v>
      </c>
      <c r="D851">
        <f t="shared" ca="1" si="73"/>
        <v>0.94071717635741281</v>
      </c>
      <c r="E851">
        <f t="shared" ca="1" si="74"/>
        <v>130</v>
      </c>
      <c r="F851">
        <f t="shared" ca="1" si="75"/>
        <v>247</v>
      </c>
    </row>
    <row r="852" spans="1:6" x14ac:dyDescent="0.25">
      <c r="A852">
        <f t="shared" si="72"/>
        <v>724201</v>
      </c>
      <c r="B852">
        <v>851</v>
      </c>
      <c r="C852">
        <f>4*60</f>
        <v>240</v>
      </c>
      <c r="D852">
        <f t="shared" ca="1" si="73"/>
        <v>0.59161461492424672</v>
      </c>
      <c r="E852">
        <f t="shared" ca="1" si="74"/>
        <v>895</v>
      </c>
      <c r="F852">
        <f t="shared" ca="1" si="75"/>
        <v>258</v>
      </c>
    </row>
    <row r="853" spans="1:6" x14ac:dyDescent="0.25">
      <c r="A853">
        <f t="shared" si="72"/>
        <v>725904</v>
      </c>
      <c r="B853">
        <v>852</v>
      </c>
      <c r="C853">
        <f>4*60</f>
        <v>240</v>
      </c>
      <c r="D853">
        <f t="shared" ca="1" si="73"/>
        <v>0.19722180164908976</v>
      </c>
      <c r="E853">
        <f t="shared" ca="1" si="74"/>
        <v>1729</v>
      </c>
      <c r="F853">
        <f t="shared" ca="1" si="75"/>
        <v>235</v>
      </c>
    </row>
    <row r="854" spans="1:6" x14ac:dyDescent="0.25">
      <c r="A854">
        <f t="shared" si="72"/>
        <v>727609</v>
      </c>
      <c r="B854">
        <v>853</v>
      </c>
      <c r="C854">
        <f>4*60+41</f>
        <v>281</v>
      </c>
      <c r="D854">
        <f t="shared" ca="1" si="73"/>
        <v>0.96292048553758081</v>
      </c>
      <c r="E854">
        <f t="shared" ca="1" si="74"/>
        <v>83</v>
      </c>
      <c r="F854">
        <f t="shared" ca="1" si="75"/>
        <v>216</v>
      </c>
    </row>
    <row r="855" spans="1:6" x14ac:dyDescent="0.25">
      <c r="A855">
        <f t="shared" si="72"/>
        <v>729316</v>
      </c>
      <c r="B855">
        <v>854</v>
      </c>
      <c r="C855">
        <f>4*60+41</f>
        <v>281</v>
      </c>
      <c r="D855">
        <f t="shared" ca="1" si="73"/>
        <v>0.86387214842184223</v>
      </c>
      <c r="E855">
        <f t="shared" ca="1" si="74"/>
        <v>311</v>
      </c>
      <c r="F855">
        <f t="shared" ca="1" si="75"/>
        <v>236</v>
      </c>
    </row>
    <row r="856" spans="1:6" x14ac:dyDescent="0.25">
      <c r="A856">
        <f t="shared" si="72"/>
        <v>731025</v>
      </c>
      <c r="B856">
        <v>855</v>
      </c>
      <c r="C856">
        <f>4*60+53</f>
        <v>293</v>
      </c>
      <c r="D856">
        <f t="shared" ca="1" si="73"/>
        <v>0.56229310321179837</v>
      </c>
      <c r="E856">
        <f t="shared" ca="1" si="74"/>
        <v>966</v>
      </c>
      <c r="F856">
        <f t="shared" ca="1" si="75"/>
        <v>240</v>
      </c>
    </row>
    <row r="857" spans="1:6" x14ac:dyDescent="0.25">
      <c r="A857">
        <f t="shared" si="72"/>
        <v>732736</v>
      </c>
      <c r="B857">
        <v>856</v>
      </c>
      <c r="C857">
        <f>4*60+53</f>
        <v>293</v>
      </c>
      <c r="D857">
        <f t="shared" ca="1" si="73"/>
        <v>0.19058417032164632</v>
      </c>
      <c r="E857">
        <f t="shared" ca="1" si="74"/>
        <v>1744</v>
      </c>
      <c r="F857">
        <f t="shared" ca="1" si="75"/>
        <v>255</v>
      </c>
    </row>
    <row r="858" spans="1:6" x14ac:dyDescent="0.25">
      <c r="A858">
        <f t="shared" si="72"/>
        <v>734449</v>
      </c>
      <c r="B858">
        <v>857</v>
      </c>
      <c r="C858">
        <f>4*60+53</f>
        <v>293</v>
      </c>
      <c r="D858">
        <f t="shared" ca="1" si="73"/>
        <v>0.77613356958549784</v>
      </c>
      <c r="E858">
        <f t="shared" ca="1" si="74"/>
        <v>494</v>
      </c>
      <c r="F858">
        <f t="shared" ca="1" si="75"/>
        <v>240</v>
      </c>
    </row>
    <row r="859" spans="1:6" x14ac:dyDescent="0.25">
      <c r="A859">
        <f t="shared" si="72"/>
        <v>736164</v>
      </c>
      <c r="B859">
        <v>858</v>
      </c>
      <c r="C859">
        <f>4*60+15</f>
        <v>255</v>
      </c>
      <c r="D859">
        <f t="shared" ca="1" si="73"/>
        <v>0.86552232410858931</v>
      </c>
      <c r="E859">
        <f t="shared" ca="1" si="74"/>
        <v>309</v>
      </c>
      <c r="F859">
        <f t="shared" ca="1" si="75"/>
        <v>236</v>
      </c>
    </row>
    <row r="860" spans="1:6" x14ac:dyDescent="0.25">
      <c r="A860">
        <f t="shared" si="72"/>
        <v>737881</v>
      </c>
      <c r="B860">
        <v>859</v>
      </c>
      <c r="C860">
        <f>3*60+59</f>
        <v>239</v>
      </c>
      <c r="D860">
        <f t="shared" ca="1" si="73"/>
        <v>3.8745308609774876E-2</v>
      </c>
      <c r="E860">
        <f t="shared" ca="1" si="74"/>
        <v>2122</v>
      </c>
      <c r="F860">
        <f t="shared" ca="1" si="75"/>
        <v>263</v>
      </c>
    </row>
    <row r="861" spans="1:6" x14ac:dyDescent="0.25">
      <c r="A861">
        <f t="shared" si="72"/>
        <v>739600</v>
      </c>
      <c r="B861">
        <v>860</v>
      </c>
      <c r="C861">
        <f>5*60+3</f>
        <v>303</v>
      </c>
      <c r="D861">
        <f t="shared" ca="1" si="73"/>
        <v>0.72833384251744326</v>
      </c>
      <c r="E861">
        <f t="shared" ca="1" si="74"/>
        <v>576</v>
      </c>
      <c r="F861">
        <f t="shared" ca="1" si="75"/>
        <v>225</v>
      </c>
    </row>
    <row r="862" spans="1:6" x14ac:dyDescent="0.25">
      <c r="A862">
        <f t="shared" si="72"/>
        <v>741321</v>
      </c>
      <c r="B862">
        <v>861</v>
      </c>
      <c r="C862">
        <f>4*60+52</f>
        <v>292</v>
      </c>
      <c r="D862">
        <f t="shared" ca="1" si="73"/>
        <v>0.85336234410667022</v>
      </c>
      <c r="E862">
        <f t="shared" ca="1" si="74"/>
        <v>336</v>
      </c>
      <c r="F862">
        <f t="shared" ca="1" si="75"/>
        <v>234</v>
      </c>
    </row>
    <row r="863" spans="1:6" x14ac:dyDescent="0.25">
      <c r="A863">
        <f t="shared" si="72"/>
        <v>743044</v>
      </c>
      <c r="B863">
        <v>862</v>
      </c>
      <c r="C863">
        <f>4*60+52</f>
        <v>292</v>
      </c>
      <c r="D863">
        <f t="shared" ca="1" si="73"/>
        <v>0.45871856022037216</v>
      </c>
      <c r="E863">
        <f t="shared" ca="1" si="74"/>
        <v>1176</v>
      </c>
      <c r="F863">
        <f t="shared" ca="1" si="75"/>
        <v>291</v>
      </c>
    </row>
    <row r="864" spans="1:6" x14ac:dyDescent="0.25">
      <c r="A864">
        <f t="shared" si="72"/>
        <v>744769</v>
      </c>
      <c r="B864">
        <v>863</v>
      </c>
      <c r="C864">
        <f>3*60+39</f>
        <v>219</v>
      </c>
      <c r="D864">
        <f t="shared" ca="1" si="73"/>
        <v>0.33415107089086804</v>
      </c>
      <c r="E864">
        <f t="shared" ca="1" si="74"/>
        <v>1448</v>
      </c>
      <c r="F864">
        <f t="shared" ca="1" si="75"/>
        <v>298</v>
      </c>
    </row>
    <row r="865" spans="1:6" x14ac:dyDescent="0.25">
      <c r="A865">
        <f t="shared" si="72"/>
        <v>746496</v>
      </c>
      <c r="B865">
        <v>864</v>
      </c>
      <c r="C865">
        <f>3*60+39</f>
        <v>219</v>
      </c>
      <c r="D865">
        <f t="shared" ca="1" si="73"/>
        <v>2.8258790321924465E-3</v>
      </c>
      <c r="E865">
        <f t="shared" ca="1" si="74"/>
        <v>2187</v>
      </c>
      <c r="F865">
        <f t="shared" ca="1" si="75"/>
        <v>219</v>
      </c>
    </row>
    <row r="866" spans="1:6" x14ac:dyDescent="0.25">
      <c r="A866">
        <f t="shared" si="72"/>
        <v>748225</v>
      </c>
      <c r="B866">
        <v>865</v>
      </c>
      <c r="C866">
        <f>3*60+39</f>
        <v>219</v>
      </c>
      <c r="D866">
        <f t="shared" ca="1" si="73"/>
        <v>0.1824485102374761</v>
      </c>
      <c r="E866">
        <f t="shared" ca="1" si="74"/>
        <v>1759</v>
      </c>
      <c r="F866">
        <f t="shared" ca="1" si="75"/>
        <v>247</v>
      </c>
    </row>
    <row r="867" spans="1:6" x14ac:dyDescent="0.25">
      <c r="A867">
        <f t="shared" si="72"/>
        <v>749956</v>
      </c>
      <c r="B867">
        <v>866</v>
      </c>
      <c r="C867">
        <f>4*60+3</f>
        <v>243</v>
      </c>
      <c r="D867">
        <f t="shared" ca="1" si="73"/>
        <v>0.70230058574355725</v>
      </c>
      <c r="E867">
        <f t="shared" ca="1" si="74"/>
        <v>650</v>
      </c>
      <c r="F867">
        <f t="shared" ca="1" si="75"/>
        <v>235</v>
      </c>
    </row>
    <row r="868" spans="1:6" x14ac:dyDescent="0.25">
      <c r="A868">
        <f t="shared" si="72"/>
        <v>751689</v>
      </c>
      <c r="B868">
        <v>867</v>
      </c>
      <c r="C868">
        <f>4*60+37</f>
        <v>277</v>
      </c>
      <c r="D868">
        <f t="shared" ca="1" si="73"/>
        <v>0.79493835219276388</v>
      </c>
      <c r="E868">
        <f t="shared" ca="1" si="74"/>
        <v>456</v>
      </c>
      <c r="F868">
        <f t="shared" ca="1" si="75"/>
        <v>238</v>
      </c>
    </row>
    <row r="869" spans="1:6" x14ac:dyDescent="0.25">
      <c r="A869">
        <f t="shared" si="72"/>
        <v>753424</v>
      </c>
      <c r="B869">
        <v>868</v>
      </c>
      <c r="C869">
        <f>4*60+37</f>
        <v>277</v>
      </c>
      <c r="D869">
        <f t="shared" ca="1" si="73"/>
        <v>0.67417527776370201</v>
      </c>
      <c r="E869">
        <f t="shared" ca="1" si="74"/>
        <v>724</v>
      </c>
      <c r="F869">
        <f t="shared" ca="1" si="75"/>
        <v>218</v>
      </c>
    </row>
    <row r="870" spans="1:6" x14ac:dyDescent="0.25">
      <c r="A870">
        <f t="shared" si="72"/>
        <v>755161</v>
      </c>
      <c r="B870">
        <v>869</v>
      </c>
      <c r="C870">
        <f>3*60+57</f>
        <v>237</v>
      </c>
      <c r="D870">
        <f t="shared" ca="1" si="73"/>
        <v>0.31531751971442079</v>
      </c>
      <c r="E870">
        <f t="shared" ca="1" si="74"/>
        <v>1487</v>
      </c>
      <c r="F870">
        <f t="shared" ca="1" si="75"/>
        <v>265</v>
      </c>
    </row>
    <row r="871" spans="1:6" x14ac:dyDescent="0.25">
      <c r="A871">
        <f t="shared" si="72"/>
        <v>756900</v>
      </c>
      <c r="B871">
        <v>870</v>
      </c>
      <c r="C871">
        <f>2*60+54</f>
        <v>174</v>
      </c>
      <c r="D871">
        <f t="shared" ca="1" si="73"/>
        <v>0.36613078084126383</v>
      </c>
      <c r="E871">
        <f t="shared" ca="1" si="74"/>
        <v>1388</v>
      </c>
      <c r="F871">
        <f t="shared" ca="1" si="75"/>
        <v>311</v>
      </c>
    </row>
    <row r="872" spans="1:6" x14ac:dyDescent="0.25">
      <c r="A872">
        <f t="shared" si="72"/>
        <v>758641</v>
      </c>
      <c r="B872">
        <v>871</v>
      </c>
      <c r="C872">
        <f>2*60+54</f>
        <v>174</v>
      </c>
      <c r="D872">
        <f t="shared" ca="1" si="73"/>
        <v>0.12716136196368455</v>
      </c>
      <c r="E872">
        <f t="shared" ca="1" si="74"/>
        <v>1893</v>
      </c>
      <c r="F872">
        <f t="shared" ca="1" si="75"/>
        <v>199</v>
      </c>
    </row>
    <row r="873" spans="1:6" x14ac:dyDescent="0.25">
      <c r="A873">
        <f t="shared" si="72"/>
        <v>760384</v>
      </c>
      <c r="B873">
        <v>872</v>
      </c>
      <c r="C873">
        <f>2*60+54</f>
        <v>174</v>
      </c>
      <c r="D873">
        <f t="shared" ca="1" si="73"/>
        <v>0.22444978669857507</v>
      </c>
      <c r="E873">
        <f t="shared" ca="1" si="74"/>
        <v>1675</v>
      </c>
      <c r="F873">
        <f t="shared" ca="1" si="75"/>
        <v>266</v>
      </c>
    </row>
    <row r="874" spans="1:6" x14ac:dyDescent="0.25">
      <c r="A874">
        <f t="shared" si="72"/>
        <v>762129</v>
      </c>
      <c r="B874">
        <v>873</v>
      </c>
      <c r="C874">
        <f>4*60+12</f>
        <v>252</v>
      </c>
      <c r="D874">
        <f t="shared" ca="1" si="73"/>
        <v>9.542411406542517E-2</v>
      </c>
      <c r="E874">
        <f t="shared" ca="1" si="74"/>
        <v>1980</v>
      </c>
      <c r="F874">
        <f t="shared" ca="1" si="75"/>
        <v>241</v>
      </c>
    </row>
    <row r="875" spans="1:6" x14ac:dyDescent="0.25">
      <c r="A875">
        <f t="shared" si="72"/>
        <v>763876</v>
      </c>
      <c r="B875">
        <v>874</v>
      </c>
      <c r="C875">
        <f>4*60+38</f>
        <v>278</v>
      </c>
      <c r="D875">
        <f t="shared" ca="1" si="73"/>
        <v>0.91042889210704947</v>
      </c>
      <c r="E875">
        <f t="shared" ca="1" si="74"/>
        <v>202</v>
      </c>
      <c r="F875">
        <f t="shared" ca="1" si="75"/>
        <v>211</v>
      </c>
    </row>
    <row r="876" spans="1:6" x14ac:dyDescent="0.25">
      <c r="A876">
        <f t="shared" si="72"/>
        <v>765625</v>
      </c>
      <c r="B876">
        <v>875</v>
      </c>
      <c r="C876">
        <f>4*60+38</f>
        <v>278</v>
      </c>
      <c r="D876">
        <f t="shared" ca="1" si="73"/>
        <v>0.83519967237046988</v>
      </c>
      <c r="E876">
        <f t="shared" ca="1" si="74"/>
        <v>376</v>
      </c>
      <c r="F876">
        <f t="shared" ca="1" si="75"/>
        <v>198</v>
      </c>
    </row>
    <row r="877" spans="1:6" x14ac:dyDescent="0.25">
      <c r="A877">
        <f t="shared" si="72"/>
        <v>767376</v>
      </c>
      <c r="B877">
        <v>876</v>
      </c>
      <c r="C877">
        <f>5*60+9</f>
        <v>309</v>
      </c>
      <c r="D877">
        <f t="shared" ca="1" si="73"/>
        <v>0.57086360347960452</v>
      </c>
      <c r="E877">
        <f t="shared" ca="1" si="74"/>
        <v>944</v>
      </c>
      <c r="F877">
        <f t="shared" ca="1" si="75"/>
        <v>203</v>
      </c>
    </row>
    <row r="878" spans="1:6" x14ac:dyDescent="0.25">
      <c r="A878">
        <f t="shared" si="72"/>
        <v>769129</v>
      </c>
      <c r="B878">
        <v>877</v>
      </c>
      <c r="C878">
        <f>5*60+7</f>
        <v>307</v>
      </c>
      <c r="D878">
        <f t="shared" ca="1" si="73"/>
        <v>0.44403545655010235</v>
      </c>
      <c r="E878">
        <f t="shared" ca="1" si="74"/>
        <v>1212</v>
      </c>
      <c r="F878">
        <f t="shared" ca="1" si="75"/>
        <v>191</v>
      </c>
    </row>
    <row r="879" spans="1:6" x14ac:dyDescent="0.25">
      <c r="A879">
        <f t="shared" si="72"/>
        <v>770884</v>
      </c>
      <c r="B879">
        <v>878</v>
      </c>
      <c r="C879">
        <f>4*60+7</f>
        <v>247</v>
      </c>
      <c r="D879">
        <f t="shared" ca="1" si="73"/>
        <v>0.60169949934763545</v>
      </c>
      <c r="E879">
        <f t="shared" ca="1" si="74"/>
        <v>872</v>
      </c>
      <c r="F879">
        <f t="shared" ca="1" si="75"/>
        <v>174</v>
      </c>
    </row>
    <row r="880" spans="1:6" x14ac:dyDescent="0.25">
      <c r="A880">
        <f t="shared" si="72"/>
        <v>772641</v>
      </c>
      <c r="B880">
        <v>879</v>
      </c>
      <c r="C880">
        <f>4*60+7</f>
        <v>247</v>
      </c>
      <c r="D880">
        <f t="shared" ca="1" si="73"/>
        <v>0.42127603904023925</v>
      </c>
      <c r="E880">
        <f t="shared" ca="1" si="74"/>
        <v>1262</v>
      </c>
      <c r="F880">
        <f t="shared" ca="1" si="75"/>
        <v>321</v>
      </c>
    </row>
    <row r="881" spans="1:6" x14ac:dyDescent="0.25">
      <c r="A881">
        <f t="shared" si="72"/>
        <v>774400</v>
      </c>
      <c r="B881">
        <v>880</v>
      </c>
      <c r="C881">
        <f>3*60+47</f>
        <v>227</v>
      </c>
      <c r="D881">
        <f t="shared" ca="1" si="73"/>
        <v>0.13664532092274373</v>
      </c>
      <c r="E881">
        <f t="shared" ca="1" si="74"/>
        <v>1872</v>
      </c>
      <c r="F881">
        <f t="shared" ca="1" si="75"/>
        <v>235</v>
      </c>
    </row>
    <row r="882" spans="1:6" x14ac:dyDescent="0.25">
      <c r="A882">
        <f t="shared" si="72"/>
        <v>776161</v>
      </c>
      <c r="B882">
        <v>881</v>
      </c>
      <c r="C882">
        <f>3*60+47</f>
        <v>227</v>
      </c>
      <c r="D882">
        <f t="shared" ca="1" si="73"/>
        <v>6.3620662088212598E-2</v>
      </c>
      <c r="E882">
        <f t="shared" ca="1" si="74"/>
        <v>2059</v>
      </c>
      <c r="F882">
        <f t="shared" ca="1" si="75"/>
        <v>268</v>
      </c>
    </row>
    <row r="883" spans="1:6" x14ac:dyDescent="0.25">
      <c r="A883">
        <f t="shared" si="72"/>
        <v>777924</v>
      </c>
      <c r="B883">
        <v>882</v>
      </c>
      <c r="C883">
        <f>4*60+8</f>
        <v>248</v>
      </c>
      <c r="D883">
        <f t="shared" ca="1" si="73"/>
        <v>0.23054839515168291</v>
      </c>
      <c r="E883">
        <f t="shared" ca="1" si="74"/>
        <v>1661</v>
      </c>
      <c r="F883">
        <f t="shared" ca="1" si="75"/>
        <v>235</v>
      </c>
    </row>
    <row r="884" spans="1:6" x14ac:dyDescent="0.25">
      <c r="A884">
        <f t="shared" si="72"/>
        <v>779689</v>
      </c>
      <c r="B884">
        <v>883</v>
      </c>
      <c r="C884">
        <f>4*60+47</f>
        <v>287</v>
      </c>
      <c r="D884">
        <f t="shared" ca="1" si="73"/>
        <v>0.8979399709633209</v>
      </c>
      <c r="E884">
        <f t="shared" ca="1" si="74"/>
        <v>235</v>
      </c>
      <c r="F884">
        <f t="shared" ca="1" si="75"/>
        <v>204</v>
      </c>
    </row>
    <row r="885" spans="1:6" x14ac:dyDescent="0.25">
      <c r="A885">
        <f t="shared" si="72"/>
        <v>781456</v>
      </c>
      <c r="B885">
        <v>884</v>
      </c>
      <c r="C885">
        <f>3*60+35</f>
        <v>215</v>
      </c>
      <c r="D885">
        <f t="shared" ca="1" si="73"/>
        <v>0.46359628162279087</v>
      </c>
      <c r="E885">
        <f t="shared" ca="1" si="74"/>
        <v>1164</v>
      </c>
      <c r="F885">
        <f t="shared" ca="1" si="75"/>
        <v>245</v>
      </c>
    </row>
    <row r="886" spans="1:6" x14ac:dyDescent="0.25">
      <c r="A886">
        <f t="shared" si="72"/>
        <v>783225</v>
      </c>
      <c r="B886">
        <v>885</v>
      </c>
      <c r="C886">
        <f>3*60+16</f>
        <v>196</v>
      </c>
      <c r="D886">
        <f t="shared" ca="1" si="73"/>
        <v>0.46167252404625236</v>
      </c>
      <c r="E886">
        <f t="shared" ca="1" si="74"/>
        <v>1172</v>
      </c>
      <c r="F886">
        <f t="shared" ca="1" si="75"/>
        <v>265</v>
      </c>
    </row>
    <row r="887" spans="1:6" x14ac:dyDescent="0.25">
      <c r="A887">
        <f t="shared" si="72"/>
        <v>784996</v>
      </c>
      <c r="B887">
        <v>886</v>
      </c>
      <c r="C887">
        <f>3*60+16</f>
        <v>196</v>
      </c>
      <c r="D887">
        <f t="shared" ca="1" si="73"/>
        <v>0.54165490142470019</v>
      </c>
      <c r="E887">
        <f t="shared" ca="1" si="74"/>
        <v>1007</v>
      </c>
      <c r="F887">
        <f t="shared" ca="1" si="75"/>
        <v>250</v>
      </c>
    </row>
    <row r="888" spans="1:6" x14ac:dyDescent="0.25">
      <c r="A888">
        <f t="shared" si="72"/>
        <v>786769</v>
      </c>
      <c r="B888">
        <v>887</v>
      </c>
      <c r="C888">
        <f>3*60+16</f>
        <v>196</v>
      </c>
      <c r="D888">
        <f t="shared" ca="1" si="73"/>
        <v>0.95094557641706057</v>
      </c>
      <c r="E888">
        <f t="shared" ca="1" si="74"/>
        <v>111</v>
      </c>
      <c r="F888">
        <f t="shared" ca="1" si="75"/>
        <v>203</v>
      </c>
    </row>
    <row r="889" spans="1:6" x14ac:dyDescent="0.25">
      <c r="A889">
        <f t="shared" si="72"/>
        <v>788544</v>
      </c>
      <c r="B889">
        <v>888</v>
      </c>
      <c r="C889">
        <f>3*60+16</f>
        <v>196</v>
      </c>
      <c r="D889">
        <f t="shared" ca="1" si="73"/>
        <v>0.42532482419026796</v>
      </c>
      <c r="E889">
        <f t="shared" ca="1" si="74"/>
        <v>1257</v>
      </c>
      <c r="F889">
        <f t="shared" ca="1" si="75"/>
        <v>268</v>
      </c>
    </row>
    <row r="890" spans="1:6" x14ac:dyDescent="0.25">
      <c r="A890">
        <f t="shared" si="72"/>
        <v>790321</v>
      </c>
      <c r="B890">
        <v>889</v>
      </c>
      <c r="C890">
        <f>4*60</f>
        <v>240</v>
      </c>
      <c r="D890">
        <f t="shared" ca="1" si="73"/>
        <v>0.84614598599854529</v>
      </c>
      <c r="E890">
        <f t="shared" ca="1" si="74"/>
        <v>350</v>
      </c>
      <c r="F890">
        <f t="shared" ca="1" si="75"/>
        <v>222</v>
      </c>
    </row>
    <row r="891" spans="1:6" x14ac:dyDescent="0.25">
      <c r="A891">
        <f t="shared" si="72"/>
        <v>792100</v>
      </c>
      <c r="B891">
        <v>890</v>
      </c>
      <c r="C891">
        <f>3*60+51</f>
        <v>231</v>
      </c>
      <c r="D891">
        <f t="shared" ca="1" si="73"/>
        <v>0.28792091910416306</v>
      </c>
      <c r="E891">
        <f t="shared" ca="1" si="74"/>
        <v>1543</v>
      </c>
      <c r="F891">
        <f t="shared" ca="1" si="75"/>
        <v>246</v>
      </c>
    </row>
    <row r="892" spans="1:6" x14ac:dyDescent="0.25">
      <c r="A892">
        <f t="shared" si="72"/>
        <v>793881</v>
      </c>
      <c r="B892">
        <v>891</v>
      </c>
      <c r="C892">
        <f>4*60+26</f>
        <v>266</v>
      </c>
      <c r="D892">
        <f t="shared" ca="1" si="73"/>
        <v>0.36665275693360322</v>
      </c>
      <c r="E892">
        <f t="shared" ca="1" si="74"/>
        <v>1384</v>
      </c>
      <c r="F892">
        <f t="shared" ca="1" si="75"/>
        <v>311</v>
      </c>
    </row>
    <row r="893" spans="1:6" x14ac:dyDescent="0.25">
      <c r="A893">
        <f t="shared" si="72"/>
        <v>795664</v>
      </c>
      <c r="B893">
        <v>892</v>
      </c>
      <c r="C893">
        <f>3*60</f>
        <v>180</v>
      </c>
      <c r="D893">
        <f t="shared" ca="1" si="73"/>
        <v>0.79576133245663594</v>
      </c>
      <c r="E893">
        <f t="shared" ca="1" si="74"/>
        <v>454</v>
      </c>
      <c r="F893">
        <f t="shared" ca="1" si="75"/>
        <v>238</v>
      </c>
    </row>
    <row r="894" spans="1:6" x14ac:dyDescent="0.25">
      <c r="A894">
        <f t="shared" si="72"/>
        <v>797449</v>
      </c>
      <c r="B894">
        <v>893</v>
      </c>
      <c r="C894">
        <f>3*60+32</f>
        <v>212</v>
      </c>
      <c r="D894">
        <f t="shared" ca="1" si="73"/>
        <v>0.19508894166432411</v>
      </c>
      <c r="E894">
        <f t="shared" ca="1" si="74"/>
        <v>1735</v>
      </c>
      <c r="F894">
        <f t="shared" ca="1" si="75"/>
        <v>250</v>
      </c>
    </row>
    <row r="895" spans="1:6" x14ac:dyDescent="0.25">
      <c r="A895">
        <f t="shared" si="72"/>
        <v>799236</v>
      </c>
      <c r="B895">
        <v>894</v>
      </c>
      <c r="C895">
        <f>3*60+32</f>
        <v>212</v>
      </c>
      <c r="D895">
        <f t="shared" ca="1" si="73"/>
        <v>0.24390246824267658</v>
      </c>
      <c r="E895">
        <f t="shared" ca="1" si="74"/>
        <v>1631</v>
      </c>
      <c r="F895">
        <f t="shared" ca="1" si="75"/>
        <v>246</v>
      </c>
    </row>
    <row r="896" spans="1:6" x14ac:dyDescent="0.25">
      <c r="A896">
        <f t="shared" si="72"/>
        <v>801025</v>
      </c>
      <c r="B896">
        <v>895</v>
      </c>
      <c r="C896">
        <f>4*60+18</f>
        <v>258</v>
      </c>
      <c r="D896">
        <f t="shared" ca="1" si="73"/>
        <v>0.29673678256774361</v>
      </c>
      <c r="E896">
        <f t="shared" ca="1" si="74"/>
        <v>1529</v>
      </c>
      <c r="F896">
        <f t="shared" ca="1" si="75"/>
        <v>263</v>
      </c>
    </row>
    <row r="897" spans="1:6" x14ac:dyDescent="0.25">
      <c r="A897">
        <f t="shared" si="72"/>
        <v>802816</v>
      </c>
      <c r="B897">
        <v>896</v>
      </c>
      <c r="C897">
        <f>5*60+40</f>
        <v>340</v>
      </c>
      <c r="D897">
        <f t="shared" ca="1" si="73"/>
        <v>0.64868191614574056</v>
      </c>
      <c r="E897">
        <f t="shared" ca="1" si="74"/>
        <v>772</v>
      </c>
      <c r="F897">
        <f t="shared" ca="1" si="75"/>
        <v>216</v>
      </c>
    </row>
    <row r="898" spans="1:6" x14ac:dyDescent="0.25">
      <c r="A898">
        <f t="shared" si="72"/>
        <v>804609</v>
      </c>
      <c r="B898">
        <v>897</v>
      </c>
      <c r="C898">
        <f>5*60+40</f>
        <v>340</v>
      </c>
      <c r="D898">
        <f t="shared" ca="1" si="73"/>
        <v>0.56141032000004465</v>
      </c>
      <c r="E898">
        <f t="shared" ca="1" si="74"/>
        <v>969</v>
      </c>
      <c r="F898">
        <f t="shared" ca="1" si="75"/>
        <v>292</v>
      </c>
    </row>
    <row r="899" spans="1:6" x14ac:dyDescent="0.25">
      <c r="A899">
        <f t="shared" ref="A899:A962" si="76">B899^2</f>
        <v>806404</v>
      </c>
      <c r="B899">
        <v>898</v>
      </c>
      <c r="C899">
        <f>3*60+32</f>
        <v>212</v>
      </c>
      <c r="D899">
        <f t="shared" ref="D899:D962" ca="1" si="77">RAND()</f>
        <v>0.61318314125811868</v>
      </c>
      <c r="E899">
        <f t="shared" ref="E899:E962" ca="1" si="78">RANK(D899,$D$2:$D$2194)</f>
        <v>849</v>
      </c>
      <c r="F899">
        <f t="shared" ref="F899:F962" ca="1" si="79">OFFSET($C$1,E899,0)</f>
        <v>270</v>
      </c>
    </row>
    <row r="900" spans="1:6" x14ac:dyDescent="0.25">
      <c r="A900">
        <f t="shared" si="76"/>
        <v>808201</v>
      </c>
      <c r="B900">
        <v>899</v>
      </c>
      <c r="C900">
        <f>3*60+32</f>
        <v>212</v>
      </c>
      <c r="D900">
        <f t="shared" ca="1" si="77"/>
        <v>0.70038966823092164</v>
      </c>
      <c r="E900">
        <f t="shared" ca="1" si="78"/>
        <v>653</v>
      </c>
      <c r="F900">
        <f t="shared" ca="1" si="79"/>
        <v>235</v>
      </c>
    </row>
    <row r="901" spans="1:6" x14ac:dyDescent="0.25">
      <c r="A901">
        <f t="shared" si="76"/>
        <v>810000</v>
      </c>
      <c r="B901">
        <v>900</v>
      </c>
      <c r="C901">
        <f>5*60+2</f>
        <v>302</v>
      </c>
      <c r="D901">
        <f t="shared" ca="1" si="77"/>
        <v>0.67428572370821649</v>
      </c>
      <c r="E901">
        <f t="shared" ca="1" si="78"/>
        <v>723</v>
      </c>
      <c r="F901">
        <f t="shared" ca="1" si="79"/>
        <v>218</v>
      </c>
    </row>
    <row r="902" spans="1:6" x14ac:dyDescent="0.25">
      <c r="A902">
        <f t="shared" si="76"/>
        <v>811801</v>
      </c>
      <c r="B902">
        <v>901</v>
      </c>
      <c r="C902">
        <f>5*60+2</f>
        <v>302</v>
      </c>
      <c r="D902">
        <f t="shared" ca="1" si="77"/>
        <v>0.7449746638938991</v>
      </c>
      <c r="E902">
        <f t="shared" ca="1" si="78"/>
        <v>543</v>
      </c>
      <c r="F902">
        <f t="shared" ca="1" si="79"/>
        <v>228</v>
      </c>
    </row>
    <row r="903" spans="1:6" x14ac:dyDescent="0.25">
      <c r="A903">
        <f t="shared" si="76"/>
        <v>813604</v>
      </c>
      <c r="B903">
        <v>902</v>
      </c>
      <c r="C903">
        <f>4*60+43</f>
        <v>283</v>
      </c>
      <c r="D903">
        <f t="shared" ca="1" si="77"/>
        <v>0.55897732315023629</v>
      </c>
      <c r="E903">
        <f t="shared" ca="1" si="78"/>
        <v>977</v>
      </c>
      <c r="F903">
        <f t="shared" ca="1" si="79"/>
        <v>252</v>
      </c>
    </row>
    <row r="904" spans="1:6" x14ac:dyDescent="0.25">
      <c r="A904">
        <f t="shared" si="76"/>
        <v>815409</v>
      </c>
      <c r="B904">
        <v>903</v>
      </c>
      <c r="C904">
        <f>4*60+43</f>
        <v>283</v>
      </c>
      <c r="D904">
        <f t="shared" ca="1" si="77"/>
        <v>0.69921306080793577</v>
      </c>
      <c r="E904">
        <f t="shared" ca="1" si="78"/>
        <v>656</v>
      </c>
      <c r="F904">
        <f t="shared" ca="1" si="79"/>
        <v>253</v>
      </c>
    </row>
    <row r="905" spans="1:6" x14ac:dyDescent="0.25">
      <c r="A905">
        <f t="shared" si="76"/>
        <v>817216</v>
      </c>
      <c r="B905">
        <v>904</v>
      </c>
      <c r="C905">
        <f>4*60+38</f>
        <v>278</v>
      </c>
      <c r="D905">
        <f t="shared" ca="1" si="77"/>
        <v>1.0627698222140936E-3</v>
      </c>
      <c r="E905">
        <f t="shared" ca="1" si="78"/>
        <v>2191</v>
      </c>
      <c r="F905">
        <f t="shared" ca="1" si="79"/>
        <v>225</v>
      </c>
    </row>
    <row r="906" spans="1:6" x14ac:dyDescent="0.25">
      <c r="A906">
        <f t="shared" si="76"/>
        <v>819025</v>
      </c>
      <c r="B906">
        <v>905</v>
      </c>
      <c r="C906">
        <f>4*60+38</f>
        <v>278</v>
      </c>
      <c r="D906">
        <f t="shared" ca="1" si="77"/>
        <v>0.12672816113333574</v>
      </c>
      <c r="E906">
        <f t="shared" ca="1" si="78"/>
        <v>1899</v>
      </c>
      <c r="F906">
        <f t="shared" ca="1" si="79"/>
        <v>211</v>
      </c>
    </row>
    <row r="907" spans="1:6" x14ac:dyDescent="0.25">
      <c r="A907">
        <f t="shared" si="76"/>
        <v>820836</v>
      </c>
      <c r="B907">
        <v>906</v>
      </c>
      <c r="C907">
        <f>3*60+33</f>
        <v>213</v>
      </c>
      <c r="D907">
        <f t="shared" ca="1" si="77"/>
        <v>0.43849224395110509</v>
      </c>
      <c r="E907">
        <f t="shared" ca="1" si="78"/>
        <v>1223</v>
      </c>
      <c r="F907">
        <f t="shared" ca="1" si="79"/>
        <v>223</v>
      </c>
    </row>
    <row r="908" spans="1:6" x14ac:dyDescent="0.25">
      <c r="A908">
        <f t="shared" si="76"/>
        <v>822649</v>
      </c>
      <c r="B908">
        <v>907</v>
      </c>
      <c r="C908">
        <f>3*60+43</f>
        <v>223</v>
      </c>
      <c r="D908">
        <f t="shared" ca="1" si="77"/>
        <v>5.7660120757226485E-2</v>
      </c>
      <c r="E908">
        <f t="shared" ca="1" si="78"/>
        <v>2071</v>
      </c>
      <c r="F908">
        <f t="shared" ca="1" si="79"/>
        <v>263</v>
      </c>
    </row>
    <row r="909" spans="1:6" x14ac:dyDescent="0.25">
      <c r="A909">
        <f t="shared" si="76"/>
        <v>824464</v>
      </c>
      <c r="B909">
        <v>908</v>
      </c>
      <c r="C909">
        <f>3*60+43</f>
        <v>223</v>
      </c>
      <c r="D909">
        <f t="shared" ca="1" si="77"/>
        <v>0.19724438106407816</v>
      </c>
      <c r="E909">
        <f t="shared" ca="1" si="78"/>
        <v>1728</v>
      </c>
      <c r="F909">
        <f t="shared" ca="1" si="79"/>
        <v>235</v>
      </c>
    </row>
    <row r="910" spans="1:6" x14ac:dyDescent="0.25">
      <c r="A910">
        <f t="shared" si="76"/>
        <v>826281</v>
      </c>
      <c r="B910">
        <v>909</v>
      </c>
      <c r="C910">
        <f>5*60+52</f>
        <v>352</v>
      </c>
      <c r="D910">
        <f t="shared" ca="1" si="77"/>
        <v>0.592298577554357</v>
      </c>
      <c r="E910">
        <f t="shared" ca="1" si="78"/>
        <v>893</v>
      </c>
      <c r="F910">
        <f t="shared" ca="1" si="79"/>
        <v>212</v>
      </c>
    </row>
    <row r="911" spans="1:6" x14ac:dyDescent="0.25">
      <c r="A911">
        <f t="shared" si="76"/>
        <v>828100</v>
      </c>
      <c r="B911">
        <v>910</v>
      </c>
      <c r="C911">
        <f>5*60+52</f>
        <v>352</v>
      </c>
      <c r="D911">
        <f t="shared" ca="1" si="77"/>
        <v>0.17561944280135289</v>
      </c>
      <c r="E911">
        <f t="shared" ca="1" si="78"/>
        <v>1780</v>
      </c>
      <c r="F911">
        <f t="shared" ca="1" si="79"/>
        <v>249</v>
      </c>
    </row>
    <row r="912" spans="1:6" x14ac:dyDescent="0.25">
      <c r="A912">
        <f t="shared" si="76"/>
        <v>829921</v>
      </c>
      <c r="B912">
        <v>911</v>
      </c>
      <c r="C912">
        <f>5*60+52</f>
        <v>352</v>
      </c>
      <c r="D912">
        <f t="shared" ca="1" si="77"/>
        <v>0.98731005480192813</v>
      </c>
      <c r="E912">
        <f t="shared" ca="1" si="78"/>
        <v>32</v>
      </c>
      <c r="F912">
        <f t="shared" ca="1" si="79"/>
        <v>237</v>
      </c>
    </row>
    <row r="913" spans="1:6" x14ac:dyDescent="0.25">
      <c r="A913">
        <f t="shared" si="76"/>
        <v>831744</v>
      </c>
      <c r="B913">
        <v>912</v>
      </c>
      <c r="C913">
        <f>3*60+24</f>
        <v>204</v>
      </c>
      <c r="D913">
        <f t="shared" ca="1" si="77"/>
        <v>0.63788766201505631</v>
      </c>
      <c r="E913">
        <f t="shared" ca="1" si="78"/>
        <v>797</v>
      </c>
      <c r="F913">
        <f t="shared" ca="1" si="79"/>
        <v>191</v>
      </c>
    </row>
    <row r="914" spans="1:6" x14ac:dyDescent="0.25">
      <c r="A914">
        <f t="shared" si="76"/>
        <v>833569</v>
      </c>
      <c r="B914">
        <v>913</v>
      </c>
      <c r="C914">
        <f>4*60+25</f>
        <v>265</v>
      </c>
      <c r="D914">
        <f t="shared" ca="1" si="77"/>
        <v>0.14157520348374997</v>
      </c>
      <c r="E914">
        <f t="shared" ca="1" si="78"/>
        <v>1856</v>
      </c>
      <c r="F914">
        <f t="shared" ca="1" si="79"/>
        <v>242</v>
      </c>
    </row>
    <row r="915" spans="1:6" x14ac:dyDescent="0.25">
      <c r="A915">
        <f t="shared" si="76"/>
        <v>835396</v>
      </c>
      <c r="B915">
        <v>914</v>
      </c>
      <c r="C915">
        <f>4*60+40</f>
        <v>280</v>
      </c>
      <c r="D915">
        <f t="shared" ca="1" si="77"/>
        <v>0.19775201919202323</v>
      </c>
      <c r="E915">
        <f t="shared" ca="1" si="78"/>
        <v>1725</v>
      </c>
      <c r="F915">
        <f t="shared" ca="1" si="79"/>
        <v>235</v>
      </c>
    </row>
    <row r="916" spans="1:6" x14ac:dyDescent="0.25">
      <c r="A916">
        <f t="shared" si="76"/>
        <v>837225</v>
      </c>
      <c r="B916">
        <v>915</v>
      </c>
      <c r="C916">
        <f>5*60+37</f>
        <v>337</v>
      </c>
      <c r="D916">
        <f t="shared" ca="1" si="77"/>
        <v>0.70847470799899825</v>
      </c>
      <c r="E916">
        <f t="shared" ca="1" si="78"/>
        <v>629</v>
      </c>
      <c r="F916">
        <f t="shared" ca="1" si="79"/>
        <v>222</v>
      </c>
    </row>
    <row r="917" spans="1:6" x14ac:dyDescent="0.25">
      <c r="A917">
        <f t="shared" si="76"/>
        <v>839056</v>
      </c>
      <c r="B917">
        <v>916</v>
      </c>
      <c r="C917">
        <f>5*60+37</f>
        <v>337</v>
      </c>
      <c r="D917">
        <f t="shared" ca="1" si="77"/>
        <v>0.56335994605786566</v>
      </c>
      <c r="E917">
        <f t="shared" ca="1" si="78"/>
        <v>961</v>
      </c>
      <c r="F917">
        <f t="shared" ca="1" si="79"/>
        <v>298</v>
      </c>
    </row>
    <row r="918" spans="1:6" x14ac:dyDescent="0.25">
      <c r="A918">
        <f t="shared" si="76"/>
        <v>840889</v>
      </c>
      <c r="B918">
        <v>917</v>
      </c>
      <c r="C918">
        <f>4*60+31</f>
        <v>271</v>
      </c>
      <c r="D918">
        <f t="shared" ca="1" si="77"/>
        <v>0.28388211698240484</v>
      </c>
      <c r="E918">
        <f t="shared" ca="1" si="78"/>
        <v>1549</v>
      </c>
      <c r="F918">
        <f t="shared" ca="1" si="79"/>
        <v>258</v>
      </c>
    </row>
    <row r="919" spans="1:6" x14ac:dyDescent="0.25">
      <c r="A919">
        <f t="shared" si="76"/>
        <v>842724</v>
      </c>
      <c r="B919">
        <v>918</v>
      </c>
      <c r="C919">
        <f>4*60+30</f>
        <v>270</v>
      </c>
      <c r="D919">
        <f t="shared" ca="1" si="77"/>
        <v>0.6045471127617954</v>
      </c>
      <c r="E919">
        <f t="shared" ca="1" si="78"/>
        <v>862</v>
      </c>
      <c r="F919">
        <f t="shared" ca="1" si="79"/>
        <v>292</v>
      </c>
    </row>
    <row r="920" spans="1:6" x14ac:dyDescent="0.25">
      <c r="A920">
        <f t="shared" si="76"/>
        <v>844561</v>
      </c>
      <c r="B920">
        <v>919</v>
      </c>
      <c r="C920">
        <f>4*60+30</f>
        <v>270</v>
      </c>
      <c r="D920">
        <f t="shared" ca="1" si="77"/>
        <v>0.22312680411925168</v>
      </c>
      <c r="E920">
        <f t="shared" ca="1" si="78"/>
        <v>1677</v>
      </c>
      <c r="F920">
        <f t="shared" ca="1" si="79"/>
        <v>254</v>
      </c>
    </row>
    <row r="921" spans="1:6" x14ac:dyDescent="0.25">
      <c r="A921">
        <f t="shared" si="76"/>
        <v>846400</v>
      </c>
      <c r="B921">
        <v>920</v>
      </c>
      <c r="C921">
        <f>4*60+30</f>
        <v>270</v>
      </c>
      <c r="D921">
        <f t="shared" ca="1" si="77"/>
        <v>0.8281576856823456</v>
      </c>
      <c r="E921">
        <f t="shared" ca="1" si="78"/>
        <v>386</v>
      </c>
      <c r="F921">
        <f t="shared" ca="1" si="79"/>
        <v>193</v>
      </c>
    </row>
    <row r="922" spans="1:6" x14ac:dyDescent="0.25">
      <c r="A922">
        <f t="shared" si="76"/>
        <v>848241</v>
      </c>
      <c r="B922">
        <v>921</v>
      </c>
      <c r="C922">
        <f>4*60+30</f>
        <v>270</v>
      </c>
      <c r="D922">
        <f t="shared" ca="1" si="77"/>
        <v>0.55900984727893122</v>
      </c>
      <c r="E922">
        <f t="shared" ca="1" si="78"/>
        <v>976</v>
      </c>
      <c r="F922">
        <f t="shared" ca="1" si="79"/>
        <v>234</v>
      </c>
    </row>
    <row r="923" spans="1:6" x14ac:dyDescent="0.25">
      <c r="A923">
        <f t="shared" si="76"/>
        <v>850084</v>
      </c>
      <c r="B923">
        <v>922</v>
      </c>
      <c r="C923">
        <f>4*60+47</f>
        <v>287</v>
      </c>
      <c r="D923">
        <f t="shared" ca="1" si="77"/>
        <v>0.12502626003135187</v>
      </c>
      <c r="E923">
        <f t="shared" ca="1" si="78"/>
        <v>1910</v>
      </c>
      <c r="F923">
        <f t="shared" ca="1" si="79"/>
        <v>232</v>
      </c>
    </row>
    <row r="924" spans="1:6" x14ac:dyDescent="0.25">
      <c r="A924">
        <f t="shared" si="76"/>
        <v>851929</v>
      </c>
      <c r="B924">
        <v>923</v>
      </c>
      <c r="C924">
        <f>4*60+47</f>
        <v>287</v>
      </c>
      <c r="D924">
        <f t="shared" ca="1" si="77"/>
        <v>0.64772096355540243</v>
      </c>
      <c r="E924">
        <f t="shared" ca="1" si="78"/>
        <v>773</v>
      </c>
      <c r="F924">
        <f t="shared" ca="1" si="79"/>
        <v>190</v>
      </c>
    </row>
    <row r="925" spans="1:6" x14ac:dyDescent="0.25">
      <c r="A925">
        <f t="shared" si="76"/>
        <v>853776</v>
      </c>
      <c r="B925">
        <v>924</v>
      </c>
      <c r="C925">
        <f>4*60+12</f>
        <v>252</v>
      </c>
      <c r="D925">
        <f t="shared" ca="1" si="77"/>
        <v>0.4656844735485921</v>
      </c>
      <c r="E925">
        <f t="shared" ca="1" si="78"/>
        <v>1161</v>
      </c>
      <c r="F925">
        <f t="shared" ca="1" si="79"/>
        <v>245</v>
      </c>
    </row>
    <row r="926" spans="1:6" x14ac:dyDescent="0.25">
      <c r="A926">
        <f t="shared" si="76"/>
        <v>855625</v>
      </c>
      <c r="B926">
        <v>925</v>
      </c>
      <c r="C926">
        <f>4*60+12</f>
        <v>252</v>
      </c>
      <c r="D926">
        <f t="shared" ca="1" si="77"/>
        <v>0.72663783956861006</v>
      </c>
      <c r="E926">
        <f t="shared" ca="1" si="78"/>
        <v>578</v>
      </c>
      <c r="F926">
        <f t="shared" ca="1" si="79"/>
        <v>225</v>
      </c>
    </row>
    <row r="927" spans="1:6" x14ac:dyDescent="0.25">
      <c r="A927">
        <f t="shared" si="76"/>
        <v>857476</v>
      </c>
      <c r="B927">
        <v>926</v>
      </c>
      <c r="C927">
        <f>3*60+50</f>
        <v>230</v>
      </c>
      <c r="D927">
        <f t="shared" ca="1" si="77"/>
        <v>0.77261421533177232</v>
      </c>
      <c r="E927">
        <f t="shared" ca="1" si="78"/>
        <v>499</v>
      </c>
      <c r="F927">
        <f t="shared" ca="1" si="79"/>
        <v>177</v>
      </c>
    </row>
    <row r="928" spans="1:6" x14ac:dyDescent="0.25">
      <c r="A928">
        <f t="shared" si="76"/>
        <v>859329</v>
      </c>
      <c r="B928">
        <v>927</v>
      </c>
      <c r="C928">
        <f>3*60+50</f>
        <v>230</v>
      </c>
      <c r="D928">
        <f t="shared" ca="1" si="77"/>
        <v>0.6241376129908448</v>
      </c>
      <c r="E928">
        <f t="shared" ca="1" si="78"/>
        <v>827</v>
      </c>
      <c r="F928">
        <f t="shared" ca="1" si="79"/>
        <v>227</v>
      </c>
    </row>
    <row r="929" spans="1:6" x14ac:dyDescent="0.25">
      <c r="A929">
        <f t="shared" si="76"/>
        <v>861184</v>
      </c>
      <c r="B929">
        <v>928</v>
      </c>
      <c r="C929">
        <f>5*60+46</f>
        <v>346</v>
      </c>
      <c r="D929">
        <f t="shared" ca="1" si="77"/>
        <v>0.57454664672783207</v>
      </c>
      <c r="E929">
        <f t="shared" ca="1" si="78"/>
        <v>930</v>
      </c>
      <c r="F929">
        <f t="shared" ca="1" si="79"/>
        <v>210</v>
      </c>
    </row>
    <row r="930" spans="1:6" x14ac:dyDescent="0.25">
      <c r="A930">
        <f t="shared" si="76"/>
        <v>863041</v>
      </c>
      <c r="B930">
        <v>929</v>
      </c>
      <c r="C930">
        <f>5*60+21</f>
        <v>321</v>
      </c>
      <c r="D930">
        <f t="shared" ca="1" si="77"/>
        <v>0.5678753051528086</v>
      </c>
      <c r="E930">
        <f t="shared" ca="1" si="78"/>
        <v>952</v>
      </c>
      <c r="F930">
        <f t="shared" ca="1" si="79"/>
        <v>332</v>
      </c>
    </row>
    <row r="931" spans="1:6" x14ac:dyDescent="0.25">
      <c r="A931">
        <f t="shared" si="76"/>
        <v>864900</v>
      </c>
      <c r="B931">
        <v>930</v>
      </c>
      <c r="C931">
        <f>3*60+30</f>
        <v>210</v>
      </c>
      <c r="D931">
        <f t="shared" ca="1" si="77"/>
        <v>0.50601575434242041</v>
      </c>
      <c r="E931">
        <f t="shared" ca="1" si="78"/>
        <v>1077</v>
      </c>
      <c r="F931">
        <f t="shared" ca="1" si="79"/>
        <v>246</v>
      </c>
    </row>
    <row r="932" spans="1:6" x14ac:dyDescent="0.25">
      <c r="A932">
        <f t="shared" si="76"/>
        <v>866761</v>
      </c>
      <c r="B932">
        <v>931</v>
      </c>
      <c r="C932">
        <f>3*60+30</f>
        <v>210</v>
      </c>
      <c r="D932">
        <f t="shared" ca="1" si="77"/>
        <v>0.29168970403612204</v>
      </c>
      <c r="E932">
        <f t="shared" ca="1" si="78"/>
        <v>1536</v>
      </c>
      <c r="F932">
        <f t="shared" ca="1" si="79"/>
        <v>263</v>
      </c>
    </row>
    <row r="933" spans="1:6" x14ac:dyDescent="0.25">
      <c r="A933">
        <f t="shared" si="76"/>
        <v>868624</v>
      </c>
      <c r="B933">
        <v>932</v>
      </c>
      <c r="C933">
        <f>3*60+35</f>
        <v>215</v>
      </c>
      <c r="D933">
        <f t="shared" ca="1" si="77"/>
        <v>0.14240709556403741</v>
      </c>
      <c r="E933">
        <f t="shared" ca="1" si="78"/>
        <v>1852</v>
      </c>
      <c r="F933">
        <f t="shared" ca="1" si="79"/>
        <v>218</v>
      </c>
    </row>
    <row r="934" spans="1:6" x14ac:dyDescent="0.25">
      <c r="A934">
        <f t="shared" si="76"/>
        <v>870489</v>
      </c>
      <c r="B934">
        <v>933</v>
      </c>
      <c r="C934">
        <f>5*60+44</f>
        <v>344</v>
      </c>
      <c r="D934">
        <f t="shared" ca="1" si="77"/>
        <v>0.50091786753486267</v>
      </c>
      <c r="E934">
        <f t="shared" ca="1" si="78"/>
        <v>1084</v>
      </c>
      <c r="F934">
        <f t="shared" ca="1" si="79"/>
        <v>269</v>
      </c>
    </row>
    <row r="935" spans="1:6" x14ac:dyDescent="0.25">
      <c r="A935">
        <f t="shared" si="76"/>
        <v>872356</v>
      </c>
      <c r="B935">
        <v>934</v>
      </c>
      <c r="C935">
        <f>3*60+54</f>
        <v>234</v>
      </c>
      <c r="D935">
        <f t="shared" ca="1" si="77"/>
        <v>0.59312324747255996</v>
      </c>
      <c r="E935">
        <f t="shared" ca="1" si="78"/>
        <v>892</v>
      </c>
      <c r="F935">
        <f t="shared" ca="1" si="79"/>
        <v>180</v>
      </c>
    </row>
    <row r="936" spans="1:6" x14ac:dyDescent="0.25">
      <c r="A936">
        <f t="shared" si="76"/>
        <v>874225</v>
      </c>
      <c r="B936">
        <v>935</v>
      </c>
      <c r="C936">
        <f>3*60+54</f>
        <v>234</v>
      </c>
      <c r="D936">
        <f t="shared" ca="1" si="77"/>
        <v>0.10194626153478248</v>
      </c>
      <c r="E936">
        <f t="shared" ca="1" si="78"/>
        <v>1961</v>
      </c>
      <c r="F936">
        <f t="shared" ca="1" si="79"/>
        <v>180</v>
      </c>
    </row>
    <row r="937" spans="1:6" x14ac:dyDescent="0.25">
      <c r="A937">
        <f t="shared" si="76"/>
        <v>876096</v>
      </c>
      <c r="B937">
        <v>936</v>
      </c>
      <c r="C937">
        <f>4*60+7</f>
        <v>247</v>
      </c>
      <c r="D937">
        <f t="shared" ca="1" si="77"/>
        <v>2.2159733367385526E-2</v>
      </c>
      <c r="E937">
        <f t="shared" ca="1" si="78"/>
        <v>2157</v>
      </c>
      <c r="F937">
        <f t="shared" ca="1" si="79"/>
        <v>250</v>
      </c>
    </row>
    <row r="938" spans="1:6" x14ac:dyDescent="0.25">
      <c r="A938">
        <f t="shared" si="76"/>
        <v>877969</v>
      </c>
      <c r="B938">
        <v>937</v>
      </c>
      <c r="C938">
        <f>4*60+2</f>
        <v>242</v>
      </c>
      <c r="D938">
        <f t="shared" ca="1" si="77"/>
        <v>0.49977415823165117</v>
      </c>
      <c r="E938">
        <f t="shared" ca="1" si="78"/>
        <v>1086</v>
      </c>
      <c r="F938">
        <f t="shared" ca="1" si="79"/>
        <v>249</v>
      </c>
    </row>
    <row r="939" spans="1:6" x14ac:dyDescent="0.25">
      <c r="A939">
        <f t="shared" si="76"/>
        <v>879844</v>
      </c>
      <c r="B939">
        <v>938</v>
      </c>
      <c r="C939">
        <f>4*60+2</f>
        <v>242</v>
      </c>
      <c r="D939">
        <f t="shared" ca="1" si="77"/>
        <v>0.70855122848072782</v>
      </c>
      <c r="E939">
        <f t="shared" ca="1" si="78"/>
        <v>627</v>
      </c>
      <c r="F939">
        <f t="shared" ca="1" si="79"/>
        <v>273</v>
      </c>
    </row>
    <row r="940" spans="1:6" x14ac:dyDescent="0.25">
      <c r="A940">
        <f t="shared" si="76"/>
        <v>881721</v>
      </c>
      <c r="B940">
        <v>939</v>
      </c>
      <c r="C940">
        <f>4*60+20</f>
        <v>260</v>
      </c>
      <c r="D940">
        <f t="shared" ca="1" si="77"/>
        <v>0.67973279106077378</v>
      </c>
      <c r="E940">
        <f t="shared" ca="1" si="78"/>
        <v>703</v>
      </c>
      <c r="F940">
        <f t="shared" ca="1" si="79"/>
        <v>243</v>
      </c>
    </row>
    <row r="941" spans="1:6" x14ac:dyDescent="0.25">
      <c r="A941">
        <f t="shared" si="76"/>
        <v>883600</v>
      </c>
      <c r="B941">
        <v>940</v>
      </c>
      <c r="C941">
        <f>4*60+20</f>
        <v>260</v>
      </c>
      <c r="D941">
        <f t="shared" ca="1" si="77"/>
        <v>0.13499537514850524</v>
      </c>
      <c r="E941">
        <f t="shared" ca="1" si="78"/>
        <v>1878</v>
      </c>
      <c r="F941">
        <f t="shared" ca="1" si="79"/>
        <v>227</v>
      </c>
    </row>
    <row r="942" spans="1:6" x14ac:dyDescent="0.25">
      <c r="A942">
        <f t="shared" si="76"/>
        <v>885481</v>
      </c>
      <c r="B942">
        <v>941</v>
      </c>
      <c r="C942" s="1">
        <v>260</v>
      </c>
      <c r="D942">
        <f t="shared" ca="1" si="77"/>
        <v>0.86295149432951535</v>
      </c>
      <c r="E942">
        <f t="shared" ca="1" si="78"/>
        <v>313</v>
      </c>
      <c r="F942">
        <f t="shared" ca="1" si="79"/>
        <v>236</v>
      </c>
    </row>
    <row r="943" spans="1:6" x14ac:dyDescent="0.25">
      <c r="A943">
        <f t="shared" si="76"/>
        <v>887364</v>
      </c>
      <c r="B943">
        <v>942</v>
      </c>
      <c r="C943">
        <f>4*60+51</f>
        <v>291</v>
      </c>
      <c r="D943">
        <f t="shared" ca="1" si="77"/>
        <v>0.89112469269539096</v>
      </c>
      <c r="E943">
        <f t="shared" ca="1" si="78"/>
        <v>244</v>
      </c>
      <c r="F943">
        <f t="shared" ca="1" si="79"/>
        <v>192</v>
      </c>
    </row>
    <row r="944" spans="1:6" x14ac:dyDescent="0.25">
      <c r="A944">
        <f t="shared" si="76"/>
        <v>889249</v>
      </c>
      <c r="B944">
        <v>943</v>
      </c>
      <c r="C944">
        <f>3*60+23</f>
        <v>203</v>
      </c>
      <c r="D944">
        <f t="shared" ca="1" si="77"/>
        <v>0.97131984702710872</v>
      </c>
      <c r="E944">
        <f t="shared" ca="1" si="78"/>
        <v>66</v>
      </c>
      <c r="F944">
        <f t="shared" ca="1" si="79"/>
        <v>248</v>
      </c>
    </row>
    <row r="945" spans="1:6" x14ac:dyDescent="0.25">
      <c r="A945">
        <f t="shared" si="76"/>
        <v>891136</v>
      </c>
      <c r="B945">
        <v>944</v>
      </c>
      <c r="C945">
        <f>3*60+23</f>
        <v>203</v>
      </c>
      <c r="D945">
        <f t="shared" ca="1" si="77"/>
        <v>0.41123345513515008</v>
      </c>
      <c r="E945">
        <f t="shared" ca="1" si="78"/>
        <v>1285</v>
      </c>
      <c r="F945">
        <f t="shared" ca="1" si="79"/>
        <v>258</v>
      </c>
    </row>
    <row r="946" spans="1:6" x14ac:dyDescent="0.25">
      <c r="A946">
        <f t="shared" si="76"/>
        <v>893025</v>
      </c>
      <c r="B946">
        <v>945</v>
      </c>
      <c r="C946">
        <f>3*60+58</f>
        <v>238</v>
      </c>
      <c r="D946">
        <f t="shared" ca="1" si="77"/>
        <v>0.88004801690807621</v>
      </c>
      <c r="E946">
        <f t="shared" ca="1" si="78"/>
        <v>280</v>
      </c>
      <c r="F946">
        <f t="shared" ca="1" si="79"/>
        <v>171</v>
      </c>
    </row>
    <row r="947" spans="1:6" x14ac:dyDescent="0.25">
      <c r="A947">
        <f t="shared" si="76"/>
        <v>894916</v>
      </c>
      <c r="B947">
        <v>946</v>
      </c>
      <c r="C947">
        <f>4*60+11</f>
        <v>251</v>
      </c>
      <c r="D947">
        <f t="shared" ca="1" si="77"/>
        <v>0.51809217785691264</v>
      </c>
      <c r="E947">
        <f t="shared" ca="1" si="78"/>
        <v>1052</v>
      </c>
      <c r="F947">
        <f t="shared" ca="1" si="79"/>
        <v>234</v>
      </c>
    </row>
    <row r="948" spans="1:6" x14ac:dyDescent="0.25">
      <c r="A948">
        <f t="shared" si="76"/>
        <v>896809</v>
      </c>
      <c r="B948">
        <v>947</v>
      </c>
      <c r="C948">
        <f>4*60+11</f>
        <v>251</v>
      </c>
      <c r="D948">
        <f t="shared" ca="1" si="77"/>
        <v>0.55194291089176284</v>
      </c>
      <c r="E948">
        <f t="shared" ca="1" si="78"/>
        <v>989</v>
      </c>
      <c r="F948">
        <f t="shared" ca="1" si="79"/>
        <v>289</v>
      </c>
    </row>
    <row r="949" spans="1:6" x14ac:dyDescent="0.25">
      <c r="A949">
        <f t="shared" si="76"/>
        <v>898704</v>
      </c>
      <c r="B949">
        <v>948</v>
      </c>
      <c r="C949">
        <f>4*60+11</f>
        <v>251</v>
      </c>
      <c r="D949">
        <f t="shared" ca="1" si="77"/>
        <v>0.79156103619335483</v>
      </c>
      <c r="E949">
        <f t="shared" ca="1" si="78"/>
        <v>465</v>
      </c>
      <c r="F949">
        <f t="shared" ca="1" si="79"/>
        <v>283</v>
      </c>
    </row>
    <row r="950" spans="1:6" x14ac:dyDescent="0.25">
      <c r="A950">
        <f t="shared" si="76"/>
        <v>900601</v>
      </c>
      <c r="B950">
        <v>949</v>
      </c>
      <c r="C950">
        <f>3*60+34</f>
        <v>214</v>
      </c>
      <c r="D950">
        <f t="shared" ca="1" si="77"/>
        <v>0.24097371865679706</v>
      </c>
      <c r="E950">
        <f t="shared" ca="1" si="78"/>
        <v>1634</v>
      </c>
      <c r="F950">
        <f t="shared" ca="1" si="79"/>
        <v>246</v>
      </c>
    </row>
    <row r="951" spans="1:6" x14ac:dyDescent="0.25">
      <c r="A951">
        <f t="shared" si="76"/>
        <v>902500</v>
      </c>
      <c r="B951">
        <v>950</v>
      </c>
      <c r="C951">
        <f>3*60+34</f>
        <v>214</v>
      </c>
      <c r="D951">
        <f t="shared" ca="1" si="77"/>
        <v>0.706994022953083</v>
      </c>
      <c r="E951">
        <f t="shared" ca="1" si="78"/>
        <v>636</v>
      </c>
      <c r="F951">
        <f t="shared" ca="1" si="79"/>
        <v>293</v>
      </c>
    </row>
    <row r="952" spans="1:6" x14ac:dyDescent="0.25">
      <c r="A952">
        <f t="shared" si="76"/>
        <v>904401</v>
      </c>
      <c r="B952">
        <v>951</v>
      </c>
      <c r="C952">
        <f>3*60+34</f>
        <v>214</v>
      </c>
      <c r="D952">
        <f t="shared" ca="1" si="77"/>
        <v>0.20858518321395381</v>
      </c>
      <c r="E952">
        <f t="shared" ca="1" si="78"/>
        <v>1704</v>
      </c>
      <c r="F952">
        <f t="shared" ca="1" si="79"/>
        <v>236</v>
      </c>
    </row>
    <row r="953" spans="1:6" x14ac:dyDescent="0.25">
      <c r="A953">
        <f t="shared" si="76"/>
        <v>906304</v>
      </c>
      <c r="B953">
        <v>952</v>
      </c>
      <c r="C953">
        <f>5*60+32</f>
        <v>332</v>
      </c>
      <c r="D953">
        <f t="shared" ca="1" si="77"/>
        <v>0.57283414601468563</v>
      </c>
      <c r="E953">
        <f t="shared" ca="1" si="78"/>
        <v>937</v>
      </c>
      <c r="F953">
        <f t="shared" ca="1" si="79"/>
        <v>242</v>
      </c>
    </row>
    <row r="954" spans="1:6" x14ac:dyDescent="0.25">
      <c r="A954">
        <f t="shared" si="76"/>
        <v>908209</v>
      </c>
      <c r="B954">
        <v>953</v>
      </c>
      <c r="C954">
        <f>3*60+56</f>
        <v>236</v>
      </c>
      <c r="D954">
        <f t="shared" ca="1" si="77"/>
        <v>0.12611380544568418</v>
      </c>
      <c r="E954">
        <f t="shared" ca="1" si="78"/>
        <v>1904</v>
      </c>
      <c r="F954">
        <f t="shared" ca="1" si="79"/>
        <v>254</v>
      </c>
    </row>
    <row r="955" spans="1:6" x14ac:dyDescent="0.25">
      <c r="A955">
        <f t="shared" si="76"/>
        <v>910116</v>
      </c>
      <c r="B955">
        <v>954</v>
      </c>
      <c r="C955">
        <f>3*60+57</f>
        <v>237</v>
      </c>
      <c r="D955">
        <f t="shared" ca="1" si="77"/>
        <v>0.67108287056677729</v>
      </c>
      <c r="E955">
        <f t="shared" ca="1" si="78"/>
        <v>728</v>
      </c>
      <c r="F955">
        <f t="shared" ca="1" si="79"/>
        <v>247</v>
      </c>
    </row>
    <row r="956" spans="1:6" x14ac:dyDescent="0.25">
      <c r="A956">
        <f t="shared" si="76"/>
        <v>912025</v>
      </c>
      <c r="B956">
        <v>955</v>
      </c>
      <c r="C956">
        <f>3*60+38</f>
        <v>218</v>
      </c>
      <c r="D956">
        <f t="shared" ca="1" si="77"/>
        <v>0.41374068695811017</v>
      </c>
      <c r="E956">
        <f t="shared" ca="1" si="78"/>
        <v>1277</v>
      </c>
      <c r="F956">
        <f t="shared" ca="1" si="79"/>
        <v>290</v>
      </c>
    </row>
    <row r="957" spans="1:6" x14ac:dyDescent="0.25">
      <c r="A957">
        <f t="shared" si="76"/>
        <v>913936</v>
      </c>
      <c r="B957">
        <v>956</v>
      </c>
      <c r="C957">
        <f>5*60+41</f>
        <v>341</v>
      </c>
      <c r="D957">
        <f t="shared" ca="1" si="77"/>
        <v>0.77348970418021623</v>
      </c>
      <c r="E957">
        <f t="shared" ca="1" si="78"/>
        <v>497</v>
      </c>
      <c r="F957">
        <f t="shared" ca="1" si="79"/>
        <v>229</v>
      </c>
    </row>
    <row r="958" spans="1:6" x14ac:dyDescent="0.25">
      <c r="A958">
        <f t="shared" si="76"/>
        <v>915849</v>
      </c>
      <c r="B958">
        <v>957</v>
      </c>
      <c r="C958">
        <f>5*60+41</f>
        <v>341</v>
      </c>
      <c r="D958">
        <f t="shared" ca="1" si="77"/>
        <v>0.84724759646017056</v>
      </c>
      <c r="E958">
        <f t="shared" ca="1" si="78"/>
        <v>345</v>
      </c>
      <c r="F958">
        <f t="shared" ca="1" si="79"/>
        <v>213</v>
      </c>
    </row>
    <row r="959" spans="1:6" x14ac:dyDescent="0.25">
      <c r="A959">
        <f t="shared" si="76"/>
        <v>917764</v>
      </c>
      <c r="B959">
        <v>958</v>
      </c>
      <c r="C959">
        <f>5*60+41</f>
        <v>341</v>
      </c>
      <c r="D959">
        <f t="shared" ca="1" si="77"/>
        <v>0.75340894547390524</v>
      </c>
      <c r="E959">
        <f t="shared" ca="1" si="78"/>
        <v>528</v>
      </c>
      <c r="F959">
        <f t="shared" ca="1" si="79"/>
        <v>219</v>
      </c>
    </row>
    <row r="960" spans="1:6" x14ac:dyDescent="0.25">
      <c r="A960">
        <f t="shared" si="76"/>
        <v>919681</v>
      </c>
      <c r="B960">
        <v>959</v>
      </c>
      <c r="C960">
        <f>5*60+41</f>
        <v>341</v>
      </c>
      <c r="D960">
        <f t="shared" ca="1" si="77"/>
        <v>0.73763411181170002</v>
      </c>
      <c r="E960">
        <f t="shared" ca="1" si="78"/>
        <v>561</v>
      </c>
      <c r="F960">
        <f t="shared" ca="1" si="79"/>
        <v>264</v>
      </c>
    </row>
    <row r="961" spans="1:6" x14ac:dyDescent="0.25">
      <c r="A961">
        <f t="shared" si="76"/>
        <v>921600</v>
      </c>
      <c r="B961">
        <v>960</v>
      </c>
      <c r="C961">
        <f>4*60+58</f>
        <v>298</v>
      </c>
      <c r="D961">
        <f t="shared" ca="1" si="77"/>
        <v>0.57709378583974913</v>
      </c>
      <c r="E961">
        <f t="shared" ca="1" si="78"/>
        <v>923</v>
      </c>
      <c r="F961">
        <f t="shared" ca="1" si="79"/>
        <v>287</v>
      </c>
    </row>
    <row r="962" spans="1:6" x14ac:dyDescent="0.25">
      <c r="A962">
        <f t="shared" si="76"/>
        <v>923521</v>
      </c>
      <c r="B962">
        <v>961</v>
      </c>
      <c r="C962">
        <f>4*60+58</f>
        <v>298</v>
      </c>
      <c r="D962">
        <f t="shared" ca="1" si="77"/>
        <v>0.83809915947740421</v>
      </c>
      <c r="E962">
        <f t="shared" ca="1" si="78"/>
        <v>369</v>
      </c>
      <c r="F962">
        <f t="shared" ca="1" si="79"/>
        <v>216</v>
      </c>
    </row>
    <row r="963" spans="1:6" x14ac:dyDescent="0.25">
      <c r="A963">
        <f t="shared" ref="A963:A1026" si="80">B963^2</f>
        <v>925444</v>
      </c>
      <c r="B963">
        <v>962</v>
      </c>
      <c r="C963">
        <f>3*60+17</f>
        <v>197</v>
      </c>
      <c r="D963">
        <f t="shared" ref="D963:D1026" ca="1" si="81">RAND()</f>
        <v>0.26276921549404675</v>
      </c>
      <c r="E963">
        <f t="shared" ref="E963:E1026" ca="1" si="82">RANK(D963,$D$2:$D$2194)</f>
        <v>1585</v>
      </c>
      <c r="F963">
        <f t="shared" ref="F963:F1026" ca="1" si="83">OFFSET($C$1,E963,0)</f>
        <v>264</v>
      </c>
    </row>
    <row r="964" spans="1:6" x14ac:dyDescent="0.25">
      <c r="A964">
        <f t="shared" si="80"/>
        <v>927369</v>
      </c>
      <c r="B964">
        <v>963</v>
      </c>
      <c r="C964">
        <f>4*60+54</f>
        <v>294</v>
      </c>
      <c r="D964">
        <f t="shared" ca="1" si="81"/>
        <v>7.0841460465555617E-2</v>
      </c>
      <c r="E964">
        <f t="shared" ca="1" si="82"/>
        <v>2041</v>
      </c>
      <c r="F964">
        <f t="shared" ca="1" si="83"/>
        <v>199</v>
      </c>
    </row>
    <row r="965" spans="1:6" x14ac:dyDescent="0.25">
      <c r="A965">
        <f t="shared" si="80"/>
        <v>929296</v>
      </c>
      <c r="B965">
        <v>964</v>
      </c>
      <c r="C965">
        <f>3*60+57</f>
        <v>237</v>
      </c>
      <c r="D965">
        <f t="shared" ca="1" si="81"/>
        <v>0.14869111171331939</v>
      </c>
      <c r="E965">
        <f t="shared" ca="1" si="82"/>
        <v>1837</v>
      </c>
      <c r="F965">
        <f t="shared" ca="1" si="83"/>
        <v>210</v>
      </c>
    </row>
    <row r="966" spans="1:6" x14ac:dyDescent="0.25">
      <c r="A966">
        <f t="shared" si="80"/>
        <v>931225</v>
      </c>
      <c r="B966">
        <v>965</v>
      </c>
      <c r="C966">
        <f>4*60+14</f>
        <v>254</v>
      </c>
      <c r="D966">
        <f t="shared" ca="1" si="81"/>
        <v>0.42944417090368237</v>
      </c>
      <c r="E966">
        <f t="shared" ca="1" si="82"/>
        <v>1242</v>
      </c>
      <c r="F966">
        <f t="shared" ca="1" si="83"/>
        <v>244</v>
      </c>
    </row>
    <row r="967" spans="1:6" x14ac:dyDescent="0.25">
      <c r="A967">
        <f t="shared" si="80"/>
        <v>933156</v>
      </c>
      <c r="B967">
        <v>966</v>
      </c>
      <c r="C967">
        <f>4*60</f>
        <v>240</v>
      </c>
      <c r="D967">
        <f t="shared" ca="1" si="81"/>
        <v>0.58553711824773302</v>
      </c>
      <c r="E967">
        <f t="shared" ca="1" si="82"/>
        <v>907</v>
      </c>
      <c r="F967">
        <f t="shared" ca="1" si="83"/>
        <v>223</v>
      </c>
    </row>
    <row r="968" spans="1:6" x14ac:dyDescent="0.25">
      <c r="A968">
        <f t="shared" si="80"/>
        <v>935089</v>
      </c>
      <c r="B968">
        <v>967</v>
      </c>
      <c r="C968">
        <f>3*60+24</f>
        <v>204</v>
      </c>
      <c r="D968">
        <f t="shared" ca="1" si="81"/>
        <v>0.56185171609806661</v>
      </c>
      <c r="E968">
        <f t="shared" ca="1" si="82"/>
        <v>967</v>
      </c>
      <c r="F968">
        <f t="shared" ca="1" si="83"/>
        <v>204</v>
      </c>
    </row>
    <row r="969" spans="1:6" x14ac:dyDescent="0.25">
      <c r="A969">
        <f t="shared" si="80"/>
        <v>937024</v>
      </c>
      <c r="B969">
        <v>968</v>
      </c>
      <c r="C969">
        <f>3*60+24</f>
        <v>204</v>
      </c>
      <c r="D969">
        <f t="shared" ca="1" si="81"/>
        <v>0.57338173427004302</v>
      </c>
      <c r="E969">
        <f t="shared" ca="1" si="82"/>
        <v>933</v>
      </c>
      <c r="F969">
        <f t="shared" ca="1" si="83"/>
        <v>344</v>
      </c>
    </row>
    <row r="970" spans="1:6" x14ac:dyDescent="0.25">
      <c r="A970">
        <f t="shared" si="80"/>
        <v>938961</v>
      </c>
      <c r="B970">
        <v>969</v>
      </c>
      <c r="C970">
        <f>4*60+52</f>
        <v>292</v>
      </c>
      <c r="D970">
        <f t="shared" ca="1" si="81"/>
        <v>0.69443999503127851</v>
      </c>
      <c r="E970">
        <f t="shared" ca="1" si="82"/>
        <v>670</v>
      </c>
      <c r="F970">
        <f t="shared" ca="1" si="83"/>
        <v>248</v>
      </c>
    </row>
    <row r="971" spans="1:6" x14ac:dyDescent="0.25">
      <c r="A971">
        <f t="shared" si="80"/>
        <v>940900</v>
      </c>
      <c r="B971">
        <v>970</v>
      </c>
      <c r="C971">
        <f>4*60+52</f>
        <v>292</v>
      </c>
      <c r="D971">
        <f t="shared" ca="1" si="81"/>
        <v>0.86775112395165954</v>
      </c>
      <c r="E971">
        <f t="shared" ca="1" si="82"/>
        <v>306</v>
      </c>
      <c r="F971">
        <f t="shared" ca="1" si="83"/>
        <v>185</v>
      </c>
    </row>
    <row r="972" spans="1:6" x14ac:dyDescent="0.25">
      <c r="A972">
        <f t="shared" si="80"/>
        <v>942841</v>
      </c>
      <c r="B972">
        <v>971</v>
      </c>
      <c r="C972">
        <f>4*60+6</f>
        <v>246</v>
      </c>
      <c r="D972">
        <f t="shared" ca="1" si="81"/>
        <v>0.84196931022192489</v>
      </c>
      <c r="E972">
        <f t="shared" ca="1" si="82"/>
        <v>361</v>
      </c>
      <c r="F972">
        <f t="shared" ca="1" si="83"/>
        <v>215</v>
      </c>
    </row>
    <row r="973" spans="1:6" x14ac:dyDescent="0.25">
      <c r="A973">
        <f t="shared" si="80"/>
        <v>944784</v>
      </c>
      <c r="B973">
        <v>972</v>
      </c>
      <c r="C973">
        <f>4*60+24</f>
        <v>264</v>
      </c>
      <c r="D973">
        <f t="shared" ca="1" si="81"/>
        <v>0.75767477668474448</v>
      </c>
      <c r="E973">
        <f t="shared" ca="1" si="82"/>
        <v>518</v>
      </c>
      <c r="F973">
        <f t="shared" ca="1" si="83"/>
        <v>231</v>
      </c>
    </row>
    <row r="974" spans="1:6" x14ac:dyDescent="0.25">
      <c r="A974">
        <f t="shared" si="80"/>
        <v>946729</v>
      </c>
      <c r="B974">
        <v>973</v>
      </c>
      <c r="C974">
        <f>4*60+24</f>
        <v>264</v>
      </c>
      <c r="D974">
        <f t="shared" ca="1" si="81"/>
        <v>0.71388616619858825</v>
      </c>
      <c r="E974">
        <f t="shared" ca="1" si="82"/>
        <v>609</v>
      </c>
      <c r="F974">
        <f t="shared" ca="1" si="83"/>
        <v>225</v>
      </c>
    </row>
    <row r="975" spans="1:6" x14ac:dyDescent="0.25">
      <c r="A975">
        <f t="shared" si="80"/>
        <v>948676</v>
      </c>
      <c r="B975">
        <v>974</v>
      </c>
      <c r="C975">
        <f>4*60+24</f>
        <v>264</v>
      </c>
      <c r="D975">
        <f t="shared" ca="1" si="81"/>
        <v>0.14040187246714608</v>
      </c>
      <c r="E975">
        <f t="shared" ca="1" si="82"/>
        <v>1862</v>
      </c>
      <c r="F975">
        <f t="shared" ca="1" si="83"/>
        <v>212</v>
      </c>
    </row>
    <row r="976" spans="1:6" x14ac:dyDescent="0.25">
      <c r="A976">
        <f t="shared" si="80"/>
        <v>950625</v>
      </c>
      <c r="B976">
        <v>975</v>
      </c>
      <c r="C976">
        <f>3*60+51</f>
        <v>231</v>
      </c>
      <c r="D976">
        <f t="shared" ca="1" si="81"/>
        <v>0.38025597241979858</v>
      </c>
      <c r="E976">
        <f t="shared" ca="1" si="82"/>
        <v>1349</v>
      </c>
      <c r="F976">
        <f t="shared" ca="1" si="83"/>
        <v>231</v>
      </c>
    </row>
    <row r="977" spans="1:6" x14ac:dyDescent="0.25">
      <c r="A977">
        <f t="shared" si="80"/>
        <v>952576</v>
      </c>
      <c r="B977">
        <v>976</v>
      </c>
      <c r="C977">
        <f>3*60+54</f>
        <v>234</v>
      </c>
      <c r="D977">
        <f t="shared" ca="1" si="81"/>
        <v>0.42559823497690796</v>
      </c>
      <c r="E977">
        <f t="shared" ca="1" si="82"/>
        <v>1256</v>
      </c>
      <c r="F977">
        <f t="shared" ca="1" si="83"/>
        <v>329</v>
      </c>
    </row>
    <row r="978" spans="1:6" x14ac:dyDescent="0.25">
      <c r="A978">
        <f t="shared" si="80"/>
        <v>954529</v>
      </c>
      <c r="B978">
        <v>977</v>
      </c>
      <c r="C978">
        <f>4*60+12</f>
        <v>252</v>
      </c>
      <c r="D978">
        <f t="shared" ca="1" si="81"/>
        <v>0.38432729837547064</v>
      </c>
      <c r="E978">
        <f t="shared" ca="1" si="82"/>
        <v>1339</v>
      </c>
      <c r="F978">
        <f t="shared" ca="1" si="83"/>
        <v>231</v>
      </c>
    </row>
    <row r="979" spans="1:6" x14ac:dyDescent="0.25">
      <c r="A979">
        <f t="shared" si="80"/>
        <v>956484</v>
      </c>
      <c r="B979">
        <v>978</v>
      </c>
      <c r="C979">
        <f>4*60+5</f>
        <v>245</v>
      </c>
      <c r="D979">
        <f t="shared" ca="1" si="81"/>
        <v>0.5728494568113478</v>
      </c>
      <c r="E979">
        <f t="shared" ca="1" si="82"/>
        <v>936</v>
      </c>
      <c r="F979">
        <f t="shared" ca="1" si="83"/>
        <v>247</v>
      </c>
    </row>
    <row r="980" spans="1:6" x14ac:dyDescent="0.25">
      <c r="A980">
        <f t="shared" si="80"/>
        <v>958441</v>
      </c>
      <c r="B980">
        <v>979</v>
      </c>
      <c r="C980">
        <f>4*60+5</f>
        <v>245</v>
      </c>
      <c r="D980">
        <f t="shared" ca="1" si="81"/>
        <v>0.47681751577837683</v>
      </c>
      <c r="E980">
        <f t="shared" ca="1" si="82"/>
        <v>1136</v>
      </c>
      <c r="F980">
        <f t="shared" ca="1" si="83"/>
        <v>308</v>
      </c>
    </row>
    <row r="981" spans="1:6" x14ac:dyDescent="0.25">
      <c r="A981">
        <f t="shared" si="80"/>
        <v>960400</v>
      </c>
      <c r="B981">
        <v>980</v>
      </c>
      <c r="C981">
        <f>4*60+12</f>
        <v>252</v>
      </c>
      <c r="D981">
        <f t="shared" ca="1" si="81"/>
        <v>0.85167218158536939</v>
      </c>
      <c r="E981">
        <f t="shared" ca="1" si="82"/>
        <v>340</v>
      </c>
      <c r="F981">
        <f t="shared" ca="1" si="83"/>
        <v>168</v>
      </c>
    </row>
    <row r="982" spans="1:6" x14ac:dyDescent="0.25">
      <c r="A982">
        <f t="shared" si="80"/>
        <v>962361</v>
      </c>
      <c r="B982">
        <v>981</v>
      </c>
      <c r="C982">
        <f>4*60+12</f>
        <v>252</v>
      </c>
      <c r="D982">
        <f t="shared" ca="1" si="81"/>
        <v>0.23878305833691971</v>
      </c>
      <c r="E982">
        <f t="shared" ca="1" si="82"/>
        <v>1642</v>
      </c>
      <c r="F982">
        <f t="shared" ca="1" si="83"/>
        <v>227</v>
      </c>
    </row>
    <row r="983" spans="1:6" x14ac:dyDescent="0.25">
      <c r="A983">
        <f t="shared" si="80"/>
        <v>964324</v>
      </c>
      <c r="B983">
        <v>982</v>
      </c>
      <c r="C983">
        <f>4*60+12</f>
        <v>252</v>
      </c>
      <c r="D983">
        <f t="shared" ca="1" si="81"/>
        <v>0.62655194411890436</v>
      </c>
      <c r="E983">
        <f t="shared" ca="1" si="82"/>
        <v>820</v>
      </c>
      <c r="F983">
        <f t="shared" ca="1" si="83"/>
        <v>255</v>
      </c>
    </row>
    <row r="984" spans="1:6" x14ac:dyDescent="0.25">
      <c r="A984">
        <f t="shared" si="80"/>
        <v>966289</v>
      </c>
      <c r="B984">
        <v>983</v>
      </c>
      <c r="C984">
        <f>4*60+12</f>
        <v>252</v>
      </c>
      <c r="D984">
        <f t="shared" ca="1" si="81"/>
        <v>0.60675371189403682</v>
      </c>
      <c r="E984">
        <f t="shared" ca="1" si="82"/>
        <v>859</v>
      </c>
      <c r="F984">
        <f t="shared" ca="1" si="83"/>
        <v>239</v>
      </c>
    </row>
    <row r="985" spans="1:6" x14ac:dyDescent="0.25">
      <c r="A985">
        <f t="shared" si="80"/>
        <v>968256</v>
      </c>
      <c r="B985">
        <v>984</v>
      </c>
      <c r="C985">
        <f>5*60+14</f>
        <v>314</v>
      </c>
      <c r="D985">
        <f t="shared" ca="1" si="81"/>
        <v>0.83174407120086957</v>
      </c>
      <c r="E985">
        <f t="shared" ca="1" si="82"/>
        <v>381</v>
      </c>
      <c r="F985">
        <f t="shared" ca="1" si="83"/>
        <v>211</v>
      </c>
    </row>
    <row r="986" spans="1:6" x14ac:dyDescent="0.25">
      <c r="A986">
        <f t="shared" si="80"/>
        <v>970225</v>
      </c>
      <c r="B986">
        <v>985</v>
      </c>
      <c r="C986">
        <f>4*60+22</f>
        <v>262</v>
      </c>
      <c r="D986">
        <f t="shared" ca="1" si="81"/>
        <v>0.95865749568281977</v>
      </c>
      <c r="E986">
        <f t="shared" ca="1" si="82"/>
        <v>92</v>
      </c>
      <c r="F986">
        <f t="shared" ca="1" si="83"/>
        <v>186</v>
      </c>
    </row>
    <row r="987" spans="1:6" x14ac:dyDescent="0.25">
      <c r="A987">
        <f t="shared" si="80"/>
        <v>972196</v>
      </c>
      <c r="B987">
        <v>986</v>
      </c>
      <c r="C987">
        <f>4*60+22</f>
        <v>262</v>
      </c>
      <c r="D987">
        <f t="shared" ca="1" si="81"/>
        <v>0.15964914257862206</v>
      </c>
      <c r="E987">
        <f t="shared" ca="1" si="82"/>
        <v>1812</v>
      </c>
      <c r="F987">
        <f t="shared" ca="1" si="83"/>
        <v>203</v>
      </c>
    </row>
    <row r="988" spans="1:6" x14ac:dyDescent="0.25">
      <c r="A988">
        <f t="shared" si="80"/>
        <v>974169</v>
      </c>
      <c r="B988">
        <v>987</v>
      </c>
      <c r="C988">
        <f>4*60+8</f>
        <v>248</v>
      </c>
      <c r="D988">
        <f t="shared" ca="1" si="81"/>
        <v>0.92864965168650804</v>
      </c>
      <c r="E988">
        <f t="shared" ca="1" si="82"/>
        <v>161</v>
      </c>
      <c r="F988">
        <f t="shared" ca="1" si="83"/>
        <v>166</v>
      </c>
    </row>
    <row r="989" spans="1:6" x14ac:dyDescent="0.25">
      <c r="A989">
        <f t="shared" si="80"/>
        <v>976144</v>
      </c>
      <c r="B989">
        <v>988</v>
      </c>
      <c r="C989">
        <f>4*60+8</f>
        <v>248</v>
      </c>
      <c r="D989">
        <f t="shared" ca="1" si="81"/>
        <v>0.44256463137815927</v>
      </c>
      <c r="E989">
        <f t="shared" ca="1" si="82"/>
        <v>1216</v>
      </c>
      <c r="F989">
        <f t="shared" ca="1" si="83"/>
        <v>256</v>
      </c>
    </row>
    <row r="990" spans="1:6" x14ac:dyDescent="0.25">
      <c r="A990">
        <f t="shared" si="80"/>
        <v>978121</v>
      </c>
      <c r="B990">
        <v>989</v>
      </c>
      <c r="C990">
        <f>4*60+49</f>
        <v>289</v>
      </c>
      <c r="D990">
        <f t="shared" ca="1" si="81"/>
        <v>8.749822276222885E-2</v>
      </c>
      <c r="E990">
        <f t="shared" ca="1" si="82"/>
        <v>1993</v>
      </c>
      <c r="F990">
        <f t="shared" ca="1" si="83"/>
        <v>207</v>
      </c>
    </row>
    <row r="991" spans="1:6" x14ac:dyDescent="0.25">
      <c r="A991">
        <f t="shared" si="80"/>
        <v>980100</v>
      </c>
      <c r="B991">
        <v>990</v>
      </c>
      <c r="C991">
        <f>4*60+49</f>
        <v>289</v>
      </c>
      <c r="D991">
        <f t="shared" ca="1" si="81"/>
        <v>0.25131667478648878</v>
      </c>
      <c r="E991">
        <f t="shared" ca="1" si="82"/>
        <v>1615</v>
      </c>
      <c r="F991">
        <f t="shared" ca="1" si="83"/>
        <v>265</v>
      </c>
    </row>
    <row r="992" spans="1:6" x14ac:dyDescent="0.25">
      <c r="A992">
        <f t="shared" si="80"/>
        <v>982081</v>
      </c>
      <c r="B992">
        <v>991</v>
      </c>
      <c r="C992">
        <f>4*60+48</f>
        <v>288</v>
      </c>
      <c r="D992">
        <f t="shared" ca="1" si="81"/>
        <v>0.53482492157590422</v>
      </c>
      <c r="E992">
        <f t="shared" ca="1" si="82"/>
        <v>1023</v>
      </c>
      <c r="F992">
        <f t="shared" ca="1" si="83"/>
        <v>209</v>
      </c>
    </row>
    <row r="993" spans="1:6" x14ac:dyDescent="0.25">
      <c r="A993">
        <f t="shared" si="80"/>
        <v>984064</v>
      </c>
      <c r="B993">
        <v>992</v>
      </c>
      <c r="C993">
        <f>4*60+48</f>
        <v>288</v>
      </c>
      <c r="D993">
        <f t="shared" ca="1" si="81"/>
        <v>0.86644708962618</v>
      </c>
      <c r="E993">
        <f t="shared" ca="1" si="82"/>
        <v>308</v>
      </c>
      <c r="F993">
        <f t="shared" ca="1" si="83"/>
        <v>236</v>
      </c>
    </row>
    <row r="994" spans="1:6" x14ac:dyDescent="0.25">
      <c r="A994">
        <f t="shared" si="80"/>
        <v>986049</v>
      </c>
      <c r="B994">
        <v>993</v>
      </c>
      <c r="C994">
        <f>4*60+48</f>
        <v>288</v>
      </c>
      <c r="D994">
        <f t="shared" ca="1" si="81"/>
        <v>0.87097383123236227</v>
      </c>
      <c r="E994">
        <f t="shared" ca="1" si="82"/>
        <v>299</v>
      </c>
      <c r="F994">
        <f t="shared" ca="1" si="83"/>
        <v>192</v>
      </c>
    </row>
    <row r="995" spans="1:6" x14ac:dyDescent="0.25">
      <c r="A995">
        <f t="shared" si="80"/>
        <v>988036</v>
      </c>
      <c r="B995">
        <v>994</v>
      </c>
      <c r="C995">
        <f>4*60+48</f>
        <v>288</v>
      </c>
      <c r="D995">
        <f t="shared" ca="1" si="81"/>
        <v>5.3142231824488961E-2</v>
      </c>
      <c r="E995">
        <f t="shared" ca="1" si="82"/>
        <v>2086</v>
      </c>
      <c r="F995">
        <f t="shared" ca="1" si="83"/>
        <v>203</v>
      </c>
    </row>
    <row r="996" spans="1:6" x14ac:dyDescent="0.25">
      <c r="A996">
        <f t="shared" si="80"/>
        <v>990025</v>
      </c>
      <c r="B996">
        <v>995</v>
      </c>
      <c r="C996">
        <f>4*60+13</f>
        <v>253</v>
      </c>
      <c r="D996">
        <f t="shared" ca="1" si="81"/>
        <v>0.56181068195109729</v>
      </c>
      <c r="E996">
        <f t="shared" ca="1" si="82"/>
        <v>968</v>
      </c>
      <c r="F996">
        <f t="shared" ca="1" si="83"/>
        <v>204</v>
      </c>
    </row>
    <row r="997" spans="1:6" x14ac:dyDescent="0.25">
      <c r="A997">
        <f t="shared" si="80"/>
        <v>992016</v>
      </c>
      <c r="B997">
        <v>996</v>
      </c>
      <c r="C997">
        <f>4*60+13</f>
        <v>253</v>
      </c>
      <c r="D997">
        <f t="shared" ca="1" si="81"/>
        <v>0.47891093438609478</v>
      </c>
      <c r="E997">
        <f t="shared" ca="1" si="82"/>
        <v>1133</v>
      </c>
      <c r="F997">
        <f t="shared" ca="1" si="83"/>
        <v>308</v>
      </c>
    </row>
    <row r="998" spans="1:6" x14ac:dyDescent="0.25">
      <c r="A998">
        <f t="shared" si="80"/>
        <v>994009</v>
      </c>
      <c r="B998">
        <v>997</v>
      </c>
      <c r="C998">
        <f>4*60+13</f>
        <v>253</v>
      </c>
      <c r="D998">
        <f t="shared" ca="1" si="81"/>
        <v>0.57562343508555869</v>
      </c>
      <c r="E998">
        <f t="shared" ca="1" si="82"/>
        <v>926</v>
      </c>
      <c r="F998">
        <f t="shared" ca="1" si="83"/>
        <v>230</v>
      </c>
    </row>
    <row r="999" spans="1:6" x14ac:dyDescent="0.25">
      <c r="A999">
        <f t="shared" si="80"/>
        <v>996004</v>
      </c>
      <c r="B999">
        <v>998</v>
      </c>
      <c r="C999">
        <f>4*60+24</f>
        <v>264</v>
      </c>
      <c r="D999">
        <f t="shared" ca="1" si="81"/>
        <v>7.8262559951237765E-2</v>
      </c>
      <c r="E999">
        <f t="shared" ca="1" si="82"/>
        <v>2017</v>
      </c>
      <c r="F999">
        <f t="shared" ca="1" si="83"/>
        <v>245</v>
      </c>
    </row>
    <row r="1000" spans="1:6" x14ac:dyDescent="0.25">
      <c r="A1000">
        <f t="shared" si="80"/>
        <v>998001</v>
      </c>
      <c r="B1000">
        <v>999</v>
      </c>
      <c r="C1000">
        <f>4*60+24</f>
        <v>264</v>
      </c>
      <c r="D1000">
        <f t="shared" ca="1" si="81"/>
        <v>0.13748280857042006</v>
      </c>
      <c r="E1000">
        <f t="shared" ca="1" si="82"/>
        <v>1868</v>
      </c>
      <c r="F1000">
        <f t="shared" ca="1" si="83"/>
        <v>243</v>
      </c>
    </row>
    <row r="1001" spans="1:6" x14ac:dyDescent="0.25">
      <c r="A1001">
        <f t="shared" si="80"/>
        <v>1000000</v>
      </c>
      <c r="B1001">
        <v>1000</v>
      </c>
      <c r="C1001">
        <f>4*60+24</f>
        <v>264</v>
      </c>
      <c r="D1001">
        <f t="shared" ca="1" si="81"/>
        <v>7.4266485533104221E-2</v>
      </c>
      <c r="E1001">
        <f t="shared" ca="1" si="82"/>
        <v>2032</v>
      </c>
      <c r="F1001">
        <f t="shared" ca="1" si="83"/>
        <v>196</v>
      </c>
    </row>
    <row r="1002" spans="1:6" x14ac:dyDescent="0.25">
      <c r="A1002">
        <f t="shared" si="80"/>
        <v>1002001</v>
      </c>
      <c r="B1002">
        <v>1001</v>
      </c>
      <c r="C1002">
        <f>4*60+9</f>
        <v>249</v>
      </c>
      <c r="D1002">
        <f t="shared" ca="1" si="81"/>
        <v>0.59924868453939173</v>
      </c>
      <c r="E1002">
        <f t="shared" ca="1" si="82"/>
        <v>878</v>
      </c>
      <c r="F1002">
        <f t="shared" ca="1" si="83"/>
        <v>247</v>
      </c>
    </row>
    <row r="1003" spans="1:6" x14ac:dyDescent="0.25">
      <c r="A1003">
        <f t="shared" si="80"/>
        <v>1004004</v>
      </c>
      <c r="B1003">
        <v>1002</v>
      </c>
      <c r="C1003">
        <f>4*60+9</f>
        <v>249</v>
      </c>
      <c r="D1003">
        <f t="shared" ca="1" si="81"/>
        <v>0.30685459767787637</v>
      </c>
      <c r="E1003">
        <f t="shared" ca="1" si="82"/>
        <v>1509</v>
      </c>
      <c r="F1003">
        <f t="shared" ca="1" si="83"/>
        <v>240</v>
      </c>
    </row>
    <row r="1004" spans="1:6" x14ac:dyDescent="0.25">
      <c r="A1004">
        <f t="shared" si="80"/>
        <v>1006009</v>
      </c>
      <c r="B1004">
        <v>1003</v>
      </c>
      <c r="C1004">
        <f>4*60+9</f>
        <v>249</v>
      </c>
      <c r="D1004">
        <f t="shared" ca="1" si="81"/>
        <v>0.60249596031595576</v>
      </c>
      <c r="E1004">
        <f t="shared" ca="1" si="82"/>
        <v>870</v>
      </c>
      <c r="F1004">
        <f t="shared" ca="1" si="83"/>
        <v>174</v>
      </c>
    </row>
    <row r="1005" spans="1:6" x14ac:dyDescent="0.25">
      <c r="A1005">
        <f t="shared" si="80"/>
        <v>1008016</v>
      </c>
      <c r="B1005">
        <v>1004</v>
      </c>
      <c r="C1005">
        <f>4*60+49</f>
        <v>289</v>
      </c>
      <c r="D1005">
        <f t="shared" ca="1" si="81"/>
        <v>6.2260370740538917E-3</v>
      </c>
      <c r="E1005">
        <f t="shared" ca="1" si="82"/>
        <v>2184</v>
      </c>
      <c r="F1005">
        <f t="shared" ca="1" si="83"/>
        <v>219</v>
      </c>
    </row>
    <row r="1006" spans="1:6" x14ac:dyDescent="0.25">
      <c r="A1006">
        <f t="shared" si="80"/>
        <v>1010025</v>
      </c>
      <c r="B1006">
        <v>1005</v>
      </c>
      <c r="C1006">
        <f>4*60+49</f>
        <v>289</v>
      </c>
      <c r="D1006">
        <f t="shared" ca="1" si="81"/>
        <v>0.89823471415667222</v>
      </c>
      <c r="E1006">
        <f t="shared" ca="1" si="82"/>
        <v>233</v>
      </c>
      <c r="F1006">
        <f t="shared" ca="1" si="83"/>
        <v>196</v>
      </c>
    </row>
    <row r="1007" spans="1:6" x14ac:dyDescent="0.25">
      <c r="A1007">
        <f t="shared" si="80"/>
        <v>1012036</v>
      </c>
      <c r="B1007">
        <v>1006</v>
      </c>
      <c r="C1007">
        <f>4*60+24</f>
        <v>264</v>
      </c>
      <c r="D1007">
        <f t="shared" ca="1" si="81"/>
        <v>0.97954183457321886</v>
      </c>
      <c r="E1007">
        <f t="shared" ca="1" si="82"/>
        <v>48</v>
      </c>
      <c r="F1007">
        <f t="shared" ca="1" si="83"/>
        <v>195</v>
      </c>
    </row>
    <row r="1008" spans="1:6" x14ac:dyDescent="0.25">
      <c r="A1008">
        <f t="shared" si="80"/>
        <v>1014049</v>
      </c>
      <c r="B1008">
        <v>1007</v>
      </c>
      <c r="C1008">
        <f>4*60+10</f>
        <v>250</v>
      </c>
      <c r="D1008">
        <f t="shared" ca="1" si="81"/>
        <v>0.46623699225864013</v>
      </c>
      <c r="E1008">
        <f t="shared" ca="1" si="82"/>
        <v>1159</v>
      </c>
      <c r="F1008">
        <f t="shared" ca="1" si="83"/>
        <v>245</v>
      </c>
    </row>
    <row r="1009" spans="1:6" x14ac:dyDescent="0.25">
      <c r="A1009">
        <f t="shared" si="80"/>
        <v>1016064</v>
      </c>
      <c r="B1009">
        <v>1008</v>
      </c>
      <c r="C1009">
        <f>4*60+13</f>
        <v>253</v>
      </c>
      <c r="D1009">
        <f t="shared" ca="1" si="81"/>
        <v>0.53370713529569158</v>
      </c>
      <c r="E1009">
        <f t="shared" ca="1" si="82"/>
        <v>1025</v>
      </c>
      <c r="F1009">
        <f t="shared" ca="1" si="83"/>
        <v>209</v>
      </c>
    </row>
    <row r="1010" spans="1:6" x14ac:dyDescent="0.25">
      <c r="A1010">
        <f t="shared" si="80"/>
        <v>1018081</v>
      </c>
      <c r="B1010">
        <v>1009</v>
      </c>
      <c r="C1010">
        <f>4*60+13</f>
        <v>253</v>
      </c>
      <c r="D1010">
        <f t="shared" ca="1" si="81"/>
        <v>0.17410486747778031</v>
      </c>
      <c r="E1010">
        <f t="shared" ca="1" si="82"/>
        <v>1783</v>
      </c>
      <c r="F1010">
        <f t="shared" ca="1" si="83"/>
        <v>249</v>
      </c>
    </row>
    <row r="1011" spans="1:6" x14ac:dyDescent="0.25">
      <c r="A1011">
        <f t="shared" si="80"/>
        <v>1020100</v>
      </c>
      <c r="B1011">
        <v>1010</v>
      </c>
      <c r="C1011">
        <f>4*60+13</f>
        <v>253</v>
      </c>
      <c r="D1011">
        <f t="shared" ca="1" si="81"/>
        <v>0.88863640366592622</v>
      </c>
      <c r="E1011">
        <f t="shared" ca="1" si="82"/>
        <v>252</v>
      </c>
      <c r="F1011">
        <f t="shared" ca="1" si="83"/>
        <v>189</v>
      </c>
    </row>
    <row r="1012" spans="1:6" x14ac:dyDescent="0.25">
      <c r="A1012">
        <f t="shared" si="80"/>
        <v>1022121</v>
      </c>
      <c r="B1012">
        <v>1011</v>
      </c>
      <c r="C1012">
        <f>4*60+13</f>
        <v>253</v>
      </c>
      <c r="D1012">
        <f t="shared" ca="1" si="81"/>
        <v>0.90191271580149468</v>
      </c>
      <c r="E1012">
        <f t="shared" ca="1" si="82"/>
        <v>223</v>
      </c>
      <c r="F1012">
        <f t="shared" ca="1" si="83"/>
        <v>201</v>
      </c>
    </row>
    <row r="1013" spans="1:6" x14ac:dyDescent="0.25">
      <c r="A1013">
        <f t="shared" si="80"/>
        <v>1024144</v>
      </c>
      <c r="B1013">
        <v>1012</v>
      </c>
      <c r="C1013">
        <f>4*60+50</f>
        <v>290</v>
      </c>
      <c r="D1013">
        <f t="shared" ca="1" si="81"/>
        <v>0.27420001687721418</v>
      </c>
      <c r="E1013">
        <f t="shared" ca="1" si="82"/>
        <v>1568</v>
      </c>
      <c r="F1013">
        <f t="shared" ca="1" si="83"/>
        <v>217</v>
      </c>
    </row>
    <row r="1014" spans="1:6" x14ac:dyDescent="0.25">
      <c r="A1014">
        <f t="shared" si="80"/>
        <v>1026169</v>
      </c>
      <c r="B1014">
        <v>1013</v>
      </c>
      <c r="C1014">
        <f>4*60+50</f>
        <v>290</v>
      </c>
      <c r="D1014">
        <f t="shared" ca="1" si="81"/>
        <v>0.47156183583250855</v>
      </c>
      <c r="E1014">
        <f t="shared" ca="1" si="82"/>
        <v>1149</v>
      </c>
      <c r="F1014">
        <f t="shared" ca="1" si="83"/>
        <v>273</v>
      </c>
    </row>
    <row r="1015" spans="1:6" x14ac:dyDescent="0.25">
      <c r="A1015">
        <f t="shared" si="80"/>
        <v>1028196</v>
      </c>
      <c r="B1015">
        <v>1014</v>
      </c>
      <c r="C1015">
        <f>4*60+50</f>
        <v>290</v>
      </c>
      <c r="D1015">
        <f t="shared" ca="1" si="81"/>
        <v>6.5978426167901283E-2</v>
      </c>
      <c r="E1015">
        <f t="shared" ca="1" si="82"/>
        <v>2051</v>
      </c>
      <c r="F1015">
        <f t="shared" ca="1" si="83"/>
        <v>223</v>
      </c>
    </row>
    <row r="1016" spans="1:6" x14ac:dyDescent="0.25">
      <c r="A1016">
        <f t="shared" si="80"/>
        <v>1030225</v>
      </c>
      <c r="B1016">
        <v>1015</v>
      </c>
      <c r="C1016">
        <f>3*60+42</f>
        <v>222</v>
      </c>
      <c r="D1016">
        <f t="shared" ca="1" si="81"/>
        <v>0.8131840825293658</v>
      </c>
      <c r="E1016">
        <f t="shared" ca="1" si="82"/>
        <v>420</v>
      </c>
      <c r="F1016">
        <f t="shared" ca="1" si="83"/>
        <v>298</v>
      </c>
    </row>
    <row r="1017" spans="1:6" x14ac:dyDescent="0.25">
      <c r="A1017">
        <f t="shared" si="80"/>
        <v>1032256</v>
      </c>
      <c r="B1017">
        <v>1016</v>
      </c>
      <c r="C1017">
        <f>4*60+18</f>
        <v>258</v>
      </c>
      <c r="D1017">
        <f t="shared" ca="1" si="81"/>
        <v>0.38185605208629292</v>
      </c>
      <c r="E1017">
        <f t="shared" ca="1" si="82"/>
        <v>1346</v>
      </c>
      <c r="F1017">
        <f t="shared" ca="1" si="83"/>
        <v>231</v>
      </c>
    </row>
    <row r="1018" spans="1:6" x14ac:dyDescent="0.25">
      <c r="A1018">
        <f t="shared" si="80"/>
        <v>1034289</v>
      </c>
      <c r="B1018">
        <v>1017</v>
      </c>
      <c r="C1018">
        <f>4*60+18</f>
        <v>258</v>
      </c>
      <c r="D1018">
        <f t="shared" ca="1" si="81"/>
        <v>0.93066483208638806</v>
      </c>
      <c r="E1018">
        <f t="shared" ca="1" si="82"/>
        <v>154</v>
      </c>
      <c r="F1018">
        <f t="shared" ca="1" si="83"/>
        <v>176</v>
      </c>
    </row>
    <row r="1019" spans="1:6" x14ac:dyDescent="0.25">
      <c r="A1019">
        <f t="shared" si="80"/>
        <v>1036324</v>
      </c>
      <c r="B1019">
        <v>1018</v>
      </c>
      <c r="C1019">
        <f>4*60+29</f>
        <v>269</v>
      </c>
      <c r="D1019">
        <f t="shared" ca="1" si="81"/>
        <v>0.89802792306752655</v>
      </c>
      <c r="E1019">
        <f t="shared" ca="1" si="82"/>
        <v>234</v>
      </c>
      <c r="F1019">
        <f t="shared" ca="1" si="83"/>
        <v>204</v>
      </c>
    </row>
    <row r="1020" spans="1:6" x14ac:dyDescent="0.25">
      <c r="A1020">
        <f t="shared" si="80"/>
        <v>1038361</v>
      </c>
      <c r="B1020">
        <v>1019</v>
      </c>
      <c r="C1020">
        <f>4*60+29</f>
        <v>269</v>
      </c>
      <c r="D1020">
        <f t="shared" ca="1" si="81"/>
        <v>0.80253788513869617</v>
      </c>
      <c r="E1020">
        <f t="shared" ca="1" si="82"/>
        <v>442</v>
      </c>
      <c r="F1020">
        <f t="shared" ca="1" si="83"/>
        <v>314</v>
      </c>
    </row>
    <row r="1021" spans="1:6" x14ac:dyDescent="0.25">
      <c r="A1021">
        <f t="shared" si="80"/>
        <v>1040400</v>
      </c>
      <c r="B1021">
        <v>1020</v>
      </c>
      <c r="C1021">
        <f>4*60+29</f>
        <v>269</v>
      </c>
      <c r="D1021">
        <f t="shared" ca="1" si="81"/>
        <v>7.8231381500199926E-2</v>
      </c>
      <c r="E1021">
        <f t="shared" ca="1" si="82"/>
        <v>2018</v>
      </c>
      <c r="F1021">
        <f t="shared" ca="1" si="83"/>
        <v>245</v>
      </c>
    </row>
    <row r="1022" spans="1:6" x14ac:dyDescent="0.25">
      <c r="A1022">
        <f t="shared" si="80"/>
        <v>1042441</v>
      </c>
      <c r="B1022">
        <v>1021</v>
      </c>
      <c r="C1022">
        <f>3*60+34</f>
        <v>214</v>
      </c>
      <c r="D1022">
        <f t="shared" ca="1" si="81"/>
        <v>0.88203595053704775</v>
      </c>
      <c r="E1022">
        <f t="shared" ca="1" si="82"/>
        <v>275</v>
      </c>
      <c r="F1022">
        <f t="shared" ca="1" si="83"/>
        <v>260</v>
      </c>
    </row>
    <row r="1023" spans="1:6" x14ac:dyDescent="0.25">
      <c r="A1023">
        <f t="shared" si="80"/>
        <v>1044484</v>
      </c>
      <c r="B1023">
        <v>1022</v>
      </c>
      <c r="C1023">
        <f>3*60+34</f>
        <v>214</v>
      </c>
      <c r="D1023">
        <f t="shared" ca="1" si="81"/>
        <v>1.8230928522912304E-2</v>
      </c>
      <c r="E1023">
        <f t="shared" ca="1" si="82"/>
        <v>2164</v>
      </c>
      <c r="F1023">
        <f t="shared" ca="1" si="83"/>
        <v>245</v>
      </c>
    </row>
    <row r="1024" spans="1:6" x14ac:dyDescent="0.25">
      <c r="A1024">
        <f t="shared" si="80"/>
        <v>1046529</v>
      </c>
      <c r="B1024">
        <v>1023</v>
      </c>
      <c r="C1024">
        <f>3*60+29</f>
        <v>209</v>
      </c>
      <c r="D1024">
        <f t="shared" ca="1" si="81"/>
        <v>0.67969674803774027</v>
      </c>
      <c r="E1024">
        <f t="shared" ca="1" si="82"/>
        <v>705</v>
      </c>
      <c r="F1024">
        <f t="shared" ca="1" si="83"/>
        <v>265</v>
      </c>
    </row>
    <row r="1025" spans="1:6" x14ac:dyDescent="0.25">
      <c r="A1025">
        <f t="shared" si="80"/>
        <v>1048576</v>
      </c>
      <c r="B1025">
        <v>1024</v>
      </c>
      <c r="C1025">
        <f>3*60+29</f>
        <v>209</v>
      </c>
      <c r="D1025">
        <f t="shared" ca="1" si="81"/>
        <v>0.66050158036243933</v>
      </c>
      <c r="E1025">
        <f t="shared" ca="1" si="82"/>
        <v>746</v>
      </c>
      <c r="F1025">
        <f t="shared" ca="1" si="83"/>
        <v>384</v>
      </c>
    </row>
    <row r="1026" spans="1:6" x14ac:dyDescent="0.25">
      <c r="A1026">
        <f t="shared" si="80"/>
        <v>1050625</v>
      </c>
      <c r="B1026">
        <v>1025</v>
      </c>
      <c r="C1026">
        <f>3*60+29</f>
        <v>209</v>
      </c>
      <c r="D1026">
        <f t="shared" ca="1" si="81"/>
        <v>0.52591006874843904</v>
      </c>
      <c r="E1026">
        <f t="shared" ca="1" si="82"/>
        <v>1040</v>
      </c>
      <c r="F1026">
        <f t="shared" ca="1" si="83"/>
        <v>300</v>
      </c>
    </row>
    <row r="1027" spans="1:6" x14ac:dyDescent="0.25">
      <c r="A1027">
        <f t="shared" ref="A1027:A1090" si="84">B1027^2</f>
        <v>1052676</v>
      </c>
      <c r="B1027">
        <v>1026</v>
      </c>
      <c r="C1027">
        <f>3*60+29</f>
        <v>209</v>
      </c>
      <c r="D1027">
        <f t="shared" ref="D1027:D1090" ca="1" si="85">RAND()</f>
        <v>0.78691326414905982</v>
      </c>
      <c r="E1027">
        <f t="shared" ref="E1027:E1090" ca="1" si="86">RANK(D1027,$D$2:$D$2194)</f>
        <v>474</v>
      </c>
      <c r="F1027">
        <f t="shared" ref="F1027:F1090" ca="1" si="87">OFFSET($C$1,E1027,0)</f>
        <v>220</v>
      </c>
    </row>
    <row r="1028" spans="1:6" x14ac:dyDescent="0.25">
      <c r="A1028">
        <f t="shared" si="84"/>
        <v>1054729</v>
      </c>
      <c r="B1028">
        <v>1027</v>
      </c>
      <c r="C1028">
        <f>5*60+12</f>
        <v>312</v>
      </c>
      <c r="D1028">
        <f t="shared" ca="1" si="85"/>
        <v>1.2620823774222911E-2</v>
      </c>
      <c r="E1028">
        <f t="shared" ca="1" si="86"/>
        <v>2172</v>
      </c>
      <c r="F1028">
        <f t="shared" ca="1" si="87"/>
        <v>193</v>
      </c>
    </row>
    <row r="1029" spans="1:6" x14ac:dyDescent="0.25">
      <c r="A1029">
        <f t="shared" si="84"/>
        <v>1056784</v>
      </c>
      <c r="B1029">
        <v>1028</v>
      </c>
      <c r="C1029">
        <f>5*60+35</f>
        <v>335</v>
      </c>
      <c r="D1029">
        <f t="shared" ca="1" si="85"/>
        <v>0.84410281789719122</v>
      </c>
      <c r="E1029">
        <f t="shared" ca="1" si="86"/>
        <v>358</v>
      </c>
      <c r="F1029">
        <f t="shared" ca="1" si="87"/>
        <v>215</v>
      </c>
    </row>
    <row r="1030" spans="1:6" x14ac:dyDescent="0.25">
      <c r="A1030">
        <f t="shared" si="84"/>
        <v>1058841</v>
      </c>
      <c r="B1030">
        <v>1029</v>
      </c>
      <c r="C1030">
        <f>3*60+46</f>
        <v>226</v>
      </c>
      <c r="D1030">
        <f t="shared" ca="1" si="85"/>
        <v>0.32034823884447539</v>
      </c>
      <c r="E1030">
        <f t="shared" ca="1" si="86"/>
        <v>1474</v>
      </c>
      <c r="F1030">
        <f t="shared" ca="1" si="87"/>
        <v>238</v>
      </c>
    </row>
    <row r="1031" spans="1:6" x14ac:dyDescent="0.25">
      <c r="A1031">
        <f t="shared" si="84"/>
        <v>1060900</v>
      </c>
      <c r="B1031">
        <v>1030</v>
      </c>
      <c r="C1031">
        <f>3*60+46</f>
        <v>226</v>
      </c>
      <c r="D1031">
        <f t="shared" ca="1" si="85"/>
        <v>0.45959579956526808</v>
      </c>
      <c r="E1031">
        <f t="shared" ca="1" si="86"/>
        <v>1175</v>
      </c>
      <c r="F1031">
        <f t="shared" ca="1" si="87"/>
        <v>265</v>
      </c>
    </row>
    <row r="1032" spans="1:6" x14ac:dyDescent="0.25">
      <c r="A1032">
        <f t="shared" si="84"/>
        <v>1062961</v>
      </c>
      <c r="B1032">
        <v>1031</v>
      </c>
      <c r="C1032">
        <f>3*60+55</f>
        <v>235</v>
      </c>
      <c r="D1032">
        <f t="shared" ca="1" si="85"/>
        <v>0.12467849531680286</v>
      </c>
      <c r="E1032">
        <f t="shared" ca="1" si="86"/>
        <v>1911</v>
      </c>
      <c r="F1032">
        <f t="shared" ca="1" si="87"/>
        <v>232</v>
      </c>
    </row>
    <row r="1033" spans="1:6" x14ac:dyDescent="0.25">
      <c r="A1033">
        <f t="shared" si="84"/>
        <v>1065024</v>
      </c>
      <c r="B1033">
        <v>1032</v>
      </c>
      <c r="C1033">
        <f>5*60+27</f>
        <v>327</v>
      </c>
      <c r="D1033">
        <f t="shared" ca="1" si="85"/>
        <v>0.35142982606919582</v>
      </c>
      <c r="E1033">
        <f t="shared" ca="1" si="86"/>
        <v>1413</v>
      </c>
      <c r="F1033">
        <f t="shared" ca="1" si="87"/>
        <v>277</v>
      </c>
    </row>
    <row r="1034" spans="1:6" x14ac:dyDescent="0.25">
      <c r="A1034">
        <f t="shared" si="84"/>
        <v>1067089</v>
      </c>
      <c r="B1034">
        <v>1033</v>
      </c>
      <c r="C1034">
        <f>4*60+41</f>
        <v>281</v>
      </c>
      <c r="D1034">
        <f t="shared" ca="1" si="85"/>
        <v>0.118625381066499</v>
      </c>
      <c r="E1034">
        <f t="shared" ca="1" si="86"/>
        <v>1925</v>
      </c>
      <c r="F1034">
        <f t="shared" ca="1" si="87"/>
        <v>251</v>
      </c>
    </row>
    <row r="1035" spans="1:6" x14ac:dyDescent="0.25">
      <c r="A1035">
        <f t="shared" si="84"/>
        <v>1069156</v>
      </c>
      <c r="B1035">
        <v>1034</v>
      </c>
      <c r="C1035">
        <f>4*60+14</f>
        <v>254</v>
      </c>
      <c r="D1035">
        <f t="shared" ca="1" si="85"/>
        <v>0.48950606291113741</v>
      </c>
      <c r="E1035">
        <f t="shared" ca="1" si="86"/>
        <v>1110</v>
      </c>
      <c r="F1035">
        <f t="shared" ca="1" si="87"/>
        <v>220</v>
      </c>
    </row>
    <row r="1036" spans="1:6" x14ac:dyDescent="0.25">
      <c r="A1036">
        <f t="shared" si="84"/>
        <v>1071225</v>
      </c>
      <c r="B1036">
        <v>1035</v>
      </c>
      <c r="C1036">
        <f>4*60+50</f>
        <v>290</v>
      </c>
      <c r="D1036">
        <f t="shared" ca="1" si="85"/>
        <v>0.27950972678822505</v>
      </c>
      <c r="E1036">
        <f t="shared" ca="1" si="86"/>
        <v>1559</v>
      </c>
      <c r="F1036">
        <f t="shared" ca="1" si="87"/>
        <v>203</v>
      </c>
    </row>
    <row r="1037" spans="1:6" x14ac:dyDescent="0.25">
      <c r="A1037">
        <f t="shared" si="84"/>
        <v>1073296</v>
      </c>
      <c r="B1037">
        <v>1036</v>
      </c>
      <c r="C1037">
        <f>3*60+46</f>
        <v>226</v>
      </c>
      <c r="D1037">
        <f t="shared" ca="1" si="85"/>
        <v>0.84475602899271474</v>
      </c>
      <c r="E1037">
        <f t="shared" ca="1" si="86"/>
        <v>356</v>
      </c>
      <c r="F1037">
        <f t="shared" ca="1" si="87"/>
        <v>215</v>
      </c>
    </row>
    <row r="1038" spans="1:6" x14ac:dyDescent="0.25">
      <c r="A1038">
        <f t="shared" si="84"/>
        <v>1075369</v>
      </c>
      <c r="B1038">
        <v>1037</v>
      </c>
      <c r="C1038">
        <f>3*60+49</f>
        <v>229</v>
      </c>
      <c r="D1038">
        <f t="shared" ca="1" si="85"/>
        <v>0.76489818694794665</v>
      </c>
      <c r="E1038">
        <f t="shared" ca="1" si="86"/>
        <v>507</v>
      </c>
      <c r="F1038">
        <f t="shared" ca="1" si="87"/>
        <v>218</v>
      </c>
    </row>
    <row r="1039" spans="1:6" x14ac:dyDescent="0.25">
      <c r="A1039">
        <f t="shared" si="84"/>
        <v>1077444</v>
      </c>
      <c r="B1039">
        <v>1038</v>
      </c>
      <c r="C1039">
        <f>3*60+49</f>
        <v>229</v>
      </c>
      <c r="D1039">
        <f t="shared" ca="1" si="85"/>
        <v>0.84653845088601609</v>
      </c>
      <c r="E1039">
        <f t="shared" ca="1" si="86"/>
        <v>347</v>
      </c>
      <c r="F1039">
        <f t="shared" ca="1" si="87"/>
        <v>222</v>
      </c>
    </row>
    <row r="1040" spans="1:6" x14ac:dyDescent="0.25">
      <c r="A1040">
        <f t="shared" si="84"/>
        <v>1079521</v>
      </c>
      <c r="B1040">
        <v>1039</v>
      </c>
      <c r="C1040">
        <f>3*60+49</f>
        <v>229</v>
      </c>
      <c r="D1040">
        <f t="shared" ca="1" si="85"/>
        <v>0.72437311923813175</v>
      </c>
      <c r="E1040">
        <f t="shared" ca="1" si="86"/>
        <v>586</v>
      </c>
      <c r="F1040">
        <f t="shared" ca="1" si="87"/>
        <v>168</v>
      </c>
    </row>
    <row r="1041" spans="1:6" x14ac:dyDescent="0.25">
      <c r="A1041">
        <f t="shared" si="84"/>
        <v>1081600</v>
      </c>
      <c r="B1041">
        <v>1040</v>
      </c>
      <c r="C1041">
        <f>5*60</f>
        <v>300</v>
      </c>
      <c r="D1041">
        <f t="shared" ca="1" si="85"/>
        <v>7.6872172311128417E-2</v>
      </c>
      <c r="E1041">
        <f t="shared" ca="1" si="86"/>
        <v>2024</v>
      </c>
      <c r="F1041">
        <f t="shared" ca="1" si="87"/>
        <v>245</v>
      </c>
    </row>
    <row r="1042" spans="1:6" x14ac:dyDescent="0.25">
      <c r="A1042">
        <f t="shared" si="84"/>
        <v>1083681</v>
      </c>
      <c r="B1042">
        <v>1041</v>
      </c>
      <c r="C1042">
        <f>5*60</f>
        <v>300</v>
      </c>
      <c r="D1042">
        <f t="shared" ca="1" si="85"/>
        <v>0.926461094775197</v>
      </c>
      <c r="E1042">
        <f t="shared" ca="1" si="86"/>
        <v>164</v>
      </c>
      <c r="F1042">
        <f t="shared" ca="1" si="87"/>
        <v>211</v>
      </c>
    </row>
    <row r="1043" spans="1:6" x14ac:dyDescent="0.25">
      <c r="A1043">
        <f t="shared" si="84"/>
        <v>1085764</v>
      </c>
      <c r="B1043">
        <v>1042</v>
      </c>
      <c r="C1043">
        <f>5*60</f>
        <v>300</v>
      </c>
      <c r="D1043">
        <f t="shared" ca="1" si="85"/>
        <v>0.43238216687989328</v>
      </c>
      <c r="E1043">
        <f t="shared" ca="1" si="86"/>
        <v>1232</v>
      </c>
      <c r="F1043">
        <f t="shared" ca="1" si="87"/>
        <v>184</v>
      </c>
    </row>
    <row r="1044" spans="1:6" x14ac:dyDescent="0.25">
      <c r="A1044">
        <f t="shared" si="84"/>
        <v>1087849</v>
      </c>
      <c r="B1044">
        <v>1043</v>
      </c>
      <c r="C1044">
        <f>5*60</f>
        <v>300</v>
      </c>
      <c r="D1044">
        <f t="shared" ca="1" si="85"/>
        <v>0.89957793558230881</v>
      </c>
      <c r="E1044">
        <f t="shared" ca="1" si="86"/>
        <v>228</v>
      </c>
      <c r="F1044">
        <f t="shared" ca="1" si="87"/>
        <v>227</v>
      </c>
    </row>
    <row r="1045" spans="1:6" x14ac:dyDescent="0.25">
      <c r="A1045">
        <f t="shared" si="84"/>
        <v>1089936</v>
      </c>
      <c r="B1045">
        <v>1044</v>
      </c>
      <c r="C1045">
        <f>5*60</f>
        <v>300</v>
      </c>
      <c r="D1045">
        <f t="shared" ca="1" si="85"/>
        <v>0.54858364063260556</v>
      </c>
      <c r="E1045">
        <f t="shared" ca="1" si="86"/>
        <v>995</v>
      </c>
      <c r="F1045">
        <f t="shared" ca="1" si="87"/>
        <v>253</v>
      </c>
    </row>
    <row r="1046" spans="1:6" x14ac:dyDescent="0.25">
      <c r="A1046">
        <f t="shared" si="84"/>
        <v>1092025</v>
      </c>
      <c r="B1046">
        <v>1045</v>
      </c>
      <c r="C1046">
        <f>4*60+59</f>
        <v>299</v>
      </c>
      <c r="D1046">
        <f t="shared" ca="1" si="85"/>
        <v>0.57217454454873773</v>
      </c>
      <c r="E1046">
        <f t="shared" ca="1" si="86"/>
        <v>939</v>
      </c>
      <c r="F1046">
        <f t="shared" ca="1" si="87"/>
        <v>260</v>
      </c>
    </row>
    <row r="1047" spans="1:6" x14ac:dyDescent="0.25">
      <c r="A1047">
        <f t="shared" si="84"/>
        <v>1094116</v>
      </c>
      <c r="B1047">
        <v>1046</v>
      </c>
      <c r="C1047">
        <f>4*60+59</f>
        <v>299</v>
      </c>
      <c r="D1047">
        <f t="shared" ca="1" si="85"/>
        <v>0.71023488455491979</v>
      </c>
      <c r="E1047">
        <f t="shared" ca="1" si="86"/>
        <v>618</v>
      </c>
      <c r="F1047">
        <f t="shared" ca="1" si="87"/>
        <v>203</v>
      </c>
    </row>
    <row r="1048" spans="1:6" x14ac:dyDescent="0.25">
      <c r="A1048">
        <f t="shared" si="84"/>
        <v>1096209</v>
      </c>
      <c r="B1048">
        <v>1047</v>
      </c>
      <c r="C1048">
        <f>4*60+35</f>
        <v>275</v>
      </c>
      <c r="D1048">
        <f t="shared" ca="1" si="85"/>
        <v>0.6517119924670437</v>
      </c>
      <c r="E1048">
        <f t="shared" ca="1" si="86"/>
        <v>768</v>
      </c>
      <c r="F1048">
        <f t="shared" ca="1" si="87"/>
        <v>251</v>
      </c>
    </row>
    <row r="1049" spans="1:6" x14ac:dyDescent="0.25">
      <c r="A1049">
        <f t="shared" si="84"/>
        <v>1098304</v>
      </c>
      <c r="B1049">
        <v>1048</v>
      </c>
      <c r="C1049">
        <f>4*60+16</f>
        <v>256</v>
      </c>
      <c r="D1049">
        <f t="shared" ca="1" si="85"/>
        <v>0.65025451075058405</v>
      </c>
      <c r="E1049">
        <f t="shared" ca="1" si="86"/>
        <v>769</v>
      </c>
      <c r="F1049">
        <f t="shared" ca="1" si="87"/>
        <v>278</v>
      </c>
    </row>
    <row r="1050" spans="1:6" x14ac:dyDescent="0.25">
      <c r="A1050">
        <f t="shared" si="84"/>
        <v>1100401</v>
      </c>
      <c r="B1050">
        <v>1049</v>
      </c>
      <c r="C1050">
        <f>4*60+16</f>
        <v>256</v>
      </c>
      <c r="D1050">
        <f t="shared" ca="1" si="85"/>
        <v>7.4759607730185418E-2</v>
      </c>
      <c r="E1050">
        <f t="shared" ca="1" si="86"/>
        <v>2029</v>
      </c>
      <c r="F1050">
        <f t="shared" ca="1" si="87"/>
        <v>228</v>
      </c>
    </row>
    <row r="1051" spans="1:6" x14ac:dyDescent="0.25">
      <c r="A1051">
        <f t="shared" si="84"/>
        <v>1102500</v>
      </c>
      <c r="B1051">
        <v>1050</v>
      </c>
      <c r="C1051">
        <f>4*60+4</f>
        <v>244</v>
      </c>
      <c r="D1051">
        <f t="shared" ca="1" si="85"/>
        <v>0.42515044566508486</v>
      </c>
      <c r="E1051">
        <f t="shared" ca="1" si="86"/>
        <v>1258</v>
      </c>
      <c r="F1051">
        <f t="shared" ca="1" si="87"/>
        <v>268</v>
      </c>
    </row>
    <row r="1052" spans="1:6" x14ac:dyDescent="0.25">
      <c r="A1052">
        <f t="shared" si="84"/>
        <v>1104601</v>
      </c>
      <c r="B1052">
        <v>1051</v>
      </c>
      <c r="C1052">
        <f>4*60+4</f>
        <v>244</v>
      </c>
      <c r="D1052">
        <f t="shared" ca="1" si="85"/>
        <v>0.19810577435719234</v>
      </c>
      <c r="E1052">
        <f t="shared" ca="1" si="86"/>
        <v>1723</v>
      </c>
      <c r="F1052">
        <f t="shared" ca="1" si="87"/>
        <v>235</v>
      </c>
    </row>
    <row r="1053" spans="1:6" x14ac:dyDescent="0.25">
      <c r="A1053">
        <f t="shared" si="84"/>
        <v>1106704</v>
      </c>
      <c r="B1053">
        <v>1052</v>
      </c>
      <c r="C1053">
        <f>3*60+54</f>
        <v>234</v>
      </c>
      <c r="D1053">
        <f t="shared" ca="1" si="85"/>
        <v>0.51894133383495689</v>
      </c>
      <c r="E1053">
        <f t="shared" ca="1" si="86"/>
        <v>1050</v>
      </c>
      <c r="F1053">
        <f t="shared" ca="1" si="87"/>
        <v>244</v>
      </c>
    </row>
    <row r="1054" spans="1:6" x14ac:dyDescent="0.25">
      <c r="A1054">
        <f t="shared" si="84"/>
        <v>1108809</v>
      </c>
      <c r="B1054">
        <v>1053</v>
      </c>
      <c r="C1054">
        <f>3*60+54</f>
        <v>234</v>
      </c>
      <c r="D1054">
        <f t="shared" ca="1" si="85"/>
        <v>6.4577446871360022E-2</v>
      </c>
      <c r="E1054">
        <f t="shared" ca="1" si="86"/>
        <v>2056</v>
      </c>
      <c r="F1054">
        <f t="shared" ca="1" si="87"/>
        <v>268</v>
      </c>
    </row>
    <row r="1055" spans="1:6" x14ac:dyDescent="0.25">
      <c r="A1055">
        <f t="shared" si="84"/>
        <v>1110916</v>
      </c>
      <c r="B1055">
        <v>1054</v>
      </c>
      <c r="C1055">
        <f>4*60+7</f>
        <v>247</v>
      </c>
      <c r="D1055">
        <f t="shared" ca="1" si="85"/>
        <v>0.3148533047856682</v>
      </c>
      <c r="E1055">
        <f t="shared" ca="1" si="86"/>
        <v>1489</v>
      </c>
      <c r="F1055">
        <f t="shared" ca="1" si="87"/>
        <v>265</v>
      </c>
    </row>
    <row r="1056" spans="1:6" x14ac:dyDescent="0.25">
      <c r="A1056">
        <f t="shared" si="84"/>
        <v>1113025</v>
      </c>
      <c r="B1056">
        <v>1055</v>
      </c>
      <c r="C1056">
        <f>4*60+7</f>
        <v>247</v>
      </c>
      <c r="D1056">
        <f t="shared" ca="1" si="85"/>
        <v>0.33144194545400874</v>
      </c>
      <c r="E1056">
        <f t="shared" ca="1" si="86"/>
        <v>1455</v>
      </c>
      <c r="F1056">
        <f t="shared" ca="1" si="87"/>
        <v>235</v>
      </c>
    </row>
    <row r="1057" spans="1:6" x14ac:dyDescent="0.25">
      <c r="A1057">
        <f t="shared" si="84"/>
        <v>1115136</v>
      </c>
      <c r="B1057">
        <v>1056</v>
      </c>
      <c r="C1057">
        <f>3*60+29</f>
        <v>209</v>
      </c>
      <c r="D1057">
        <f t="shared" ca="1" si="85"/>
        <v>0.58857873648911463</v>
      </c>
      <c r="E1057">
        <f t="shared" ca="1" si="86"/>
        <v>904</v>
      </c>
      <c r="F1057">
        <f t="shared" ca="1" si="87"/>
        <v>278</v>
      </c>
    </row>
    <row r="1058" spans="1:6" x14ac:dyDescent="0.25">
      <c r="A1058">
        <f t="shared" si="84"/>
        <v>1117249</v>
      </c>
      <c r="B1058">
        <v>1057</v>
      </c>
      <c r="C1058">
        <f>4*60+7</f>
        <v>247</v>
      </c>
      <c r="D1058">
        <f t="shared" ca="1" si="85"/>
        <v>0.54912461648273059</v>
      </c>
      <c r="E1058">
        <f t="shared" ca="1" si="86"/>
        <v>992</v>
      </c>
      <c r="F1058">
        <f t="shared" ca="1" si="87"/>
        <v>288</v>
      </c>
    </row>
    <row r="1059" spans="1:6" x14ac:dyDescent="0.25">
      <c r="A1059">
        <f t="shared" si="84"/>
        <v>1119364</v>
      </c>
      <c r="B1059">
        <v>1058</v>
      </c>
      <c r="C1059">
        <f>4*60+7</f>
        <v>247</v>
      </c>
      <c r="D1059">
        <f t="shared" ca="1" si="85"/>
        <v>0.71236166364711828</v>
      </c>
      <c r="E1059">
        <f t="shared" ca="1" si="86"/>
        <v>614</v>
      </c>
      <c r="F1059">
        <f t="shared" ca="1" si="87"/>
        <v>225</v>
      </c>
    </row>
    <row r="1060" spans="1:6" x14ac:dyDescent="0.25">
      <c r="A1060">
        <f t="shared" si="84"/>
        <v>1121481</v>
      </c>
      <c r="B1060">
        <v>1059</v>
      </c>
      <c r="C1060">
        <f>3*60+49</f>
        <v>229</v>
      </c>
      <c r="D1060">
        <f t="shared" ca="1" si="85"/>
        <v>0.10301701759952953</v>
      </c>
      <c r="E1060">
        <f t="shared" ca="1" si="86"/>
        <v>1957</v>
      </c>
      <c r="F1060">
        <f t="shared" ca="1" si="87"/>
        <v>247</v>
      </c>
    </row>
    <row r="1061" spans="1:6" x14ac:dyDescent="0.25">
      <c r="A1061">
        <f t="shared" si="84"/>
        <v>1123600</v>
      </c>
      <c r="B1061">
        <v>1060</v>
      </c>
      <c r="C1061">
        <f>3*60+59</f>
        <v>239</v>
      </c>
      <c r="D1061">
        <f t="shared" ca="1" si="85"/>
        <v>0.95055993036896391</v>
      </c>
      <c r="E1061">
        <f t="shared" ca="1" si="86"/>
        <v>113</v>
      </c>
      <c r="F1061">
        <f t="shared" ca="1" si="87"/>
        <v>286</v>
      </c>
    </row>
    <row r="1062" spans="1:6" x14ac:dyDescent="0.25">
      <c r="A1062">
        <f t="shared" si="84"/>
        <v>1125721</v>
      </c>
      <c r="B1062">
        <v>1061</v>
      </c>
      <c r="C1062">
        <f>3*60+57</f>
        <v>237</v>
      </c>
      <c r="D1062">
        <f t="shared" ca="1" si="85"/>
        <v>0.74500394634590383</v>
      </c>
      <c r="E1062">
        <f t="shared" ca="1" si="86"/>
        <v>542</v>
      </c>
      <c r="F1062">
        <f t="shared" ca="1" si="87"/>
        <v>228</v>
      </c>
    </row>
    <row r="1063" spans="1:6" x14ac:dyDescent="0.25">
      <c r="A1063">
        <f t="shared" si="84"/>
        <v>1127844</v>
      </c>
      <c r="B1063">
        <v>1062</v>
      </c>
      <c r="C1063">
        <f>3*60+57</f>
        <v>237</v>
      </c>
      <c r="D1063">
        <f t="shared" ca="1" si="85"/>
        <v>0.35731772610321311</v>
      </c>
      <c r="E1063">
        <f t="shared" ca="1" si="86"/>
        <v>1400</v>
      </c>
      <c r="F1063">
        <f t="shared" ca="1" si="87"/>
        <v>230</v>
      </c>
    </row>
    <row r="1064" spans="1:6" x14ac:dyDescent="0.25">
      <c r="A1064">
        <f t="shared" si="84"/>
        <v>1129969</v>
      </c>
      <c r="B1064">
        <v>1063</v>
      </c>
      <c r="C1064">
        <f>4*60+22</f>
        <v>262</v>
      </c>
      <c r="D1064">
        <f t="shared" ca="1" si="85"/>
        <v>0.59999178994691249</v>
      </c>
      <c r="E1064">
        <f t="shared" ca="1" si="86"/>
        <v>875</v>
      </c>
      <c r="F1064">
        <f t="shared" ca="1" si="87"/>
        <v>278</v>
      </c>
    </row>
    <row r="1065" spans="1:6" x14ac:dyDescent="0.25">
      <c r="A1065">
        <f t="shared" si="84"/>
        <v>1132096</v>
      </c>
      <c r="B1065">
        <v>1064</v>
      </c>
      <c r="C1065">
        <f>5*60+52</f>
        <v>352</v>
      </c>
      <c r="D1065">
        <f t="shared" ca="1" si="85"/>
        <v>0.20121041882949042</v>
      </c>
      <c r="E1065">
        <f t="shared" ca="1" si="86"/>
        <v>1716</v>
      </c>
      <c r="F1065">
        <f t="shared" ca="1" si="87"/>
        <v>244</v>
      </c>
    </row>
    <row r="1066" spans="1:6" x14ac:dyDescent="0.25">
      <c r="A1066">
        <f t="shared" si="84"/>
        <v>1134225</v>
      </c>
      <c r="B1066">
        <v>1065</v>
      </c>
      <c r="C1066">
        <f>4*60+16</f>
        <v>256</v>
      </c>
      <c r="D1066">
        <f t="shared" ca="1" si="85"/>
        <v>0.10950979900199942</v>
      </c>
      <c r="E1066">
        <f t="shared" ca="1" si="86"/>
        <v>1939</v>
      </c>
      <c r="F1066">
        <f t="shared" ca="1" si="87"/>
        <v>230</v>
      </c>
    </row>
    <row r="1067" spans="1:6" x14ac:dyDescent="0.25">
      <c r="A1067">
        <f t="shared" si="84"/>
        <v>1136356</v>
      </c>
      <c r="B1067">
        <v>1066</v>
      </c>
      <c r="C1067">
        <f>4*60+16</f>
        <v>256</v>
      </c>
      <c r="D1067">
        <f t="shared" ca="1" si="85"/>
        <v>0.65258102596887513</v>
      </c>
      <c r="E1067">
        <f t="shared" ca="1" si="86"/>
        <v>766</v>
      </c>
      <c r="F1067">
        <f t="shared" ca="1" si="87"/>
        <v>233</v>
      </c>
    </row>
    <row r="1068" spans="1:6" x14ac:dyDescent="0.25">
      <c r="A1068">
        <f t="shared" si="84"/>
        <v>1138489</v>
      </c>
      <c r="B1068">
        <v>1067</v>
      </c>
      <c r="C1068">
        <f>5*60+40</f>
        <v>340</v>
      </c>
      <c r="D1068">
        <f t="shared" ca="1" si="85"/>
        <v>0.14649854409845398</v>
      </c>
      <c r="E1068">
        <f t="shared" ca="1" si="86"/>
        <v>1841</v>
      </c>
      <c r="F1068">
        <f t="shared" ca="1" si="87"/>
        <v>207</v>
      </c>
    </row>
    <row r="1069" spans="1:6" x14ac:dyDescent="0.25">
      <c r="A1069">
        <f t="shared" si="84"/>
        <v>1140624</v>
      </c>
      <c r="B1069">
        <v>1068</v>
      </c>
      <c r="C1069">
        <f>4*60+52</f>
        <v>292</v>
      </c>
      <c r="D1069">
        <f t="shared" ca="1" si="85"/>
        <v>0.54034630856799792</v>
      </c>
      <c r="E1069">
        <f t="shared" ca="1" si="86"/>
        <v>1010</v>
      </c>
      <c r="F1069">
        <f t="shared" ca="1" si="87"/>
        <v>253</v>
      </c>
    </row>
    <row r="1070" spans="1:6" x14ac:dyDescent="0.25">
      <c r="A1070">
        <f t="shared" si="84"/>
        <v>1142761</v>
      </c>
      <c r="B1070">
        <v>1069</v>
      </c>
      <c r="C1070">
        <f>4*60+52</f>
        <v>292</v>
      </c>
      <c r="D1070">
        <f t="shared" ca="1" si="85"/>
        <v>0.26848139769016888</v>
      </c>
      <c r="E1070">
        <f t="shared" ca="1" si="86"/>
        <v>1572</v>
      </c>
      <c r="F1070">
        <f t="shared" ca="1" si="87"/>
        <v>227</v>
      </c>
    </row>
    <row r="1071" spans="1:6" x14ac:dyDescent="0.25">
      <c r="A1071">
        <f t="shared" si="84"/>
        <v>1144900</v>
      </c>
      <c r="B1071">
        <v>1070</v>
      </c>
      <c r="C1071">
        <f>4*60+52</f>
        <v>292</v>
      </c>
      <c r="D1071">
        <f t="shared" ca="1" si="85"/>
        <v>0.71018925403014965</v>
      </c>
      <c r="E1071">
        <f t="shared" ca="1" si="86"/>
        <v>619</v>
      </c>
      <c r="F1071">
        <f t="shared" ca="1" si="87"/>
        <v>240</v>
      </c>
    </row>
    <row r="1072" spans="1:6" x14ac:dyDescent="0.25">
      <c r="A1072">
        <f t="shared" si="84"/>
        <v>1147041</v>
      </c>
      <c r="B1072">
        <v>1071</v>
      </c>
      <c r="C1072">
        <f>4*60+52</f>
        <v>292</v>
      </c>
      <c r="D1072">
        <f t="shared" ca="1" si="85"/>
        <v>0.90884483484949297</v>
      </c>
      <c r="E1072">
        <f t="shared" ca="1" si="86"/>
        <v>206</v>
      </c>
      <c r="F1072">
        <f t="shared" ca="1" si="87"/>
        <v>195</v>
      </c>
    </row>
    <row r="1073" spans="1:6" x14ac:dyDescent="0.25">
      <c r="A1073">
        <f t="shared" si="84"/>
        <v>1149184</v>
      </c>
      <c r="B1073">
        <v>1072</v>
      </c>
      <c r="C1073">
        <f>4*60+52</f>
        <v>292</v>
      </c>
      <c r="D1073">
        <f t="shared" ca="1" si="85"/>
        <v>0.97102117931477139</v>
      </c>
      <c r="E1073">
        <f t="shared" ca="1" si="86"/>
        <v>68</v>
      </c>
      <c r="F1073">
        <f t="shared" ca="1" si="87"/>
        <v>255</v>
      </c>
    </row>
    <row r="1074" spans="1:6" x14ac:dyDescent="0.25">
      <c r="A1074">
        <f t="shared" si="84"/>
        <v>1151329</v>
      </c>
      <c r="B1074">
        <v>1073</v>
      </c>
      <c r="C1074">
        <f>3*60+30</f>
        <v>210</v>
      </c>
      <c r="D1074">
        <f t="shared" ca="1" si="85"/>
        <v>0.88203210388947351</v>
      </c>
      <c r="E1074">
        <f t="shared" ca="1" si="86"/>
        <v>276</v>
      </c>
      <c r="F1074">
        <f t="shared" ca="1" si="87"/>
        <v>260</v>
      </c>
    </row>
    <row r="1075" spans="1:6" x14ac:dyDescent="0.25">
      <c r="A1075">
        <f t="shared" si="84"/>
        <v>1153476</v>
      </c>
      <c r="B1075">
        <v>1074</v>
      </c>
      <c r="C1075">
        <f t="shared" ref="C1075:C1081" si="88">4*60+6</f>
        <v>246</v>
      </c>
      <c r="D1075">
        <f t="shared" ca="1" si="85"/>
        <v>0.12314755361553043</v>
      </c>
      <c r="E1075">
        <f t="shared" ca="1" si="86"/>
        <v>1916</v>
      </c>
      <c r="F1075">
        <f t="shared" ca="1" si="87"/>
        <v>254</v>
      </c>
    </row>
    <row r="1076" spans="1:6" x14ac:dyDescent="0.25">
      <c r="A1076">
        <f t="shared" si="84"/>
        <v>1155625</v>
      </c>
      <c r="B1076">
        <v>1075</v>
      </c>
      <c r="C1076">
        <f t="shared" si="88"/>
        <v>246</v>
      </c>
      <c r="D1076">
        <f t="shared" ca="1" si="85"/>
        <v>0.51520577714776516</v>
      </c>
      <c r="E1076">
        <f t="shared" ca="1" si="86"/>
        <v>1057</v>
      </c>
      <c r="F1076">
        <f t="shared" ca="1" si="87"/>
        <v>247</v>
      </c>
    </row>
    <row r="1077" spans="1:6" x14ac:dyDescent="0.25">
      <c r="A1077">
        <f t="shared" si="84"/>
        <v>1157776</v>
      </c>
      <c r="B1077">
        <v>1076</v>
      </c>
      <c r="C1077">
        <f t="shared" si="88"/>
        <v>246</v>
      </c>
      <c r="D1077">
        <f t="shared" ca="1" si="85"/>
        <v>0.24662655685175261</v>
      </c>
      <c r="E1077">
        <f t="shared" ca="1" si="86"/>
        <v>1625</v>
      </c>
      <c r="F1077">
        <f t="shared" ca="1" si="87"/>
        <v>247</v>
      </c>
    </row>
    <row r="1078" spans="1:6" x14ac:dyDescent="0.25">
      <c r="A1078">
        <f t="shared" si="84"/>
        <v>1159929</v>
      </c>
      <c r="B1078">
        <v>1077</v>
      </c>
      <c r="C1078">
        <f t="shared" si="88"/>
        <v>246</v>
      </c>
      <c r="D1078">
        <f t="shared" ca="1" si="85"/>
        <v>0.10815971811234049</v>
      </c>
      <c r="E1078">
        <f t="shared" ca="1" si="86"/>
        <v>1942</v>
      </c>
      <c r="F1078">
        <f t="shared" ca="1" si="87"/>
        <v>230</v>
      </c>
    </row>
    <row r="1079" spans="1:6" x14ac:dyDescent="0.25">
      <c r="A1079">
        <f t="shared" si="84"/>
        <v>1162084</v>
      </c>
      <c r="B1079">
        <v>1078</v>
      </c>
      <c r="C1079">
        <f t="shared" si="88"/>
        <v>246</v>
      </c>
      <c r="D1079">
        <f t="shared" ca="1" si="85"/>
        <v>0.92570648964862112</v>
      </c>
      <c r="E1079">
        <f t="shared" ca="1" si="86"/>
        <v>165</v>
      </c>
      <c r="F1079">
        <f t="shared" ca="1" si="87"/>
        <v>211</v>
      </c>
    </row>
    <row r="1080" spans="1:6" x14ac:dyDescent="0.25">
      <c r="A1080">
        <f t="shared" si="84"/>
        <v>1164241</v>
      </c>
      <c r="B1080">
        <v>1079</v>
      </c>
      <c r="C1080">
        <f t="shared" si="88"/>
        <v>246</v>
      </c>
      <c r="D1080">
        <f t="shared" ca="1" si="85"/>
        <v>5.4864417519947639E-2</v>
      </c>
      <c r="E1080">
        <f t="shared" ca="1" si="86"/>
        <v>2078</v>
      </c>
      <c r="F1080">
        <f t="shared" ca="1" si="87"/>
        <v>220</v>
      </c>
    </row>
    <row r="1081" spans="1:6" x14ac:dyDescent="0.25">
      <c r="A1081">
        <f t="shared" si="84"/>
        <v>1166400</v>
      </c>
      <c r="B1081">
        <v>1080</v>
      </c>
      <c r="C1081">
        <f t="shared" si="88"/>
        <v>246</v>
      </c>
      <c r="D1081">
        <f t="shared" ca="1" si="85"/>
        <v>0.81528854566242248</v>
      </c>
      <c r="E1081">
        <f t="shared" ca="1" si="86"/>
        <v>415</v>
      </c>
      <c r="F1081">
        <f t="shared" ca="1" si="87"/>
        <v>210</v>
      </c>
    </row>
    <row r="1082" spans="1:6" x14ac:dyDescent="0.25">
      <c r="A1082">
        <f t="shared" si="84"/>
        <v>1168561</v>
      </c>
      <c r="B1082">
        <v>1081</v>
      </c>
      <c r="C1082">
        <f>4*60+32</f>
        <v>272</v>
      </c>
      <c r="D1082">
        <f t="shared" ca="1" si="85"/>
        <v>0.58967110738823281</v>
      </c>
      <c r="E1082">
        <f t="shared" ca="1" si="86"/>
        <v>901</v>
      </c>
      <c r="F1082">
        <f t="shared" ca="1" si="87"/>
        <v>302</v>
      </c>
    </row>
    <row r="1083" spans="1:6" x14ac:dyDescent="0.25">
      <c r="A1083">
        <f t="shared" si="84"/>
        <v>1170724</v>
      </c>
      <c r="B1083">
        <v>1082</v>
      </c>
      <c r="C1083">
        <f>4*60+49</f>
        <v>289</v>
      </c>
      <c r="D1083">
        <f t="shared" ca="1" si="85"/>
        <v>0.9906123843293726</v>
      </c>
      <c r="E1083">
        <f t="shared" ca="1" si="86"/>
        <v>24</v>
      </c>
      <c r="F1083">
        <f t="shared" ca="1" si="87"/>
        <v>165</v>
      </c>
    </row>
    <row r="1084" spans="1:6" x14ac:dyDescent="0.25">
      <c r="A1084">
        <f t="shared" si="84"/>
        <v>1172889</v>
      </c>
      <c r="B1084">
        <v>1083</v>
      </c>
      <c r="C1084">
        <f>4*60+49</f>
        <v>289</v>
      </c>
      <c r="D1084">
        <f t="shared" ca="1" si="85"/>
        <v>0.49485528988500205</v>
      </c>
      <c r="E1084">
        <f t="shared" ca="1" si="86"/>
        <v>1098</v>
      </c>
      <c r="F1084">
        <f t="shared" ca="1" si="87"/>
        <v>200</v>
      </c>
    </row>
    <row r="1085" spans="1:6" x14ac:dyDescent="0.25">
      <c r="A1085">
        <f t="shared" si="84"/>
        <v>1175056</v>
      </c>
      <c r="B1085">
        <v>1084</v>
      </c>
      <c r="C1085">
        <f>4*60+29</f>
        <v>269</v>
      </c>
      <c r="D1085">
        <f t="shared" ca="1" si="85"/>
        <v>0.88431519288101956</v>
      </c>
      <c r="E1085">
        <f t="shared" ca="1" si="86"/>
        <v>264</v>
      </c>
      <c r="F1085">
        <f t="shared" ca="1" si="87"/>
        <v>223</v>
      </c>
    </row>
    <row r="1086" spans="1:6" x14ac:dyDescent="0.25">
      <c r="A1086">
        <f t="shared" si="84"/>
        <v>1177225</v>
      </c>
      <c r="B1086">
        <v>1085</v>
      </c>
      <c r="C1086">
        <f>4*60+9</f>
        <v>249</v>
      </c>
      <c r="D1086">
        <f t="shared" ca="1" si="85"/>
        <v>0.62891078896517216</v>
      </c>
      <c r="E1086">
        <f t="shared" ca="1" si="86"/>
        <v>816</v>
      </c>
      <c r="F1086">
        <f t="shared" ca="1" si="87"/>
        <v>269</v>
      </c>
    </row>
    <row r="1087" spans="1:6" x14ac:dyDescent="0.25">
      <c r="A1087">
        <f t="shared" si="84"/>
        <v>1179396</v>
      </c>
      <c r="B1087">
        <v>1086</v>
      </c>
      <c r="C1087">
        <f>4*60+9</f>
        <v>249</v>
      </c>
      <c r="D1087">
        <f t="shared" ca="1" si="85"/>
        <v>0.65413411042065228</v>
      </c>
      <c r="E1087">
        <f t="shared" ca="1" si="86"/>
        <v>762</v>
      </c>
      <c r="F1087">
        <f t="shared" ca="1" si="87"/>
        <v>239</v>
      </c>
    </row>
    <row r="1088" spans="1:6" x14ac:dyDescent="0.25">
      <c r="A1088">
        <f t="shared" si="84"/>
        <v>1181569</v>
      </c>
      <c r="B1088">
        <v>1087</v>
      </c>
      <c r="C1088">
        <f>4*60+9</f>
        <v>249</v>
      </c>
      <c r="D1088">
        <f t="shared" ca="1" si="85"/>
        <v>0.41105415924238453</v>
      </c>
      <c r="E1088">
        <f t="shared" ca="1" si="86"/>
        <v>1287</v>
      </c>
      <c r="F1088">
        <f t="shared" ca="1" si="87"/>
        <v>287</v>
      </c>
    </row>
    <row r="1089" spans="1:6" x14ac:dyDescent="0.25">
      <c r="A1089">
        <f t="shared" si="84"/>
        <v>1183744</v>
      </c>
      <c r="B1089">
        <v>1088</v>
      </c>
      <c r="C1089">
        <f>4*60+7</f>
        <v>247</v>
      </c>
      <c r="D1089">
        <f t="shared" ca="1" si="85"/>
        <v>0.23406422895965939</v>
      </c>
      <c r="E1089">
        <f t="shared" ca="1" si="86"/>
        <v>1651</v>
      </c>
      <c r="F1089">
        <f t="shared" ca="1" si="87"/>
        <v>229</v>
      </c>
    </row>
    <row r="1090" spans="1:6" x14ac:dyDescent="0.25">
      <c r="A1090">
        <f t="shared" si="84"/>
        <v>1185921</v>
      </c>
      <c r="B1090">
        <v>1089</v>
      </c>
      <c r="C1090">
        <f>4*60+12</f>
        <v>252</v>
      </c>
      <c r="D1090">
        <f t="shared" ca="1" si="85"/>
        <v>0.70556933189123872</v>
      </c>
      <c r="E1090">
        <f t="shared" ca="1" si="86"/>
        <v>643</v>
      </c>
      <c r="F1090">
        <f t="shared" ca="1" si="87"/>
        <v>208</v>
      </c>
    </row>
    <row r="1091" spans="1:6" x14ac:dyDescent="0.25">
      <c r="A1091">
        <f t="shared" ref="A1091:A1154" si="89">B1091^2</f>
        <v>1188100</v>
      </c>
      <c r="B1091">
        <v>1090</v>
      </c>
      <c r="C1091">
        <f>4*60+12</f>
        <v>252</v>
      </c>
      <c r="D1091">
        <f t="shared" ref="D1091:D1154" ca="1" si="90">RAND()</f>
        <v>0.82529838887717211</v>
      </c>
      <c r="E1091">
        <f t="shared" ref="E1091:E1154" ca="1" si="91">RANK(D1091,$D$2:$D$2194)</f>
        <v>393</v>
      </c>
      <c r="F1091">
        <f t="shared" ref="F1091:F1154" ca="1" si="92">OFFSET($C$1,E1091,0)</f>
        <v>274</v>
      </c>
    </row>
    <row r="1092" spans="1:6" x14ac:dyDescent="0.25">
      <c r="A1092">
        <f t="shared" si="89"/>
        <v>1190281</v>
      </c>
      <c r="B1092">
        <v>1091</v>
      </c>
      <c r="C1092">
        <f>3*60+51</f>
        <v>231</v>
      </c>
      <c r="D1092">
        <f t="shared" ca="1" si="90"/>
        <v>0.7258479643854534</v>
      </c>
      <c r="E1092">
        <f t="shared" ca="1" si="91"/>
        <v>584</v>
      </c>
      <c r="F1092">
        <f t="shared" ca="1" si="92"/>
        <v>216</v>
      </c>
    </row>
    <row r="1093" spans="1:6" x14ac:dyDescent="0.25">
      <c r="A1093">
        <f t="shared" si="89"/>
        <v>1192464</v>
      </c>
      <c r="B1093">
        <v>1092</v>
      </c>
      <c r="C1093">
        <f>4*60+10</f>
        <v>250</v>
      </c>
      <c r="D1093">
        <f t="shared" ca="1" si="90"/>
        <v>0.26099350735776006</v>
      </c>
      <c r="E1093">
        <f t="shared" ca="1" si="91"/>
        <v>1589</v>
      </c>
      <c r="F1093">
        <f t="shared" ca="1" si="92"/>
        <v>264</v>
      </c>
    </row>
    <row r="1094" spans="1:6" x14ac:dyDescent="0.25">
      <c r="A1094">
        <f t="shared" si="89"/>
        <v>1194649</v>
      </c>
      <c r="B1094">
        <v>1093</v>
      </c>
      <c r="C1094">
        <f t="shared" ref="C1094:C1100" si="93">3*60+20</f>
        <v>200</v>
      </c>
      <c r="D1094">
        <f t="shared" ca="1" si="90"/>
        <v>0.54299092999181964</v>
      </c>
      <c r="E1094">
        <f t="shared" ca="1" si="91"/>
        <v>1005</v>
      </c>
      <c r="F1094">
        <f t="shared" ca="1" si="92"/>
        <v>289</v>
      </c>
    </row>
    <row r="1095" spans="1:6" x14ac:dyDescent="0.25">
      <c r="A1095">
        <f t="shared" si="89"/>
        <v>1196836</v>
      </c>
      <c r="B1095">
        <v>1094</v>
      </c>
      <c r="C1095">
        <f t="shared" si="93"/>
        <v>200</v>
      </c>
      <c r="D1095">
        <f t="shared" ca="1" si="90"/>
        <v>0.25965508947153149</v>
      </c>
      <c r="E1095">
        <f t="shared" ca="1" si="91"/>
        <v>1594</v>
      </c>
      <c r="F1095">
        <f t="shared" ca="1" si="92"/>
        <v>267</v>
      </c>
    </row>
    <row r="1096" spans="1:6" x14ac:dyDescent="0.25">
      <c r="A1096">
        <f t="shared" si="89"/>
        <v>1199025</v>
      </c>
      <c r="B1096">
        <v>1095</v>
      </c>
      <c r="C1096">
        <f t="shared" si="93"/>
        <v>200</v>
      </c>
      <c r="D1096">
        <f t="shared" ca="1" si="90"/>
        <v>0.11752004418881423</v>
      </c>
      <c r="E1096">
        <f t="shared" ca="1" si="91"/>
        <v>1929</v>
      </c>
      <c r="F1096">
        <f t="shared" ca="1" si="92"/>
        <v>253</v>
      </c>
    </row>
    <row r="1097" spans="1:6" x14ac:dyDescent="0.25">
      <c r="A1097">
        <f t="shared" si="89"/>
        <v>1201216</v>
      </c>
      <c r="B1097">
        <v>1096</v>
      </c>
      <c r="C1097">
        <f t="shared" si="93"/>
        <v>200</v>
      </c>
      <c r="D1097">
        <f t="shared" ca="1" si="90"/>
        <v>0.83577365483827226</v>
      </c>
      <c r="E1097">
        <f t="shared" ca="1" si="91"/>
        <v>373</v>
      </c>
      <c r="F1097">
        <f t="shared" ca="1" si="92"/>
        <v>285</v>
      </c>
    </row>
    <row r="1098" spans="1:6" x14ac:dyDescent="0.25">
      <c r="A1098">
        <f t="shared" si="89"/>
        <v>1203409</v>
      </c>
      <c r="B1098">
        <v>1097</v>
      </c>
      <c r="C1098">
        <f t="shared" si="93"/>
        <v>200</v>
      </c>
      <c r="D1098">
        <f t="shared" ca="1" si="90"/>
        <v>5.5928554160871391E-2</v>
      </c>
      <c r="E1098">
        <f t="shared" ca="1" si="91"/>
        <v>2075</v>
      </c>
      <c r="F1098">
        <f t="shared" ca="1" si="92"/>
        <v>227</v>
      </c>
    </row>
    <row r="1099" spans="1:6" x14ac:dyDescent="0.25">
      <c r="A1099">
        <f t="shared" si="89"/>
        <v>1205604</v>
      </c>
      <c r="B1099">
        <v>1098</v>
      </c>
      <c r="C1099">
        <f t="shared" si="93"/>
        <v>200</v>
      </c>
      <c r="D1099">
        <f t="shared" ca="1" si="90"/>
        <v>0.97109857107141462</v>
      </c>
      <c r="E1099">
        <f t="shared" ca="1" si="91"/>
        <v>67</v>
      </c>
      <c r="F1099">
        <f t="shared" ca="1" si="92"/>
        <v>248</v>
      </c>
    </row>
    <row r="1100" spans="1:6" x14ac:dyDescent="0.25">
      <c r="A1100">
        <f t="shared" si="89"/>
        <v>1207801</v>
      </c>
      <c r="B1100">
        <v>1099</v>
      </c>
      <c r="C1100">
        <f t="shared" si="93"/>
        <v>200</v>
      </c>
      <c r="D1100">
        <f t="shared" ca="1" si="90"/>
        <v>0.7043780015260005</v>
      </c>
      <c r="E1100">
        <f t="shared" ca="1" si="91"/>
        <v>646</v>
      </c>
      <c r="F1100">
        <f t="shared" ca="1" si="92"/>
        <v>258</v>
      </c>
    </row>
    <row r="1101" spans="1:6" x14ac:dyDescent="0.25">
      <c r="A1101">
        <f t="shared" si="89"/>
        <v>1210000</v>
      </c>
      <c r="B1101">
        <v>1100</v>
      </c>
      <c r="C1101">
        <v>210</v>
      </c>
      <c r="D1101">
        <f t="shared" ca="1" si="90"/>
        <v>0.21680098440737583</v>
      </c>
      <c r="E1101">
        <f t="shared" ca="1" si="91"/>
        <v>1689</v>
      </c>
      <c r="F1101">
        <f t="shared" ca="1" si="92"/>
        <v>192</v>
      </c>
    </row>
    <row r="1102" spans="1:6" x14ac:dyDescent="0.25">
      <c r="A1102">
        <f t="shared" si="89"/>
        <v>1212201</v>
      </c>
      <c r="B1102">
        <v>1101</v>
      </c>
      <c r="C1102">
        <f>5*60+47</f>
        <v>347</v>
      </c>
      <c r="D1102">
        <f t="shared" ca="1" si="90"/>
        <v>0.79136551281031509</v>
      </c>
      <c r="E1102">
        <f t="shared" ca="1" si="91"/>
        <v>466</v>
      </c>
      <c r="F1102">
        <f t="shared" ca="1" si="92"/>
        <v>283</v>
      </c>
    </row>
    <row r="1103" spans="1:6" x14ac:dyDescent="0.25">
      <c r="A1103">
        <f t="shared" si="89"/>
        <v>1214404</v>
      </c>
      <c r="B1103">
        <v>1102</v>
      </c>
      <c r="C1103">
        <f>2*60+50</f>
        <v>170</v>
      </c>
      <c r="D1103">
        <f t="shared" ca="1" si="90"/>
        <v>0.12625124374681362</v>
      </c>
      <c r="E1103">
        <f t="shared" ca="1" si="91"/>
        <v>1903</v>
      </c>
      <c r="F1103">
        <f t="shared" ca="1" si="92"/>
        <v>254</v>
      </c>
    </row>
    <row r="1104" spans="1:6" x14ac:dyDescent="0.25">
      <c r="A1104">
        <f t="shared" si="89"/>
        <v>1216609</v>
      </c>
      <c r="B1104">
        <v>1103</v>
      </c>
      <c r="C1104">
        <f>2*60+50</f>
        <v>170</v>
      </c>
      <c r="D1104">
        <f t="shared" ca="1" si="90"/>
        <v>6.3364295348201094E-2</v>
      </c>
      <c r="E1104">
        <f t="shared" ca="1" si="91"/>
        <v>2060</v>
      </c>
      <c r="F1104">
        <f t="shared" ca="1" si="92"/>
        <v>268</v>
      </c>
    </row>
    <row r="1105" spans="1:6" x14ac:dyDescent="0.25">
      <c r="A1105">
        <f t="shared" si="89"/>
        <v>1218816</v>
      </c>
      <c r="B1105">
        <v>1104</v>
      </c>
      <c r="C1105">
        <f>2*60+50</f>
        <v>170</v>
      </c>
      <c r="D1105">
        <f t="shared" ca="1" si="90"/>
        <v>0.34033240619379712</v>
      </c>
      <c r="E1105">
        <f t="shared" ca="1" si="91"/>
        <v>1431</v>
      </c>
      <c r="F1105">
        <f t="shared" ca="1" si="92"/>
        <v>230</v>
      </c>
    </row>
    <row r="1106" spans="1:6" x14ac:dyDescent="0.25">
      <c r="A1106">
        <f t="shared" si="89"/>
        <v>1221025</v>
      </c>
      <c r="B1106">
        <v>1105</v>
      </c>
      <c r="C1106">
        <f>3*60+27</f>
        <v>207</v>
      </c>
      <c r="D1106">
        <f t="shared" ca="1" si="90"/>
        <v>0.70070108493595085</v>
      </c>
      <c r="E1106">
        <f t="shared" ca="1" si="91"/>
        <v>652</v>
      </c>
      <c r="F1106">
        <f t="shared" ca="1" si="92"/>
        <v>235</v>
      </c>
    </row>
    <row r="1107" spans="1:6" x14ac:dyDescent="0.25">
      <c r="A1107">
        <f t="shared" si="89"/>
        <v>1223236</v>
      </c>
      <c r="B1107">
        <v>1106</v>
      </c>
      <c r="C1107">
        <f>3*60+27</f>
        <v>207</v>
      </c>
      <c r="D1107">
        <f t="shared" ca="1" si="90"/>
        <v>0.53635517204358529</v>
      </c>
      <c r="E1107">
        <f t="shared" ca="1" si="91"/>
        <v>1020</v>
      </c>
      <c r="F1107">
        <f t="shared" ca="1" si="92"/>
        <v>269</v>
      </c>
    </row>
    <row r="1108" spans="1:6" x14ac:dyDescent="0.25">
      <c r="A1108">
        <f t="shared" si="89"/>
        <v>1225449</v>
      </c>
      <c r="B1108">
        <v>1107</v>
      </c>
      <c r="C1108">
        <f>3*60+27</f>
        <v>207</v>
      </c>
      <c r="D1108">
        <f t="shared" ca="1" si="90"/>
        <v>0.66659975371128721</v>
      </c>
      <c r="E1108">
        <f t="shared" ca="1" si="91"/>
        <v>734</v>
      </c>
      <c r="F1108">
        <f t="shared" ca="1" si="92"/>
        <v>218</v>
      </c>
    </row>
    <row r="1109" spans="1:6" x14ac:dyDescent="0.25">
      <c r="A1109">
        <f t="shared" si="89"/>
        <v>1227664</v>
      </c>
      <c r="B1109">
        <v>1108</v>
      </c>
      <c r="C1109">
        <f>3*60+40</f>
        <v>220</v>
      </c>
      <c r="D1109">
        <f t="shared" ca="1" si="90"/>
        <v>0.9304061369953639</v>
      </c>
      <c r="E1109">
        <f t="shared" ca="1" si="91"/>
        <v>155</v>
      </c>
      <c r="F1109">
        <f t="shared" ca="1" si="92"/>
        <v>163</v>
      </c>
    </row>
    <row r="1110" spans="1:6" x14ac:dyDescent="0.25">
      <c r="A1110">
        <f t="shared" si="89"/>
        <v>1229881</v>
      </c>
      <c r="B1110">
        <v>1109</v>
      </c>
      <c r="C1110">
        <f>3*60+40</f>
        <v>220</v>
      </c>
      <c r="D1110">
        <f t="shared" ca="1" si="90"/>
        <v>0.15880216142813053</v>
      </c>
      <c r="E1110">
        <f t="shared" ca="1" si="91"/>
        <v>1814</v>
      </c>
      <c r="F1110">
        <f t="shared" ca="1" si="92"/>
        <v>208</v>
      </c>
    </row>
    <row r="1111" spans="1:6" x14ac:dyDescent="0.25">
      <c r="A1111">
        <f t="shared" si="89"/>
        <v>1232100</v>
      </c>
      <c r="B1111">
        <v>1110</v>
      </c>
      <c r="C1111">
        <f>3*60+40</f>
        <v>220</v>
      </c>
      <c r="D1111">
        <f t="shared" ca="1" si="90"/>
        <v>0.93740568904610011</v>
      </c>
      <c r="E1111">
        <f t="shared" ca="1" si="91"/>
        <v>137</v>
      </c>
      <c r="F1111">
        <f t="shared" ca="1" si="92"/>
        <v>134</v>
      </c>
    </row>
    <row r="1112" spans="1:6" x14ac:dyDescent="0.25">
      <c r="A1112">
        <f t="shared" si="89"/>
        <v>1234321</v>
      </c>
      <c r="B1112">
        <v>1111</v>
      </c>
      <c r="C1112">
        <f>3*60+40</f>
        <v>220</v>
      </c>
      <c r="D1112">
        <f t="shared" ca="1" si="90"/>
        <v>9.2474275260635563E-3</v>
      </c>
      <c r="E1112">
        <f t="shared" ca="1" si="91"/>
        <v>2177</v>
      </c>
      <c r="F1112">
        <f t="shared" ca="1" si="92"/>
        <v>192</v>
      </c>
    </row>
    <row r="1113" spans="1:6" x14ac:dyDescent="0.25">
      <c r="A1113">
        <f t="shared" si="89"/>
        <v>1236544</v>
      </c>
      <c r="B1113">
        <v>1112</v>
      </c>
      <c r="C1113">
        <f>3*60+40</f>
        <v>220</v>
      </c>
      <c r="D1113">
        <f t="shared" ca="1" si="90"/>
        <v>0.7616626088333931</v>
      </c>
      <c r="E1113">
        <f t="shared" ca="1" si="91"/>
        <v>512</v>
      </c>
      <c r="F1113">
        <f t="shared" ca="1" si="92"/>
        <v>216</v>
      </c>
    </row>
    <row r="1114" spans="1:6" x14ac:dyDescent="0.25">
      <c r="A1114">
        <f t="shared" si="89"/>
        <v>1238769</v>
      </c>
      <c r="B1114">
        <v>1113</v>
      </c>
      <c r="C1114">
        <f t="shared" ref="C1114:C1121" si="94">3*60+17</f>
        <v>197</v>
      </c>
      <c r="D1114">
        <f t="shared" ca="1" si="90"/>
        <v>0.51442721470293773</v>
      </c>
      <c r="E1114">
        <f t="shared" ca="1" si="91"/>
        <v>1061</v>
      </c>
      <c r="F1114">
        <f t="shared" ca="1" si="92"/>
        <v>237</v>
      </c>
    </row>
    <row r="1115" spans="1:6" x14ac:dyDescent="0.25">
      <c r="A1115">
        <f t="shared" si="89"/>
        <v>1240996</v>
      </c>
      <c r="B1115">
        <v>1114</v>
      </c>
      <c r="C1115">
        <f t="shared" si="94"/>
        <v>197</v>
      </c>
      <c r="D1115">
        <f t="shared" ca="1" si="90"/>
        <v>0.64437559926179566</v>
      </c>
      <c r="E1115">
        <f t="shared" ca="1" si="91"/>
        <v>789</v>
      </c>
      <c r="F1115">
        <f t="shared" ca="1" si="92"/>
        <v>254</v>
      </c>
    </row>
    <row r="1116" spans="1:6" x14ac:dyDescent="0.25">
      <c r="A1116">
        <f t="shared" si="89"/>
        <v>1243225</v>
      </c>
      <c r="B1116">
        <v>1115</v>
      </c>
      <c r="C1116">
        <f t="shared" si="94"/>
        <v>197</v>
      </c>
      <c r="D1116">
        <f t="shared" ca="1" si="90"/>
        <v>0.67136037808259708</v>
      </c>
      <c r="E1116">
        <f t="shared" ca="1" si="91"/>
        <v>727</v>
      </c>
      <c r="F1116">
        <f t="shared" ca="1" si="92"/>
        <v>230</v>
      </c>
    </row>
    <row r="1117" spans="1:6" x14ac:dyDescent="0.25">
      <c r="A1117">
        <f t="shared" si="89"/>
        <v>1245456</v>
      </c>
      <c r="B1117">
        <v>1116</v>
      </c>
      <c r="C1117">
        <f t="shared" si="94"/>
        <v>197</v>
      </c>
      <c r="D1117">
        <f t="shared" ca="1" si="90"/>
        <v>7.624607376137027E-2</v>
      </c>
      <c r="E1117">
        <f t="shared" ca="1" si="91"/>
        <v>2026</v>
      </c>
      <c r="F1117">
        <f t="shared" ca="1" si="92"/>
        <v>212</v>
      </c>
    </row>
    <row r="1118" spans="1:6" x14ac:dyDescent="0.25">
      <c r="A1118">
        <f t="shared" si="89"/>
        <v>1247689</v>
      </c>
      <c r="B1118">
        <v>1117</v>
      </c>
      <c r="C1118">
        <f t="shared" si="94"/>
        <v>197</v>
      </c>
      <c r="D1118">
        <f t="shared" ca="1" si="90"/>
        <v>0.3038888147027442</v>
      </c>
      <c r="E1118">
        <f t="shared" ca="1" si="91"/>
        <v>1516</v>
      </c>
      <c r="F1118">
        <f t="shared" ca="1" si="92"/>
        <v>240</v>
      </c>
    </row>
    <row r="1119" spans="1:6" x14ac:dyDescent="0.25">
      <c r="A1119">
        <f t="shared" si="89"/>
        <v>1249924</v>
      </c>
      <c r="B1119">
        <v>1118</v>
      </c>
      <c r="C1119">
        <f t="shared" si="94"/>
        <v>197</v>
      </c>
      <c r="D1119">
        <f t="shared" ca="1" si="90"/>
        <v>0.80666147556400269</v>
      </c>
      <c r="E1119">
        <f t="shared" ca="1" si="91"/>
        <v>432</v>
      </c>
      <c r="F1119">
        <f t="shared" ca="1" si="92"/>
        <v>195</v>
      </c>
    </row>
    <row r="1120" spans="1:6" x14ac:dyDescent="0.25">
      <c r="A1120">
        <f t="shared" si="89"/>
        <v>1252161</v>
      </c>
      <c r="B1120">
        <v>1119</v>
      </c>
      <c r="C1120">
        <f t="shared" si="94"/>
        <v>197</v>
      </c>
      <c r="D1120">
        <f t="shared" ca="1" si="90"/>
        <v>0.52075627163928662</v>
      </c>
      <c r="E1120">
        <f t="shared" ca="1" si="91"/>
        <v>1046</v>
      </c>
      <c r="F1120">
        <f t="shared" ca="1" si="92"/>
        <v>299</v>
      </c>
    </row>
    <row r="1121" spans="1:6" x14ac:dyDescent="0.25">
      <c r="A1121">
        <f t="shared" si="89"/>
        <v>1254400</v>
      </c>
      <c r="B1121">
        <v>1120</v>
      </c>
      <c r="C1121">
        <f t="shared" si="94"/>
        <v>197</v>
      </c>
      <c r="D1121">
        <f t="shared" ca="1" si="90"/>
        <v>0.42898846788962208</v>
      </c>
      <c r="E1121">
        <f t="shared" ca="1" si="91"/>
        <v>1244</v>
      </c>
      <c r="F1121">
        <f t="shared" ca="1" si="92"/>
        <v>244</v>
      </c>
    </row>
    <row r="1122" spans="1:6" x14ac:dyDescent="0.25">
      <c r="A1122">
        <f t="shared" si="89"/>
        <v>1256641</v>
      </c>
      <c r="B1122">
        <v>1121</v>
      </c>
      <c r="C1122">
        <f t="shared" ref="C1122:C1128" si="95">4*60+25</f>
        <v>265</v>
      </c>
      <c r="D1122">
        <f t="shared" ca="1" si="90"/>
        <v>0.80144282174355219</v>
      </c>
      <c r="E1122">
        <f t="shared" ca="1" si="91"/>
        <v>443</v>
      </c>
      <c r="F1122">
        <f t="shared" ca="1" si="92"/>
        <v>314</v>
      </c>
    </row>
    <row r="1123" spans="1:6" x14ac:dyDescent="0.25">
      <c r="A1123">
        <f t="shared" si="89"/>
        <v>1258884</v>
      </c>
      <c r="B1123">
        <v>1122</v>
      </c>
      <c r="C1123">
        <f t="shared" si="95"/>
        <v>265</v>
      </c>
      <c r="D1123">
        <f t="shared" ca="1" si="90"/>
        <v>0.79517757498858399</v>
      </c>
      <c r="E1123">
        <f t="shared" ca="1" si="91"/>
        <v>455</v>
      </c>
      <c r="F1123">
        <f t="shared" ca="1" si="92"/>
        <v>238</v>
      </c>
    </row>
    <row r="1124" spans="1:6" x14ac:dyDescent="0.25">
      <c r="A1124">
        <f t="shared" si="89"/>
        <v>1261129</v>
      </c>
      <c r="B1124">
        <v>1123</v>
      </c>
      <c r="C1124">
        <f t="shared" si="95"/>
        <v>265</v>
      </c>
      <c r="D1124">
        <f t="shared" ca="1" si="90"/>
        <v>0.16531529718945381</v>
      </c>
      <c r="E1124">
        <f t="shared" ca="1" si="91"/>
        <v>1798</v>
      </c>
      <c r="F1124">
        <f t="shared" ca="1" si="92"/>
        <v>203</v>
      </c>
    </row>
    <row r="1125" spans="1:6" x14ac:dyDescent="0.25">
      <c r="A1125">
        <f t="shared" si="89"/>
        <v>1263376</v>
      </c>
      <c r="B1125">
        <v>1124</v>
      </c>
      <c r="C1125">
        <f t="shared" si="95"/>
        <v>265</v>
      </c>
      <c r="D1125">
        <f t="shared" ca="1" si="90"/>
        <v>0.91620020067739327</v>
      </c>
      <c r="E1125">
        <f t="shared" ca="1" si="91"/>
        <v>187</v>
      </c>
      <c r="F1125">
        <f t="shared" ca="1" si="92"/>
        <v>178</v>
      </c>
    </row>
    <row r="1126" spans="1:6" x14ac:dyDescent="0.25">
      <c r="A1126">
        <f t="shared" si="89"/>
        <v>1265625</v>
      </c>
      <c r="B1126">
        <v>1125</v>
      </c>
      <c r="C1126">
        <f t="shared" si="95"/>
        <v>265</v>
      </c>
      <c r="D1126">
        <f t="shared" ca="1" si="90"/>
        <v>0.14100944977300656</v>
      </c>
      <c r="E1126">
        <f t="shared" ca="1" si="91"/>
        <v>1859</v>
      </c>
      <c r="F1126">
        <f t="shared" ca="1" si="92"/>
        <v>242</v>
      </c>
    </row>
    <row r="1127" spans="1:6" x14ac:dyDescent="0.25">
      <c r="A1127">
        <f t="shared" si="89"/>
        <v>1267876</v>
      </c>
      <c r="B1127">
        <v>1126</v>
      </c>
      <c r="C1127">
        <f t="shared" si="95"/>
        <v>265</v>
      </c>
      <c r="D1127">
        <f t="shared" ca="1" si="90"/>
        <v>0.38140904472511794</v>
      </c>
      <c r="E1127">
        <f t="shared" ca="1" si="91"/>
        <v>1347</v>
      </c>
      <c r="F1127">
        <f t="shared" ca="1" si="92"/>
        <v>231</v>
      </c>
    </row>
    <row r="1128" spans="1:6" x14ac:dyDescent="0.25">
      <c r="A1128">
        <f t="shared" si="89"/>
        <v>1270129</v>
      </c>
      <c r="B1128">
        <v>1127</v>
      </c>
      <c r="C1128">
        <f t="shared" si="95"/>
        <v>265</v>
      </c>
      <c r="D1128">
        <f t="shared" ca="1" si="90"/>
        <v>0.10863449865185326</v>
      </c>
      <c r="E1128">
        <f t="shared" ca="1" si="91"/>
        <v>1941</v>
      </c>
      <c r="F1128">
        <f t="shared" ca="1" si="92"/>
        <v>230</v>
      </c>
    </row>
    <row r="1129" spans="1:6" x14ac:dyDescent="0.25">
      <c r="A1129">
        <f t="shared" si="89"/>
        <v>1272384</v>
      </c>
      <c r="B1129">
        <v>1128</v>
      </c>
      <c r="C1129">
        <f t="shared" ref="C1129:C1142" si="96">5*60+8</f>
        <v>308</v>
      </c>
      <c r="D1129">
        <f t="shared" ca="1" si="90"/>
        <v>0.31938171890329525</v>
      </c>
      <c r="E1129">
        <f t="shared" ca="1" si="91"/>
        <v>1478</v>
      </c>
      <c r="F1129">
        <f t="shared" ca="1" si="92"/>
        <v>218</v>
      </c>
    </row>
    <row r="1130" spans="1:6" x14ac:dyDescent="0.25">
      <c r="A1130">
        <f t="shared" si="89"/>
        <v>1274641</v>
      </c>
      <c r="B1130">
        <v>1129</v>
      </c>
      <c r="C1130">
        <f t="shared" si="96"/>
        <v>308</v>
      </c>
      <c r="D1130">
        <f t="shared" ca="1" si="90"/>
        <v>0.78749221672173397</v>
      </c>
      <c r="E1130">
        <f t="shared" ca="1" si="91"/>
        <v>471</v>
      </c>
      <c r="F1130">
        <f t="shared" ca="1" si="92"/>
        <v>223</v>
      </c>
    </row>
    <row r="1131" spans="1:6" x14ac:dyDescent="0.25">
      <c r="A1131">
        <f t="shared" si="89"/>
        <v>1276900</v>
      </c>
      <c r="B1131">
        <v>1130</v>
      </c>
      <c r="C1131">
        <f t="shared" si="96"/>
        <v>308</v>
      </c>
      <c r="D1131">
        <f t="shared" ca="1" si="90"/>
        <v>0.44353480074850704</v>
      </c>
      <c r="E1131">
        <f t="shared" ca="1" si="91"/>
        <v>1213</v>
      </c>
      <c r="F1131">
        <f t="shared" ca="1" si="92"/>
        <v>191</v>
      </c>
    </row>
    <row r="1132" spans="1:6" x14ac:dyDescent="0.25">
      <c r="A1132">
        <f t="shared" si="89"/>
        <v>1279161</v>
      </c>
      <c r="B1132">
        <v>1131</v>
      </c>
      <c r="C1132">
        <f t="shared" si="96"/>
        <v>308</v>
      </c>
      <c r="D1132">
        <f t="shared" ca="1" si="90"/>
        <v>2.0117207441594509E-3</v>
      </c>
      <c r="E1132">
        <f t="shared" ca="1" si="91"/>
        <v>2189</v>
      </c>
      <c r="F1132">
        <f t="shared" ca="1" si="92"/>
        <v>225</v>
      </c>
    </row>
    <row r="1133" spans="1:6" x14ac:dyDescent="0.25">
      <c r="A1133">
        <f t="shared" si="89"/>
        <v>1281424</v>
      </c>
      <c r="B1133">
        <v>1132</v>
      </c>
      <c r="C1133">
        <f t="shared" si="96"/>
        <v>308</v>
      </c>
      <c r="D1133">
        <f t="shared" ca="1" si="90"/>
        <v>0.59636830318035183</v>
      </c>
      <c r="E1133">
        <f t="shared" ca="1" si="91"/>
        <v>887</v>
      </c>
      <c r="F1133">
        <f t="shared" ca="1" si="92"/>
        <v>196</v>
      </c>
    </row>
    <row r="1134" spans="1:6" x14ac:dyDescent="0.25">
      <c r="A1134">
        <f t="shared" si="89"/>
        <v>1283689</v>
      </c>
      <c r="B1134">
        <v>1133</v>
      </c>
      <c r="C1134">
        <f t="shared" si="96"/>
        <v>308</v>
      </c>
      <c r="D1134">
        <f t="shared" ca="1" si="90"/>
        <v>0.44773258599441057</v>
      </c>
      <c r="E1134">
        <f t="shared" ca="1" si="91"/>
        <v>1199</v>
      </c>
      <c r="F1134">
        <f t="shared" ca="1" si="92"/>
        <v>227</v>
      </c>
    </row>
    <row r="1135" spans="1:6" x14ac:dyDescent="0.25">
      <c r="A1135">
        <f t="shared" si="89"/>
        <v>1285956</v>
      </c>
      <c r="B1135">
        <v>1134</v>
      </c>
      <c r="C1135">
        <f t="shared" si="96"/>
        <v>308</v>
      </c>
      <c r="D1135">
        <f t="shared" ca="1" si="90"/>
        <v>0.22443545555789879</v>
      </c>
      <c r="E1135">
        <f t="shared" ca="1" si="91"/>
        <v>1676</v>
      </c>
      <c r="F1135">
        <f t="shared" ca="1" si="92"/>
        <v>236</v>
      </c>
    </row>
    <row r="1136" spans="1:6" x14ac:dyDescent="0.25">
      <c r="A1136">
        <f t="shared" si="89"/>
        <v>1288225</v>
      </c>
      <c r="B1136">
        <v>1135</v>
      </c>
      <c r="C1136">
        <f t="shared" si="96"/>
        <v>308</v>
      </c>
      <c r="D1136">
        <f t="shared" ca="1" si="90"/>
        <v>0.62217921981712609</v>
      </c>
      <c r="E1136">
        <f t="shared" ca="1" si="91"/>
        <v>833</v>
      </c>
      <c r="F1136">
        <f t="shared" ca="1" si="92"/>
        <v>295</v>
      </c>
    </row>
    <row r="1137" spans="1:6" x14ac:dyDescent="0.25">
      <c r="A1137">
        <f t="shared" si="89"/>
        <v>1290496</v>
      </c>
      <c r="B1137">
        <v>1136</v>
      </c>
      <c r="C1137">
        <f t="shared" si="96"/>
        <v>308</v>
      </c>
      <c r="D1137">
        <f t="shared" ca="1" si="90"/>
        <v>0.54100041426580692</v>
      </c>
      <c r="E1137">
        <f t="shared" ca="1" si="91"/>
        <v>1009</v>
      </c>
      <c r="F1137">
        <f t="shared" ca="1" si="92"/>
        <v>253</v>
      </c>
    </row>
    <row r="1138" spans="1:6" x14ac:dyDescent="0.25">
      <c r="A1138">
        <f t="shared" si="89"/>
        <v>1292769</v>
      </c>
      <c r="B1138">
        <v>1137</v>
      </c>
      <c r="C1138">
        <f t="shared" si="96"/>
        <v>308</v>
      </c>
      <c r="D1138">
        <f t="shared" ca="1" si="90"/>
        <v>4.5203971016413491E-2</v>
      </c>
      <c r="E1138">
        <f t="shared" ca="1" si="91"/>
        <v>2100</v>
      </c>
      <c r="F1138">
        <f t="shared" ca="1" si="92"/>
        <v>260</v>
      </c>
    </row>
    <row r="1139" spans="1:6" x14ac:dyDescent="0.25">
      <c r="A1139">
        <f t="shared" si="89"/>
        <v>1295044</v>
      </c>
      <c r="B1139">
        <v>1138</v>
      </c>
      <c r="C1139">
        <f t="shared" si="96"/>
        <v>308</v>
      </c>
      <c r="D1139">
        <f t="shared" ca="1" si="90"/>
        <v>6.7009038202164084E-2</v>
      </c>
      <c r="E1139">
        <f t="shared" ca="1" si="91"/>
        <v>2047</v>
      </c>
      <c r="F1139">
        <f t="shared" ca="1" si="92"/>
        <v>233</v>
      </c>
    </row>
    <row r="1140" spans="1:6" x14ac:dyDescent="0.25">
      <c r="A1140">
        <f t="shared" si="89"/>
        <v>1297321</v>
      </c>
      <c r="B1140">
        <v>1139</v>
      </c>
      <c r="C1140">
        <f t="shared" si="96"/>
        <v>308</v>
      </c>
      <c r="D1140">
        <f t="shared" ca="1" si="90"/>
        <v>0.70073113974734713</v>
      </c>
      <c r="E1140">
        <f t="shared" ca="1" si="91"/>
        <v>651</v>
      </c>
      <c r="F1140">
        <f t="shared" ca="1" si="92"/>
        <v>235</v>
      </c>
    </row>
    <row r="1141" spans="1:6" x14ac:dyDescent="0.25">
      <c r="A1141">
        <f t="shared" si="89"/>
        <v>1299600</v>
      </c>
      <c r="B1141">
        <v>1140</v>
      </c>
      <c r="C1141">
        <f t="shared" si="96"/>
        <v>308</v>
      </c>
      <c r="D1141">
        <f t="shared" ca="1" si="90"/>
        <v>0.85626226792391258</v>
      </c>
      <c r="E1141">
        <f t="shared" ca="1" si="91"/>
        <v>328</v>
      </c>
      <c r="F1141">
        <f t="shared" ca="1" si="92"/>
        <v>231</v>
      </c>
    </row>
    <row r="1142" spans="1:6" x14ac:dyDescent="0.25">
      <c r="A1142">
        <f t="shared" si="89"/>
        <v>1301881</v>
      </c>
      <c r="B1142">
        <v>1141</v>
      </c>
      <c r="C1142">
        <f t="shared" si="96"/>
        <v>308</v>
      </c>
      <c r="D1142">
        <f t="shared" ca="1" si="90"/>
        <v>0.33198046984169727</v>
      </c>
      <c r="E1142">
        <f t="shared" ca="1" si="91"/>
        <v>1454</v>
      </c>
      <c r="F1142">
        <f t="shared" ca="1" si="92"/>
        <v>235</v>
      </c>
    </row>
    <row r="1143" spans="1:6" x14ac:dyDescent="0.25">
      <c r="A1143">
        <f t="shared" si="89"/>
        <v>1304164</v>
      </c>
      <c r="B1143">
        <v>1142</v>
      </c>
      <c r="C1143">
        <f>3*60+50</f>
        <v>230</v>
      </c>
      <c r="D1143">
        <f t="shared" ca="1" si="90"/>
        <v>8.2027061650921662E-2</v>
      </c>
      <c r="E1143">
        <f t="shared" ca="1" si="91"/>
        <v>2003</v>
      </c>
      <c r="F1143">
        <f t="shared" ca="1" si="92"/>
        <v>252</v>
      </c>
    </row>
    <row r="1144" spans="1:6" x14ac:dyDescent="0.25">
      <c r="A1144">
        <f t="shared" si="89"/>
        <v>1306449</v>
      </c>
      <c r="B1144">
        <v>1143</v>
      </c>
      <c r="C1144">
        <f>3*60+50</f>
        <v>230</v>
      </c>
      <c r="D1144">
        <f t="shared" ca="1" si="90"/>
        <v>0.36744828934520057</v>
      </c>
      <c r="E1144">
        <f t="shared" ca="1" si="91"/>
        <v>1382</v>
      </c>
      <c r="F1144">
        <f t="shared" ca="1" si="92"/>
        <v>311</v>
      </c>
    </row>
    <row r="1145" spans="1:6" x14ac:dyDescent="0.25">
      <c r="A1145">
        <f t="shared" si="89"/>
        <v>1308736</v>
      </c>
      <c r="B1145">
        <v>1144</v>
      </c>
      <c r="C1145">
        <f>4*60+33</f>
        <v>273</v>
      </c>
      <c r="D1145">
        <f t="shared" ca="1" si="90"/>
        <v>0.38583558014584207</v>
      </c>
      <c r="E1145">
        <f t="shared" ca="1" si="91"/>
        <v>1336</v>
      </c>
      <c r="F1145">
        <f t="shared" ca="1" si="92"/>
        <v>261</v>
      </c>
    </row>
    <row r="1146" spans="1:6" x14ac:dyDescent="0.25">
      <c r="A1146">
        <f t="shared" si="89"/>
        <v>1311025</v>
      </c>
      <c r="B1146">
        <v>1145</v>
      </c>
      <c r="C1146">
        <f>4*60+33</f>
        <v>273</v>
      </c>
      <c r="D1146">
        <f t="shared" ca="1" si="90"/>
        <v>0.82506121720075642</v>
      </c>
      <c r="E1146">
        <f t="shared" ca="1" si="91"/>
        <v>394</v>
      </c>
      <c r="F1146">
        <f t="shared" ca="1" si="92"/>
        <v>274</v>
      </c>
    </row>
    <row r="1147" spans="1:6" x14ac:dyDescent="0.25">
      <c r="A1147">
        <f t="shared" si="89"/>
        <v>1313316</v>
      </c>
      <c r="B1147">
        <v>1146</v>
      </c>
      <c r="C1147">
        <f>4*60+33</f>
        <v>273</v>
      </c>
      <c r="D1147">
        <f t="shared" ca="1" si="90"/>
        <v>0.26640428092663992</v>
      </c>
      <c r="E1147">
        <f t="shared" ca="1" si="91"/>
        <v>1578</v>
      </c>
      <c r="F1147">
        <f t="shared" ca="1" si="92"/>
        <v>233</v>
      </c>
    </row>
    <row r="1148" spans="1:6" x14ac:dyDescent="0.25">
      <c r="A1148">
        <f t="shared" si="89"/>
        <v>1315609</v>
      </c>
      <c r="B1148">
        <v>1147</v>
      </c>
      <c r="C1148">
        <f>4*60+33</f>
        <v>273</v>
      </c>
      <c r="D1148">
        <f t="shared" ca="1" si="90"/>
        <v>0.6534407958031041</v>
      </c>
      <c r="E1148">
        <f t="shared" ca="1" si="91"/>
        <v>764</v>
      </c>
      <c r="F1148">
        <f t="shared" ca="1" si="92"/>
        <v>239</v>
      </c>
    </row>
    <row r="1149" spans="1:6" x14ac:dyDescent="0.25">
      <c r="A1149">
        <f t="shared" si="89"/>
        <v>1317904</v>
      </c>
      <c r="B1149">
        <v>1148</v>
      </c>
      <c r="C1149">
        <f>4*60+33</f>
        <v>273</v>
      </c>
      <c r="D1149">
        <f t="shared" ca="1" si="90"/>
        <v>0.14844227095141982</v>
      </c>
      <c r="E1149">
        <f t="shared" ca="1" si="91"/>
        <v>1840</v>
      </c>
      <c r="F1149">
        <f t="shared" ca="1" si="92"/>
        <v>216</v>
      </c>
    </row>
    <row r="1150" spans="1:6" x14ac:dyDescent="0.25">
      <c r="A1150">
        <f t="shared" si="89"/>
        <v>1320201</v>
      </c>
      <c r="B1150">
        <v>1149</v>
      </c>
      <c r="C1150">
        <f t="shared" ref="C1150:C1158" si="97">4*60+33</f>
        <v>273</v>
      </c>
      <c r="D1150">
        <f t="shared" ca="1" si="90"/>
        <v>0.94336688567492155</v>
      </c>
      <c r="E1150">
        <f t="shared" ca="1" si="91"/>
        <v>126</v>
      </c>
      <c r="F1150">
        <f t="shared" ca="1" si="92"/>
        <v>208</v>
      </c>
    </row>
    <row r="1151" spans="1:6" x14ac:dyDescent="0.25">
      <c r="A1151">
        <f t="shared" si="89"/>
        <v>1322500</v>
      </c>
      <c r="B1151">
        <v>1150</v>
      </c>
      <c r="C1151">
        <f t="shared" si="97"/>
        <v>273</v>
      </c>
      <c r="D1151">
        <f t="shared" ca="1" si="90"/>
        <v>0.73009626276078088</v>
      </c>
      <c r="E1151">
        <f t="shared" ca="1" si="91"/>
        <v>574</v>
      </c>
      <c r="F1151">
        <f t="shared" ca="1" si="92"/>
        <v>225</v>
      </c>
    </row>
    <row r="1152" spans="1:6" x14ac:dyDescent="0.25">
      <c r="A1152">
        <f t="shared" si="89"/>
        <v>1324801</v>
      </c>
      <c r="B1152">
        <v>1151</v>
      </c>
      <c r="C1152">
        <f t="shared" si="97"/>
        <v>273</v>
      </c>
      <c r="D1152">
        <f t="shared" ca="1" si="90"/>
        <v>0.748583080322473</v>
      </c>
      <c r="E1152">
        <f t="shared" ca="1" si="91"/>
        <v>536</v>
      </c>
      <c r="F1152">
        <f t="shared" ca="1" si="92"/>
        <v>393</v>
      </c>
    </row>
    <row r="1153" spans="1:6" x14ac:dyDescent="0.25">
      <c r="A1153">
        <f t="shared" si="89"/>
        <v>1327104</v>
      </c>
      <c r="B1153">
        <v>1152</v>
      </c>
      <c r="C1153">
        <f t="shared" si="97"/>
        <v>273</v>
      </c>
      <c r="D1153">
        <f t="shared" ca="1" si="90"/>
        <v>0.99955162187607227</v>
      </c>
      <c r="E1153">
        <f t="shared" ca="1" si="91"/>
        <v>2</v>
      </c>
      <c r="F1153">
        <f t="shared" ca="1" si="92"/>
        <v>279</v>
      </c>
    </row>
    <row r="1154" spans="1:6" x14ac:dyDescent="0.25">
      <c r="A1154">
        <f t="shared" si="89"/>
        <v>1329409</v>
      </c>
      <c r="B1154">
        <v>1153</v>
      </c>
      <c r="C1154">
        <f t="shared" si="97"/>
        <v>273</v>
      </c>
      <c r="D1154">
        <f t="shared" ca="1" si="90"/>
        <v>0.8465841174632025</v>
      </c>
      <c r="E1154">
        <f t="shared" ca="1" si="91"/>
        <v>346</v>
      </c>
      <c r="F1154">
        <f t="shared" ca="1" si="92"/>
        <v>213</v>
      </c>
    </row>
    <row r="1155" spans="1:6" x14ac:dyDescent="0.25">
      <c r="A1155">
        <f t="shared" ref="A1155:A1218" si="98">B1155^2</f>
        <v>1331716</v>
      </c>
      <c r="B1155">
        <v>1154</v>
      </c>
      <c r="C1155">
        <f t="shared" si="97"/>
        <v>273</v>
      </c>
      <c r="D1155">
        <f t="shared" ref="D1155:D1218" ca="1" si="99">RAND()</f>
        <v>7.396383658904504E-2</v>
      </c>
      <c r="E1155">
        <f t="shared" ref="E1155:E1218" ca="1" si="100">RANK(D1155,$D$2:$D$2194)</f>
        <v>2034</v>
      </c>
      <c r="F1155">
        <f t="shared" ref="F1155:F1218" ca="1" si="101">OFFSET($C$1,E1155,0)</f>
        <v>196</v>
      </c>
    </row>
    <row r="1156" spans="1:6" x14ac:dyDescent="0.25">
      <c r="A1156">
        <f t="shared" si="98"/>
        <v>1334025</v>
      </c>
      <c r="B1156">
        <v>1155</v>
      </c>
      <c r="C1156">
        <f t="shared" si="97"/>
        <v>273</v>
      </c>
      <c r="D1156">
        <f t="shared" ca="1" si="99"/>
        <v>0.37377234860780295</v>
      </c>
      <c r="E1156">
        <f t="shared" ca="1" si="100"/>
        <v>1363</v>
      </c>
      <c r="F1156">
        <f t="shared" ca="1" si="101"/>
        <v>272</v>
      </c>
    </row>
    <row r="1157" spans="1:6" x14ac:dyDescent="0.25">
      <c r="A1157">
        <f t="shared" si="98"/>
        <v>1336336</v>
      </c>
      <c r="B1157">
        <v>1156</v>
      </c>
      <c r="C1157">
        <f t="shared" si="97"/>
        <v>273</v>
      </c>
      <c r="D1157">
        <f t="shared" ca="1" si="99"/>
        <v>0.66153281379941919</v>
      </c>
      <c r="E1157">
        <f t="shared" ca="1" si="100"/>
        <v>745</v>
      </c>
      <c r="F1157">
        <f t="shared" ca="1" si="101"/>
        <v>262</v>
      </c>
    </row>
    <row r="1158" spans="1:6" x14ac:dyDescent="0.25">
      <c r="A1158">
        <f t="shared" si="98"/>
        <v>1338649</v>
      </c>
      <c r="B1158">
        <v>1157</v>
      </c>
      <c r="C1158">
        <f t="shared" si="97"/>
        <v>273</v>
      </c>
      <c r="D1158">
        <f t="shared" ca="1" si="99"/>
        <v>0.87348172960302173</v>
      </c>
      <c r="E1158">
        <f t="shared" ca="1" si="100"/>
        <v>293</v>
      </c>
      <c r="F1158">
        <f t="shared" ca="1" si="101"/>
        <v>268</v>
      </c>
    </row>
    <row r="1159" spans="1:6" x14ac:dyDescent="0.25">
      <c r="A1159">
        <f t="shared" si="98"/>
        <v>1340964</v>
      </c>
      <c r="B1159">
        <v>1158</v>
      </c>
      <c r="C1159">
        <f t="shared" ref="C1159:C1166" si="102">4*60+5</f>
        <v>245</v>
      </c>
      <c r="D1159">
        <f t="shared" ca="1" si="99"/>
        <v>0.96528934995961424</v>
      </c>
      <c r="E1159">
        <f t="shared" ca="1" si="100"/>
        <v>78</v>
      </c>
      <c r="F1159">
        <f t="shared" ca="1" si="101"/>
        <v>190</v>
      </c>
    </row>
    <row r="1160" spans="1:6" x14ac:dyDescent="0.25">
      <c r="A1160">
        <f t="shared" si="98"/>
        <v>1343281</v>
      </c>
      <c r="B1160">
        <v>1159</v>
      </c>
      <c r="C1160">
        <f t="shared" si="102"/>
        <v>245</v>
      </c>
      <c r="D1160">
        <f t="shared" ca="1" si="99"/>
        <v>0.64556111368003766</v>
      </c>
      <c r="E1160">
        <f t="shared" ca="1" si="100"/>
        <v>782</v>
      </c>
      <c r="F1160">
        <f t="shared" ca="1" si="101"/>
        <v>243</v>
      </c>
    </row>
    <row r="1161" spans="1:6" x14ac:dyDescent="0.25">
      <c r="A1161">
        <f t="shared" si="98"/>
        <v>1345600</v>
      </c>
      <c r="B1161">
        <v>1160</v>
      </c>
      <c r="C1161">
        <f t="shared" si="102"/>
        <v>245</v>
      </c>
      <c r="D1161">
        <f t="shared" ca="1" si="99"/>
        <v>0.22984488107767842</v>
      </c>
      <c r="E1161">
        <f t="shared" ca="1" si="100"/>
        <v>1662</v>
      </c>
      <c r="F1161">
        <f t="shared" ca="1" si="101"/>
        <v>235</v>
      </c>
    </row>
    <row r="1162" spans="1:6" x14ac:dyDescent="0.25">
      <c r="A1162">
        <f t="shared" si="98"/>
        <v>1347921</v>
      </c>
      <c r="B1162">
        <v>1161</v>
      </c>
      <c r="C1162">
        <f t="shared" si="102"/>
        <v>245</v>
      </c>
      <c r="D1162">
        <f t="shared" ca="1" si="99"/>
        <v>0.19383380267030559</v>
      </c>
      <c r="E1162">
        <f t="shared" ca="1" si="100"/>
        <v>1739</v>
      </c>
      <c r="F1162">
        <f t="shared" ca="1" si="101"/>
        <v>250</v>
      </c>
    </row>
    <row r="1163" spans="1:6" x14ac:dyDescent="0.25">
      <c r="A1163">
        <f t="shared" si="98"/>
        <v>1350244</v>
      </c>
      <c r="B1163">
        <v>1162</v>
      </c>
      <c r="C1163">
        <f t="shared" si="102"/>
        <v>245</v>
      </c>
      <c r="D1163">
        <f t="shared" ca="1" si="99"/>
        <v>0.79764632294766835</v>
      </c>
      <c r="E1163">
        <f t="shared" ca="1" si="100"/>
        <v>453</v>
      </c>
      <c r="F1163">
        <f t="shared" ca="1" si="101"/>
        <v>238</v>
      </c>
    </row>
    <row r="1164" spans="1:6" x14ac:dyDescent="0.25">
      <c r="A1164">
        <f t="shared" si="98"/>
        <v>1352569</v>
      </c>
      <c r="B1164">
        <v>1163</v>
      </c>
      <c r="C1164">
        <f t="shared" si="102"/>
        <v>245</v>
      </c>
      <c r="D1164">
        <f t="shared" ca="1" si="99"/>
        <v>0.10447842824454134</v>
      </c>
      <c r="E1164">
        <f t="shared" ca="1" si="100"/>
        <v>1952</v>
      </c>
      <c r="F1164">
        <f t="shared" ca="1" si="101"/>
        <v>238</v>
      </c>
    </row>
    <row r="1165" spans="1:6" x14ac:dyDescent="0.25">
      <c r="A1165">
        <f t="shared" si="98"/>
        <v>1354896</v>
      </c>
      <c r="B1165">
        <v>1164</v>
      </c>
      <c r="C1165">
        <f t="shared" si="102"/>
        <v>245</v>
      </c>
      <c r="D1165">
        <f t="shared" ca="1" si="99"/>
        <v>0.25024792434351295</v>
      </c>
      <c r="E1165">
        <f t="shared" ca="1" si="100"/>
        <v>1617</v>
      </c>
      <c r="F1165">
        <f t="shared" ca="1" si="101"/>
        <v>247</v>
      </c>
    </row>
    <row r="1166" spans="1:6" x14ac:dyDescent="0.25">
      <c r="A1166">
        <f t="shared" si="98"/>
        <v>1357225</v>
      </c>
      <c r="B1166">
        <v>1165</v>
      </c>
      <c r="C1166">
        <f t="shared" si="102"/>
        <v>245</v>
      </c>
      <c r="D1166">
        <f t="shared" ca="1" si="99"/>
        <v>0.45765425611731492</v>
      </c>
      <c r="E1166">
        <f t="shared" ca="1" si="100"/>
        <v>1178</v>
      </c>
      <c r="F1166">
        <f t="shared" ca="1" si="101"/>
        <v>204</v>
      </c>
    </row>
    <row r="1167" spans="1:6" x14ac:dyDescent="0.25">
      <c r="A1167">
        <f t="shared" si="98"/>
        <v>1359556</v>
      </c>
      <c r="B1167">
        <v>1166</v>
      </c>
      <c r="C1167">
        <f>4*60+36</f>
        <v>276</v>
      </c>
      <c r="D1167">
        <f t="shared" ca="1" si="99"/>
        <v>7.7621053430171116E-2</v>
      </c>
      <c r="E1167">
        <f t="shared" ca="1" si="100"/>
        <v>2022</v>
      </c>
      <c r="F1167">
        <f t="shared" ca="1" si="101"/>
        <v>245</v>
      </c>
    </row>
    <row r="1168" spans="1:6" x14ac:dyDescent="0.25">
      <c r="A1168">
        <f t="shared" si="98"/>
        <v>1361889</v>
      </c>
      <c r="B1168">
        <v>1167</v>
      </c>
      <c r="C1168">
        <f>4*60+36</f>
        <v>276</v>
      </c>
      <c r="D1168">
        <f t="shared" ca="1" si="99"/>
        <v>0.98338570079958942</v>
      </c>
      <c r="E1168">
        <f t="shared" ca="1" si="100"/>
        <v>44</v>
      </c>
      <c r="F1168">
        <f t="shared" ca="1" si="101"/>
        <v>315</v>
      </c>
    </row>
    <row r="1169" spans="1:6" x14ac:dyDescent="0.25">
      <c r="A1169">
        <f t="shared" si="98"/>
        <v>1364224</v>
      </c>
      <c r="B1169">
        <v>1168</v>
      </c>
      <c r="C1169">
        <f t="shared" ref="C1169:C1176" si="103">4*60+25</f>
        <v>265</v>
      </c>
      <c r="D1169">
        <f t="shared" ca="1" si="99"/>
        <v>0.197861987536185</v>
      </c>
      <c r="E1169">
        <f t="shared" ca="1" si="100"/>
        <v>1724</v>
      </c>
      <c r="F1169">
        <f t="shared" ca="1" si="101"/>
        <v>235</v>
      </c>
    </row>
    <row r="1170" spans="1:6" x14ac:dyDescent="0.25">
      <c r="A1170">
        <f t="shared" si="98"/>
        <v>1366561</v>
      </c>
      <c r="B1170">
        <v>1169</v>
      </c>
      <c r="C1170">
        <f t="shared" si="103"/>
        <v>265</v>
      </c>
      <c r="D1170">
        <f t="shared" ca="1" si="99"/>
        <v>9.2097675868555773E-2</v>
      </c>
      <c r="E1170">
        <f t="shared" ca="1" si="100"/>
        <v>1985</v>
      </c>
      <c r="F1170">
        <f t="shared" ca="1" si="101"/>
        <v>193</v>
      </c>
    </row>
    <row r="1171" spans="1:6" x14ac:dyDescent="0.25">
      <c r="A1171">
        <f t="shared" si="98"/>
        <v>1368900</v>
      </c>
      <c r="B1171">
        <v>1170</v>
      </c>
      <c r="C1171">
        <f t="shared" si="103"/>
        <v>265</v>
      </c>
      <c r="D1171">
        <f t="shared" ca="1" si="99"/>
        <v>3.5940604921670283E-2</v>
      </c>
      <c r="E1171">
        <f t="shared" ca="1" si="100"/>
        <v>2127</v>
      </c>
      <c r="F1171">
        <f t="shared" ca="1" si="101"/>
        <v>201</v>
      </c>
    </row>
    <row r="1172" spans="1:6" x14ac:dyDescent="0.25">
      <c r="A1172">
        <f t="shared" si="98"/>
        <v>1371241</v>
      </c>
      <c r="B1172">
        <v>1171</v>
      </c>
      <c r="C1172">
        <f t="shared" si="103"/>
        <v>265</v>
      </c>
      <c r="D1172">
        <f t="shared" ca="1" si="99"/>
        <v>0.41786112711755918</v>
      </c>
      <c r="E1172">
        <f t="shared" ca="1" si="100"/>
        <v>1267</v>
      </c>
      <c r="F1172">
        <f t="shared" ca="1" si="101"/>
        <v>321</v>
      </c>
    </row>
    <row r="1173" spans="1:6" x14ac:dyDescent="0.25">
      <c r="A1173">
        <f t="shared" si="98"/>
        <v>1373584</v>
      </c>
      <c r="B1173">
        <v>1172</v>
      </c>
      <c r="C1173">
        <f t="shared" si="103"/>
        <v>265</v>
      </c>
      <c r="D1173">
        <f t="shared" ca="1" si="99"/>
        <v>0.82923316655509061</v>
      </c>
      <c r="E1173">
        <f t="shared" ca="1" si="100"/>
        <v>383</v>
      </c>
      <c r="F1173">
        <f t="shared" ca="1" si="101"/>
        <v>211</v>
      </c>
    </row>
    <row r="1174" spans="1:6" x14ac:dyDescent="0.25">
      <c r="A1174">
        <f t="shared" si="98"/>
        <v>1375929</v>
      </c>
      <c r="B1174">
        <v>1173</v>
      </c>
      <c r="C1174">
        <f t="shared" si="103"/>
        <v>265</v>
      </c>
      <c r="D1174">
        <f t="shared" ca="1" si="99"/>
        <v>0.31932025137047959</v>
      </c>
      <c r="E1174">
        <f t="shared" ca="1" si="100"/>
        <v>1479</v>
      </c>
      <c r="F1174">
        <f t="shared" ca="1" si="101"/>
        <v>218</v>
      </c>
    </row>
    <row r="1175" spans="1:6" x14ac:dyDescent="0.25">
      <c r="A1175">
        <f t="shared" si="98"/>
        <v>1378276</v>
      </c>
      <c r="B1175">
        <v>1174</v>
      </c>
      <c r="C1175">
        <f t="shared" si="103"/>
        <v>265</v>
      </c>
      <c r="D1175">
        <f t="shared" ca="1" si="99"/>
        <v>0.30616743121006607</v>
      </c>
      <c r="E1175">
        <f t="shared" ca="1" si="100"/>
        <v>1511</v>
      </c>
      <c r="F1175">
        <f t="shared" ca="1" si="101"/>
        <v>240</v>
      </c>
    </row>
    <row r="1176" spans="1:6" x14ac:dyDescent="0.25">
      <c r="A1176">
        <f t="shared" si="98"/>
        <v>1380625</v>
      </c>
      <c r="B1176">
        <v>1175</v>
      </c>
      <c r="C1176">
        <f t="shared" si="103"/>
        <v>265</v>
      </c>
      <c r="D1176">
        <f t="shared" ca="1" si="99"/>
        <v>0.89283324094177274</v>
      </c>
      <c r="E1176">
        <f t="shared" ca="1" si="100"/>
        <v>241</v>
      </c>
      <c r="F1176">
        <f t="shared" ca="1" si="101"/>
        <v>224</v>
      </c>
    </row>
    <row r="1177" spans="1:6" x14ac:dyDescent="0.25">
      <c r="A1177">
        <f t="shared" si="98"/>
        <v>1382976</v>
      </c>
      <c r="B1177">
        <v>1176</v>
      </c>
      <c r="C1177">
        <f>4*60+51</f>
        <v>291</v>
      </c>
      <c r="D1177">
        <f t="shared" ca="1" si="99"/>
        <v>0.84830447578928814</v>
      </c>
      <c r="E1177">
        <f t="shared" ca="1" si="100"/>
        <v>344</v>
      </c>
      <c r="F1177">
        <f t="shared" ca="1" si="101"/>
        <v>213</v>
      </c>
    </row>
    <row r="1178" spans="1:6" x14ac:dyDescent="0.25">
      <c r="A1178">
        <f t="shared" si="98"/>
        <v>1385329</v>
      </c>
      <c r="B1178">
        <v>1177</v>
      </c>
      <c r="C1178">
        <f>4*60+51</f>
        <v>291</v>
      </c>
      <c r="D1178">
        <f t="shared" ca="1" si="99"/>
        <v>0.47855328724342472</v>
      </c>
      <c r="E1178">
        <f t="shared" ca="1" si="100"/>
        <v>1134</v>
      </c>
      <c r="F1178">
        <f t="shared" ca="1" si="101"/>
        <v>308</v>
      </c>
    </row>
    <row r="1179" spans="1:6" x14ac:dyDescent="0.25">
      <c r="A1179">
        <f t="shared" si="98"/>
        <v>1387684</v>
      </c>
      <c r="B1179">
        <v>1178</v>
      </c>
      <c r="C1179">
        <f t="shared" ref="C1179:C1185" si="104">3*60+24</f>
        <v>204</v>
      </c>
      <c r="D1179">
        <f t="shared" ca="1" si="99"/>
        <v>0.52517725598156684</v>
      </c>
      <c r="E1179">
        <f t="shared" ca="1" si="100"/>
        <v>1042</v>
      </c>
      <c r="F1179">
        <f t="shared" ca="1" si="101"/>
        <v>300</v>
      </c>
    </row>
    <row r="1180" spans="1:6" x14ac:dyDescent="0.25">
      <c r="A1180">
        <f t="shared" si="98"/>
        <v>1390041</v>
      </c>
      <c r="B1180">
        <v>1179</v>
      </c>
      <c r="C1180">
        <f t="shared" si="104"/>
        <v>204</v>
      </c>
      <c r="D1180">
        <f t="shared" ca="1" si="99"/>
        <v>0.99264592421508402</v>
      </c>
      <c r="E1180">
        <f t="shared" ca="1" si="100"/>
        <v>21</v>
      </c>
      <c r="F1180">
        <f t="shared" ca="1" si="101"/>
        <v>197</v>
      </c>
    </row>
    <row r="1181" spans="1:6" x14ac:dyDescent="0.25">
      <c r="A1181">
        <f t="shared" si="98"/>
        <v>1392400</v>
      </c>
      <c r="B1181">
        <v>1180</v>
      </c>
      <c r="C1181">
        <f t="shared" si="104"/>
        <v>204</v>
      </c>
      <c r="D1181">
        <f t="shared" ca="1" si="99"/>
        <v>0.66867545608658785</v>
      </c>
      <c r="E1181">
        <f t="shared" ca="1" si="100"/>
        <v>730</v>
      </c>
      <c r="F1181">
        <f t="shared" ca="1" si="101"/>
        <v>218</v>
      </c>
    </row>
    <row r="1182" spans="1:6" x14ac:dyDescent="0.25">
      <c r="A1182">
        <f t="shared" si="98"/>
        <v>1394761</v>
      </c>
      <c r="B1182">
        <v>1181</v>
      </c>
      <c r="C1182">
        <f t="shared" si="104"/>
        <v>204</v>
      </c>
      <c r="D1182">
        <f t="shared" ca="1" si="99"/>
        <v>0.91702827845563306</v>
      </c>
      <c r="E1182">
        <f t="shared" ca="1" si="100"/>
        <v>184</v>
      </c>
      <c r="F1182">
        <f t="shared" ca="1" si="101"/>
        <v>202</v>
      </c>
    </row>
    <row r="1183" spans="1:6" x14ac:dyDescent="0.25">
      <c r="A1183">
        <f t="shared" si="98"/>
        <v>1397124</v>
      </c>
      <c r="B1183">
        <v>1182</v>
      </c>
      <c r="C1183">
        <f t="shared" si="104"/>
        <v>204</v>
      </c>
      <c r="D1183">
        <f t="shared" ca="1" si="99"/>
        <v>0.69767392643380921</v>
      </c>
      <c r="E1183">
        <f t="shared" ca="1" si="100"/>
        <v>663</v>
      </c>
      <c r="F1183">
        <f t="shared" ca="1" si="101"/>
        <v>252</v>
      </c>
    </row>
    <row r="1184" spans="1:6" x14ac:dyDescent="0.25">
      <c r="A1184">
        <f t="shared" si="98"/>
        <v>1399489</v>
      </c>
      <c r="B1184">
        <v>1183</v>
      </c>
      <c r="C1184">
        <f t="shared" si="104"/>
        <v>204</v>
      </c>
      <c r="D1184">
        <f t="shared" ca="1" si="99"/>
        <v>0.60081246794928855</v>
      </c>
      <c r="E1184">
        <f t="shared" ca="1" si="100"/>
        <v>874</v>
      </c>
      <c r="F1184">
        <f t="shared" ca="1" si="101"/>
        <v>278</v>
      </c>
    </row>
    <row r="1185" spans="1:6" x14ac:dyDescent="0.25">
      <c r="A1185">
        <f t="shared" si="98"/>
        <v>1401856</v>
      </c>
      <c r="B1185">
        <v>1184</v>
      </c>
      <c r="C1185">
        <f t="shared" si="104"/>
        <v>204</v>
      </c>
      <c r="D1185">
        <f t="shared" ca="1" si="99"/>
        <v>0.10532106221291981</v>
      </c>
      <c r="E1185">
        <f t="shared" ca="1" si="100"/>
        <v>1951</v>
      </c>
      <c r="F1185">
        <f t="shared" ca="1" si="101"/>
        <v>238</v>
      </c>
    </row>
    <row r="1186" spans="1:6" x14ac:dyDescent="0.25">
      <c r="A1186">
        <f t="shared" si="98"/>
        <v>1404225</v>
      </c>
      <c r="B1186">
        <v>1185</v>
      </c>
      <c r="C1186">
        <f t="shared" ref="C1186:C1193" si="105">3*60+53</f>
        <v>233</v>
      </c>
      <c r="D1186">
        <f t="shared" ca="1" si="99"/>
        <v>0.56013553404900351</v>
      </c>
      <c r="E1186">
        <f t="shared" ca="1" si="100"/>
        <v>974</v>
      </c>
      <c r="F1186">
        <f t="shared" ca="1" si="101"/>
        <v>264</v>
      </c>
    </row>
    <row r="1187" spans="1:6" x14ac:dyDescent="0.25">
      <c r="A1187">
        <f t="shared" si="98"/>
        <v>1406596</v>
      </c>
      <c r="B1187">
        <v>1186</v>
      </c>
      <c r="C1187">
        <f t="shared" si="105"/>
        <v>233</v>
      </c>
      <c r="D1187">
        <f t="shared" ca="1" si="99"/>
        <v>0.82204137375214015</v>
      </c>
      <c r="E1187">
        <f t="shared" ca="1" si="100"/>
        <v>399</v>
      </c>
      <c r="F1187">
        <f t="shared" ca="1" si="101"/>
        <v>216</v>
      </c>
    </row>
    <row r="1188" spans="1:6" x14ac:dyDescent="0.25">
      <c r="A1188">
        <f t="shared" si="98"/>
        <v>1408969</v>
      </c>
      <c r="B1188">
        <v>1187</v>
      </c>
      <c r="C1188">
        <f t="shared" si="105"/>
        <v>233</v>
      </c>
      <c r="D1188">
        <f t="shared" ca="1" si="99"/>
        <v>0.59124043967630047</v>
      </c>
      <c r="E1188">
        <f t="shared" ca="1" si="100"/>
        <v>896</v>
      </c>
      <c r="F1188">
        <f t="shared" ca="1" si="101"/>
        <v>340</v>
      </c>
    </row>
    <row r="1189" spans="1:6" x14ac:dyDescent="0.25">
      <c r="A1189">
        <f t="shared" si="98"/>
        <v>1411344</v>
      </c>
      <c r="B1189">
        <v>1188</v>
      </c>
      <c r="C1189">
        <f t="shared" si="105"/>
        <v>233</v>
      </c>
      <c r="D1189">
        <f t="shared" ca="1" si="99"/>
        <v>0.75680447134225104</v>
      </c>
      <c r="E1189">
        <f t="shared" ca="1" si="100"/>
        <v>521</v>
      </c>
      <c r="F1189">
        <f t="shared" ca="1" si="101"/>
        <v>231</v>
      </c>
    </row>
    <row r="1190" spans="1:6" x14ac:dyDescent="0.25">
      <c r="A1190">
        <f t="shared" si="98"/>
        <v>1413721</v>
      </c>
      <c r="B1190">
        <v>1189</v>
      </c>
      <c r="C1190">
        <f t="shared" si="105"/>
        <v>233</v>
      </c>
      <c r="D1190">
        <f t="shared" ca="1" si="99"/>
        <v>0.54803522169182317</v>
      </c>
      <c r="E1190">
        <f t="shared" ca="1" si="100"/>
        <v>997</v>
      </c>
      <c r="F1190">
        <f t="shared" ca="1" si="101"/>
        <v>253</v>
      </c>
    </row>
    <row r="1191" spans="1:6" x14ac:dyDescent="0.25">
      <c r="A1191">
        <f t="shared" si="98"/>
        <v>1416100</v>
      </c>
      <c r="B1191">
        <v>1190</v>
      </c>
      <c r="C1191">
        <f t="shared" si="105"/>
        <v>233</v>
      </c>
      <c r="D1191">
        <f t="shared" ca="1" si="99"/>
        <v>0.27919951662162057</v>
      </c>
      <c r="E1191">
        <f t="shared" ca="1" si="100"/>
        <v>1560</v>
      </c>
      <c r="F1191">
        <f t="shared" ca="1" si="101"/>
        <v>233</v>
      </c>
    </row>
    <row r="1192" spans="1:6" x14ac:dyDescent="0.25">
      <c r="A1192">
        <f t="shared" si="98"/>
        <v>1418481</v>
      </c>
      <c r="B1192">
        <v>1191</v>
      </c>
      <c r="C1192">
        <f t="shared" si="105"/>
        <v>233</v>
      </c>
      <c r="D1192">
        <f t="shared" ca="1" si="99"/>
        <v>0.25740191803763079</v>
      </c>
      <c r="E1192">
        <f t="shared" ca="1" si="100"/>
        <v>1598</v>
      </c>
      <c r="F1192">
        <f t="shared" ca="1" si="101"/>
        <v>207</v>
      </c>
    </row>
    <row r="1193" spans="1:6" x14ac:dyDescent="0.25">
      <c r="A1193">
        <f t="shared" si="98"/>
        <v>1420864</v>
      </c>
      <c r="B1193">
        <v>1192</v>
      </c>
      <c r="C1193">
        <f t="shared" si="105"/>
        <v>233</v>
      </c>
      <c r="D1193">
        <f t="shared" ca="1" si="99"/>
        <v>0.6181118023189337</v>
      </c>
      <c r="E1193">
        <f t="shared" ca="1" si="100"/>
        <v>843</v>
      </c>
      <c r="F1193">
        <f t="shared" ca="1" si="101"/>
        <v>251</v>
      </c>
    </row>
    <row r="1194" spans="1:6" x14ac:dyDescent="0.25">
      <c r="A1194">
        <f t="shared" si="98"/>
        <v>1423249</v>
      </c>
      <c r="B1194">
        <v>1193</v>
      </c>
      <c r="C1194">
        <f>5*60+25</f>
        <v>325</v>
      </c>
      <c r="D1194">
        <f t="shared" ca="1" si="99"/>
        <v>0.6658194176570682</v>
      </c>
      <c r="E1194">
        <f t="shared" ca="1" si="100"/>
        <v>740</v>
      </c>
      <c r="F1194">
        <f t="shared" ca="1" si="101"/>
        <v>304</v>
      </c>
    </row>
    <row r="1195" spans="1:6" x14ac:dyDescent="0.25">
      <c r="A1195">
        <f t="shared" si="98"/>
        <v>1425636</v>
      </c>
      <c r="B1195">
        <v>1194</v>
      </c>
      <c r="C1195">
        <f>5*60+25</f>
        <v>325</v>
      </c>
      <c r="D1195">
        <f t="shared" ca="1" si="99"/>
        <v>0.93882941840977285</v>
      </c>
      <c r="E1195">
        <f t="shared" ca="1" si="100"/>
        <v>134</v>
      </c>
      <c r="F1195">
        <f t="shared" ca="1" si="101"/>
        <v>182</v>
      </c>
    </row>
    <row r="1196" spans="1:6" x14ac:dyDescent="0.25">
      <c r="A1196">
        <f t="shared" si="98"/>
        <v>1428025</v>
      </c>
      <c r="B1196">
        <v>1195</v>
      </c>
      <c r="C1196">
        <f>5*60+25</f>
        <v>325</v>
      </c>
      <c r="D1196">
        <f t="shared" ca="1" si="99"/>
        <v>0.45570450345505598</v>
      </c>
      <c r="E1196">
        <f t="shared" ca="1" si="100"/>
        <v>1181</v>
      </c>
      <c r="F1196">
        <f t="shared" ca="1" si="101"/>
        <v>204</v>
      </c>
    </row>
    <row r="1197" spans="1:6" x14ac:dyDescent="0.25">
      <c r="A1197">
        <f t="shared" si="98"/>
        <v>1430416</v>
      </c>
      <c r="B1197">
        <v>1196</v>
      </c>
      <c r="C1197">
        <f>5*60+25</f>
        <v>325</v>
      </c>
      <c r="D1197">
        <f t="shared" ca="1" si="99"/>
        <v>0.66330784521477371</v>
      </c>
      <c r="E1197">
        <f t="shared" ca="1" si="100"/>
        <v>744</v>
      </c>
      <c r="F1197">
        <f t="shared" ca="1" si="101"/>
        <v>262</v>
      </c>
    </row>
    <row r="1198" spans="1:6" x14ac:dyDescent="0.25">
      <c r="A1198">
        <f t="shared" si="98"/>
        <v>1432809</v>
      </c>
      <c r="B1198">
        <v>1197</v>
      </c>
      <c r="C1198">
        <f>5*60+25</f>
        <v>325</v>
      </c>
      <c r="D1198">
        <f t="shared" ca="1" si="99"/>
        <v>0.27308080127059964</v>
      </c>
      <c r="E1198">
        <f t="shared" ca="1" si="100"/>
        <v>1569</v>
      </c>
      <c r="F1198">
        <f t="shared" ca="1" si="101"/>
        <v>217</v>
      </c>
    </row>
    <row r="1199" spans="1:6" x14ac:dyDescent="0.25">
      <c r="A1199">
        <f t="shared" si="98"/>
        <v>1435204</v>
      </c>
      <c r="B1199">
        <v>1198</v>
      </c>
      <c r="C1199">
        <f>3*60+47</f>
        <v>227</v>
      </c>
      <c r="D1199">
        <f t="shared" ca="1" si="99"/>
        <v>0.98104577669182436</v>
      </c>
      <c r="E1199">
        <f t="shared" ca="1" si="100"/>
        <v>47</v>
      </c>
      <c r="F1199">
        <f t="shared" ca="1" si="101"/>
        <v>195</v>
      </c>
    </row>
    <row r="1200" spans="1:6" x14ac:dyDescent="0.25">
      <c r="A1200">
        <f t="shared" si="98"/>
        <v>1437601</v>
      </c>
      <c r="B1200">
        <v>1199</v>
      </c>
      <c r="C1200">
        <f>3*60+47</f>
        <v>227</v>
      </c>
      <c r="D1200">
        <f t="shared" ca="1" si="99"/>
        <v>0.92557390189341282</v>
      </c>
      <c r="E1200">
        <f t="shared" ca="1" si="100"/>
        <v>167</v>
      </c>
      <c r="F1200">
        <f t="shared" ca="1" si="101"/>
        <v>204</v>
      </c>
    </row>
    <row r="1201" spans="1:6" x14ac:dyDescent="0.25">
      <c r="A1201">
        <f t="shared" si="98"/>
        <v>1440000</v>
      </c>
      <c r="B1201">
        <v>1200</v>
      </c>
      <c r="C1201">
        <f>4*60+19</f>
        <v>259</v>
      </c>
      <c r="D1201">
        <f t="shared" ca="1" si="99"/>
        <v>0.24422412298911067</v>
      </c>
      <c r="E1201">
        <f t="shared" ca="1" si="100"/>
        <v>1630</v>
      </c>
      <c r="F1201">
        <f t="shared" ca="1" si="101"/>
        <v>246</v>
      </c>
    </row>
    <row r="1202" spans="1:6" x14ac:dyDescent="0.25">
      <c r="A1202">
        <f t="shared" si="98"/>
        <v>1442401</v>
      </c>
      <c r="B1202">
        <v>1201</v>
      </c>
      <c r="C1202">
        <f>4*60+19</f>
        <v>259</v>
      </c>
      <c r="D1202">
        <f t="shared" ca="1" si="99"/>
        <v>0.19645624621029856</v>
      </c>
      <c r="E1202">
        <f t="shared" ca="1" si="100"/>
        <v>1732</v>
      </c>
      <c r="F1202">
        <f t="shared" ca="1" si="101"/>
        <v>250</v>
      </c>
    </row>
    <row r="1203" spans="1:6" x14ac:dyDescent="0.25">
      <c r="A1203">
        <f t="shared" si="98"/>
        <v>1444804</v>
      </c>
      <c r="B1203">
        <v>1202</v>
      </c>
      <c r="C1203">
        <f>4*60+19</f>
        <v>259</v>
      </c>
      <c r="D1203">
        <f t="shared" ca="1" si="99"/>
        <v>0.91327618583981229</v>
      </c>
      <c r="E1203">
        <f t="shared" ca="1" si="100"/>
        <v>196</v>
      </c>
      <c r="F1203">
        <f t="shared" ca="1" si="101"/>
        <v>204</v>
      </c>
    </row>
    <row r="1204" spans="1:6" x14ac:dyDescent="0.25">
      <c r="A1204">
        <f t="shared" si="98"/>
        <v>1447209</v>
      </c>
      <c r="B1204">
        <v>1203</v>
      </c>
      <c r="C1204">
        <f>4*60+19</f>
        <v>259</v>
      </c>
      <c r="D1204">
        <f t="shared" ca="1" si="99"/>
        <v>0.22303426814057303</v>
      </c>
      <c r="E1204">
        <f t="shared" ca="1" si="100"/>
        <v>1678</v>
      </c>
      <c r="F1204">
        <f t="shared" ca="1" si="101"/>
        <v>254</v>
      </c>
    </row>
    <row r="1205" spans="1:6" x14ac:dyDescent="0.25">
      <c r="A1205">
        <f t="shared" si="98"/>
        <v>1449616</v>
      </c>
      <c r="B1205">
        <v>1204</v>
      </c>
      <c r="C1205">
        <f>4*60+43</f>
        <v>283</v>
      </c>
      <c r="D1205">
        <f t="shared" ca="1" si="99"/>
        <v>0.31217009633894754</v>
      </c>
      <c r="E1205">
        <f t="shared" ca="1" si="100"/>
        <v>1495</v>
      </c>
      <c r="F1205">
        <f t="shared" ca="1" si="101"/>
        <v>216</v>
      </c>
    </row>
    <row r="1206" spans="1:6" x14ac:dyDescent="0.25">
      <c r="A1206">
        <f t="shared" si="98"/>
        <v>1452025</v>
      </c>
      <c r="B1206">
        <v>1205</v>
      </c>
      <c r="C1206">
        <f>4*60+43</f>
        <v>283</v>
      </c>
      <c r="D1206">
        <f t="shared" ca="1" si="99"/>
        <v>0.94504615794262048</v>
      </c>
      <c r="E1206">
        <f t="shared" ca="1" si="100"/>
        <v>123</v>
      </c>
      <c r="F1206">
        <f t="shared" ca="1" si="101"/>
        <v>200</v>
      </c>
    </row>
    <row r="1207" spans="1:6" x14ac:dyDescent="0.25">
      <c r="A1207">
        <f t="shared" si="98"/>
        <v>1454436</v>
      </c>
      <c r="B1207">
        <v>1206</v>
      </c>
      <c r="C1207">
        <f>4*60+43</f>
        <v>283</v>
      </c>
      <c r="D1207">
        <f t="shared" ca="1" si="99"/>
        <v>0.29334881678117375</v>
      </c>
      <c r="E1207">
        <f t="shared" ca="1" si="100"/>
        <v>1534</v>
      </c>
      <c r="F1207">
        <f t="shared" ca="1" si="101"/>
        <v>263</v>
      </c>
    </row>
    <row r="1208" spans="1:6" x14ac:dyDescent="0.25">
      <c r="A1208">
        <f t="shared" si="98"/>
        <v>1456849</v>
      </c>
      <c r="B1208">
        <v>1207</v>
      </c>
      <c r="C1208">
        <f>4*60+42</f>
        <v>282</v>
      </c>
      <c r="D1208">
        <f t="shared" ca="1" si="99"/>
        <v>0.60095650420774527</v>
      </c>
      <c r="E1208">
        <f t="shared" ca="1" si="100"/>
        <v>873</v>
      </c>
      <c r="F1208">
        <f t="shared" ca="1" si="101"/>
        <v>252</v>
      </c>
    </row>
    <row r="1209" spans="1:6" x14ac:dyDescent="0.25">
      <c r="A1209">
        <f t="shared" si="98"/>
        <v>1459264</v>
      </c>
      <c r="B1209">
        <v>1208</v>
      </c>
      <c r="C1209">
        <f>4*60+42</f>
        <v>282</v>
      </c>
      <c r="D1209">
        <f t="shared" ca="1" si="99"/>
        <v>0.88207877425094217</v>
      </c>
      <c r="E1209">
        <f t="shared" ca="1" si="100"/>
        <v>273</v>
      </c>
      <c r="F1209">
        <f t="shared" ca="1" si="101"/>
        <v>200</v>
      </c>
    </row>
    <row r="1210" spans="1:6" x14ac:dyDescent="0.25">
      <c r="A1210">
        <f t="shared" si="98"/>
        <v>1461681</v>
      </c>
      <c r="B1210">
        <v>1209</v>
      </c>
      <c r="C1210">
        <f>4*60+42</f>
        <v>282</v>
      </c>
      <c r="D1210">
        <f t="shared" ca="1" si="99"/>
        <v>0.78296667279180943</v>
      </c>
      <c r="E1210">
        <f t="shared" ca="1" si="100"/>
        <v>479</v>
      </c>
      <c r="F1210">
        <f t="shared" ca="1" si="101"/>
        <v>162</v>
      </c>
    </row>
    <row r="1211" spans="1:6" x14ac:dyDescent="0.25">
      <c r="A1211">
        <f t="shared" si="98"/>
        <v>1464100</v>
      </c>
      <c r="B1211">
        <v>1210</v>
      </c>
      <c r="C1211">
        <f>4*60+42</f>
        <v>282</v>
      </c>
      <c r="D1211">
        <f t="shared" ca="1" si="99"/>
        <v>0.51243250198370738</v>
      </c>
      <c r="E1211">
        <f t="shared" ca="1" si="100"/>
        <v>1063</v>
      </c>
      <c r="F1211">
        <f t="shared" ca="1" si="101"/>
        <v>262</v>
      </c>
    </row>
    <row r="1212" spans="1:6" x14ac:dyDescent="0.25">
      <c r="A1212">
        <f t="shared" si="98"/>
        <v>1466521</v>
      </c>
      <c r="B1212">
        <v>1211</v>
      </c>
      <c r="C1212">
        <f>3*60+11</f>
        <v>191</v>
      </c>
      <c r="D1212">
        <f t="shared" ca="1" si="99"/>
        <v>0.24947854915297485</v>
      </c>
      <c r="E1212">
        <f t="shared" ca="1" si="100"/>
        <v>1621</v>
      </c>
      <c r="F1212">
        <f t="shared" ca="1" si="101"/>
        <v>223</v>
      </c>
    </row>
    <row r="1213" spans="1:6" x14ac:dyDescent="0.25">
      <c r="A1213">
        <f t="shared" si="98"/>
        <v>1468944</v>
      </c>
      <c r="B1213">
        <v>1212</v>
      </c>
      <c r="C1213">
        <f>3*60+11</f>
        <v>191</v>
      </c>
      <c r="D1213">
        <f t="shared" ca="1" si="99"/>
        <v>0.92134928541976779</v>
      </c>
      <c r="E1213">
        <f t="shared" ca="1" si="100"/>
        <v>177</v>
      </c>
      <c r="F1213">
        <f t="shared" ca="1" si="101"/>
        <v>418</v>
      </c>
    </row>
    <row r="1214" spans="1:6" x14ac:dyDescent="0.25">
      <c r="A1214">
        <f t="shared" si="98"/>
        <v>1471369</v>
      </c>
      <c r="B1214">
        <v>1213</v>
      </c>
      <c r="C1214">
        <f>3*60+11</f>
        <v>191</v>
      </c>
      <c r="D1214">
        <f t="shared" ca="1" si="99"/>
        <v>0.66040736358651242</v>
      </c>
      <c r="E1214">
        <f t="shared" ca="1" si="100"/>
        <v>747</v>
      </c>
      <c r="F1214">
        <f t="shared" ca="1" si="101"/>
        <v>384</v>
      </c>
    </row>
    <row r="1215" spans="1:6" x14ac:dyDescent="0.25">
      <c r="A1215">
        <f t="shared" si="98"/>
        <v>1473796</v>
      </c>
      <c r="B1215">
        <v>1214</v>
      </c>
      <c r="C1215">
        <f>3*60+11</f>
        <v>191</v>
      </c>
      <c r="D1215">
        <f t="shared" ca="1" si="99"/>
        <v>0.70611899915044718</v>
      </c>
      <c r="E1215">
        <f t="shared" ca="1" si="100"/>
        <v>640</v>
      </c>
      <c r="F1215">
        <f t="shared" ca="1" si="101"/>
        <v>293</v>
      </c>
    </row>
    <row r="1216" spans="1:6" x14ac:dyDescent="0.25">
      <c r="A1216">
        <f t="shared" si="98"/>
        <v>1476225</v>
      </c>
      <c r="B1216">
        <v>1215</v>
      </c>
      <c r="C1216">
        <f>4*60+16</f>
        <v>256</v>
      </c>
      <c r="D1216">
        <f t="shared" ca="1" si="99"/>
        <v>0.23984852495825604</v>
      </c>
      <c r="E1216">
        <f t="shared" ca="1" si="100"/>
        <v>1639</v>
      </c>
      <c r="F1216">
        <f t="shared" ca="1" si="101"/>
        <v>227</v>
      </c>
    </row>
    <row r="1217" spans="1:6" x14ac:dyDescent="0.25">
      <c r="A1217">
        <f t="shared" si="98"/>
        <v>1478656</v>
      </c>
      <c r="B1217">
        <v>1216</v>
      </c>
      <c r="C1217">
        <f>4*60+16</f>
        <v>256</v>
      </c>
      <c r="D1217">
        <f t="shared" ca="1" si="99"/>
        <v>0.22716252889190891</v>
      </c>
      <c r="E1217">
        <f t="shared" ca="1" si="100"/>
        <v>1670</v>
      </c>
      <c r="F1217">
        <f t="shared" ca="1" si="101"/>
        <v>266</v>
      </c>
    </row>
    <row r="1218" spans="1:6" x14ac:dyDescent="0.25">
      <c r="A1218">
        <f t="shared" si="98"/>
        <v>1481089</v>
      </c>
      <c r="B1218">
        <v>1217</v>
      </c>
      <c r="C1218">
        <f>4*60+16</f>
        <v>256</v>
      </c>
      <c r="D1218">
        <f t="shared" ca="1" si="99"/>
        <v>0.46319546492219854</v>
      </c>
      <c r="E1218">
        <f t="shared" ca="1" si="100"/>
        <v>1169</v>
      </c>
      <c r="F1218">
        <f t="shared" ca="1" si="101"/>
        <v>265</v>
      </c>
    </row>
    <row r="1219" spans="1:6" x14ac:dyDescent="0.25">
      <c r="A1219">
        <f t="shared" ref="A1219:A1282" si="106">B1219^2</f>
        <v>1483524</v>
      </c>
      <c r="B1219">
        <v>1218</v>
      </c>
      <c r="C1219">
        <f>4*60+16</f>
        <v>256</v>
      </c>
      <c r="D1219">
        <f t="shared" ref="D1219:D1282" ca="1" si="107">RAND()</f>
        <v>0.72271627880505251</v>
      </c>
      <c r="E1219">
        <f t="shared" ref="E1219:E1282" ca="1" si="108">RANK(D1219,$D$2:$D$2194)</f>
        <v>592</v>
      </c>
      <c r="F1219">
        <f t="shared" ref="F1219:F1282" ca="1" si="109">OFFSET($C$1,E1219,0)</f>
        <v>168</v>
      </c>
    </row>
    <row r="1220" spans="1:6" x14ac:dyDescent="0.25">
      <c r="A1220">
        <f t="shared" si="106"/>
        <v>1485961</v>
      </c>
      <c r="B1220">
        <v>1219</v>
      </c>
      <c r="C1220">
        <f>3*60+11</f>
        <v>191</v>
      </c>
      <c r="D1220">
        <f t="shared" ca="1" si="107"/>
        <v>4.5933153776015034E-2</v>
      </c>
      <c r="E1220">
        <f t="shared" ca="1" si="108"/>
        <v>2098</v>
      </c>
      <c r="F1220">
        <f t="shared" ca="1" si="109"/>
        <v>260</v>
      </c>
    </row>
    <row r="1221" spans="1:6" x14ac:dyDescent="0.25">
      <c r="A1221">
        <f t="shared" si="106"/>
        <v>1488400</v>
      </c>
      <c r="B1221">
        <v>1220</v>
      </c>
      <c r="C1221">
        <f>3*60+11</f>
        <v>191</v>
      </c>
      <c r="D1221">
        <f t="shared" ca="1" si="107"/>
        <v>7.6764453551587786E-2</v>
      </c>
      <c r="E1221">
        <f t="shared" ca="1" si="108"/>
        <v>2025</v>
      </c>
      <c r="F1221">
        <f t="shared" ca="1" si="109"/>
        <v>245</v>
      </c>
    </row>
    <row r="1222" spans="1:6" x14ac:dyDescent="0.25">
      <c r="A1222">
        <f t="shared" si="106"/>
        <v>1490841</v>
      </c>
      <c r="B1222">
        <v>1221</v>
      </c>
      <c r="C1222">
        <f t="shared" ref="C1222:C1232" si="110">3*60+43</f>
        <v>223</v>
      </c>
      <c r="D1222">
        <f t="shared" ca="1" si="107"/>
        <v>5.1812857415030167E-2</v>
      </c>
      <c r="E1222">
        <f t="shared" ca="1" si="108"/>
        <v>2089</v>
      </c>
      <c r="F1222">
        <f t="shared" ca="1" si="109"/>
        <v>228</v>
      </c>
    </row>
    <row r="1223" spans="1:6" x14ac:dyDescent="0.25">
      <c r="A1223">
        <f t="shared" si="106"/>
        <v>1493284</v>
      </c>
      <c r="B1223">
        <v>1222</v>
      </c>
      <c r="C1223">
        <f t="shared" si="110"/>
        <v>223</v>
      </c>
      <c r="D1223">
        <f t="shared" ca="1" si="107"/>
        <v>0.78386281947553627</v>
      </c>
      <c r="E1223">
        <f t="shared" ca="1" si="108"/>
        <v>477</v>
      </c>
      <c r="F1223">
        <f t="shared" ca="1" si="109"/>
        <v>225</v>
      </c>
    </row>
    <row r="1224" spans="1:6" x14ac:dyDescent="0.25">
      <c r="A1224">
        <f t="shared" si="106"/>
        <v>1495729</v>
      </c>
      <c r="B1224">
        <v>1223</v>
      </c>
      <c r="C1224">
        <f t="shared" si="110"/>
        <v>223</v>
      </c>
      <c r="D1224">
        <f t="shared" ca="1" si="107"/>
        <v>5.8897499385999863E-2</v>
      </c>
      <c r="E1224">
        <f t="shared" ca="1" si="108"/>
        <v>2068</v>
      </c>
      <c r="F1224">
        <f t="shared" ca="1" si="109"/>
        <v>263</v>
      </c>
    </row>
    <row r="1225" spans="1:6" x14ac:dyDescent="0.25">
      <c r="A1225">
        <f t="shared" si="106"/>
        <v>1498176</v>
      </c>
      <c r="B1225">
        <v>1224</v>
      </c>
      <c r="C1225">
        <f t="shared" si="110"/>
        <v>223</v>
      </c>
      <c r="D1225">
        <f t="shared" ca="1" si="107"/>
        <v>0.9608241862638186</v>
      </c>
      <c r="E1225">
        <f t="shared" ca="1" si="108"/>
        <v>87</v>
      </c>
      <c r="F1225">
        <f t="shared" ca="1" si="109"/>
        <v>175</v>
      </c>
    </row>
    <row r="1226" spans="1:6" x14ac:dyDescent="0.25">
      <c r="A1226">
        <f t="shared" si="106"/>
        <v>1500625</v>
      </c>
      <c r="B1226">
        <v>1225</v>
      </c>
      <c r="C1226">
        <f t="shared" si="110"/>
        <v>223</v>
      </c>
      <c r="D1226">
        <f t="shared" ca="1" si="107"/>
        <v>0.18882235546716808</v>
      </c>
      <c r="E1226">
        <f t="shared" ca="1" si="108"/>
        <v>1748</v>
      </c>
      <c r="F1226">
        <f t="shared" ca="1" si="109"/>
        <v>255</v>
      </c>
    </row>
    <row r="1227" spans="1:6" x14ac:dyDescent="0.25">
      <c r="A1227">
        <f t="shared" si="106"/>
        <v>1503076</v>
      </c>
      <c r="B1227">
        <v>1226</v>
      </c>
      <c r="C1227">
        <f t="shared" si="110"/>
        <v>223</v>
      </c>
      <c r="D1227">
        <f t="shared" ca="1" si="107"/>
        <v>0.34470357874292579</v>
      </c>
      <c r="E1227">
        <f t="shared" ca="1" si="108"/>
        <v>1422</v>
      </c>
      <c r="F1227">
        <f t="shared" ca="1" si="109"/>
        <v>228</v>
      </c>
    </row>
    <row r="1228" spans="1:6" x14ac:dyDescent="0.25">
      <c r="A1228">
        <f t="shared" si="106"/>
        <v>1505529</v>
      </c>
      <c r="B1228">
        <v>1227</v>
      </c>
      <c r="C1228">
        <f t="shared" si="110"/>
        <v>223</v>
      </c>
      <c r="D1228">
        <f t="shared" ca="1" si="107"/>
        <v>0.48051362034810718</v>
      </c>
      <c r="E1228">
        <f t="shared" ca="1" si="108"/>
        <v>1130</v>
      </c>
      <c r="F1228">
        <f t="shared" ca="1" si="109"/>
        <v>308</v>
      </c>
    </row>
    <row r="1229" spans="1:6" x14ac:dyDescent="0.25">
      <c r="A1229">
        <f t="shared" si="106"/>
        <v>1507984</v>
      </c>
      <c r="B1229">
        <v>1228</v>
      </c>
      <c r="C1229">
        <f t="shared" si="110"/>
        <v>223</v>
      </c>
      <c r="D1229">
        <f t="shared" ca="1" si="107"/>
        <v>0.41735257414031735</v>
      </c>
      <c r="E1229">
        <f t="shared" ca="1" si="108"/>
        <v>1269</v>
      </c>
      <c r="F1229">
        <f t="shared" ca="1" si="109"/>
        <v>239</v>
      </c>
    </row>
    <row r="1230" spans="1:6" x14ac:dyDescent="0.25">
      <c r="A1230">
        <f t="shared" si="106"/>
        <v>1510441</v>
      </c>
      <c r="B1230">
        <v>1229</v>
      </c>
      <c r="C1230">
        <f t="shared" si="110"/>
        <v>223</v>
      </c>
      <c r="D1230">
        <f t="shared" ca="1" si="107"/>
        <v>7.8030147508106884E-3</v>
      </c>
      <c r="E1230">
        <f t="shared" ca="1" si="108"/>
        <v>2180</v>
      </c>
      <c r="F1230">
        <f t="shared" ca="1" si="109"/>
        <v>219</v>
      </c>
    </row>
    <row r="1231" spans="1:6" x14ac:dyDescent="0.25">
      <c r="A1231">
        <f t="shared" si="106"/>
        <v>1512900</v>
      </c>
      <c r="B1231">
        <v>1230</v>
      </c>
      <c r="C1231">
        <f t="shared" si="110"/>
        <v>223</v>
      </c>
      <c r="D1231">
        <f t="shared" ca="1" si="107"/>
        <v>0.13167720923213344</v>
      </c>
      <c r="E1231">
        <f t="shared" ca="1" si="108"/>
        <v>1885</v>
      </c>
      <c r="F1231">
        <f t="shared" ca="1" si="109"/>
        <v>227</v>
      </c>
    </row>
    <row r="1232" spans="1:6" x14ac:dyDescent="0.25">
      <c r="A1232">
        <f t="shared" si="106"/>
        <v>1515361</v>
      </c>
      <c r="B1232">
        <v>1231</v>
      </c>
      <c r="C1232">
        <f t="shared" si="110"/>
        <v>223</v>
      </c>
      <c r="D1232">
        <f t="shared" ca="1" si="107"/>
        <v>0.30786393050063221</v>
      </c>
      <c r="E1232">
        <f t="shared" ca="1" si="108"/>
        <v>1504</v>
      </c>
      <c r="F1232">
        <f t="shared" ca="1" si="109"/>
        <v>286</v>
      </c>
    </row>
    <row r="1233" spans="1:6" x14ac:dyDescent="0.25">
      <c r="A1233">
        <f t="shared" si="106"/>
        <v>1517824</v>
      </c>
      <c r="B1233">
        <v>1232</v>
      </c>
      <c r="C1233">
        <f>3*60+4</f>
        <v>184</v>
      </c>
      <c r="D1233">
        <f t="shared" ca="1" si="107"/>
        <v>0.29591615942448435</v>
      </c>
      <c r="E1233">
        <f t="shared" ca="1" si="108"/>
        <v>1531</v>
      </c>
      <c r="F1233">
        <f t="shared" ca="1" si="109"/>
        <v>263</v>
      </c>
    </row>
    <row r="1234" spans="1:6" x14ac:dyDescent="0.25">
      <c r="A1234">
        <f t="shared" si="106"/>
        <v>1520289</v>
      </c>
      <c r="B1234">
        <v>1233</v>
      </c>
      <c r="C1234">
        <f>3*60+4</f>
        <v>184</v>
      </c>
      <c r="D1234">
        <f t="shared" ca="1" si="107"/>
        <v>0.62588273381246717</v>
      </c>
      <c r="E1234">
        <f t="shared" ca="1" si="108"/>
        <v>822</v>
      </c>
      <c r="F1234">
        <f t="shared" ca="1" si="109"/>
        <v>260</v>
      </c>
    </row>
    <row r="1235" spans="1:6" x14ac:dyDescent="0.25">
      <c r="A1235">
        <f t="shared" si="106"/>
        <v>1522756</v>
      </c>
      <c r="B1235">
        <v>1234</v>
      </c>
      <c r="C1235">
        <f>3*60+4</f>
        <v>184</v>
      </c>
      <c r="D1235">
        <f t="shared" ca="1" si="107"/>
        <v>0.36663363084237388</v>
      </c>
      <c r="E1235">
        <f t="shared" ca="1" si="108"/>
        <v>1385</v>
      </c>
      <c r="F1235">
        <f t="shared" ca="1" si="109"/>
        <v>311</v>
      </c>
    </row>
    <row r="1236" spans="1:6" x14ac:dyDescent="0.25">
      <c r="A1236">
        <f t="shared" si="106"/>
        <v>1525225</v>
      </c>
      <c r="B1236">
        <v>1235</v>
      </c>
      <c r="C1236">
        <f t="shared" ref="C1236:C1249" si="111">4*60+4</f>
        <v>244</v>
      </c>
      <c r="D1236">
        <f t="shared" ca="1" si="107"/>
        <v>3.0777990374018294E-2</v>
      </c>
      <c r="E1236">
        <f t="shared" ca="1" si="108"/>
        <v>2138</v>
      </c>
      <c r="F1236">
        <f t="shared" ca="1" si="109"/>
        <v>215</v>
      </c>
    </row>
    <row r="1237" spans="1:6" x14ac:dyDescent="0.25">
      <c r="A1237">
        <f t="shared" si="106"/>
        <v>1527696</v>
      </c>
      <c r="B1237">
        <v>1236</v>
      </c>
      <c r="C1237">
        <f t="shared" si="111"/>
        <v>244</v>
      </c>
      <c r="D1237">
        <f t="shared" ca="1" si="107"/>
        <v>0.52257588597554927</v>
      </c>
      <c r="E1237">
        <f t="shared" ca="1" si="108"/>
        <v>1045</v>
      </c>
      <c r="F1237">
        <f t="shared" ca="1" si="109"/>
        <v>299</v>
      </c>
    </row>
    <row r="1238" spans="1:6" x14ac:dyDescent="0.25">
      <c r="A1238">
        <f t="shared" si="106"/>
        <v>1530169</v>
      </c>
      <c r="B1238">
        <v>1237</v>
      </c>
      <c r="C1238">
        <f t="shared" si="111"/>
        <v>244</v>
      </c>
      <c r="D1238">
        <f t="shared" ca="1" si="107"/>
        <v>0.7064064627108706</v>
      </c>
      <c r="E1238">
        <f t="shared" ca="1" si="108"/>
        <v>638</v>
      </c>
      <c r="F1238">
        <f t="shared" ca="1" si="109"/>
        <v>293</v>
      </c>
    </row>
    <row r="1239" spans="1:6" x14ac:dyDescent="0.25">
      <c r="A1239">
        <f t="shared" si="106"/>
        <v>1532644</v>
      </c>
      <c r="B1239">
        <v>1238</v>
      </c>
      <c r="C1239">
        <f t="shared" si="111"/>
        <v>244</v>
      </c>
      <c r="D1239">
        <f t="shared" ca="1" si="107"/>
        <v>0.56821171750112454</v>
      </c>
      <c r="E1239">
        <f t="shared" ca="1" si="108"/>
        <v>950</v>
      </c>
      <c r="F1239">
        <f t="shared" ca="1" si="109"/>
        <v>214</v>
      </c>
    </row>
    <row r="1240" spans="1:6" x14ac:dyDescent="0.25">
      <c r="A1240">
        <f t="shared" si="106"/>
        <v>1535121</v>
      </c>
      <c r="B1240">
        <v>1239</v>
      </c>
      <c r="C1240">
        <f t="shared" si="111"/>
        <v>244</v>
      </c>
      <c r="D1240">
        <f t="shared" ca="1" si="107"/>
        <v>0.65835800769021879</v>
      </c>
      <c r="E1240">
        <f t="shared" ca="1" si="108"/>
        <v>752</v>
      </c>
      <c r="F1240">
        <f t="shared" ca="1" si="109"/>
        <v>330</v>
      </c>
    </row>
    <row r="1241" spans="1:6" x14ac:dyDescent="0.25">
      <c r="A1241">
        <f t="shared" si="106"/>
        <v>1537600</v>
      </c>
      <c r="B1241">
        <v>1240</v>
      </c>
      <c r="C1241">
        <f t="shared" si="111"/>
        <v>244</v>
      </c>
      <c r="D1241">
        <f t="shared" ca="1" si="107"/>
        <v>0.53130557725200289</v>
      </c>
      <c r="E1241">
        <f t="shared" ca="1" si="108"/>
        <v>1030</v>
      </c>
      <c r="F1241">
        <f t="shared" ca="1" si="109"/>
        <v>226</v>
      </c>
    </row>
    <row r="1242" spans="1:6" x14ac:dyDescent="0.25">
      <c r="A1242">
        <f t="shared" si="106"/>
        <v>1540081</v>
      </c>
      <c r="B1242">
        <v>1241</v>
      </c>
      <c r="C1242">
        <f t="shared" si="111"/>
        <v>244</v>
      </c>
      <c r="D1242">
        <f t="shared" ca="1" si="107"/>
        <v>0.91994298493062565</v>
      </c>
      <c r="E1242">
        <f t="shared" ca="1" si="108"/>
        <v>179</v>
      </c>
      <c r="F1242">
        <f t="shared" ca="1" si="109"/>
        <v>418</v>
      </c>
    </row>
    <row r="1243" spans="1:6" x14ac:dyDescent="0.25">
      <c r="A1243">
        <f t="shared" si="106"/>
        <v>1542564</v>
      </c>
      <c r="B1243">
        <v>1242</v>
      </c>
      <c r="C1243">
        <f t="shared" si="111"/>
        <v>244</v>
      </c>
      <c r="D1243">
        <f t="shared" ca="1" si="107"/>
        <v>0.39397303566670661</v>
      </c>
      <c r="E1243">
        <f t="shared" ca="1" si="108"/>
        <v>1316</v>
      </c>
      <c r="F1243">
        <f t="shared" ca="1" si="109"/>
        <v>283</v>
      </c>
    </row>
    <row r="1244" spans="1:6" x14ac:dyDescent="0.25">
      <c r="A1244">
        <f t="shared" si="106"/>
        <v>1545049</v>
      </c>
      <c r="B1244">
        <v>1243</v>
      </c>
      <c r="C1244">
        <f t="shared" si="111"/>
        <v>244</v>
      </c>
      <c r="D1244">
        <f t="shared" ca="1" si="107"/>
        <v>0.36810414476514985</v>
      </c>
      <c r="E1244">
        <f t="shared" ca="1" si="108"/>
        <v>1379</v>
      </c>
      <c r="F1244">
        <f t="shared" ca="1" si="109"/>
        <v>241</v>
      </c>
    </row>
    <row r="1245" spans="1:6" x14ac:dyDescent="0.25">
      <c r="A1245">
        <f t="shared" si="106"/>
        <v>1547536</v>
      </c>
      <c r="B1245">
        <v>1244</v>
      </c>
      <c r="C1245">
        <f t="shared" si="111"/>
        <v>244</v>
      </c>
      <c r="D1245">
        <f t="shared" ca="1" si="107"/>
        <v>1.1978957439891302E-2</v>
      </c>
      <c r="E1245">
        <f t="shared" ca="1" si="108"/>
        <v>2174</v>
      </c>
      <c r="F1245">
        <f t="shared" ca="1" si="109"/>
        <v>193</v>
      </c>
    </row>
    <row r="1246" spans="1:6" x14ac:dyDescent="0.25">
      <c r="A1246">
        <f t="shared" si="106"/>
        <v>1550025</v>
      </c>
      <c r="B1246">
        <v>1245</v>
      </c>
      <c r="C1246">
        <f t="shared" si="111"/>
        <v>244</v>
      </c>
      <c r="D1246">
        <f t="shared" ca="1" si="107"/>
        <v>0.54881379130528818</v>
      </c>
      <c r="E1246">
        <f t="shared" ca="1" si="108"/>
        <v>994</v>
      </c>
      <c r="F1246">
        <f t="shared" ca="1" si="109"/>
        <v>288</v>
      </c>
    </row>
    <row r="1247" spans="1:6" x14ac:dyDescent="0.25">
      <c r="A1247">
        <f t="shared" si="106"/>
        <v>1552516</v>
      </c>
      <c r="B1247">
        <v>1246</v>
      </c>
      <c r="C1247">
        <f t="shared" si="111"/>
        <v>244</v>
      </c>
      <c r="D1247">
        <f t="shared" ca="1" si="107"/>
        <v>0.88777081370144317</v>
      </c>
      <c r="E1247">
        <f t="shared" ca="1" si="108"/>
        <v>253</v>
      </c>
      <c r="F1247">
        <f t="shared" ca="1" si="109"/>
        <v>222</v>
      </c>
    </row>
    <row r="1248" spans="1:6" x14ac:dyDescent="0.25">
      <c r="A1248">
        <f t="shared" si="106"/>
        <v>1555009</v>
      </c>
      <c r="B1248">
        <v>1247</v>
      </c>
      <c r="C1248">
        <f t="shared" si="111"/>
        <v>244</v>
      </c>
      <c r="D1248">
        <f t="shared" ca="1" si="107"/>
        <v>0.85435542780718277</v>
      </c>
      <c r="E1248">
        <f t="shared" ca="1" si="108"/>
        <v>332</v>
      </c>
      <c r="F1248">
        <f t="shared" ca="1" si="109"/>
        <v>390</v>
      </c>
    </row>
    <row r="1249" spans="1:6" x14ac:dyDescent="0.25">
      <c r="A1249">
        <f t="shared" si="106"/>
        <v>1557504</v>
      </c>
      <c r="B1249">
        <v>1248</v>
      </c>
      <c r="C1249">
        <f t="shared" si="111"/>
        <v>244</v>
      </c>
      <c r="D1249">
        <f t="shared" ca="1" si="107"/>
        <v>0.68043943947677787</v>
      </c>
      <c r="E1249">
        <f t="shared" ca="1" si="108"/>
        <v>700</v>
      </c>
      <c r="F1249">
        <f t="shared" ca="1" si="109"/>
        <v>260</v>
      </c>
    </row>
    <row r="1250" spans="1:6" x14ac:dyDescent="0.25">
      <c r="A1250">
        <f t="shared" si="106"/>
        <v>1560001</v>
      </c>
      <c r="B1250">
        <v>1249</v>
      </c>
      <c r="C1250">
        <f>5*60+29</f>
        <v>329</v>
      </c>
      <c r="D1250">
        <f t="shared" ca="1" si="107"/>
        <v>0.20290587280046601</v>
      </c>
      <c r="E1250">
        <f t="shared" ca="1" si="108"/>
        <v>1713</v>
      </c>
      <c r="F1250">
        <f t="shared" ca="1" si="109"/>
        <v>244</v>
      </c>
    </row>
    <row r="1251" spans="1:6" x14ac:dyDescent="0.25">
      <c r="A1251">
        <f t="shared" si="106"/>
        <v>1562500</v>
      </c>
      <c r="B1251">
        <v>1250</v>
      </c>
      <c r="C1251">
        <f>5*60+29</f>
        <v>329</v>
      </c>
      <c r="D1251">
        <f t="shared" ca="1" si="107"/>
        <v>0.5744090910249291</v>
      </c>
      <c r="E1251">
        <f t="shared" ca="1" si="108"/>
        <v>932</v>
      </c>
      <c r="F1251">
        <f t="shared" ca="1" si="109"/>
        <v>215</v>
      </c>
    </row>
    <row r="1252" spans="1:6" x14ac:dyDescent="0.25">
      <c r="A1252">
        <f t="shared" si="106"/>
        <v>1565001</v>
      </c>
      <c r="B1252">
        <v>1251</v>
      </c>
      <c r="C1252">
        <f>4*60+13</f>
        <v>253</v>
      </c>
      <c r="D1252">
        <f t="shared" ca="1" si="107"/>
        <v>0.48478135117328824</v>
      </c>
      <c r="E1252">
        <f t="shared" ca="1" si="108"/>
        <v>1118</v>
      </c>
      <c r="F1252">
        <f t="shared" ca="1" si="109"/>
        <v>197</v>
      </c>
    </row>
    <row r="1253" spans="1:6" x14ac:dyDescent="0.25">
      <c r="A1253">
        <f t="shared" si="106"/>
        <v>1567504</v>
      </c>
      <c r="B1253">
        <v>1252</v>
      </c>
      <c r="C1253">
        <f>4*60+13</f>
        <v>253</v>
      </c>
      <c r="D1253">
        <f t="shared" ca="1" si="107"/>
        <v>0.26546609042037217</v>
      </c>
      <c r="E1253">
        <f t="shared" ca="1" si="108"/>
        <v>1579</v>
      </c>
      <c r="F1253">
        <f t="shared" ca="1" si="109"/>
        <v>216</v>
      </c>
    </row>
    <row r="1254" spans="1:6" x14ac:dyDescent="0.25">
      <c r="A1254">
        <f t="shared" si="106"/>
        <v>1570009</v>
      </c>
      <c r="B1254">
        <v>1253</v>
      </c>
      <c r="C1254">
        <f>5*60+29</f>
        <v>329</v>
      </c>
      <c r="D1254">
        <f t="shared" ca="1" si="107"/>
        <v>0.68747958296671841</v>
      </c>
      <c r="E1254">
        <f t="shared" ca="1" si="108"/>
        <v>681</v>
      </c>
      <c r="F1254">
        <f t="shared" ca="1" si="109"/>
        <v>235</v>
      </c>
    </row>
    <row r="1255" spans="1:6" x14ac:dyDescent="0.25">
      <c r="A1255">
        <f t="shared" si="106"/>
        <v>1572516</v>
      </c>
      <c r="B1255">
        <v>1254</v>
      </c>
      <c r="C1255">
        <f>5*60+29</f>
        <v>329</v>
      </c>
      <c r="D1255">
        <f t="shared" ca="1" si="107"/>
        <v>0.77911416785570253</v>
      </c>
      <c r="E1255">
        <f t="shared" ca="1" si="108"/>
        <v>486</v>
      </c>
      <c r="F1255">
        <f t="shared" ca="1" si="109"/>
        <v>212</v>
      </c>
    </row>
    <row r="1256" spans="1:6" x14ac:dyDescent="0.25">
      <c r="A1256">
        <f t="shared" si="106"/>
        <v>1575025</v>
      </c>
      <c r="B1256">
        <v>1255</v>
      </c>
      <c r="C1256">
        <f>5*60+29</f>
        <v>329</v>
      </c>
      <c r="D1256">
        <f t="shared" ca="1" si="107"/>
        <v>0.59647722361389366</v>
      </c>
      <c r="E1256">
        <f t="shared" ca="1" si="108"/>
        <v>886</v>
      </c>
      <c r="F1256">
        <f t="shared" ca="1" si="109"/>
        <v>196</v>
      </c>
    </row>
    <row r="1257" spans="1:6" x14ac:dyDescent="0.25">
      <c r="A1257">
        <f t="shared" si="106"/>
        <v>1577536</v>
      </c>
      <c r="B1257">
        <v>1256</v>
      </c>
      <c r="C1257">
        <f>5*60+29</f>
        <v>329</v>
      </c>
      <c r="D1257">
        <f t="shared" ca="1" si="107"/>
        <v>0.92671558421307942</v>
      </c>
      <c r="E1257">
        <f t="shared" ca="1" si="108"/>
        <v>163</v>
      </c>
      <c r="F1257">
        <f t="shared" ca="1" si="109"/>
        <v>216</v>
      </c>
    </row>
    <row r="1258" spans="1:6" x14ac:dyDescent="0.25">
      <c r="A1258">
        <f t="shared" si="106"/>
        <v>1580049</v>
      </c>
      <c r="B1258">
        <v>1257</v>
      </c>
      <c r="C1258">
        <f>4*60+28</f>
        <v>268</v>
      </c>
      <c r="D1258">
        <f t="shared" ca="1" si="107"/>
        <v>0.70995567467353116</v>
      </c>
      <c r="E1258">
        <f t="shared" ca="1" si="108"/>
        <v>620</v>
      </c>
      <c r="F1258">
        <f t="shared" ca="1" si="109"/>
        <v>240</v>
      </c>
    </row>
    <row r="1259" spans="1:6" x14ac:dyDescent="0.25">
      <c r="A1259">
        <f t="shared" si="106"/>
        <v>1582564</v>
      </c>
      <c r="B1259">
        <v>1258</v>
      </c>
      <c r="C1259">
        <f>4*60+28</f>
        <v>268</v>
      </c>
      <c r="D1259">
        <f t="shared" ca="1" si="107"/>
        <v>0.47741857536197829</v>
      </c>
      <c r="E1259">
        <f t="shared" ca="1" si="108"/>
        <v>1135</v>
      </c>
      <c r="F1259">
        <f t="shared" ca="1" si="109"/>
        <v>308</v>
      </c>
    </row>
    <row r="1260" spans="1:6" x14ac:dyDescent="0.25">
      <c r="A1260">
        <f t="shared" si="106"/>
        <v>1585081</v>
      </c>
      <c r="B1260">
        <v>1259</v>
      </c>
      <c r="C1260">
        <f>4*60+28</f>
        <v>268</v>
      </c>
      <c r="D1260">
        <f t="shared" ca="1" si="107"/>
        <v>0.3965387481638597</v>
      </c>
      <c r="E1260">
        <f t="shared" ca="1" si="108"/>
        <v>1312</v>
      </c>
      <c r="F1260">
        <f t="shared" ca="1" si="109"/>
        <v>283</v>
      </c>
    </row>
    <row r="1261" spans="1:6" x14ac:dyDescent="0.25">
      <c r="A1261">
        <f t="shared" si="106"/>
        <v>1587600</v>
      </c>
      <c r="B1261">
        <v>1260</v>
      </c>
      <c r="C1261">
        <f>4*60+28</f>
        <v>268</v>
      </c>
      <c r="D1261">
        <f t="shared" ca="1" si="107"/>
        <v>0.19744803288029844</v>
      </c>
      <c r="E1261">
        <f t="shared" ca="1" si="108"/>
        <v>1726</v>
      </c>
      <c r="F1261">
        <f t="shared" ca="1" si="109"/>
        <v>235</v>
      </c>
    </row>
    <row r="1262" spans="1:6" x14ac:dyDescent="0.25">
      <c r="A1262">
        <f t="shared" si="106"/>
        <v>1590121</v>
      </c>
      <c r="B1262">
        <v>1261</v>
      </c>
      <c r="C1262">
        <f t="shared" ref="C1262:C1268" si="112">5*60+21</f>
        <v>321</v>
      </c>
      <c r="D1262">
        <f t="shared" ca="1" si="107"/>
        <v>0.88476293020690477</v>
      </c>
      <c r="E1262">
        <f t="shared" ca="1" si="108"/>
        <v>262</v>
      </c>
      <c r="F1262">
        <f t="shared" ca="1" si="109"/>
        <v>176</v>
      </c>
    </row>
    <row r="1263" spans="1:6" x14ac:dyDescent="0.25">
      <c r="A1263">
        <f t="shared" si="106"/>
        <v>1592644</v>
      </c>
      <c r="B1263">
        <v>1262</v>
      </c>
      <c r="C1263">
        <f t="shared" si="112"/>
        <v>321</v>
      </c>
      <c r="D1263">
        <f t="shared" ca="1" si="107"/>
        <v>0.17476106044547157</v>
      </c>
      <c r="E1263">
        <f t="shared" ca="1" si="108"/>
        <v>1782</v>
      </c>
      <c r="F1263">
        <f t="shared" ca="1" si="109"/>
        <v>249</v>
      </c>
    </row>
    <row r="1264" spans="1:6" x14ac:dyDescent="0.25">
      <c r="A1264">
        <f t="shared" si="106"/>
        <v>1595169</v>
      </c>
      <c r="B1264">
        <v>1263</v>
      </c>
      <c r="C1264">
        <f t="shared" si="112"/>
        <v>321</v>
      </c>
      <c r="D1264">
        <f t="shared" ca="1" si="107"/>
        <v>0.43260108833219635</v>
      </c>
      <c r="E1264">
        <f t="shared" ca="1" si="108"/>
        <v>1231</v>
      </c>
      <c r="F1264">
        <f t="shared" ca="1" si="109"/>
        <v>223</v>
      </c>
    </row>
    <row r="1265" spans="1:6" x14ac:dyDescent="0.25">
      <c r="A1265">
        <f t="shared" si="106"/>
        <v>1597696</v>
      </c>
      <c r="B1265">
        <v>1264</v>
      </c>
      <c r="C1265">
        <f t="shared" si="112"/>
        <v>321</v>
      </c>
      <c r="D1265">
        <f t="shared" ca="1" si="107"/>
        <v>0.33587409322192163</v>
      </c>
      <c r="E1265">
        <f t="shared" ca="1" si="108"/>
        <v>1443</v>
      </c>
      <c r="F1265">
        <f t="shared" ca="1" si="109"/>
        <v>243</v>
      </c>
    </row>
    <row r="1266" spans="1:6" x14ac:dyDescent="0.25">
      <c r="A1266">
        <f t="shared" si="106"/>
        <v>1600225</v>
      </c>
      <c r="B1266">
        <v>1265</v>
      </c>
      <c r="C1266">
        <f t="shared" si="112"/>
        <v>321</v>
      </c>
      <c r="D1266">
        <f t="shared" ca="1" si="107"/>
        <v>0.90396726692174556</v>
      </c>
      <c r="E1266">
        <f t="shared" ca="1" si="108"/>
        <v>216</v>
      </c>
      <c r="F1266">
        <f t="shared" ca="1" si="109"/>
        <v>150</v>
      </c>
    </row>
    <row r="1267" spans="1:6" x14ac:dyDescent="0.25">
      <c r="A1267">
        <f t="shared" si="106"/>
        <v>1602756</v>
      </c>
      <c r="B1267">
        <v>1266</v>
      </c>
      <c r="C1267">
        <f t="shared" si="112"/>
        <v>321</v>
      </c>
      <c r="D1267">
        <f t="shared" ca="1" si="107"/>
        <v>0.73857731283509076</v>
      </c>
      <c r="E1267">
        <f t="shared" ca="1" si="108"/>
        <v>557</v>
      </c>
      <c r="F1267">
        <f t="shared" ca="1" si="109"/>
        <v>264</v>
      </c>
    </row>
    <row r="1268" spans="1:6" x14ac:dyDescent="0.25">
      <c r="A1268">
        <f t="shared" si="106"/>
        <v>1605289</v>
      </c>
      <c r="B1268">
        <v>1267</v>
      </c>
      <c r="C1268">
        <f t="shared" si="112"/>
        <v>321</v>
      </c>
      <c r="D1268">
        <f t="shared" ca="1" si="107"/>
        <v>0.44404251033102382</v>
      </c>
      <c r="E1268">
        <f t="shared" ca="1" si="108"/>
        <v>1211</v>
      </c>
      <c r="F1268">
        <f t="shared" ca="1" si="109"/>
        <v>191</v>
      </c>
    </row>
    <row r="1269" spans="1:6" x14ac:dyDescent="0.25">
      <c r="A1269">
        <f t="shared" si="106"/>
        <v>1607824</v>
      </c>
      <c r="B1269">
        <v>1268</v>
      </c>
      <c r="C1269">
        <f t="shared" ref="C1269:C1275" si="113">3*60+59</f>
        <v>239</v>
      </c>
      <c r="D1269">
        <f t="shared" ca="1" si="107"/>
        <v>0.31162921714950242</v>
      </c>
      <c r="E1269">
        <f t="shared" ca="1" si="108"/>
        <v>1497</v>
      </c>
      <c r="F1269">
        <f t="shared" ca="1" si="109"/>
        <v>216</v>
      </c>
    </row>
    <row r="1270" spans="1:6" x14ac:dyDescent="0.25">
      <c r="A1270">
        <f t="shared" si="106"/>
        <v>1610361</v>
      </c>
      <c r="B1270">
        <v>1269</v>
      </c>
      <c r="C1270">
        <f t="shared" si="113"/>
        <v>239</v>
      </c>
      <c r="D1270">
        <f t="shared" ca="1" si="107"/>
        <v>0.37526428357586783</v>
      </c>
      <c r="E1270">
        <f t="shared" ca="1" si="108"/>
        <v>1358</v>
      </c>
      <c r="F1270">
        <f t="shared" ca="1" si="109"/>
        <v>272</v>
      </c>
    </row>
    <row r="1271" spans="1:6" x14ac:dyDescent="0.25">
      <c r="A1271">
        <f t="shared" si="106"/>
        <v>1612900</v>
      </c>
      <c r="B1271">
        <v>1270</v>
      </c>
      <c r="C1271">
        <f t="shared" si="113"/>
        <v>239</v>
      </c>
      <c r="D1271">
        <f t="shared" ca="1" si="107"/>
        <v>0.61232246082633823</v>
      </c>
      <c r="E1271">
        <f t="shared" ca="1" si="108"/>
        <v>850</v>
      </c>
      <c r="F1271">
        <f t="shared" ca="1" si="109"/>
        <v>270</v>
      </c>
    </row>
    <row r="1272" spans="1:6" x14ac:dyDescent="0.25">
      <c r="A1272">
        <f t="shared" si="106"/>
        <v>1615441</v>
      </c>
      <c r="B1272">
        <v>1271</v>
      </c>
      <c r="C1272">
        <f t="shared" si="113"/>
        <v>239</v>
      </c>
      <c r="D1272">
        <f t="shared" ca="1" si="107"/>
        <v>0.73038123356487106</v>
      </c>
      <c r="E1272">
        <f t="shared" ca="1" si="108"/>
        <v>572</v>
      </c>
      <c r="F1272">
        <f t="shared" ca="1" si="109"/>
        <v>225</v>
      </c>
    </row>
    <row r="1273" spans="1:6" x14ac:dyDescent="0.25">
      <c r="A1273">
        <f t="shared" si="106"/>
        <v>1617984</v>
      </c>
      <c r="B1273">
        <v>1272</v>
      </c>
      <c r="C1273">
        <f t="shared" si="113"/>
        <v>239</v>
      </c>
      <c r="D1273">
        <f t="shared" ca="1" si="107"/>
        <v>0.43331725841349567</v>
      </c>
      <c r="E1273">
        <f t="shared" ca="1" si="108"/>
        <v>1228</v>
      </c>
      <c r="F1273">
        <f t="shared" ca="1" si="109"/>
        <v>223</v>
      </c>
    </row>
    <row r="1274" spans="1:6" x14ac:dyDescent="0.25">
      <c r="A1274">
        <f t="shared" si="106"/>
        <v>1620529</v>
      </c>
      <c r="B1274">
        <v>1273</v>
      </c>
      <c r="C1274">
        <f t="shared" si="113"/>
        <v>239</v>
      </c>
      <c r="D1274">
        <f t="shared" ca="1" si="107"/>
        <v>0.77654862550922488</v>
      </c>
      <c r="E1274">
        <f t="shared" ca="1" si="108"/>
        <v>491</v>
      </c>
      <c r="F1274">
        <f t="shared" ca="1" si="109"/>
        <v>212</v>
      </c>
    </row>
    <row r="1275" spans="1:6" x14ac:dyDescent="0.25">
      <c r="A1275">
        <f t="shared" si="106"/>
        <v>1623076</v>
      </c>
      <c r="B1275">
        <v>1274</v>
      </c>
      <c r="C1275">
        <f t="shared" si="113"/>
        <v>239</v>
      </c>
      <c r="D1275">
        <f t="shared" ca="1" si="107"/>
        <v>0.98288575623290109</v>
      </c>
      <c r="E1275">
        <f t="shared" ca="1" si="108"/>
        <v>45</v>
      </c>
      <c r="F1275">
        <f t="shared" ca="1" si="109"/>
        <v>156</v>
      </c>
    </row>
    <row r="1276" spans="1:6" x14ac:dyDescent="0.25">
      <c r="A1276">
        <f t="shared" si="106"/>
        <v>1625625</v>
      </c>
      <c r="B1276">
        <v>1275</v>
      </c>
      <c r="C1276">
        <f>4*60+50</f>
        <v>290</v>
      </c>
      <c r="D1276">
        <f t="shared" ca="1" si="107"/>
        <v>0.73506296075107336</v>
      </c>
      <c r="E1276">
        <f t="shared" ca="1" si="108"/>
        <v>563</v>
      </c>
      <c r="F1276">
        <f t="shared" ca="1" si="109"/>
        <v>264</v>
      </c>
    </row>
    <row r="1277" spans="1:6" x14ac:dyDescent="0.25">
      <c r="A1277">
        <f t="shared" si="106"/>
        <v>1628176</v>
      </c>
      <c r="B1277">
        <v>1276</v>
      </c>
      <c r="C1277">
        <f>4*60+50</f>
        <v>290</v>
      </c>
      <c r="D1277">
        <f t="shared" ca="1" si="107"/>
        <v>0.21147878866915915</v>
      </c>
      <c r="E1277">
        <f t="shared" ca="1" si="108"/>
        <v>1699</v>
      </c>
      <c r="F1277">
        <f t="shared" ca="1" si="109"/>
        <v>236</v>
      </c>
    </row>
    <row r="1278" spans="1:6" x14ac:dyDescent="0.25">
      <c r="A1278">
        <f t="shared" si="106"/>
        <v>1630729</v>
      </c>
      <c r="B1278">
        <v>1277</v>
      </c>
      <c r="C1278">
        <f>4*60+50</f>
        <v>290</v>
      </c>
      <c r="D1278">
        <f t="shared" ca="1" si="107"/>
        <v>0.39752884484295514</v>
      </c>
      <c r="E1278">
        <f t="shared" ca="1" si="108"/>
        <v>1308</v>
      </c>
      <c r="F1278">
        <f t="shared" ca="1" si="109"/>
        <v>283</v>
      </c>
    </row>
    <row r="1279" spans="1:6" x14ac:dyDescent="0.25">
      <c r="A1279">
        <f t="shared" si="106"/>
        <v>1633284</v>
      </c>
      <c r="B1279">
        <v>1278</v>
      </c>
      <c r="C1279">
        <f>4*60+50</f>
        <v>290</v>
      </c>
      <c r="D1279">
        <f t="shared" ca="1" si="107"/>
        <v>0.1256047065127317</v>
      </c>
      <c r="E1279">
        <f t="shared" ca="1" si="108"/>
        <v>1909</v>
      </c>
      <c r="F1279">
        <f t="shared" ca="1" si="109"/>
        <v>254</v>
      </c>
    </row>
    <row r="1280" spans="1:6" x14ac:dyDescent="0.25">
      <c r="A1280">
        <f t="shared" si="106"/>
        <v>1635841</v>
      </c>
      <c r="B1280">
        <v>1279</v>
      </c>
      <c r="C1280">
        <f>4*60+50</f>
        <v>290</v>
      </c>
      <c r="D1280">
        <f t="shared" ca="1" si="107"/>
        <v>0.50847212384567231</v>
      </c>
      <c r="E1280">
        <f t="shared" ca="1" si="108"/>
        <v>1074</v>
      </c>
      <c r="F1280">
        <f t="shared" ca="1" si="109"/>
        <v>246</v>
      </c>
    </row>
    <row r="1281" spans="1:6" x14ac:dyDescent="0.25">
      <c r="A1281">
        <f t="shared" si="106"/>
        <v>1638400</v>
      </c>
      <c r="B1281">
        <v>1280</v>
      </c>
      <c r="C1281">
        <f t="shared" ref="C1281:C1287" si="114">4*60+18</f>
        <v>258</v>
      </c>
      <c r="D1281">
        <f t="shared" ca="1" si="107"/>
        <v>0.61460495486503441</v>
      </c>
      <c r="E1281">
        <f t="shared" ca="1" si="108"/>
        <v>846</v>
      </c>
      <c r="F1281">
        <f t="shared" ca="1" si="109"/>
        <v>213</v>
      </c>
    </row>
    <row r="1282" spans="1:6" x14ac:dyDescent="0.25">
      <c r="A1282">
        <f t="shared" si="106"/>
        <v>1640961</v>
      </c>
      <c r="B1282">
        <v>1281</v>
      </c>
      <c r="C1282">
        <f t="shared" si="114"/>
        <v>258</v>
      </c>
      <c r="D1282">
        <f t="shared" ca="1" si="107"/>
        <v>0.14565391350326884</v>
      </c>
      <c r="E1282">
        <f t="shared" ca="1" si="108"/>
        <v>1842</v>
      </c>
      <c r="F1282">
        <f t="shared" ca="1" si="109"/>
        <v>233</v>
      </c>
    </row>
    <row r="1283" spans="1:6" x14ac:dyDescent="0.25">
      <c r="A1283">
        <f t="shared" ref="A1283:A1346" si="115">B1283^2</f>
        <v>1643524</v>
      </c>
      <c r="B1283">
        <v>1282</v>
      </c>
      <c r="C1283">
        <f t="shared" si="114"/>
        <v>258</v>
      </c>
      <c r="D1283">
        <f t="shared" ref="D1283:D1346" ca="1" si="116">RAND()</f>
        <v>7.8441072385189492E-2</v>
      </c>
      <c r="E1283">
        <f t="shared" ref="E1283:E1346" ca="1" si="117">RANK(D1283,$D$2:$D$2194)</f>
        <v>2015</v>
      </c>
      <c r="F1283">
        <f t="shared" ref="F1283:F1346" ca="1" si="118">OFFSET($C$1,E1283,0)</f>
        <v>245</v>
      </c>
    </row>
    <row r="1284" spans="1:6" x14ac:dyDescent="0.25">
      <c r="A1284">
        <f t="shared" si="115"/>
        <v>1646089</v>
      </c>
      <c r="B1284">
        <v>1283</v>
      </c>
      <c r="C1284">
        <f t="shared" si="114"/>
        <v>258</v>
      </c>
      <c r="D1284">
        <f t="shared" ca="1" si="116"/>
        <v>0.31652570782698919</v>
      </c>
      <c r="E1284">
        <f t="shared" ca="1" si="117"/>
        <v>1486</v>
      </c>
      <c r="F1284">
        <f t="shared" ca="1" si="118"/>
        <v>265</v>
      </c>
    </row>
    <row r="1285" spans="1:6" x14ac:dyDescent="0.25">
      <c r="A1285">
        <f t="shared" si="115"/>
        <v>1648656</v>
      </c>
      <c r="B1285">
        <v>1284</v>
      </c>
      <c r="C1285">
        <f t="shared" si="114"/>
        <v>258</v>
      </c>
      <c r="D1285">
        <f t="shared" ca="1" si="116"/>
        <v>0.13045453370803695</v>
      </c>
      <c r="E1285">
        <f t="shared" ca="1" si="117"/>
        <v>1889</v>
      </c>
      <c r="F1285">
        <f t="shared" ca="1" si="118"/>
        <v>313</v>
      </c>
    </row>
    <row r="1286" spans="1:6" x14ac:dyDescent="0.25">
      <c r="A1286">
        <f t="shared" si="115"/>
        <v>1651225</v>
      </c>
      <c r="B1286">
        <v>1285</v>
      </c>
      <c r="C1286">
        <f t="shared" si="114"/>
        <v>258</v>
      </c>
      <c r="D1286">
        <f t="shared" ca="1" si="116"/>
        <v>0.22198944562449974</v>
      </c>
      <c r="E1286">
        <f t="shared" ca="1" si="117"/>
        <v>1682</v>
      </c>
      <c r="F1286">
        <f t="shared" ca="1" si="118"/>
        <v>192</v>
      </c>
    </row>
    <row r="1287" spans="1:6" x14ac:dyDescent="0.25">
      <c r="A1287">
        <f t="shared" si="115"/>
        <v>1653796</v>
      </c>
      <c r="B1287">
        <v>1286</v>
      </c>
      <c r="C1287">
        <f t="shared" si="114"/>
        <v>258</v>
      </c>
      <c r="D1287">
        <f t="shared" ca="1" si="116"/>
        <v>4.0052119423756749E-2</v>
      </c>
      <c r="E1287">
        <f t="shared" ca="1" si="117"/>
        <v>2119</v>
      </c>
      <c r="F1287">
        <f t="shared" ca="1" si="118"/>
        <v>263</v>
      </c>
    </row>
    <row r="1288" spans="1:6" x14ac:dyDescent="0.25">
      <c r="A1288">
        <f t="shared" si="115"/>
        <v>1656369</v>
      </c>
      <c r="B1288">
        <v>1287</v>
      </c>
      <c r="C1288">
        <f>4*60+47</f>
        <v>287</v>
      </c>
      <c r="D1288">
        <f t="shared" ca="1" si="116"/>
        <v>1.7807376447339873E-2</v>
      </c>
      <c r="E1288">
        <f t="shared" ca="1" si="117"/>
        <v>2166</v>
      </c>
      <c r="F1288">
        <f t="shared" ca="1" si="118"/>
        <v>193</v>
      </c>
    </row>
    <row r="1289" spans="1:6" x14ac:dyDescent="0.25">
      <c r="A1289">
        <f t="shared" si="115"/>
        <v>1658944</v>
      </c>
      <c r="B1289">
        <v>1288</v>
      </c>
      <c r="C1289">
        <f>4*60+34</f>
        <v>274</v>
      </c>
      <c r="D1289">
        <f t="shared" ca="1" si="116"/>
        <v>0.95532233138130385</v>
      </c>
      <c r="E1289">
        <f t="shared" ca="1" si="117"/>
        <v>102</v>
      </c>
      <c r="F1289">
        <f t="shared" ca="1" si="118"/>
        <v>184</v>
      </c>
    </row>
    <row r="1290" spans="1:6" x14ac:dyDescent="0.25">
      <c r="A1290">
        <f t="shared" si="115"/>
        <v>1661521</v>
      </c>
      <c r="B1290">
        <v>1289</v>
      </c>
      <c r="C1290">
        <f>4*60</f>
        <v>240</v>
      </c>
      <c r="D1290">
        <f t="shared" ca="1" si="116"/>
        <v>0.68723593275739592</v>
      </c>
      <c r="E1290">
        <f t="shared" ca="1" si="117"/>
        <v>684</v>
      </c>
      <c r="F1290">
        <f t="shared" ca="1" si="118"/>
        <v>231</v>
      </c>
    </row>
    <row r="1291" spans="1:6" x14ac:dyDescent="0.25">
      <c r="A1291">
        <f t="shared" si="115"/>
        <v>1664100</v>
      </c>
      <c r="B1291">
        <v>1290</v>
      </c>
      <c r="C1291">
        <f>4*60</f>
        <v>240</v>
      </c>
      <c r="D1291">
        <f t="shared" ca="1" si="116"/>
        <v>0.14851577651704218</v>
      </c>
      <c r="E1291">
        <f t="shared" ca="1" si="117"/>
        <v>1838</v>
      </c>
      <c r="F1291">
        <f t="shared" ca="1" si="118"/>
        <v>202</v>
      </c>
    </row>
    <row r="1292" spans="1:6" x14ac:dyDescent="0.25">
      <c r="A1292">
        <f t="shared" si="115"/>
        <v>1666681</v>
      </c>
      <c r="B1292">
        <v>1291</v>
      </c>
      <c r="C1292">
        <f>4*60</f>
        <v>240</v>
      </c>
      <c r="D1292">
        <f t="shared" ca="1" si="116"/>
        <v>0.67987451028607748</v>
      </c>
      <c r="E1292">
        <f t="shared" ca="1" si="117"/>
        <v>701</v>
      </c>
      <c r="F1292">
        <f t="shared" ca="1" si="118"/>
        <v>260</v>
      </c>
    </row>
    <row r="1293" spans="1:6" x14ac:dyDescent="0.25">
      <c r="A1293">
        <f t="shared" si="115"/>
        <v>1669264</v>
      </c>
      <c r="B1293">
        <v>1292</v>
      </c>
      <c r="C1293">
        <v>244</v>
      </c>
      <c r="D1293">
        <f t="shared" ca="1" si="116"/>
        <v>0.16241046854002661</v>
      </c>
      <c r="E1293">
        <f t="shared" ca="1" si="117"/>
        <v>1803</v>
      </c>
      <c r="F1293">
        <f t="shared" ca="1" si="118"/>
        <v>203</v>
      </c>
    </row>
    <row r="1294" spans="1:6" x14ac:dyDescent="0.25">
      <c r="A1294">
        <f t="shared" si="115"/>
        <v>1671849</v>
      </c>
      <c r="B1294">
        <v>1293</v>
      </c>
      <c r="C1294">
        <v>244</v>
      </c>
      <c r="D1294">
        <f t="shared" ca="1" si="116"/>
        <v>2.8277913101446006E-2</v>
      </c>
      <c r="E1294">
        <f t="shared" ca="1" si="117"/>
        <v>2141</v>
      </c>
      <c r="F1294">
        <f t="shared" ca="1" si="118"/>
        <v>215</v>
      </c>
    </row>
    <row r="1295" spans="1:6" x14ac:dyDescent="0.25">
      <c r="A1295">
        <f t="shared" si="115"/>
        <v>1674436</v>
      </c>
      <c r="B1295">
        <v>1294</v>
      </c>
      <c r="C1295">
        <v>244</v>
      </c>
      <c r="D1295">
        <f t="shared" ca="1" si="116"/>
        <v>0.38599236721810537</v>
      </c>
      <c r="E1295">
        <f t="shared" ca="1" si="117"/>
        <v>1335</v>
      </c>
      <c r="F1295">
        <f t="shared" ca="1" si="118"/>
        <v>233</v>
      </c>
    </row>
    <row r="1296" spans="1:6" x14ac:dyDescent="0.25">
      <c r="A1296">
        <f t="shared" si="115"/>
        <v>1677025</v>
      </c>
      <c r="B1296">
        <v>1295</v>
      </c>
      <c r="C1296">
        <v>244</v>
      </c>
      <c r="D1296">
        <f t="shared" ca="1" si="116"/>
        <v>0.30533331697577837</v>
      </c>
      <c r="E1296">
        <f t="shared" ca="1" si="117"/>
        <v>1513</v>
      </c>
      <c r="F1296">
        <f t="shared" ca="1" si="118"/>
        <v>240</v>
      </c>
    </row>
    <row r="1297" spans="1:6" x14ac:dyDescent="0.25">
      <c r="A1297">
        <f t="shared" si="115"/>
        <v>1679616</v>
      </c>
      <c r="B1297">
        <v>1296</v>
      </c>
      <c r="C1297">
        <v>244</v>
      </c>
      <c r="D1297">
        <f t="shared" ca="1" si="116"/>
        <v>0.99916523804656032</v>
      </c>
      <c r="E1297">
        <f t="shared" ca="1" si="117"/>
        <v>4</v>
      </c>
      <c r="F1297">
        <f t="shared" ca="1" si="118"/>
        <v>177</v>
      </c>
    </row>
    <row r="1298" spans="1:6" x14ac:dyDescent="0.25">
      <c r="A1298">
        <f t="shared" si="115"/>
        <v>1682209</v>
      </c>
      <c r="B1298">
        <v>1297</v>
      </c>
      <c r="C1298">
        <v>244</v>
      </c>
      <c r="D1298">
        <f t="shared" ca="1" si="116"/>
        <v>0.1776343084019576</v>
      </c>
      <c r="E1298">
        <f t="shared" ca="1" si="117"/>
        <v>1775</v>
      </c>
      <c r="F1298">
        <f t="shared" ca="1" si="118"/>
        <v>270</v>
      </c>
    </row>
    <row r="1299" spans="1:6" x14ac:dyDescent="0.25">
      <c r="A1299">
        <f t="shared" si="115"/>
        <v>1684804</v>
      </c>
      <c r="B1299">
        <v>1298</v>
      </c>
      <c r="C1299">
        <v>244</v>
      </c>
      <c r="D1299">
        <f t="shared" ca="1" si="116"/>
        <v>0.81477185379342065</v>
      </c>
      <c r="E1299">
        <f t="shared" ca="1" si="117"/>
        <v>416</v>
      </c>
      <c r="F1299">
        <f t="shared" ca="1" si="118"/>
        <v>205</v>
      </c>
    </row>
    <row r="1300" spans="1:6" x14ac:dyDescent="0.25">
      <c r="A1300">
        <f t="shared" si="115"/>
        <v>1687401</v>
      </c>
      <c r="B1300">
        <v>1299</v>
      </c>
      <c r="C1300">
        <v>244</v>
      </c>
      <c r="D1300">
        <f t="shared" ca="1" si="116"/>
        <v>0.24867826967437456</v>
      </c>
      <c r="E1300">
        <f t="shared" ca="1" si="117"/>
        <v>1623</v>
      </c>
      <c r="F1300">
        <f t="shared" ca="1" si="118"/>
        <v>247</v>
      </c>
    </row>
    <row r="1301" spans="1:6" x14ac:dyDescent="0.25">
      <c r="A1301">
        <f t="shared" si="115"/>
        <v>1690000</v>
      </c>
      <c r="B1301">
        <v>1300</v>
      </c>
      <c r="C1301">
        <f>3*60+25</f>
        <v>205</v>
      </c>
      <c r="D1301">
        <f t="shared" ca="1" si="116"/>
        <v>9.1526673367047229E-3</v>
      </c>
      <c r="E1301">
        <f t="shared" ca="1" si="117"/>
        <v>2178</v>
      </c>
      <c r="F1301">
        <f t="shared" ca="1" si="118"/>
        <v>225</v>
      </c>
    </row>
    <row r="1302" spans="1:6" x14ac:dyDescent="0.25">
      <c r="A1302">
        <f t="shared" si="115"/>
        <v>1692601</v>
      </c>
      <c r="B1302">
        <v>1301</v>
      </c>
      <c r="C1302">
        <f>4*60+43</f>
        <v>283</v>
      </c>
      <c r="D1302">
        <f t="shared" ca="1" si="116"/>
        <v>0.64277176269145253</v>
      </c>
      <c r="E1302">
        <f t="shared" ca="1" si="117"/>
        <v>792</v>
      </c>
      <c r="F1302">
        <f t="shared" ca="1" si="118"/>
        <v>250</v>
      </c>
    </row>
    <row r="1303" spans="1:6" x14ac:dyDescent="0.25">
      <c r="A1303">
        <f t="shared" si="115"/>
        <v>1695204</v>
      </c>
      <c r="B1303">
        <v>1302</v>
      </c>
      <c r="C1303">
        <f>4*60+43</f>
        <v>283</v>
      </c>
      <c r="D1303">
        <f t="shared" ca="1" si="116"/>
        <v>0.58993759739952767</v>
      </c>
      <c r="E1303">
        <f t="shared" ca="1" si="117"/>
        <v>900</v>
      </c>
      <c r="F1303">
        <f t="shared" ca="1" si="118"/>
        <v>302</v>
      </c>
    </row>
    <row r="1304" spans="1:6" x14ac:dyDescent="0.25">
      <c r="A1304">
        <f t="shared" si="115"/>
        <v>1697809</v>
      </c>
      <c r="B1304">
        <v>1303</v>
      </c>
      <c r="C1304">
        <f>4*60+43</f>
        <v>283</v>
      </c>
      <c r="D1304">
        <f t="shared" ca="1" si="116"/>
        <v>0.91001829008455848</v>
      </c>
      <c r="E1304">
        <f t="shared" ca="1" si="117"/>
        <v>203</v>
      </c>
      <c r="F1304">
        <f t="shared" ca="1" si="118"/>
        <v>207</v>
      </c>
    </row>
    <row r="1305" spans="1:6" x14ac:dyDescent="0.25">
      <c r="A1305">
        <f t="shared" si="115"/>
        <v>1700416</v>
      </c>
      <c r="B1305">
        <v>1304</v>
      </c>
      <c r="C1305">
        <f>4*60+43</f>
        <v>283</v>
      </c>
      <c r="D1305">
        <f t="shared" ca="1" si="116"/>
        <v>0.73154949186458518</v>
      </c>
      <c r="E1305">
        <f t="shared" ca="1" si="117"/>
        <v>569</v>
      </c>
      <c r="F1305">
        <f t="shared" ca="1" si="118"/>
        <v>225</v>
      </c>
    </row>
    <row r="1306" spans="1:6" x14ac:dyDescent="0.25">
      <c r="A1306">
        <f t="shared" si="115"/>
        <v>1703025</v>
      </c>
      <c r="B1306">
        <v>1305</v>
      </c>
      <c r="C1306">
        <f>4*60+43</f>
        <v>283</v>
      </c>
      <c r="D1306">
        <f t="shared" ca="1" si="116"/>
        <v>0.87519239295189855</v>
      </c>
      <c r="E1306">
        <f t="shared" ca="1" si="117"/>
        <v>291</v>
      </c>
      <c r="F1306">
        <f t="shared" ca="1" si="118"/>
        <v>209</v>
      </c>
    </row>
    <row r="1307" spans="1:6" x14ac:dyDescent="0.25">
      <c r="A1307">
        <f t="shared" si="115"/>
        <v>1705636</v>
      </c>
      <c r="B1307">
        <v>1306</v>
      </c>
      <c r="C1307">
        <f t="shared" ref="C1307:C1317" si="119">4*60+43</f>
        <v>283</v>
      </c>
      <c r="D1307">
        <f t="shared" ca="1" si="116"/>
        <v>0.24136221318371343</v>
      </c>
      <c r="E1307">
        <f t="shared" ca="1" si="117"/>
        <v>1632</v>
      </c>
      <c r="F1307">
        <f t="shared" ca="1" si="118"/>
        <v>246</v>
      </c>
    </row>
    <row r="1308" spans="1:6" x14ac:dyDescent="0.25">
      <c r="A1308">
        <f t="shared" si="115"/>
        <v>1708249</v>
      </c>
      <c r="B1308">
        <v>1307</v>
      </c>
      <c r="C1308">
        <f t="shared" si="119"/>
        <v>283</v>
      </c>
      <c r="D1308">
        <f t="shared" ca="1" si="116"/>
        <v>4.7629475706030266E-2</v>
      </c>
      <c r="E1308">
        <f t="shared" ca="1" si="117"/>
        <v>2094</v>
      </c>
      <c r="F1308">
        <f t="shared" ca="1" si="118"/>
        <v>222</v>
      </c>
    </row>
    <row r="1309" spans="1:6" x14ac:dyDescent="0.25">
      <c r="A1309">
        <f t="shared" si="115"/>
        <v>1710864</v>
      </c>
      <c r="B1309">
        <v>1308</v>
      </c>
      <c r="C1309">
        <f t="shared" si="119"/>
        <v>283</v>
      </c>
      <c r="D1309">
        <f t="shared" ca="1" si="116"/>
        <v>0.32856349068567536</v>
      </c>
      <c r="E1309">
        <f t="shared" ca="1" si="117"/>
        <v>1458</v>
      </c>
      <c r="F1309">
        <f t="shared" ca="1" si="118"/>
        <v>258</v>
      </c>
    </row>
    <row r="1310" spans="1:6" x14ac:dyDescent="0.25">
      <c r="A1310">
        <f t="shared" si="115"/>
        <v>1713481</v>
      </c>
      <c r="B1310">
        <v>1309</v>
      </c>
      <c r="C1310">
        <f t="shared" si="119"/>
        <v>283</v>
      </c>
      <c r="D1310">
        <f t="shared" ca="1" si="116"/>
        <v>0.15808982741524602</v>
      </c>
      <c r="E1310">
        <f t="shared" ca="1" si="117"/>
        <v>1816</v>
      </c>
      <c r="F1310">
        <f t="shared" ca="1" si="118"/>
        <v>208</v>
      </c>
    </row>
    <row r="1311" spans="1:6" x14ac:dyDescent="0.25">
      <c r="A1311">
        <f t="shared" si="115"/>
        <v>1716100</v>
      </c>
      <c r="B1311">
        <v>1310</v>
      </c>
      <c r="C1311">
        <f t="shared" si="119"/>
        <v>283</v>
      </c>
      <c r="D1311">
        <f t="shared" ca="1" si="116"/>
        <v>4.8029612476061745E-2</v>
      </c>
      <c r="E1311">
        <f t="shared" ca="1" si="117"/>
        <v>2093</v>
      </c>
      <c r="F1311">
        <f t="shared" ca="1" si="118"/>
        <v>229</v>
      </c>
    </row>
    <row r="1312" spans="1:6" x14ac:dyDescent="0.25">
      <c r="A1312">
        <f t="shared" si="115"/>
        <v>1718721</v>
      </c>
      <c r="B1312">
        <v>1311</v>
      </c>
      <c r="C1312">
        <f t="shared" si="119"/>
        <v>283</v>
      </c>
      <c r="D1312">
        <f t="shared" ca="1" si="116"/>
        <v>0.28919427742027548</v>
      </c>
      <c r="E1312">
        <f t="shared" ca="1" si="117"/>
        <v>1541</v>
      </c>
      <c r="F1312">
        <f t="shared" ca="1" si="118"/>
        <v>220</v>
      </c>
    </row>
    <row r="1313" spans="1:6" x14ac:dyDescent="0.25">
      <c r="A1313">
        <f t="shared" si="115"/>
        <v>1721344</v>
      </c>
      <c r="B1313">
        <v>1312</v>
      </c>
      <c r="C1313">
        <f t="shared" si="119"/>
        <v>283</v>
      </c>
      <c r="D1313">
        <f t="shared" ca="1" si="116"/>
        <v>0.2123836597522768</v>
      </c>
      <c r="E1313">
        <f t="shared" ca="1" si="117"/>
        <v>1697</v>
      </c>
      <c r="F1313">
        <f t="shared" ca="1" si="118"/>
        <v>212</v>
      </c>
    </row>
    <row r="1314" spans="1:6" x14ac:dyDescent="0.25">
      <c r="A1314">
        <f t="shared" si="115"/>
        <v>1723969</v>
      </c>
      <c r="B1314">
        <v>1313</v>
      </c>
      <c r="C1314">
        <f t="shared" si="119"/>
        <v>283</v>
      </c>
      <c r="D1314">
        <f t="shared" ca="1" si="116"/>
        <v>0.43123286875737299</v>
      </c>
      <c r="E1314">
        <f t="shared" ca="1" si="117"/>
        <v>1236</v>
      </c>
      <c r="F1314">
        <f t="shared" ca="1" si="118"/>
        <v>244</v>
      </c>
    </row>
    <row r="1315" spans="1:6" x14ac:dyDescent="0.25">
      <c r="A1315">
        <f t="shared" si="115"/>
        <v>1726596</v>
      </c>
      <c r="B1315">
        <v>1314</v>
      </c>
      <c r="C1315">
        <f t="shared" si="119"/>
        <v>283</v>
      </c>
      <c r="D1315">
        <f t="shared" ca="1" si="116"/>
        <v>0.38611618872711861</v>
      </c>
      <c r="E1315">
        <f t="shared" ca="1" si="117"/>
        <v>1333</v>
      </c>
      <c r="F1315">
        <f t="shared" ca="1" si="118"/>
        <v>287</v>
      </c>
    </row>
    <row r="1316" spans="1:6" x14ac:dyDescent="0.25">
      <c r="A1316">
        <f t="shared" si="115"/>
        <v>1729225</v>
      </c>
      <c r="B1316">
        <v>1315</v>
      </c>
      <c r="C1316">
        <f t="shared" si="119"/>
        <v>283</v>
      </c>
      <c r="D1316">
        <f t="shared" ca="1" si="116"/>
        <v>0.85962289773706657</v>
      </c>
      <c r="E1316">
        <f t="shared" ca="1" si="117"/>
        <v>322</v>
      </c>
      <c r="F1316">
        <f t="shared" ca="1" si="118"/>
        <v>289</v>
      </c>
    </row>
    <row r="1317" spans="1:6" x14ac:dyDescent="0.25">
      <c r="A1317">
        <f t="shared" si="115"/>
        <v>1731856</v>
      </c>
      <c r="B1317">
        <v>1316</v>
      </c>
      <c r="C1317">
        <f t="shared" si="119"/>
        <v>283</v>
      </c>
      <c r="D1317">
        <f t="shared" ca="1" si="116"/>
        <v>0.72943377201408832</v>
      </c>
      <c r="E1317">
        <f t="shared" ca="1" si="117"/>
        <v>575</v>
      </c>
      <c r="F1317">
        <f t="shared" ca="1" si="118"/>
        <v>225</v>
      </c>
    </row>
    <row r="1318" spans="1:6" x14ac:dyDescent="0.25">
      <c r="A1318">
        <f t="shared" si="115"/>
        <v>1734489</v>
      </c>
      <c r="B1318">
        <v>1317</v>
      </c>
      <c r="C1318">
        <f t="shared" ref="C1318:C1323" si="120">4*60+33</f>
        <v>273</v>
      </c>
      <c r="D1318">
        <f t="shared" ca="1" si="116"/>
        <v>0.94254714068096312</v>
      </c>
      <c r="E1318">
        <f t="shared" ca="1" si="117"/>
        <v>127</v>
      </c>
      <c r="F1318">
        <f t="shared" ca="1" si="118"/>
        <v>247</v>
      </c>
    </row>
    <row r="1319" spans="1:6" x14ac:dyDescent="0.25">
      <c r="A1319">
        <f t="shared" si="115"/>
        <v>1737124</v>
      </c>
      <c r="B1319">
        <v>1318</v>
      </c>
      <c r="C1319">
        <f t="shared" si="120"/>
        <v>273</v>
      </c>
      <c r="D1319">
        <f t="shared" ca="1" si="116"/>
        <v>0.67885567401300495</v>
      </c>
      <c r="E1319">
        <f t="shared" ca="1" si="117"/>
        <v>707</v>
      </c>
      <c r="F1319">
        <f t="shared" ca="1" si="118"/>
        <v>227</v>
      </c>
    </row>
    <row r="1320" spans="1:6" x14ac:dyDescent="0.25">
      <c r="A1320">
        <f t="shared" si="115"/>
        <v>1739761</v>
      </c>
      <c r="B1320">
        <v>1319</v>
      </c>
      <c r="C1320">
        <f t="shared" si="120"/>
        <v>273</v>
      </c>
      <c r="D1320">
        <f t="shared" ca="1" si="116"/>
        <v>0.90747735161005427</v>
      </c>
      <c r="E1320">
        <f t="shared" ca="1" si="117"/>
        <v>210</v>
      </c>
      <c r="F1320">
        <f t="shared" ca="1" si="118"/>
        <v>354</v>
      </c>
    </row>
    <row r="1321" spans="1:6" x14ac:dyDescent="0.25">
      <c r="A1321">
        <f t="shared" si="115"/>
        <v>1742400</v>
      </c>
      <c r="B1321">
        <v>1320</v>
      </c>
      <c r="C1321">
        <f t="shared" si="120"/>
        <v>273</v>
      </c>
      <c r="D1321">
        <f t="shared" ca="1" si="116"/>
        <v>0.7545342598678213</v>
      </c>
      <c r="E1321">
        <f t="shared" ca="1" si="117"/>
        <v>524</v>
      </c>
      <c r="F1321">
        <f t="shared" ca="1" si="118"/>
        <v>231</v>
      </c>
    </row>
    <row r="1322" spans="1:6" x14ac:dyDescent="0.25">
      <c r="A1322">
        <f t="shared" si="115"/>
        <v>1745041</v>
      </c>
      <c r="B1322">
        <v>1321</v>
      </c>
      <c r="C1322">
        <f t="shared" si="120"/>
        <v>273</v>
      </c>
      <c r="D1322">
        <f t="shared" ca="1" si="116"/>
        <v>0.48271559176797807</v>
      </c>
      <c r="E1322">
        <f t="shared" ca="1" si="117"/>
        <v>1121</v>
      </c>
      <c r="F1322">
        <f t="shared" ca="1" si="118"/>
        <v>265</v>
      </c>
    </row>
    <row r="1323" spans="1:6" x14ac:dyDescent="0.25">
      <c r="A1323">
        <f t="shared" si="115"/>
        <v>1747684</v>
      </c>
      <c r="B1323">
        <v>1322</v>
      </c>
      <c r="C1323">
        <f t="shared" si="120"/>
        <v>273</v>
      </c>
      <c r="D1323">
        <f t="shared" ca="1" si="116"/>
        <v>0.87378834220120849</v>
      </c>
      <c r="E1323">
        <f t="shared" ca="1" si="117"/>
        <v>292</v>
      </c>
      <c r="F1323">
        <f t="shared" ca="1" si="118"/>
        <v>209</v>
      </c>
    </row>
    <row r="1324" spans="1:6" x14ac:dyDescent="0.25">
      <c r="A1324">
        <f t="shared" si="115"/>
        <v>1750329</v>
      </c>
      <c r="B1324">
        <v>1323</v>
      </c>
      <c r="C1324">
        <f>4*60+18</f>
        <v>258</v>
      </c>
      <c r="D1324">
        <f t="shared" ca="1" si="116"/>
        <v>2.0315524744737745E-2</v>
      </c>
      <c r="E1324">
        <f t="shared" ca="1" si="117"/>
        <v>2161</v>
      </c>
      <c r="F1324">
        <f t="shared" ca="1" si="118"/>
        <v>245</v>
      </c>
    </row>
    <row r="1325" spans="1:6" x14ac:dyDescent="0.25">
      <c r="A1325">
        <f t="shared" si="115"/>
        <v>1752976</v>
      </c>
      <c r="B1325">
        <v>1324</v>
      </c>
      <c r="C1325">
        <f>4*60+18</f>
        <v>258</v>
      </c>
      <c r="D1325">
        <f t="shared" ca="1" si="116"/>
        <v>9.8524605615331606E-2</v>
      </c>
      <c r="E1325">
        <f t="shared" ca="1" si="117"/>
        <v>1969</v>
      </c>
      <c r="F1325">
        <f t="shared" ca="1" si="118"/>
        <v>220</v>
      </c>
    </row>
    <row r="1326" spans="1:6" x14ac:dyDescent="0.25">
      <c r="A1326">
        <f t="shared" si="115"/>
        <v>1755625</v>
      </c>
      <c r="B1326">
        <v>1325</v>
      </c>
      <c r="C1326">
        <f t="shared" ref="C1326:C1333" si="121">3*60+44</f>
        <v>224</v>
      </c>
      <c r="D1326">
        <f t="shared" ca="1" si="116"/>
        <v>0.10301250910447135</v>
      </c>
      <c r="E1326">
        <f t="shared" ca="1" si="117"/>
        <v>1958</v>
      </c>
      <c r="F1326">
        <f t="shared" ca="1" si="118"/>
        <v>225</v>
      </c>
    </row>
    <row r="1327" spans="1:6" x14ac:dyDescent="0.25">
      <c r="A1327">
        <f t="shared" si="115"/>
        <v>1758276</v>
      </c>
      <c r="B1327">
        <v>1326</v>
      </c>
      <c r="C1327">
        <f t="shared" si="121"/>
        <v>224</v>
      </c>
      <c r="D1327">
        <f t="shared" ca="1" si="116"/>
        <v>0.15119579190705645</v>
      </c>
      <c r="E1327">
        <f t="shared" ca="1" si="117"/>
        <v>1833</v>
      </c>
      <c r="F1327">
        <f t="shared" ca="1" si="118"/>
        <v>210</v>
      </c>
    </row>
    <row r="1328" spans="1:6" x14ac:dyDescent="0.25">
      <c r="A1328">
        <f t="shared" si="115"/>
        <v>1760929</v>
      </c>
      <c r="B1328">
        <v>1327</v>
      </c>
      <c r="C1328">
        <f t="shared" si="121"/>
        <v>224</v>
      </c>
      <c r="D1328">
        <f t="shared" ca="1" si="116"/>
        <v>0.88727913184757912</v>
      </c>
      <c r="E1328">
        <f t="shared" ca="1" si="117"/>
        <v>254</v>
      </c>
      <c r="F1328">
        <f t="shared" ca="1" si="118"/>
        <v>222</v>
      </c>
    </row>
    <row r="1329" spans="1:6" x14ac:dyDescent="0.25">
      <c r="A1329">
        <f t="shared" si="115"/>
        <v>1763584</v>
      </c>
      <c r="B1329">
        <v>1328</v>
      </c>
      <c r="C1329">
        <f t="shared" si="121"/>
        <v>224</v>
      </c>
      <c r="D1329">
        <f t="shared" ca="1" si="116"/>
        <v>0.45539661624501016</v>
      </c>
      <c r="E1329">
        <f t="shared" ca="1" si="117"/>
        <v>1183</v>
      </c>
      <c r="F1329">
        <f t="shared" ca="1" si="118"/>
        <v>204</v>
      </c>
    </row>
    <row r="1330" spans="1:6" x14ac:dyDescent="0.25">
      <c r="A1330">
        <f t="shared" si="115"/>
        <v>1766241</v>
      </c>
      <c r="B1330">
        <v>1329</v>
      </c>
      <c r="C1330">
        <f t="shared" si="121"/>
        <v>224</v>
      </c>
      <c r="D1330">
        <f t="shared" ca="1" si="116"/>
        <v>0.97054361528959365</v>
      </c>
      <c r="E1330">
        <f t="shared" ca="1" si="117"/>
        <v>70</v>
      </c>
      <c r="F1330">
        <f t="shared" ca="1" si="118"/>
        <v>255</v>
      </c>
    </row>
    <row r="1331" spans="1:6" x14ac:dyDescent="0.25">
      <c r="A1331">
        <f t="shared" si="115"/>
        <v>1768900</v>
      </c>
      <c r="B1331">
        <v>1330</v>
      </c>
      <c r="C1331">
        <f t="shared" si="121"/>
        <v>224</v>
      </c>
      <c r="D1331">
        <f t="shared" ca="1" si="116"/>
        <v>0.71757801899031781</v>
      </c>
      <c r="E1331">
        <f t="shared" ca="1" si="117"/>
        <v>602</v>
      </c>
      <c r="F1331">
        <f t="shared" ca="1" si="118"/>
        <v>236</v>
      </c>
    </row>
    <row r="1332" spans="1:6" x14ac:dyDescent="0.25">
      <c r="A1332">
        <f t="shared" si="115"/>
        <v>1771561</v>
      </c>
      <c r="B1332">
        <v>1331</v>
      </c>
      <c r="C1332">
        <f t="shared" si="121"/>
        <v>224</v>
      </c>
      <c r="D1332">
        <f t="shared" ca="1" si="116"/>
        <v>0.8157059024006692</v>
      </c>
      <c r="E1332">
        <f t="shared" ca="1" si="117"/>
        <v>412</v>
      </c>
      <c r="F1332">
        <f t="shared" ca="1" si="118"/>
        <v>388</v>
      </c>
    </row>
    <row r="1333" spans="1:6" x14ac:dyDescent="0.25">
      <c r="A1333">
        <f t="shared" si="115"/>
        <v>1774224</v>
      </c>
      <c r="B1333">
        <v>1332</v>
      </c>
      <c r="C1333">
        <f t="shared" si="121"/>
        <v>224</v>
      </c>
      <c r="D1333">
        <f t="shared" ca="1" si="116"/>
        <v>0.12349747199132111</v>
      </c>
      <c r="E1333">
        <f t="shared" ca="1" si="117"/>
        <v>1915</v>
      </c>
      <c r="F1333">
        <f t="shared" ca="1" si="118"/>
        <v>223</v>
      </c>
    </row>
    <row r="1334" spans="1:6" x14ac:dyDescent="0.25">
      <c r="A1334">
        <f t="shared" si="115"/>
        <v>1776889</v>
      </c>
      <c r="B1334">
        <v>1333</v>
      </c>
      <c r="C1334">
        <f>4*60+47</f>
        <v>287</v>
      </c>
      <c r="D1334">
        <f t="shared" ca="1" si="116"/>
        <v>0.89338378414905451</v>
      </c>
      <c r="E1334">
        <f t="shared" ca="1" si="117"/>
        <v>240</v>
      </c>
      <c r="F1334">
        <f t="shared" ca="1" si="118"/>
        <v>208</v>
      </c>
    </row>
    <row r="1335" spans="1:6" x14ac:dyDescent="0.25">
      <c r="A1335">
        <f t="shared" si="115"/>
        <v>1779556</v>
      </c>
      <c r="B1335">
        <v>1334</v>
      </c>
      <c r="C1335">
        <f>4*60+45</f>
        <v>285</v>
      </c>
      <c r="D1335">
        <f t="shared" ca="1" si="116"/>
        <v>0.67848640076136035</v>
      </c>
      <c r="E1335">
        <f t="shared" ca="1" si="117"/>
        <v>709</v>
      </c>
      <c r="F1335">
        <f t="shared" ca="1" si="118"/>
        <v>227</v>
      </c>
    </row>
    <row r="1336" spans="1:6" x14ac:dyDescent="0.25">
      <c r="A1336">
        <f t="shared" si="115"/>
        <v>1782225</v>
      </c>
      <c r="B1336">
        <v>1335</v>
      </c>
      <c r="C1336">
        <f>3*60+53</f>
        <v>233</v>
      </c>
      <c r="D1336">
        <f t="shared" ca="1" si="116"/>
        <v>0.92089609470333467</v>
      </c>
      <c r="E1336">
        <f t="shared" ca="1" si="117"/>
        <v>178</v>
      </c>
      <c r="F1336">
        <f t="shared" ca="1" si="118"/>
        <v>418</v>
      </c>
    </row>
    <row r="1337" spans="1:6" x14ac:dyDescent="0.25">
      <c r="A1337">
        <f t="shared" si="115"/>
        <v>1784896</v>
      </c>
      <c r="B1337">
        <v>1336</v>
      </c>
      <c r="C1337">
        <f>4*60+21</f>
        <v>261</v>
      </c>
      <c r="D1337">
        <f t="shared" ca="1" si="116"/>
        <v>0.71518998091098929</v>
      </c>
      <c r="E1337">
        <f t="shared" ca="1" si="117"/>
        <v>607</v>
      </c>
      <c r="F1337">
        <f t="shared" ca="1" si="118"/>
        <v>225</v>
      </c>
    </row>
    <row r="1338" spans="1:6" x14ac:dyDescent="0.25">
      <c r="A1338">
        <f t="shared" si="115"/>
        <v>1787569</v>
      </c>
      <c r="B1338">
        <v>1337</v>
      </c>
      <c r="C1338">
        <f t="shared" ref="C1338:C1351" si="122">3*60+51</f>
        <v>231</v>
      </c>
      <c r="D1338">
        <f t="shared" ca="1" si="116"/>
        <v>0.53263147746805051</v>
      </c>
      <c r="E1338">
        <f t="shared" ca="1" si="117"/>
        <v>1027</v>
      </c>
      <c r="F1338">
        <f t="shared" ca="1" si="118"/>
        <v>312</v>
      </c>
    </row>
    <row r="1339" spans="1:6" x14ac:dyDescent="0.25">
      <c r="A1339">
        <f t="shared" si="115"/>
        <v>1790244</v>
      </c>
      <c r="B1339">
        <v>1338</v>
      </c>
      <c r="C1339">
        <f t="shared" si="122"/>
        <v>231</v>
      </c>
      <c r="D1339">
        <f t="shared" ca="1" si="116"/>
        <v>0.91482991536220337</v>
      </c>
      <c r="E1339">
        <f t="shared" ca="1" si="117"/>
        <v>192</v>
      </c>
      <c r="F1339">
        <f t="shared" ca="1" si="118"/>
        <v>152</v>
      </c>
    </row>
    <row r="1340" spans="1:6" x14ac:dyDescent="0.25">
      <c r="A1340">
        <f t="shared" si="115"/>
        <v>1792921</v>
      </c>
      <c r="B1340">
        <v>1339</v>
      </c>
      <c r="C1340">
        <f t="shared" si="122"/>
        <v>231</v>
      </c>
      <c r="D1340">
        <f t="shared" ca="1" si="116"/>
        <v>0.16208764012486199</v>
      </c>
      <c r="E1340">
        <f t="shared" ca="1" si="117"/>
        <v>1805</v>
      </c>
      <c r="F1340">
        <f t="shared" ca="1" si="118"/>
        <v>203</v>
      </c>
    </row>
    <row r="1341" spans="1:6" x14ac:dyDescent="0.25">
      <c r="A1341">
        <f t="shared" si="115"/>
        <v>1795600</v>
      </c>
      <c r="B1341">
        <v>1340</v>
      </c>
      <c r="C1341">
        <f t="shared" si="122"/>
        <v>231</v>
      </c>
      <c r="D1341">
        <f t="shared" ca="1" si="116"/>
        <v>0.36800148882373585</v>
      </c>
      <c r="E1341">
        <f t="shared" ca="1" si="117"/>
        <v>1380</v>
      </c>
      <c r="F1341">
        <f t="shared" ca="1" si="118"/>
        <v>241</v>
      </c>
    </row>
    <row r="1342" spans="1:6" x14ac:dyDescent="0.25">
      <c r="A1342">
        <f t="shared" si="115"/>
        <v>1798281</v>
      </c>
      <c r="B1342">
        <v>1341</v>
      </c>
      <c r="C1342">
        <f t="shared" si="122"/>
        <v>231</v>
      </c>
      <c r="D1342">
        <f t="shared" ca="1" si="116"/>
        <v>8.1403709470644126E-2</v>
      </c>
      <c r="E1342">
        <f t="shared" ca="1" si="117"/>
        <v>2006</v>
      </c>
      <c r="F1342">
        <f t="shared" ca="1" si="118"/>
        <v>252</v>
      </c>
    </row>
    <row r="1343" spans="1:6" x14ac:dyDescent="0.25">
      <c r="A1343">
        <f t="shared" si="115"/>
        <v>1800964</v>
      </c>
      <c r="B1343">
        <v>1342</v>
      </c>
      <c r="C1343">
        <f t="shared" si="122"/>
        <v>231</v>
      </c>
      <c r="D1343">
        <f t="shared" ca="1" si="116"/>
        <v>3.3255674267353874E-2</v>
      </c>
      <c r="E1343">
        <f t="shared" ca="1" si="117"/>
        <v>2130</v>
      </c>
      <c r="F1343">
        <f t="shared" ca="1" si="118"/>
        <v>287</v>
      </c>
    </row>
    <row r="1344" spans="1:6" x14ac:dyDescent="0.25">
      <c r="A1344">
        <f t="shared" si="115"/>
        <v>1803649</v>
      </c>
      <c r="B1344">
        <v>1343</v>
      </c>
      <c r="C1344">
        <f t="shared" si="122"/>
        <v>231</v>
      </c>
      <c r="D1344">
        <f t="shared" ca="1" si="116"/>
        <v>0.89888433771106035</v>
      </c>
      <c r="E1344">
        <f t="shared" ca="1" si="117"/>
        <v>229</v>
      </c>
      <c r="F1344">
        <f t="shared" ca="1" si="118"/>
        <v>227</v>
      </c>
    </row>
    <row r="1345" spans="1:6" x14ac:dyDescent="0.25">
      <c r="A1345">
        <f t="shared" si="115"/>
        <v>1806336</v>
      </c>
      <c r="B1345">
        <v>1344</v>
      </c>
      <c r="C1345">
        <f t="shared" si="122"/>
        <v>231</v>
      </c>
      <c r="D1345">
        <f t="shared" ca="1" si="116"/>
        <v>0.57793539015621143</v>
      </c>
      <c r="E1345">
        <f t="shared" ca="1" si="117"/>
        <v>921</v>
      </c>
      <c r="F1345">
        <f t="shared" ca="1" si="118"/>
        <v>270</v>
      </c>
    </row>
    <row r="1346" spans="1:6" x14ac:dyDescent="0.25">
      <c r="A1346">
        <f t="shared" si="115"/>
        <v>1809025</v>
      </c>
      <c r="B1346">
        <v>1345</v>
      </c>
      <c r="C1346">
        <f t="shared" si="122"/>
        <v>231</v>
      </c>
      <c r="D1346">
        <f t="shared" ca="1" si="116"/>
        <v>2.4708091190038584E-2</v>
      </c>
      <c r="E1346">
        <f t="shared" ca="1" si="117"/>
        <v>2149</v>
      </c>
      <c r="F1346">
        <f t="shared" ca="1" si="118"/>
        <v>221</v>
      </c>
    </row>
    <row r="1347" spans="1:6" x14ac:dyDescent="0.25">
      <c r="A1347">
        <f t="shared" ref="A1347:A1410" si="123">B1347^2</f>
        <v>1811716</v>
      </c>
      <c r="B1347">
        <v>1346</v>
      </c>
      <c r="C1347">
        <f t="shared" si="122"/>
        <v>231</v>
      </c>
      <c r="D1347">
        <f t="shared" ref="D1347:D1410" ca="1" si="124">RAND()</f>
        <v>0.12880382221905706</v>
      </c>
      <c r="E1347">
        <f t="shared" ref="E1347:E1410" ca="1" si="125">RANK(D1347,$D$2:$D$2194)</f>
        <v>1891</v>
      </c>
      <c r="F1347">
        <f t="shared" ref="F1347:F1410" ca="1" si="126">OFFSET($C$1,E1347,0)</f>
        <v>253</v>
      </c>
    </row>
    <row r="1348" spans="1:6" x14ac:dyDescent="0.25">
      <c r="A1348">
        <f t="shared" si="123"/>
        <v>1814409</v>
      </c>
      <c r="B1348">
        <v>1347</v>
      </c>
      <c r="C1348">
        <f t="shared" si="122"/>
        <v>231</v>
      </c>
      <c r="D1348">
        <f t="shared" ca="1" si="124"/>
        <v>0.58815369272953144</v>
      </c>
      <c r="E1348">
        <f t="shared" ca="1" si="125"/>
        <v>905</v>
      </c>
      <c r="F1348">
        <f t="shared" ca="1" si="126"/>
        <v>278</v>
      </c>
    </row>
    <row r="1349" spans="1:6" x14ac:dyDescent="0.25">
      <c r="A1349">
        <f t="shared" si="123"/>
        <v>1817104</v>
      </c>
      <c r="B1349">
        <v>1348</v>
      </c>
      <c r="C1349">
        <f t="shared" si="122"/>
        <v>231</v>
      </c>
      <c r="D1349">
        <f t="shared" ca="1" si="124"/>
        <v>2.9888747696967366E-2</v>
      </c>
      <c r="E1349">
        <f t="shared" ca="1" si="125"/>
        <v>2139</v>
      </c>
      <c r="F1349">
        <f t="shared" ca="1" si="126"/>
        <v>215</v>
      </c>
    </row>
    <row r="1350" spans="1:6" x14ac:dyDescent="0.25">
      <c r="A1350">
        <f t="shared" si="123"/>
        <v>1819801</v>
      </c>
      <c r="B1350">
        <v>1349</v>
      </c>
      <c r="C1350">
        <f t="shared" si="122"/>
        <v>231</v>
      </c>
      <c r="D1350">
        <f t="shared" ca="1" si="124"/>
        <v>0.41117030651678832</v>
      </c>
      <c r="E1350">
        <f t="shared" ca="1" si="125"/>
        <v>1286</v>
      </c>
      <c r="F1350">
        <f t="shared" ca="1" si="126"/>
        <v>258</v>
      </c>
    </row>
    <row r="1351" spans="1:6" x14ac:dyDescent="0.25">
      <c r="A1351">
        <f t="shared" si="123"/>
        <v>1822500</v>
      </c>
      <c r="B1351">
        <v>1350</v>
      </c>
      <c r="C1351">
        <f t="shared" si="122"/>
        <v>231</v>
      </c>
      <c r="D1351">
        <f t="shared" ca="1" si="124"/>
        <v>0.17401737557796626</v>
      </c>
      <c r="E1351">
        <f t="shared" ca="1" si="125"/>
        <v>1784</v>
      </c>
      <c r="F1351">
        <f t="shared" ca="1" si="126"/>
        <v>249</v>
      </c>
    </row>
    <row r="1352" spans="1:6" x14ac:dyDescent="0.25">
      <c r="A1352">
        <f t="shared" si="123"/>
        <v>1825201</v>
      </c>
      <c r="B1352">
        <v>1351</v>
      </c>
      <c r="C1352">
        <f>5*60+3</f>
        <v>303</v>
      </c>
      <c r="D1352">
        <f t="shared" ca="1" si="124"/>
        <v>0.29888491605796141</v>
      </c>
      <c r="E1352">
        <f t="shared" ca="1" si="125"/>
        <v>1525</v>
      </c>
      <c r="F1352">
        <f t="shared" ca="1" si="126"/>
        <v>242</v>
      </c>
    </row>
    <row r="1353" spans="1:6" x14ac:dyDescent="0.25">
      <c r="A1353">
        <f t="shared" si="123"/>
        <v>1827904</v>
      </c>
      <c r="B1353">
        <v>1352</v>
      </c>
      <c r="C1353">
        <f>5*60+3</f>
        <v>303</v>
      </c>
      <c r="D1353">
        <f t="shared" ca="1" si="124"/>
        <v>0.78156067051407352</v>
      </c>
      <c r="E1353">
        <f t="shared" ca="1" si="125"/>
        <v>482</v>
      </c>
      <c r="F1353">
        <f t="shared" ca="1" si="126"/>
        <v>239</v>
      </c>
    </row>
    <row r="1354" spans="1:6" x14ac:dyDescent="0.25">
      <c r="A1354">
        <f t="shared" si="123"/>
        <v>1830609</v>
      </c>
      <c r="B1354">
        <v>1353</v>
      </c>
      <c r="C1354">
        <f>5*60+3</f>
        <v>303</v>
      </c>
      <c r="D1354">
        <f t="shared" ca="1" si="124"/>
        <v>0.24647166602211235</v>
      </c>
      <c r="E1354">
        <f t="shared" ca="1" si="125"/>
        <v>1626</v>
      </c>
      <c r="F1354">
        <f t="shared" ca="1" si="126"/>
        <v>247</v>
      </c>
    </row>
    <row r="1355" spans="1:6" x14ac:dyDescent="0.25">
      <c r="A1355">
        <f t="shared" si="123"/>
        <v>1833316</v>
      </c>
      <c r="B1355">
        <v>1354</v>
      </c>
      <c r="C1355">
        <f>5*60+3</f>
        <v>303</v>
      </c>
      <c r="D1355">
        <f t="shared" ca="1" si="124"/>
        <v>0.28835255440337648</v>
      </c>
      <c r="E1355">
        <f t="shared" ca="1" si="125"/>
        <v>1542</v>
      </c>
      <c r="F1355">
        <f t="shared" ca="1" si="126"/>
        <v>220</v>
      </c>
    </row>
    <row r="1356" spans="1:6" x14ac:dyDescent="0.25">
      <c r="A1356">
        <f t="shared" si="123"/>
        <v>1836025</v>
      </c>
      <c r="B1356">
        <v>1355</v>
      </c>
      <c r="C1356">
        <f>4*60+32</f>
        <v>272</v>
      </c>
      <c r="D1356">
        <f t="shared" ca="1" si="124"/>
        <v>8.7053360585856554E-2</v>
      </c>
      <c r="E1356">
        <f t="shared" ca="1" si="125"/>
        <v>1995</v>
      </c>
      <c r="F1356">
        <f t="shared" ca="1" si="126"/>
        <v>207</v>
      </c>
    </row>
    <row r="1357" spans="1:6" x14ac:dyDescent="0.25">
      <c r="A1357">
        <f t="shared" si="123"/>
        <v>1838736</v>
      </c>
      <c r="B1357">
        <v>1356</v>
      </c>
      <c r="C1357">
        <f>4*60+32</f>
        <v>272</v>
      </c>
      <c r="D1357">
        <f t="shared" ca="1" si="124"/>
        <v>0.26698418789407818</v>
      </c>
      <c r="E1357">
        <f t="shared" ca="1" si="125"/>
        <v>1576</v>
      </c>
      <c r="F1357">
        <f t="shared" ca="1" si="126"/>
        <v>233</v>
      </c>
    </row>
    <row r="1358" spans="1:6" x14ac:dyDescent="0.25">
      <c r="A1358">
        <f t="shared" si="123"/>
        <v>1841449</v>
      </c>
      <c r="B1358">
        <v>1357</v>
      </c>
      <c r="C1358">
        <f>4*60+32</f>
        <v>272</v>
      </c>
      <c r="D1358">
        <f t="shared" ca="1" si="124"/>
        <v>0.35365134777060847</v>
      </c>
      <c r="E1358">
        <f t="shared" ca="1" si="125"/>
        <v>1407</v>
      </c>
      <c r="F1358">
        <f t="shared" ca="1" si="126"/>
        <v>239</v>
      </c>
    </row>
    <row r="1359" spans="1:6" x14ac:dyDescent="0.25">
      <c r="A1359">
        <f t="shared" si="123"/>
        <v>1844164</v>
      </c>
      <c r="B1359">
        <v>1358</v>
      </c>
      <c r="C1359">
        <f>4*60+32</f>
        <v>272</v>
      </c>
      <c r="D1359">
        <f t="shared" ca="1" si="124"/>
        <v>0.10077232982971451</v>
      </c>
      <c r="E1359">
        <f t="shared" ca="1" si="125"/>
        <v>1963</v>
      </c>
      <c r="F1359">
        <f t="shared" ca="1" si="126"/>
        <v>180</v>
      </c>
    </row>
    <row r="1360" spans="1:6" x14ac:dyDescent="0.25">
      <c r="A1360">
        <f t="shared" si="123"/>
        <v>1846881</v>
      </c>
      <c r="B1360">
        <v>1359</v>
      </c>
      <c r="C1360">
        <f t="shared" ref="C1360:C1366" si="127">4*60+32</f>
        <v>272</v>
      </c>
      <c r="D1360">
        <f t="shared" ca="1" si="124"/>
        <v>0.93803055947469294</v>
      </c>
      <c r="E1360">
        <f t="shared" ca="1" si="125"/>
        <v>136</v>
      </c>
      <c r="F1360">
        <f t="shared" ca="1" si="126"/>
        <v>134</v>
      </c>
    </row>
    <row r="1361" spans="1:6" x14ac:dyDescent="0.25">
      <c r="A1361">
        <f t="shared" si="123"/>
        <v>1849600</v>
      </c>
      <c r="B1361">
        <v>1360</v>
      </c>
      <c r="C1361">
        <f t="shared" si="127"/>
        <v>272</v>
      </c>
      <c r="D1361">
        <f t="shared" ca="1" si="124"/>
        <v>7.3149204715853178E-2</v>
      </c>
      <c r="E1361">
        <f t="shared" ca="1" si="125"/>
        <v>2036</v>
      </c>
      <c r="F1361">
        <f t="shared" ca="1" si="126"/>
        <v>196</v>
      </c>
    </row>
    <row r="1362" spans="1:6" x14ac:dyDescent="0.25">
      <c r="A1362">
        <f t="shared" si="123"/>
        <v>1852321</v>
      </c>
      <c r="B1362">
        <v>1361</v>
      </c>
      <c r="C1362">
        <f t="shared" si="127"/>
        <v>272</v>
      </c>
      <c r="D1362">
        <f t="shared" ca="1" si="124"/>
        <v>0.23066105856013575</v>
      </c>
      <c r="E1362">
        <f t="shared" ca="1" si="125"/>
        <v>1659</v>
      </c>
      <c r="F1362">
        <f t="shared" ca="1" si="126"/>
        <v>229</v>
      </c>
    </row>
    <row r="1363" spans="1:6" x14ac:dyDescent="0.25">
      <c r="A1363">
        <f t="shared" si="123"/>
        <v>1855044</v>
      </c>
      <c r="B1363">
        <v>1362</v>
      </c>
      <c r="C1363">
        <f t="shared" si="127"/>
        <v>272</v>
      </c>
      <c r="D1363">
        <f t="shared" ca="1" si="124"/>
        <v>0.79949706068495863</v>
      </c>
      <c r="E1363">
        <f t="shared" ca="1" si="125"/>
        <v>447</v>
      </c>
      <c r="F1363">
        <f t="shared" ca="1" si="126"/>
        <v>295</v>
      </c>
    </row>
    <row r="1364" spans="1:6" x14ac:dyDescent="0.25">
      <c r="A1364">
        <f t="shared" si="123"/>
        <v>1857769</v>
      </c>
      <c r="B1364">
        <v>1363</v>
      </c>
      <c r="C1364">
        <f t="shared" si="127"/>
        <v>272</v>
      </c>
      <c r="D1364">
        <f t="shared" ca="1" si="124"/>
        <v>0.59047605144483972</v>
      </c>
      <c r="E1364">
        <f t="shared" ca="1" si="125"/>
        <v>899</v>
      </c>
      <c r="F1364">
        <f t="shared" ca="1" si="126"/>
        <v>212</v>
      </c>
    </row>
    <row r="1365" spans="1:6" x14ac:dyDescent="0.25">
      <c r="A1365">
        <f t="shared" si="123"/>
        <v>1860496</v>
      </c>
      <c r="B1365">
        <v>1364</v>
      </c>
      <c r="C1365">
        <f t="shared" si="127"/>
        <v>272</v>
      </c>
      <c r="D1365">
        <f t="shared" ca="1" si="124"/>
        <v>0.46324254537091203</v>
      </c>
      <c r="E1365">
        <f t="shared" ca="1" si="125"/>
        <v>1168</v>
      </c>
      <c r="F1365">
        <f t="shared" ca="1" si="126"/>
        <v>265</v>
      </c>
    </row>
    <row r="1366" spans="1:6" x14ac:dyDescent="0.25">
      <c r="A1366">
        <f t="shared" si="123"/>
        <v>1863225</v>
      </c>
      <c r="B1366">
        <v>1365</v>
      </c>
      <c r="C1366">
        <f t="shared" si="127"/>
        <v>272</v>
      </c>
      <c r="D1366">
        <f t="shared" ca="1" si="124"/>
        <v>0.53452347054224636</v>
      </c>
      <c r="E1366">
        <f t="shared" ca="1" si="125"/>
        <v>1024</v>
      </c>
      <c r="F1366">
        <f t="shared" ca="1" si="126"/>
        <v>209</v>
      </c>
    </row>
    <row r="1367" spans="1:6" x14ac:dyDescent="0.25">
      <c r="A1367">
        <f t="shared" si="123"/>
        <v>1865956</v>
      </c>
      <c r="B1367">
        <v>1366</v>
      </c>
      <c r="C1367">
        <f>2*60+52</f>
        <v>172</v>
      </c>
      <c r="D1367">
        <f t="shared" ca="1" si="124"/>
        <v>0.45748114904720338</v>
      </c>
      <c r="E1367">
        <f t="shared" ca="1" si="125"/>
        <v>1179</v>
      </c>
      <c r="F1367">
        <f t="shared" ca="1" si="126"/>
        <v>204</v>
      </c>
    </row>
    <row r="1368" spans="1:6" x14ac:dyDescent="0.25">
      <c r="A1368">
        <f t="shared" si="123"/>
        <v>1868689</v>
      </c>
      <c r="B1368">
        <v>1367</v>
      </c>
      <c r="C1368">
        <f>2*60+52</f>
        <v>172</v>
      </c>
      <c r="D1368">
        <f t="shared" ca="1" si="124"/>
        <v>0.64640693964585583</v>
      </c>
      <c r="E1368">
        <f t="shared" ca="1" si="125"/>
        <v>779</v>
      </c>
      <c r="F1368">
        <f t="shared" ca="1" si="126"/>
        <v>246</v>
      </c>
    </row>
    <row r="1369" spans="1:6" x14ac:dyDescent="0.25">
      <c r="A1369">
        <f t="shared" si="123"/>
        <v>1871424</v>
      </c>
      <c r="B1369">
        <v>1368</v>
      </c>
      <c r="C1369">
        <f>2*60+52</f>
        <v>172</v>
      </c>
      <c r="D1369">
        <f t="shared" ca="1" si="124"/>
        <v>0.41889986587477124</v>
      </c>
      <c r="E1369">
        <f t="shared" ca="1" si="125"/>
        <v>1266</v>
      </c>
      <c r="F1369">
        <f t="shared" ca="1" si="126"/>
        <v>321</v>
      </c>
    </row>
    <row r="1370" spans="1:6" x14ac:dyDescent="0.25">
      <c r="A1370">
        <f t="shared" si="123"/>
        <v>1874161</v>
      </c>
      <c r="B1370">
        <v>1369</v>
      </c>
      <c r="C1370">
        <f>2*60+52</f>
        <v>172</v>
      </c>
      <c r="D1370">
        <f t="shared" ca="1" si="124"/>
        <v>0.64117803626711045</v>
      </c>
      <c r="E1370">
        <f t="shared" ca="1" si="125"/>
        <v>794</v>
      </c>
      <c r="F1370">
        <f t="shared" ca="1" si="126"/>
        <v>258</v>
      </c>
    </row>
    <row r="1371" spans="1:6" x14ac:dyDescent="0.25">
      <c r="A1371">
        <f t="shared" si="123"/>
        <v>1876900</v>
      </c>
      <c r="B1371">
        <v>1370</v>
      </c>
      <c r="C1371">
        <f t="shared" ref="C1371:C1376" si="128">5*60+10</f>
        <v>310</v>
      </c>
      <c r="D1371">
        <f t="shared" ca="1" si="124"/>
        <v>0.42765172300400878</v>
      </c>
      <c r="E1371">
        <f t="shared" ca="1" si="125"/>
        <v>1249</v>
      </c>
      <c r="F1371">
        <f t="shared" ca="1" si="126"/>
        <v>329</v>
      </c>
    </row>
    <row r="1372" spans="1:6" x14ac:dyDescent="0.25">
      <c r="A1372">
        <f t="shared" si="123"/>
        <v>1879641</v>
      </c>
      <c r="B1372">
        <v>1371</v>
      </c>
      <c r="C1372">
        <f t="shared" si="128"/>
        <v>310</v>
      </c>
      <c r="D1372">
        <f t="shared" ca="1" si="124"/>
        <v>4.5082341801026549E-2</v>
      </c>
      <c r="E1372">
        <f t="shared" ca="1" si="125"/>
        <v>2102</v>
      </c>
      <c r="F1372">
        <f t="shared" ca="1" si="126"/>
        <v>260</v>
      </c>
    </row>
    <row r="1373" spans="1:6" x14ac:dyDescent="0.25">
      <c r="A1373">
        <f t="shared" si="123"/>
        <v>1882384</v>
      </c>
      <c r="B1373">
        <v>1372</v>
      </c>
      <c r="C1373">
        <f t="shared" si="128"/>
        <v>310</v>
      </c>
      <c r="D1373">
        <f t="shared" ca="1" si="124"/>
        <v>0.59216792303969035</v>
      </c>
      <c r="E1373">
        <f t="shared" ca="1" si="125"/>
        <v>894</v>
      </c>
      <c r="F1373">
        <f t="shared" ca="1" si="126"/>
        <v>212</v>
      </c>
    </row>
    <row r="1374" spans="1:6" x14ac:dyDescent="0.25">
      <c r="A1374">
        <f t="shared" si="123"/>
        <v>1885129</v>
      </c>
      <c r="B1374">
        <v>1373</v>
      </c>
      <c r="C1374">
        <f t="shared" si="128"/>
        <v>310</v>
      </c>
      <c r="D1374">
        <f t="shared" ca="1" si="124"/>
        <v>0.12381995853844097</v>
      </c>
      <c r="E1374">
        <f t="shared" ca="1" si="125"/>
        <v>1913</v>
      </c>
      <c r="F1374">
        <f t="shared" ca="1" si="126"/>
        <v>223</v>
      </c>
    </row>
    <row r="1375" spans="1:6" x14ac:dyDescent="0.25">
      <c r="A1375">
        <f t="shared" si="123"/>
        <v>1887876</v>
      </c>
      <c r="B1375">
        <v>1374</v>
      </c>
      <c r="C1375">
        <f t="shared" si="128"/>
        <v>310</v>
      </c>
      <c r="D1375">
        <f t="shared" ca="1" si="124"/>
        <v>0.51094652788805195</v>
      </c>
      <c r="E1375">
        <f t="shared" ca="1" si="125"/>
        <v>1067</v>
      </c>
      <c r="F1375">
        <f t="shared" ca="1" si="126"/>
        <v>340</v>
      </c>
    </row>
    <row r="1376" spans="1:6" x14ac:dyDescent="0.25">
      <c r="A1376">
        <f t="shared" si="123"/>
        <v>1890625</v>
      </c>
      <c r="B1376">
        <v>1375</v>
      </c>
      <c r="C1376">
        <f t="shared" si="128"/>
        <v>310</v>
      </c>
      <c r="D1376">
        <f t="shared" ca="1" si="124"/>
        <v>0.18817895953163133</v>
      </c>
      <c r="E1376">
        <f t="shared" ca="1" si="125"/>
        <v>1750</v>
      </c>
      <c r="F1376">
        <f t="shared" ca="1" si="126"/>
        <v>255</v>
      </c>
    </row>
    <row r="1377" spans="1:6" x14ac:dyDescent="0.25">
      <c r="A1377">
        <f t="shared" si="123"/>
        <v>1893376</v>
      </c>
      <c r="B1377">
        <v>1376</v>
      </c>
      <c r="C1377">
        <f>3*60+59</f>
        <v>239</v>
      </c>
      <c r="D1377">
        <f t="shared" ca="1" si="124"/>
        <v>0.10584426763883836</v>
      </c>
      <c r="E1377">
        <f t="shared" ca="1" si="125"/>
        <v>1950</v>
      </c>
      <c r="F1377">
        <f t="shared" ca="1" si="126"/>
        <v>247</v>
      </c>
    </row>
    <row r="1378" spans="1:6" x14ac:dyDescent="0.25">
      <c r="A1378">
        <f t="shared" si="123"/>
        <v>1896129</v>
      </c>
      <c r="B1378">
        <v>1377</v>
      </c>
      <c r="C1378">
        <f>3*60+59</f>
        <v>239</v>
      </c>
      <c r="D1378">
        <f t="shared" ca="1" si="124"/>
        <v>0.85440986423261234</v>
      </c>
      <c r="E1378">
        <f t="shared" ca="1" si="125"/>
        <v>331</v>
      </c>
      <c r="F1378">
        <f t="shared" ca="1" si="126"/>
        <v>180</v>
      </c>
    </row>
    <row r="1379" spans="1:6" x14ac:dyDescent="0.25">
      <c r="A1379">
        <f t="shared" si="123"/>
        <v>1898884</v>
      </c>
      <c r="B1379">
        <v>1378</v>
      </c>
      <c r="C1379">
        <f>3*60+59</f>
        <v>239</v>
      </c>
      <c r="D1379">
        <f t="shared" ca="1" si="124"/>
        <v>0.78094961724292278</v>
      </c>
      <c r="E1379">
        <f t="shared" ca="1" si="125"/>
        <v>484</v>
      </c>
      <c r="F1379">
        <f t="shared" ca="1" si="126"/>
        <v>239</v>
      </c>
    </row>
    <row r="1380" spans="1:6" x14ac:dyDescent="0.25">
      <c r="A1380">
        <f t="shared" si="123"/>
        <v>1901641</v>
      </c>
      <c r="B1380">
        <v>1379</v>
      </c>
      <c r="C1380">
        <f>4*60+1</f>
        <v>241</v>
      </c>
      <c r="D1380">
        <f t="shared" ca="1" si="124"/>
        <v>0.6591010815466416</v>
      </c>
      <c r="E1380">
        <f t="shared" ca="1" si="125"/>
        <v>750</v>
      </c>
      <c r="F1380">
        <f t="shared" ca="1" si="126"/>
        <v>248</v>
      </c>
    </row>
    <row r="1381" spans="1:6" x14ac:dyDescent="0.25">
      <c r="A1381">
        <f t="shared" si="123"/>
        <v>1904400</v>
      </c>
      <c r="B1381">
        <v>1380</v>
      </c>
      <c r="C1381">
        <f>4*60+1</f>
        <v>241</v>
      </c>
      <c r="D1381">
        <f t="shared" ca="1" si="124"/>
        <v>0.87096297520726751</v>
      </c>
      <c r="E1381">
        <f t="shared" ca="1" si="125"/>
        <v>300</v>
      </c>
      <c r="F1381">
        <f t="shared" ca="1" si="126"/>
        <v>192</v>
      </c>
    </row>
    <row r="1382" spans="1:6" x14ac:dyDescent="0.25">
      <c r="A1382">
        <f t="shared" si="123"/>
        <v>1907161</v>
      </c>
      <c r="B1382">
        <v>1381</v>
      </c>
      <c r="C1382">
        <f>4*60+1</f>
        <v>241</v>
      </c>
      <c r="D1382">
        <f t="shared" ca="1" si="124"/>
        <v>0.5048409285580322</v>
      </c>
      <c r="E1382">
        <f t="shared" ca="1" si="125"/>
        <v>1078</v>
      </c>
      <c r="F1382">
        <f t="shared" ca="1" si="126"/>
        <v>246</v>
      </c>
    </row>
    <row r="1383" spans="1:6" x14ac:dyDescent="0.25">
      <c r="A1383">
        <f t="shared" si="123"/>
        <v>1909924</v>
      </c>
      <c r="B1383">
        <v>1382</v>
      </c>
      <c r="C1383">
        <f t="shared" ref="C1383:C1393" si="129">5*60+11</f>
        <v>311</v>
      </c>
      <c r="D1383">
        <f t="shared" ca="1" si="124"/>
        <v>0.57500090578762575</v>
      </c>
      <c r="E1383">
        <f t="shared" ca="1" si="125"/>
        <v>928</v>
      </c>
      <c r="F1383">
        <f t="shared" ca="1" si="126"/>
        <v>346</v>
      </c>
    </row>
    <row r="1384" spans="1:6" x14ac:dyDescent="0.25">
      <c r="A1384">
        <f t="shared" si="123"/>
        <v>1912689</v>
      </c>
      <c r="B1384">
        <v>1383</v>
      </c>
      <c r="C1384">
        <f t="shared" si="129"/>
        <v>311</v>
      </c>
      <c r="D1384">
        <f t="shared" ca="1" si="124"/>
        <v>5.9280521859146673E-2</v>
      </c>
      <c r="E1384">
        <f t="shared" ca="1" si="125"/>
        <v>2067</v>
      </c>
      <c r="F1384">
        <f t="shared" ca="1" si="126"/>
        <v>263</v>
      </c>
    </row>
    <row r="1385" spans="1:6" x14ac:dyDescent="0.25">
      <c r="A1385">
        <f t="shared" si="123"/>
        <v>1915456</v>
      </c>
      <c r="B1385">
        <v>1384</v>
      </c>
      <c r="C1385">
        <f t="shared" si="129"/>
        <v>311</v>
      </c>
      <c r="D1385">
        <f t="shared" ca="1" si="124"/>
        <v>0.75838775547651693</v>
      </c>
      <c r="E1385">
        <f t="shared" ca="1" si="125"/>
        <v>516</v>
      </c>
      <c r="F1385">
        <f t="shared" ca="1" si="126"/>
        <v>231</v>
      </c>
    </row>
    <row r="1386" spans="1:6" x14ac:dyDescent="0.25">
      <c r="A1386">
        <f t="shared" si="123"/>
        <v>1918225</v>
      </c>
      <c r="B1386">
        <v>1385</v>
      </c>
      <c r="C1386">
        <f t="shared" si="129"/>
        <v>311</v>
      </c>
      <c r="D1386">
        <f t="shared" ca="1" si="124"/>
        <v>0.79217401494417017</v>
      </c>
      <c r="E1386">
        <f t="shared" ca="1" si="125"/>
        <v>464</v>
      </c>
      <c r="F1386">
        <f t="shared" ca="1" si="126"/>
        <v>222</v>
      </c>
    </row>
    <row r="1387" spans="1:6" x14ac:dyDescent="0.25">
      <c r="A1387">
        <f t="shared" si="123"/>
        <v>1920996</v>
      </c>
      <c r="B1387">
        <v>1386</v>
      </c>
      <c r="C1387">
        <f t="shared" si="129"/>
        <v>311</v>
      </c>
      <c r="D1387">
        <f t="shared" ca="1" si="124"/>
        <v>0.28116060048352787</v>
      </c>
      <c r="E1387">
        <f t="shared" ca="1" si="125"/>
        <v>1555</v>
      </c>
      <c r="F1387">
        <f t="shared" ca="1" si="126"/>
        <v>225</v>
      </c>
    </row>
    <row r="1388" spans="1:6" x14ac:dyDescent="0.25">
      <c r="A1388">
        <f t="shared" si="123"/>
        <v>1923769</v>
      </c>
      <c r="B1388">
        <v>1387</v>
      </c>
      <c r="C1388">
        <f t="shared" si="129"/>
        <v>311</v>
      </c>
      <c r="D1388">
        <f t="shared" ca="1" si="124"/>
        <v>0.98128723067776458</v>
      </c>
      <c r="E1388">
        <f t="shared" ca="1" si="125"/>
        <v>46</v>
      </c>
      <c r="F1388">
        <f t="shared" ca="1" si="126"/>
        <v>156</v>
      </c>
    </row>
    <row r="1389" spans="1:6" x14ac:dyDescent="0.25">
      <c r="A1389">
        <f t="shared" si="123"/>
        <v>1926544</v>
      </c>
      <c r="B1389">
        <v>1388</v>
      </c>
      <c r="C1389">
        <f t="shared" si="129"/>
        <v>311</v>
      </c>
      <c r="D1389">
        <f t="shared" ca="1" si="124"/>
        <v>0.19038535267577961</v>
      </c>
      <c r="E1389">
        <f t="shared" ca="1" si="125"/>
        <v>1745</v>
      </c>
      <c r="F1389">
        <f t="shared" ca="1" si="126"/>
        <v>255</v>
      </c>
    </row>
    <row r="1390" spans="1:6" x14ac:dyDescent="0.25">
      <c r="A1390">
        <f t="shared" si="123"/>
        <v>1929321</v>
      </c>
      <c r="B1390">
        <v>1389</v>
      </c>
      <c r="C1390">
        <f t="shared" si="129"/>
        <v>311</v>
      </c>
      <c r="D1390">
        <f t="shared" ca="1" si="124"/>
        <v>0.9616140912081893</v>
      </c>
      <c r="E1390">
        <f t="shared" ca="1" si="125"/>
        <v>86</v>
      </c>
      <c r="F1390">
        <f t="shared" ca="1" si="126"/>
        <v>216</v>
      </c>
    </row>
    <row r="1391" spans="1:6" x14ac:dyDescent="0.25">
      <c r="A1391">
        <f t="shared" si="123"/>
        <v>1932100</v>
      </c>
      <c r="B1391">
        <v>1390</v>
      </c>
      <c r="C1391">
        <f t="shared" si="129"/>
        <v>311</v>
      </c>
      <c r="D1391">
        <f t="shared" ca="1" si="124"/>
        <v>0.27904925481710607</v>
      </c>
      <c r="E1391">
        <f t="shared" ca="1" si="125"/>
        <v>1561</v>
      </c>
      <c r="F1391">
        <f t="shared" ca="1" si="126"/>
        <v>217</v>
      </c>
    </row>
    <row r="1392" spans="1:6" x14ac:dyDescent="0.25">
      <c r="A1392">
        <f t="shared" si="123"/>
        <v>1934881</v>
      </c>
      <c r="B1392">
        <v>1391</v>
      </c>
      <c r="C1392">
        <f t="shared" si="129"/>
        <v>311</v>
      </c>
      <c r="D1392">
        <f t="shared" ca="1" si="124"/>
        <v>4.5722283075521064E-3</v>
      </c>
      <c r="E1392">
        <f t="shared" ca="1" si="125"/>
        <v>2186</v>
      </c>
      <c r="F1392">
        <f t="shared" ca="1" si="126"/>
        <v>219</v>
      </c>
    </row>
    <row r="1393" spans="1:6" x14ac:dyDescent="0.25">
      <c r="A1393">
        <f t="shared" si="123"/>
        <v>1937664</v>
      </c>
      <c r="B1393">
        <v>1392</v>
      </c>
      <c r="C1393">
        <f t="shared" si="129"/>
        <v>311</v>
      </c>
      <c r="D1393">
        <f t="shared" ca="1" si="124"/>
        <v>0.36626401192664648</v>
      </c>
      <c r="E1393">
        <f t="shared" ca="1" si="125"/>
        <v>1386</v>
      </c>
      <c r="F1393">
        <f t="shared" ca="1" si="126"/>
        <v>311</v>
      </c>
    </row>
    <row r="1394" spans="1:6" x14ac:dyDescent="0.25">
      <c r="A1394">
        <f t="shared" si="123"/>
        <v>1940449</v>
      </c>
      <c r="B1394">
        <v>1393</v>
      </c>
      <c r="C1394">
        <f>4*60+17</f>
        <v>257</v>
      </c>
      <c r="D1394">
        <f t="shared" ca="1" si="124"/>
        <v>0.47550174731529271</v>
      </c>
      <c r="E1394">
        <f t="shared" ca="1" si="125"/>
        <v>1141</v>
      </c>
      <c r="F1394">
        <f t="shared" ca="1" si="126"/>
        <v>308</v>
      </c>
    </row>
    <row r="1395" spans="1:6" x14ac:dyDescent="0.25">
      <c r="A1395">
        <f t="shared" si="123"/>
        <v>1943236</v>
      </c>
      <c r="B1395">
        <v>1394</v>
      </c>
      <c r="C1395">
        <f>4*60+17</f>
        <v>257</v>
      </c>
      <c r="D1395">
        <f t="shared" ca="1" si="124"/>
        <v>9.2650738991079784E-2</v>
      </c>
      <c r="E1395">
        <f t="shared" ca="1" si="125"/>
        <v>1983</v>
      </c>
      <c r="F1395">
        <f t="shared" ca="1" si="126"/>
        <v>241</v>
      </c>
    </row>
    <row r="1396" spans="1:6" x14ac:dyDescent="0.25">
      <c r="A1396">
        <f t="shared" si="123"/>
        <v>1946025</v>
      </c>
      <c r="B1396">
        <v>1395</v>
      </c>
      <c r="C1396">
        <f>5*60+1</f>
        <v>301</v>
      </c>
      <c r="D1396">
        <f t="shared" ca="1" si="124"/>
        <v>0.78246652063507094</v>
      </c>
      <c r="E1396">
        <f t="shared" ca="1" si="125"/>
        <v>481</v>
      </c>
      <c r="F1396">
        <f t="shared" ca="1" si="126"/>
        <v>162</v>
      </c>
    </row>
    <row r="1397" spans="1:6" x14ac:dyDescent="0.25">
      <c r="A1397">
        <f t="shared" si="123"/>
        <v>1948816</v>
      </c>
      <c r="B1397">
        <v>1396</v>
      </c>
      <c r="C1397">
        <f>5*60+1</f>
        <v>301</v>
      </c>
      <c r="D1397">
        <f t="shared" ca="1" si="124"/>
        <v>0.12214172049829775</v>
      </c>
      <c r="E1397">
        <f t="shared" ca="1" si="125"/>
        <v>1918</v>
      </c>
      <c r="F1397">
        <f t="shared" ca="1" si="126"/>
        <v>222</v>
      </c>
    </row>
    <row r="1398" spans="1:6" x14ac:dyDescent="0.25">
      <c r="A1398">
        <f t="shared" si="123"/>
        <v>1951609</v>
      </c>
      <c r="B1398">
        <v>1397</v>
      </c>
      <c r="C1398">
        <f>5*60+1</f>
        <v>301</v>
      </c>
      <c r="D1398">
        <f t="shared" ca="1" si="124"/>
        <v>0.8871604115212004</v>
      </c>
      <c r="E1398">
        <f t="shared" ca="1" si="125"/>
        <v>255</v>
      </c>
      <c r="F1398">
        <f t="shared" ca="1" si="126"/>
        <v>222</v>
      </c>
    </row>
    <row r="1399" spans="1:6" x14ac:dyDescent="0.25">
      <c r="A1399">
        <f t="shared" si="123"/>
        <v>1954404</v>
      </c>
      <c r="B1399">
        <v>1398</v>
      </c>
      <c r="C1399">
        <f>4*60+27</f>
        <v>267</v>
      </c>
      <c r="D1399">
        <f t="shared" ca="1" si="124"/>
        <v>0.78959370846007615</v>
      </c>
      <c r="E1399">
        <f t="shared" ca="1" si="125"/>
        <v>469</v>
      </c>
      <c r="F1399">
        <f t="shared" ca="1" si="126"/>
        <v>230</v>
      </c>
    </row>
    <row r="1400" spans="1:6" x14ac:dyDescent="0.25">
      <c r="A1400">
        <f t="shared" si="123"/>
        <v>1957201</v>
      </c>
      <c r="B1400">
        <v>1399</v>
      </c>
      <c r="C1400">
        <f t="shared" ref="C1400:C1405" si="130">3*60+50</f>
        <v>230</v>
      </c>
      <c r="D1400">
        <f t="shared" ca="1" si="124"/>
        <v>0.62478299111206759</v>
      </c>
      <c r="E1400">
        <f t="shared" ca="1" si="125"/>
        <v>825</v>
      </c>
      <c r="F1400">
        <f t="shared" ca="1" si="126"/>
        <v>235</v>
      </c>
    </row>
    <row r="1401" spans="1:6" x14ac:dyDescent="0.25">
      <c r="A1401">
        <f t="shared" si="123"/>
        <v>1960000</v>
      </c>
      <c r="B1401">
        <v>1400</v>
      </c>
      <c r="C1401">
        <f t="shared" si="130"/>
        <v>230</v>
      </c>
      <c r="D1401">
        <f t="shared" ca="1" si="124"/>
        <v>0.28022952972887938</v>
      </c>
      <c r="E1401">
        <f t="shared" ca="1" si="125"/>
        <v>1557</v>
      </c>
      <c r="F1401">
        <f t="shared" ca="1" si="126"/>
        <v>203</v>
      </c>
    </row>
    <row r="1402" spans="1:6" x14ac:dyDescent="0.25">
      <c r="A1402">
        <f t="shared" si="123"/>
        <v>1962801</v>
      </c>
      <c r="B1402">
        <v>1401</v>
      </c>
      <c r="C1402">
        <f t="shared" si="130"/>
        <v>230</v>
      </c>
      <c r="D1402">
        <f t="shared" ca="1" si="124"/>
        <v>0.80297078268080191</v>
      </c>
      <c r="E1402">
        <f t="shared" ca="1" si="125"/>
        <v>441</v>
      </c>
      <c r="F1402">
        <f t="shared" ca="1" si="126"/>
        <v>228</v>
      </c>
    </row>
    <row r="1403" spans="1:6" x14ac:dyDescent="0.25">
      <c r="A1403">
        <f t="shared" si="123"/>
        <v>1965604</v>
      </c>
      <c r="B1403">
        <v>1402</v>
      </c>
      <c r="C1403">
        <f t="shared" si="130"/>
        <v>230</v>
      </c>
      <c r="D1403">
        <f t="shared" ca="1" si="124"/>
        <v>0.63624543484668095</v>
      </c>
      <c r="E1403">
        <f t="shared" ca="1" si="125"/>
        <v>802</v>
      </c>
      <c r="F1403">
        <f t="shared" ca="1" si="126"/>
        <v>254</v>
      </c>
    </row>
    <row r="1404" spans="1:6" x14ac:dyDescent="0.25">
      <c r="A1404">
        <f t="shared" si="123"/>
        <v>1968409</v>
      </c>
      <c r="B1404">
        <v>1403</v>
      </c>
      <c r="C1404">
        <f t="shared" si="130"/>
        <v>230</v>
      </c>
      <c r="D1404">
        <f t="shared" ca="1" si="124"/>
        <v>0.31219545564100715</v>
      </c>
      <c r="E1404">
        <f t="shared" ca="1" si="125"/>
        <v>1494</v>
      </c>
      <c r="F1404">
        <f t="shared" ca="1" si="126"/>
        <v>216</v>
      </c>
    </row>
    <row r="1405" spans="1:6" x14ac:dyDescent="0.25">
      <c r="A1405">
        <f t="shared" si="123"/>
        <v>1971216</v>
      </c>
      <c r="B1405">
        <v>1404</v>
      </c>
      <c r="C1405">
        <f t="shared" si="130"/>
        <v>230</v>
      </c>
      <c r="D1405">
        <f t="shared" ca="1" si="124"/>
        <v>0.62311961289551487</v>
      </c>
      <c r="E1405">
        <f t="shared" ca="1" si="125"/>
        <v>829</v>
      </c>
      <c r="F1405">
        <f t="shared" ca="1" si="126"/>
        <v>256</v>
      </c>
    </row>
    <row r="1406" spans="1:6" x14ac:dyDescent="0.25">
      <c r="A1406">
        <f t="shared" si="123"/>
        <v>1974025</v>
      </c>
      <c r="B1406">
        <v>1405</v>
      </c>
      <c r="C1406">
        <f t="shared" ref="C1406:C1411" si="131">3*60+59</f>
        <v>239</v>
      </c>
      <c r="D1406">
        <f t="shared" ca="1" si="124"/>
        <v>0.65497999689629838</v>
      </c>
      <c r="E1406">
        <f t="shared" ca="1" si="125"/>
        <v>758</v>
      </c>
      <c r="F1406">
        <f t="shared" ca="1" si="126"/>
        <v>263</v>
      </c>
    </row>
    <row r="1407" spans="1:6" x14ac:dyDescent="0.25">
      <c r="A1407">
        <f t="shared" si="123"/>
        <v>1976836</v>
      </c>
      <c r="B1407">
        <v>1406</v>
      </c>
      <c r="C1407">
        <f t="shared" si="131"/>
        <v>239</v>
      </c>
      <c r="D1407">
        <f t="shared" ca="1" si="124"/>
        <v>0.54774548352376939</v>
      </c>
      <c r="E1407">
        <f t="shared" ca="1" si="125"/>
        <v>999</v>
      </c>
      <c r="F1407">
        <f t="shared" ca="1" si="126"/>
        <v>264</v>
      </c>
    </row>
    <row r="1408" spans="1:6" x14ac:dyDescent="0.25">
      <c r="A1408">
        <f t="shared" si="123"/>
        <v>1979649</v>
      </c>
      <c r="B1408">
        <v>1407</v>
      </c>
      <c r="C1408">
        <f t="shared" si="131"/>
        <v>239</v>
      </c>
      <c r="D1408">
        <f t="shared" ca="1" si="124"/>
        <v>0.407772069471111</v>
      </c>
      <c r="E1408">
        <f t="shared" ca="1" si="125"/>
        <v>1294</v>
      </c>
      <c r="F1408">
        <f t="shared" ca="1" si="126"/>
        <v>244</v>
      </c>
    </row>
    <row r="1409" spans="1:6" x14ac:dyDescent="0.25">
      <c r="A1409">
        <f t="shared" si="123"/>
        <v>1982464</v>
      </c>
      <c r="B1409">
        <v>1408</v>
      </c>
      <c r="C1409">
        <f t="shared" si="131"/>
        <v>239</v>
      </c>
      <c r="D1409">
        <f t="shared" ca="1" si="124"/>
        <v>0.33575315628207769</v>
      </c>
      <c r="E1409">
        <f t="shared" ca="1" si="125"/>
        <v>1445</v>
      </c>
      <c r="F1409">
        <f t="shared" ca="1" si="126"/>
        <v>243</v>
      </c>
    </row>
    <row r="1410" spans="1:6" x14ac:dyDescent="0.25">
      <c r="A1410">
        <f t="shared" si="123"/>
        <v>1985281</v>
      </c>
      <c r="B1410">
        <v>1409</v>
      </c>
      <c r="C1410">
        <f t="shared" si="131"/>
        <v>239</v>
      </c>
      <c r="D1410">
        <f t="shared" ca="1" si="124"/>
        <v>0.76757668540350488</v>
      </c>
      <c r="E1410">
        <f t="shared" ca="1" si="125"/>
        <v>505</v>
      </c>
      <c r="F1410">
        <f t="shared" ca="1" si="126"/>
        <v>254</v>
      </c>
    </row>
    <row r="1411" spans="1:6" x14ac:dyDescent="0.25">
      <c r="A1411">
        <f t="shared" ref="A1411:A1474" si="132">B1411^2</f>
        <v>1988100</v>
      </c>
      <c r="B1411">
        <v>1410</v>
      </c>
      <c r="C1411">
        <f t="shared" si="131"/>
        <v>239</v>
      </c>
      <c r="D1411">
        <f t="shared" ref="D1411:D1474" ca="1" si="133">RAND()</f>
        <v>0.69276830049364035</v>
      </c>
      <c r="E1411">
        <f t="shared" ref="E1411:E1474" ca="1" si="134">RANK(D1411,$D$2:$D$2194)</f>
        <v>672</v>
      </c>
      <c r="F1411">
        <f t="shared" ref="F1411:F1474" ca="1" si="135">OFFSET($C$1,E1411,0)</f>
        <v>256</v>
      </c>
    </row>
    <row r="1412" spans="1:6" x14ac:dyDescent="0.25">
      <c r="A1412">
        <f t="shared" si="132"/>
        <v>1990921</v>
      </c>
      <c r="B1412">
        <v>1411</v>
      </c>
      <c r="C1412">
        <f>3*60+59</f>
        <v>239</v>
      </c>
      <c r="D1412">
        <f t="shared" ca="1" si="133"/>
        <v>0.37425486025851662</v>
      </c>
      <c r="E1412">
        <f t="shared" ca="1" si="134"/>
        <v>1362</v>
      </c>
      <c r="F1412">
        <f t="shared" ca="1" si="135"/>
        <v>272</v>
      </c>
    </row>
    <row r="1413" spans="1:6" x14ac:dyDescent="0.25">
      <c r="A1413">
        <f t="shared" si="132"/>
        <v>1993744</v>
      </c>
      <c r="B1413">
        <v>1412</v>
      </c>
      <c r="C1413">
        <f>3*60+59</f>
        <v>239</v>
      </c>
      <c r="D1413">
        <f t="shared" ca="1" si="133"/>
        <v>0.14290582162214671</v>
      </c>
      <c r="E1413">
        <f t="shared" ca="1" si="134"/>
        <v>1850</v>
      </c>
      <c r="F1413">
        <f t="shared" ca="1" si="135"/>
        <v>302</v>
      </c>
    </row>
    <row r="1414" spans="1:6" x14ac:dyDescent="0.25">
      <c r="A1414">
        <f t="shared" si="132"/>
        <v>1996569</v>
      </c>
      <c r="B1414">
        <v>1413</v>
      </c>
      <c r="C1414">
        <f>4*60+37</f>
        <v>277</v>
      </c>
      <c r="D1414">
        <f t="shared" ca="1" si="133"/>
        <v>0.69780735998179433</v>
      </c>
      <c r="E1414">
        <f t="shared" ca="1" si="134"/>
        <v>661</v>
      </c>
      <c r="F1414">
        <f t="shared" ca="1" si="135"/>
        <v>253</v>
      </c>
    </row>
    <row r="1415" spans="1:6" x14ac:dyDescent="0.25">
      <c r="A1415">
        <f t="shared" si="132"/>
        <v>1999396</v>
      </c>
      <c r="B1415">
        <v>1414</v>
      </c>
      <c r="C1415">
        <f>4*60+37</f>
        <v>277</v>
      </c>
      <c r="D1415">
        <f t="shared" ca="1" si="133"/>
        <v>0.57643374745221931</v>
      </c>
      <c r="E1415">
        <f t="shared" ca="1" si="134"/>
        <v>925</v>
      </c>
      <c r="F1415">
        <f t="shared" ca="1" si="135"/>
        <v>252</v>
      </c>
    </row>
    <row r="1416" spans="1:6" x14ac:dyDescent="0.25">
      <c r="A1416">
        <f t="shared" si="132"/>
        <v>2002225</v>
      </c>
      <c r="B1416">
        <v>1415</v>
      </c>
      <c r="C1416">
        <f>4*60+22</f>
        <v>262</v>
      </c>
      <c r="D1416">
        <f t="shared" ca="1" si="133"/>
        <v>0.57144382685284822</v>
      </c>
      <c r="E1416">
        <f t="shared" ca="1" si="134"/>
        <v>942</v>
      </c>
      <c r="F1416">
        <f t="shared" ca="1" si="135"/>
        <v>291</v>
      </c>
    </row>
    <row r="1417" spans="1:6" x14ac:dyDescent="0.25">
      <c r="A1417">
        <f t="shared" si="132"/>
        <v>2005056</v>
      </c>
      <c r="B1417">
        <v>1416</v>
      </c>
      <c r="C1417">
        <f>4*60+22</f>
        <v>262</v>
      </c>
      <c r="D1417">
        <f t="shared" ca="1" si="133"/>
        <v>0.31282806044433442</v>
      </c>
      <c r="E1417">
        <f t="shared" ca="1" si="134"/>
        <v>1491</v>
      </c>
      <c r="F1417">
        <f t="shared" ca="1" si="135"/>
        <v>256</v>
      </c>
    </row>
    <row r="1418" spans="1:6" x14ac:dyDescent="0.25">
      <c r="A1418">
        <f t="shared" si="132"/>
        <v>2007889</v>
      </c>
      <c r="B1418">
        <v>1417</v>
      </c>
      <c r="C1418">
        <f>3*60+48</f>
        <v>228</v>
      </c>
      <c r="D1418">
        <f t="shared" ca="1" si="133"/>
        <v>0.59921413281700742</v>
      </c>
      <c r="E1418">
        <f t="shared" ca="1" si="134"/>
        <v>879</v>
      </c>
      <c r="F1418">
        <f t="shared" ca="1" si="135"/>
        <v>247</v>
      </c>
    </row>
    <row r="1419" spans="1:6" x14ac:dyDescent="0.25">
      <c r="A1419">
        <f t="shared" si="132"/>
        <v>2010724</v>
      </c>
      <c r="B1419">
        <v>1418</v>
      </c>
      <c r="C1419">
        <f>3*60+48</f>
        <v>228</v>
      </c>
      <c r="D1419">
        <f t="shared" ca="1" si="133"/>
        <v>0.13108571240876699</v>
      </c>
      <c r="E1419">
        <f t="shared" ca="1" si="134"/>
        <v>1888</v>
      </c>
      <c r="F1419">
        <f t="shared" ca="1" si="135"/>
        <v>223</v>
      </c>
    </row>
    <row r="1420" spans="1:6" x14ac:dyDescent="0.25">
      <c r="A1420">
        <f t="shared" si="132"/>
        <v>2013561</v>
      </c>
      <c r="B1420">
        <v>1419</v>
      </c>
      <c r="C1420">
        <f>4*60+40</f>
        <v>280</v>
      </c>
      <c r="D1420">
        <f t="shared" ca="1" si="133"/>
        <v>0.72655801456249436</v>
      </c>
      <c r="E1420">
        <f t="shared" ca="1" si="134"/>
        <v>580</v>
      </c>
      <c r="F1420">
        <f t="shared" ca="1" si="135"/>
        <v>216</v>
      </c>
    </row>
    <row r="1421" spans="1:6" x14ac:dyDescent="0.25">
      <c r="A1421">
        <f t="shared" si="132"/>
        <v>2016400</v>
      </c>
      <c r="B1421">
        <v>1420</v>
      </c>
      <c r="C1421">
        <f>4*60+40</f>
        <v>280</v>
      </c>
      <c r="D1421">
        <f t="shared" ca="1" si="133"/>
        <v>0.46249672642642303</v>
      </c>
      <c r="E1421">
        <f t="shared" ca="1" si="134"/>
        <v>1170</v>
      </c>
      <c r="F1421">
        <f t="shared" ca="1" si="135"/>
        <v>265</v>
      </c>
    </row>
    <row r="1422" spans="1:6" x14ac:dyDescent="0.25">
      <c r="A1422">
        <f t="shared" si="132"/>
        <v>2019241</v>
      </c>
      <c r="B1422">
        <v>1421</v>
      </c>
      <c r="C1422">
        <f>3*60+48</f>
        <v>228</v>
      </c>
      <c r="D1422">
        <f t="shared" ca="1" si="133"/>
        <v>0.19740859067907668</v>
      </c>
      <c r="E1422">
        <f t="shared" ca="1" si="134"/>
        <v>1727</v>
      </c>
      <c r="F1422">
        <f t="shared" ca="1" si="135"/>
        <v>235</v>
      </c>
    </row>
    <row r="1423" spans="1:6" x14ac:dyDescent="0.25">
      <c r="A1423">
        <f t="shared" si="132"/>
        <v>2022084</v>
      </c>
      <c r="B1423">
        <v>1422</v>
      </c>
      <c r="C1423">
        <f>3*60+48</f>
        <v>228</v>
      </c>
      <c r="D1423">
        <f t="shared" ca="1" si="133"/>
        <v>0.48924939237952725</v>
      </c>
      <c r="E1423">
        <f t="shared" ca="1" si="134"/>
        <v>1111</v>
      </c>
      <c r="F1423">
        <f t="shared" ca="1" si="135"/>
        <v>220</v>
      </c>
    </row>
    <row r="1424" spans="1:6" x14ac:dyDescent="0.25">
      <c r="A1424">
        <f t="shared" si="132"/>
        <v>2024929</v>
      </c>
      <c r="B1424">
        <v>1423</v>
      </c>
      <c r="C1424">
        <f>3*60+48</f>
        <v>228</v>
      </c>
      <c r="D1424">
        <f t="shared" ca="1" si="133"/>
        <v>0.40235421622516998</v>
      </c>
      <c r="E1424">
        <f t="shared" ca="1" si="134"/>
        <v>1301</v>
      </c>
      <c r="F1424">
        <f t="shared" ca="1" si="135"/>
        <v>283</v>
      </c>
    </row>
    <row r="1425" spans="1:6" x14ac:dyDescent="0.25">
      <c r="A1425">
        <f t="shared" si="132"/>
        <v>2027776</v>
      </c>
      <c r="B1425">
        <v>1424</v>
      </c>
      <c r="C1425">
        <f>3*60+39</f>
        <v>219</v>
      </c>
      <c r="D1425">
        <f t="shared" ca="1" si="133"/>
        <v>0.82057896571660938</v>
      </c>
      <c r="E1425">
        <f t="shared" ca="1" si="134"/>
        <v>405</v>
      </c>
      <c r="F1425">
        <f t="shared" ca="1" si="135"/>
        <v>208</v>
      </c>
    </row>
    <row r="1426" spans="1:6" x14ac:dyDescent="0.25">
      <c r="A1426">
        <f t="shared" si="132"/>
        <v>2030625</v>
      </c>
      <c r="B1426">
        <v>1425</v>
      </c>
      <c r="C1426">
        <f>3*60+39</f>
        <v>219</v>
      </c>
      <c r="D1426">
        <f t="shared" ca="1" si="133"/>
        <v>0.2797541547216803</v>
      </c>
      <c r="E1426">
        <f t="shared" ca="1" si="134"/>
        <v>1558</v>
      </c>
      <c r="F1426">
        <f t="shared" ca="1" si="135"/>
        <v>203</v>
      </c>
    </row>
    <row r="1427" spans="1:6" x14ac:dyDescent="0.25">
      <c r="A1427">
        <f t="shared" si="132"/>
        <v>2033476</v>
      </c>
      <c r="B1427">
        <v>1426</v>
      </c>
      <c r="C1427">
        <f>3*60+39</f>
        <v>219</v>
      </c>
      <c r="D1427">
        <f t="shared" ca="1" si="133"/>
        <v>0.56516083205096768</v>
      </c>
      <c r="E1427">
        <f t="shared" ca="1" si="134"/>
        <v>956</v>
      </c>
      <c r="F1427">
        <f t="shared" ca="1" si="135"/>
        <v>341</v>
      </c>
    </row>
    <row r="1428" spans="1:6" x14ac:dyDescent="0.25">
      <c r="A1428">
        <f t="shared" si="132"/>
        <v>2036329</v>
      </c>
      <c r="B1428">
        <v>1427</v>
      </c>
      <c r="C1428">
        <f>4*60+20</f>
        <v>260</v>
      </c>
      <c r="D1428">
        <f t="shared" ca="1" si="133"/>
        <v>7.7453819989127703E-2</v>
      </c>
      <c r="E1428">
        <f t="shared" ca="1" si="134"/>
        <v>2023</v>
      </c>
      <c r="F1428">
        <f t="shared" ca="1" si="135"/>
        <v>245</v>
      </c>
    </row>
    <row r="1429" spans="1:6" x14ac:dyDescent="0.25">
      <c r="A1429">
        <f t="shared" si="132"/>
        <v>2039184</v>
      </c>
      <c r="B1429">
        <v>1428</v>
      </c>
      <c r="C1429">
        <f>4*60+20</f>
        <v>260</v>
      </c>
      <c r="D1429">
        <f t="shared" ca="1" si="133"/>
        <v>0.85267818865193601</v>
      </c>
      <c r="E1429">
        <f t="shared" ca="1" si="134"/>
        <v>337</v>
      </c>
      <c r="F1429">
        <f t="shared" ca="1" si="135"/>
        <v>244</v>
      </c>
    </row>
    <row r="1430" spans="1:6" x14ac:dyDescent="0.25">
      <c r="A1430">
        <f t="shared" si="132"/>
        <v>2042041</v>
      </c>
      <c r="B1430">
        <v>1429</v>
      </c>
      <c r="C1430">
        <f>4*60+20</f>
        <v>260</v>
      </c>
      <c r="D1430">
        <f t="shared" ca="1" si="133"/>
        <v>0.95922196493561196</v>
      </c>
      <c r="E1430">
        <f t="shared" ca="1" si="134"/>
        <v>90</v>
      </c>
      <c r="F1430">
        <f t="shared" ca="1" si="135"/>
        <v>204</v>
      </c>
    </row>
    <row r="1431" spans="1:6" x14ac:dyDescent="0.25">
      <c r="A1431">
        <f t="shared" si="132"/>
        <v>2044900</v>
      </c>
      <c r="B1431">
        <v>1430</v>
      </c>
      <c r="C1431">
        <f>4*60+20</f>
        <v>260</v>
      </c>
      <c r="D1431">
        <f t="shared" ca="1" si="133"/>
        <v>0.44487062144153044</v>
      </c>
      <c r="E1431">
        <f t="shared" ca="1" si="134"/>
        <v>1208</v>
      </c>
      <c r="F1431">
        <f t="shared" ca="1" si="135"/>
        <v>282</v>
      </c>
    </row>
    <row r="1432" spans="1:6" x14ac:dyDescent="0.25">
      <c r="A1432">
        <f t="shared" si="132"/>
        <v>2047761</v>
      </c>
      <c r="B1432">
        <v>1431</v>
      </c>
      <c r="C1432">
        <f>3*60+50</f>
        <v>230</v>
      </c>
      <c r="D1432">
        <f t="shared" ca="1" si="133"/>
        <v>0.88491980794881497</v>
      </c>
      <c r="E1432">
        <f t="shared" ca="1" si="134"/>
        <v>261</v>
      </c>
      <c r="F1432">
        <f t="shared" ca="1" si="135"/>
        <v>269</v>
      </c>
    </row>
    <row r="1433" spans="1:6" x14ac:dyDescent="0.25">
      <c r="A1433">
        <f t="shared" si="132"/>
        <v>2050624</v>
      </c>
      <c r="B1433">
        <v>1432</v>
      </c>
      <c r="C1433">
        <f>4*60+20</f>
        <v>260</v>
      </c>
      <c r="D1433">
        <f t="shared" ca="1" si="133"/>
        <v>0.21541781761340817</v>
      </c>
      <c r="E1433">
        <f t="shared" ca="1" si="134"/>
        <v>1690</v>
      </c>
      <c r="F1433">
        <f t="shared" ca="1" si="135"/>
        <v>212</v>
      </c>
    </row>
    <row r="1434" spans="1:6" x14ac:dyDescent="0.25">
      <c r="A1434">
        <f t="shared" si="132"/>
        <v>2053489</v>
      </c>
      <c r="B1434">
        <v>1433</v>
      </c>
      <c r="C1434">
        <f t="shared" ref="C1434:C1446" si="136">4*60+3</f>
        <v>243</v>
      </c>
      <c r="D1434">
        <f t="shared" ca="1" si="133"/>
        <v>0.98642688139128443</v>
      </c>
      <c r="E1434">
        <f t="shared" ca="1" si="134"/>
        <v>33</v>
      </c>
      <c r="F1434">
        <f t="shared" ca="1" si="135"/>
        <v>237</v>
      </c>
    </row>
    <row r="1435" spans="1:6" x14ac:dyDescent="0.25">
      <c r="A1435">
        <f t="shared" si="132"/>
        <v>2056356</v>
      </c>
      <c r="B1435">
        <v>1434</v>
      </c>
      <c r="C1435">
        <f t="shared" si="136"/>
        <v>243</v>
      </c>
      <c r="D1435">
        <f t="shared" ca="1" si="133"/>
        <v>0.32075500960018732</v>
      </c>
      <c r="E1435">
        <f t="shared" ca="1" si="134"/>
        <v>1472</v>
      </c>
      <c r="F1435">
        <f t="shared" ca="1" si="135"/>
        <v>261</v>
      </c>
    </row>
    <row r="1436" spans="1:6" x14ac:dyDescent="0.25">
      <c r="A1436">
        <f t="shared" si="132"/>
        <v>2059225</v>
      </c>
      <c r="B1436">
        <v>1435</v>
      </c>
      <c r="C1436">
        <f t="shared" si="136"/>
        <v>243</v>
      </c>
      <c r="D1436">
        <f t="shared" ca="1" si="133"/>
        <v>0.52587150979929809</v>
      </c>
      <c r="E1436">
        <f t="shared" ca="1" si="134"/>
        <v>1041</v>
      </c>
      <c r="F1436">
        <f t="shared" ca="1" si="135"/>
        <v>300</v>
      </c>
    </row>
    <row r="1437" spans="1:6" x14ac:dyDescent="0.25">
      <c r="A1437">
        <f t="shared" si="132"/>
        <v>2062096</v>
      </c>
      <c r="B1437">
        <v>1436</v>
      </c>
      <c r="C1437">
        <f t="shared" si="136"/>
        <v>243</v>
      </c>
      <c r="D1437">
        <f t="shared" ca="1" si="133"/>
        <v>0.23935830661610702</v>
      </c>
      <c r="E1437">
        <f t="shared" ca="1" si="134"/>
        <v>1641</v>
      </c>
      <c r="F1437">
        <f t="shared" ca="1" si="135"/>
        <v>227</v>
      </c>
    </row>
    <row r="1438" spans="1:6" x14ac:dyDescent="0.25">
      <c r="A1438">
        <f t="shared" si="132"/>
        <v>2064969</v>
      </c>
      <c r="B1438">
        <v>1437</v>
      </c>
      <c r="C1438">
        <f t="shared" si="136"/>
        <v>243</v>
      </c>
      <c r="D1438">
        <f t="shared" ca="1" si="133"/>
        <v>0.13407607420218925</v>
      </c>
      <c r="E1438">
        <f t="shared" ca="1" si="134"/>
        <v>1881</v>
      </c>
      <c r="F1438">
        <f t="shared" ca="1" si="135"/>
        <v>227</v>
      </c>
    </row>
    <row r="1439" spans="1:6" x14ac:dyDescent="0.25">
      <c r="A1439">
        <f t="shared" si="132"/>
        <v>2067844</v>
      </c>
      <c r="B1439">
        <v>1438</v>
      </c>
      <c r="C1439">
        <f t="shared" si="136"/>
        <v>243</v>
      </c>
      <c r="D1439">
        <f t="shared" ca="1" si="133"/>
        <v>0.5822805986748818</v>
      </c>
      <c r="E1439">
        <f t="shared" ca="1" si="134"/>
        <v>912</v>
      </c>
      <c r="F1439">
        <f t="shared" ca="1" si="135"/>
        <v>204</v>
      </c>
    </row>
    <row r="1440" spans="1:6" x14ac:dyDescent="0.25">
      <c r="A1440">
        <f t="shared" si="132"/>
        <v>2070721</v>
      </c>
      <c r="B1440">
        <v>1439</v>
      </c>
      <c r="C1440">
        <f t="shared" si="136"/>
        <v>243</v>
      </c>
      <c r="D1440">
        <f t="shared" ca="1" si="133"/>
        <v>0.99815961562741207</v>
      </c>
      <c r="E1440">
        <f t="shared" ca="1" si="134"/>
        <v>6</v>
      </c>
      <c r="F1440">
        <f t="shared" ca="1" si="135"/>
        <v>177</v>
      </c>
    </row>
    <row r="1441" spans="1:6" x14ac:dyDescent="0.25">
      <c r="A1441">
        <f t="shared" si="132"/>
        <v>2073600</v>
      </c>
      <c r="B1441">
        <v>1440</v>
      </c>
      <c r="C1441">
        <f t="shared" si="136"/>
        <v>243</v>
      </c>
      <c r="D1441">
        <f t="shared" ca="1" si="133"/>
        <v>0.4286190759308669</v>
      </c>
      <c r="E1441">
        <f t="shared" ca="1" si="134"/>
        <v>1247</v>
      </c>
      <c r="F1441">
        <f t="shared" ca="1" si="135"/>
        <v>244</v>
      </c>
    </row>
    <row r="1442" spans="1:6" x14ac:dyDescent="0.25">
      <c r="A1442">
        <f t="shared" si="132"/>
        <v>2076481</v>
      </c>
      <c r="B1442">
        <v>1441</v>
      </c>
      <c r="C1442">
        <f t="shared" si="136"/>
        <v>243</v>
      </c>
      <c r="D1442">
        <f t="shared" ca="1" si="133"/>
        <v>0.71364566756448622</v>
      </c>
      <c r="E1442">
        <f t="shared" ca="1" si="134"/>
        <v>612</v>
      </c>
      <c r="F1442">
        <f t="shared" ca="1" si="135"/>
        <v>220</v>
      </c>
    </row>
    <row r="1443" spans="1:6" x14ac:dyDescent="0.25">
      <c r="A1443">
        <f t="shared" si="132"/>
        <v>2079364</v>
      </c>
      <c r="B1443">
        <v>1442</v>
      </c>
      <c r="C1443">
        <f t="shared" si="136"/>
        <v>243</v>
      </c>
      <c r="D1443">
        <f t="shared" ca="1" si="133"/>
        <v>0.78355320633679082</v>
      </c>
      <c r="E1443">
        <f t="shared" ca="1" si="134"/>
        <v>478</v>
      </c>
      <c r="F1443">
        <f t="shared" ca="1" si="135"/>
        <v>162</v>
      </c>
    </row>
    <row r="1444" spans="1:6" x14ac:dyDescent="0.25">
      <c r="A1444">
        <f t="shared" si="132"/>
        <v>2082249</v>
      </c>
      <c r="B1444">
        <v>1443</v>
      </c>
      <c r="C1444">
        <f t="shared" si="136"/>
        <v>243</v>
      </c>
      <c r="D1444">
        <f t="shared" ca="1" si="133"/>
        <v>0.64993065206494027</v>
      </c>
      <c r="E1444">
        <f t="shared" ca="1" si="134"/>
        <v>770</v>
      </c>
      <c r="F1444">
        <f t="shared" ca="1" si="135"/>
        <v>278</v>
      </c>
    </row>
    <row r="1445" spans="1:6" x14ac:dyDescent="0.25">
      <c r="A1445">
        <f t="shared" si="132"/>
        <v>2085136</v>
      </c>
      <c r="B1445">
        <v>1444</v>
      </c>
      <c r="C1445">
        <f t="shared" si="136"/>
        <v>243</v>
      </c>
      <c r="D1445">
        <f t="shared" ca="1" si="133"/>
        <v>0.93098837614565966</v>
      </c>
      <c r="E1445">
        <f t="shared" ca="1" si="134"/>
        <v>153</v>
      </c>
      <c r="F1445">
        <f t="shared" ca="1" si="135"/>
        <v>176</v>
      </c>
    </row>
    <row r="1446" spans="1:6" x14ac:dyDescent="0.25">
      <c r="A1446">
        <f t="shared" si="132"/>
        <v>2088025</v>
      </c>
      <c r="B1446">
        <v>1445</v>
      </c>
      <c r="C1446">
        <f t="shared" si="136"/>
        <v>243</v>
      </c>
      <c r="D1446">
        <f t="shared" ca="1" si="133"/>
        <v>3.925919214665563E-2</v>
      </c>
      <c r="E1446">
        <f t="shared" ca="1" si="134"/>
        <v>2121</v>
      </c>
      <c r="F1446">
        <f t="shared" ca="1" si="135"/>
        <v>263</v>
      </c>
    </row>
    <row r="1447" spans="1:6" x14ac:dyDescent="0.25">
      <c r="A1447">
        <f t="shared" si="132"/>
        <v>2090916</v>
      </c>
      <c r="B1447">
        <v>1446</v>
      </c>
      <c r="C1447">
        <f>4*60+58</f>
        <v>298</v>
      </c>
      <c r="D1447">
        <f t="shared" ca="1" si="133"/>
        <v>0.90329358076274346</v>
      </c>
      <c r="E1447">
        <f t="shared" ca="1" si="134"/>
        <v>219</v>
      </c>
      <c r="F1447">
        <f t="shared" ca="1" si="135"/>
        <v>211</v>
      </c>
    </row>
    <row r="1448" spans="1:6" x14ac:dyDescent="0.25">
      <c r="A1448">
        <f t="shared" si="132"/>
        <v>2093809</v>
      </c>
      <c r="B1448">
        <v>1447</v>
      </c>
      <c r="C1448">
        <f>4*60+58</f>
        <v>298</v>
      </c>
      <c r="D1448">
        <f t="shared" ca="1" si="133"/>
        <v>0.4440691412247032</v>
      </c>
      <c r="E1448">
        <f t="shared" ca="1" si="134"/>
        <v>1210</v>
      </c>
      <c r="F1448">
        <f t="shared" ca="1" si="135"/>
        <v>282</v>
      </c>
    </row>
    <row r="1449" spans="1:6" x14ac:dyDescent="0.25">
      <c r="A1449">
        <f t="shared" si="132"/>
        <v>2096704</v>
      </c>
      <c r="B1449">
        <v>1448</v>
      </c>
      <c r="C1449">
        <f>4*60+58</f>
        <v>298</v>
      </c>
      <c r="D1449">
        <f t="shared" ca="1" si="133"/>
        <v>0.87295567923922091</v>
      </c>
      <c r="E1449">
        <f t="shared" ca="1" si="134"/>
        <v>294</v>
      </c>
      <c r="F1449">
        <f t="shared" ca="1" si="135"/>
        <v>268</v>
      </c>
    </row>
    <row r="1450" spans="1:6" x14ac:dyDescent="0.25">
      <c r="A1450">
        <f t="shared" si="132"/>
        <v>2099601</v>
      </c>
      <c r="B1450">
        <v>1449</v>
      </c>
      <c r="C1450">
        <f>4*60+58</f>
        <v>298</v>
      </c>
      <c r="D1450">
        <f t="shared" ca="1" si="133"/>
        <v>0.20312642315644436</v>
      </c>
      <c r="E1450">
        <f t="shared" ca="1" si="134"/>
        <v>1712</v>
      </c>
      <c r="F1450">
        <f t="shared" ca="1" si="135"/>
        <v>244</v>
      </c>
    </row>
    <row r="1451" spans="1:6" x14ac:dyDescent="0.25">
      <c r="A1451">
        <f t="shared" si="132"/>
        <v>2102500</v>
      </c>
      <c r="B1451">
        <v>1450</v>
      </c>
      <c r="C1451">
        <f>3*60+55</f>
        <v>235</v>
      </c>
      <c r="D1451">
        <f t="shared" ca="1" si="133"/>
        <v>0.8315718301630759</v>
      </c>
      <c r="E1451">
        <f t="shared" ca="1" si="134"/>
        <v>382</v>
      </c>
      <c r="F1451">
        <f t="shared" ca="1" si="135"/>
        <v>211</v>
      </c>
    </row>
    <row r="1452" spans="1:6" x14ac:dyDescent="0.25">
      <c r="A1452">
        <f t="shared" si="132"/>
        <v>2105401</v>
      </c>
      <c r="B1452">
        <v>1451</v>
      </c>
      <c r="C1452">
        <f>3*60+55</f>
        <v>235</v>
      </c>
      <c r="D1452">
        <f t="shared" ca="1" si="133"/>
        <v>0.62273893385381962</v>
      </c>
      <c r="E1452">
        <f t="shared" ca="1" si="134"/>
        <v>831</v>
      </c>
      <c r="F1452">
        <f t="shared" ca="1" si="135"/>
        <v>222</v>
      </c>
    </row>
    <row r="1453" spans="1:6" x14ac:dyDescent="0.25">
      <c r="A1453">
        <f t="shared" si="132"/>
        <v>2108304</v>
      </c>
      <c r="B1453">
        <v>1452</v>
      </c>
      <c r="C1453">
        <f>2*60+52</f>
        <v>172</v>
      </c>
      <c r="D1453">
        <f t="shared" ca="1" si="133"/>
        <v>0.68889122828553417</v>
      </c>
      <c r="E1453">
        <f t="shared" ca="1" si="134"/>
        <v>678</v>
      </c>
      <c r="F1453">
        <f t="shared" ca="1" si="135"/>
        <v>235</v>
      </c>
    </row>
    <row r="1454" spans="1:6" x14ac:dyDescent="0.25">
      <c r="A1454">
        <f t="shared" si="132"/>
        <v>2111209</v>
      </c>
      <c r="B1454">
        <v>1453</v>
      </c>
      <c r="C1454">
        <f>3*60+55</f>
        <v>235</v>
      </c>
      <c r="D1454">
        <f t="shared" ca="1" si="133"/>
        <v>5.2206511245257436E-3</v>
      </c>
      <c r="E1454">
        <f t="shared" ca="1" si="134"/>
        <v>2185</v>
      </c>
      <c r="F1454">
        <f t="shared" ca="1" si="135"/>
        <v>219</v>
      </c>
    </row>
    <row r="1455" spans="1:6" x14ac:dyDescent="0.25">
      <c r="A1455">
        <f t="shared" si="132"/>
        <v>2114116</v>
      </c>
      <c r="B1455">
        <v>1454</v>
      </c>
      <c r="C1455">
        <f>3*60+55</f>
        <v>235</v>
      </c>
      <c r="D1455">
        <f t="shared" ca="1" si="133"/>
        <v>0.46241889057186492</v>
      </c>
      <c r="E1455">
        <f t="shared" ca="1" si="134"/>
        <v>1171</v>
      </c>
      <c r="F1455">
        <f t="shared" ca="1" si="135"/>
        <v>265</v>
      </c>
    </row>
    <row r="1456" spans="1:6" x14ac:dyDescent="0.25">
      <c r="A1456">
        <f t="shared" si="132"/>
        <v>2117025</v>
      </c>
      <c r="B1456">
        <v>1455</v>
      </c>
      <c r="C1456">
        <f>3*60+55</f>
        <v>235</v>
      </c>
      <c r="D1456">
        <f t="shared" ca="1" si="133"/>
        <v>0.68065314207953642</v>
      </c>
      <c r="E1456">
        <f t="shared" ca="1" si="134"/>
        <v>698</v>
      </c>
      <c r="F1456">
        <f t="shared" ca="1" si="135"/>
        <v>251</v>
      </c>
    </row>
    <row r="1457" spans="1:6" x14ac:dyDescent="0.25">
      <c r="A1457">
        <f t="shared" si="132"/>
        <v>2119936</v>
      </c>
      <c r="B1457">
        <v>1456</v>
      </c>
      <c r="C1457">
        <f>3*60+51</f>
        <v>231</v>
      </c>
      <c r="D1457">
        <f t="shared" ca="1" si="133"/>
        <v>0.79307721167313316</v>
      </c>
      <c r="E1457">
        <f t="shared" ca="1" si="134"/>
        <v>463</v>
      </c>
      <c r="F1457">
        <f t="shared" ca="1" si="135"/>
        <v>265</v>
      </c>
    </row>
    <row r="1458" spans="1:6" x14ac:dyDescent="0.25">
      <c r="A1458">
        <f t="shared" si="132"/>
        <v>2122849</v>
      </c>
      <c r="B1458">
        <v>1457</v>
      </c>
      <c r="C1458">
        <f>3*60+51</f>
        <v>231</v>
      </c>
      <c r="D1458">
        <f t="shared" ca="1" si="133"/>
        <v>0.49208353911028446</v>
      </c>
      <c r="E1458">
        <f t="shared" ca="1" si="134"/>
        <v>1104</v>
      </c>
      <c r="F1458">
        <f t="shared" ca="1" si="135"/>
        <v>170</v>
      </c>
    </row>
    <row r="1459" spans="1:6" x14ac:dyDescent="0.25">
      <c r="A1459">
        <f t="shared" si="132"/>
        <v>2125764</v>
      </c>
      <c r="B1459">
        <v>1458</v>
      </c>
      <c r="C1459">
        <f>4*60+18</f>
        <v>258</v>
      </c>
      <c r="D1459">
        <f t="shared" ca="1" si="133"/>
        <v>0.31177962011404603</v>
      </c>
      <c r="E1459">
        <f t="shared" ca="1" si="134"/>
        <v>1496</v>
      </c>
      <c r="F1459">
        <f t="shared" ca="1" si="135"/>
        <v>216</v>
      </c>
    </row>
    <row r="1460" spans="1:6" x14ac:dyDescent="0.25">
      <c r="A1460">
        <f t="shared" si="132"/>
        <v>2128681</v>
      </c>
      <c r="B1460">
        <v>1459</v>
      </c>
      <c r="C1460">
        <f t="shared" ref="C1460:C1465" si="137">5*60+31</f>
        <v>331</v>
      </c>
      <c r="D1460">
        <f t="shared" ca="1" si="133"/>
        <v>0.19438292558578352</v>
      </c>
      <c r="E1460">
        <f t="shared" ca="1" si="134"/>
        <v>1736</v>
      </c>
      <c r="F1460">
        <f t="shared" ca="1" si="135"/>
        <v>250</v>
      </c>
    </row>
    <row r="1461" spans="1:6" x14ac:dyDescent="0.25">
      <c r="A1461">
        <f t="shared" si="132"/>
        <v>2131600</v>
      </c>
      <c r="B1461">
        <v>1460</v>
      </c>
      <c r="C1461">
        <f t="shared" si="137"/>
        <v>331</v>
      </c>
      <c r="D1461">
        <f t="shared" ca="1" si="133"/>
        <v>0.61682651618487128</v>
      </c>
      <c r="E1461">
        <f t="shared" ca="1" si="134"/>
        <v>845</v>
      </c>
      <c r="F1461">
        <f t="shared" ca="1" si="135"/>
        <v>251</v>
      </c>
    </row>
    <row r="1462" spans="1:6" x14ac:dyDescent="0.25">
      <c r="A1462">
        <f t="shared" si="132"/>
        <v>2134521</v>
      </c>
      <c r="B1462">
        <v>1461</v>
      </c>
      <c r="C1462">
        <f t="shared" si="137"/>
        <v>331</v>
      </c>
      <c r="D1462">
        <f t="shared" ca="1" si="133"/>
        <v>0.30421016717737037</v>
      </c>
      <c r="E1462">
        <f t="shared" ca="1" si="134"/>
        <v>1514</v>
      </c>
      <c r="F1462">
        <f t="shared" ca="1" si="135"/>
        <v>240</v>
      </c>
    </row>
    <row r="1463" spans="1:6" x14ac:dyDescent="0.25">
      <c r="A1463">
        <f t="shared" si="132"/>
        <v>2137444</v>
      </c>
      <c r="B1463">
        <v>1462</v>
      </c>
      <c r="C1463">
        <f t="shared" si="137"/>
        <v>331</v>
      </c>
      <c r="D1463">
        <f t="shared" ca="1" si="133"/>
        <v>0.87054108647821216</v>
      </c>
      <c r="E1463">
        <f t="shared" ca="1" si="134"/>
        <v>303</v>
      </c>
      <c r="F1463">
        <f t="shared" ca="1" si="135"/>
        <v>197</v>
      </c>
    </row>
    <row r="1464" spans="1:6" x14ac:dyDescent="0.25">
      <c r="A1464">
        <f t="shared" si="132"/>
        <v>2140369</v>
      </c>
      <c r="B1464">
        <v>1463</v>
      </c>
      <c r="C1464">
        <f t="shared" si="137"/>
        <v>331</v>
      </c>
      <c r="D1464">
        <f t="shared" ca="1" si="133"/>
        <v>0.91581875008101454</v>
      </c>
      <c r="E1464">
        <f t="shared" ca="1" si="134"/>
        <v>190</v>
      </c>
      <c r="F1464">
        <f t="shared" ca="1" si="135"/>
        <v>210</v>
      </c>
    </row>
    <row r="1465" spans="1:6" x14ac:dyDescent="0.25">
      <c r="A1465">
        <f t="shared" si="132"/>
        <v>2143296</v>
      </c>
      <c r="B1465">
        <v>1464</v>
      </c>
      <c r="C1465">
        <f t="shared" si="137"/>
        <v>331</v>
      </c>
      <c r="D1465">
        <f t="shared" ca="1" si="133"/>
        <v>0.73017106035873636</v>
      </c>
      <c r="E1465">
        <f t="shared" ca="1" si="134"/>
        <v>573</v>
      </c>
      <c r="F1465">
        <f t="shared" ca="1" si="135"/>
        <v>225</v>
      </c>
    </row>
    <row r="1466" spans="1:6" x14ac:dyDescent="0.25">
      <c r="A1466">
        <f t="shared" si="132"/>
        <v>2146225</v>
      </c>
      <c r="B1466">
        <v>1465</v>
      </c>
      <c r="C1466">
        <f>4*60+26</f>
        <v>266</v>
      </c>
      <c r="D1466">
        <f t="shared" ca="1" si="133"/>
        <v>0.41454000518089007</v>
      </c>
      <c r="E1466">
        <f t="shared" ca="1" si="134"/>
        <v>1275</v>
      </c>
      <c r="F1466">
        <f t="shared" ca="1" si="135"/>
        <v>290</v>
      </c>
    </row>
    <row r="1467" spans="1:6" x14ac:dyDescent="0.25">
      <c r="A1467">
        <f t="shared" si="132"/>
        <v>2149156</v>
      </c>
      <c r="B1467">
        <v>1466</v>
      </c>
      <c r="C1467">
        <f>4*60+26</f>
        <v>266</v>
      </c>
      <c r="D1467">
        <f t="shared" ca="1" si="133"/>
        <v>0.61986298759968694</v>
      </c>
      <c r="E1467">
        <f t="shared" ca="1" si="134"/>
        <v>838</v>
      </c>
      <c r="F1467">
        <f t="shared" ca="1" si="135"/>
        <v>244</v>
      </c>
    </row>
    <row r="1468" spans="1:6" x14ac:dyDescent="0.25">
      <c r="A1468">
        <f t="shared" si="132"/>
        <v>2152089</v>
      </c>
      <c r="B1468">
        <v>1467</v>
      </c>
      <c r="C1468">
        <f>3*60+30</f>
        <v>210</v>
      </c>
      <c r="D1468">
        <f t="shared" ca="1" si="133"/>
        <v>0.95143821127073647</v>
      </c>
      <c r="E1468">
        <f t="shared" ca="1" si="134"/>
        <v>110</v>
      </c>
      <c r="F1468">
        <f t="shared" ca="1" si="135"/>
        <v>203</v>
      </c>
    </row>
    <row r="1469" spans="1:6" x14ac:dyDescent="0.25">
      <c r="A1469">
        <f t="shared" si="132"/>
        <v>2155024</v>
      </c>
      <c r="B1469">
        <v>1468</v>
      </c>
      <c r="C1469">
        <f>3*60+30</f>
        <v>210</v>
      </c>
      <c r="D1469">
        <f t="shared" ca="1" si="133"/>
        <v>0.25211187486901154</v>
      </c>
      <c r="E1469">
        <f t="shared" ca="1" si="134"/>
        <v>1613</v>
      </c>
      <c r="F1469">
        <f t="shared" ca="1" si="135"/>
        <v>265</v>
      </c>
    </row>
    <row r="1470" spans="1:6" x14ac:dyDescent="0.25">
      <c r="A1470">
        <f t="shared" si="132"/>
        <v>2157961</v>
      </c>
      <c r="B1470">
        <v>1469</v>
      </c>
      <c r="C1470">
        <f>4*60+21</f>
        <v>261</v>
      </c>
      <c r="D1470">
        <f t="shared" ca="1" si="133"/>
        <v>0.22743620594608127</v>
      </c>
      <c r="E1470">
        <f t="shared" ca="1" si="134"/>
        <v>1668</v>
      </c>
      <c r="F1470">
        <f t="shared" ca="1" si="135"/>
        <v>266</v>
      </c>
    </row>
    <row r="1471" spans="1:6" x14ac:dyDescent="0.25">
      <c r="A1471">
        <f t="shared" si="132"/>
        <v>2160900</v>
      </c>
      <c r="B1471">
        <v>1470</v>
      </c>
      <c r="C1471">
        <f>4*60+21</f>
        <v>261</v>
      </c>
      <c r="D1471">
        <f t="shared" ca="1" si="133"/>
        <v>0.73564160008245538</v>
      </c>
      <c r="E1471">
        <f t="shared" ca="1" si="134"/>
        <v>562</v>
      </c>
      <c r="F1471">
        <f t="shared" ca="1" si="135"/>
        <v>264</v>
      </c>
    </row>
    <row r="1472" spans="1:6" x14ac:dyDescent="0.25">
      <c r="A1472">
        <f t="shared" si="132"/>
        <v>2163841</v>
      </c>
      <c r="B1472">
        <v>1471</v>
      </c>
      <c r="C1472">
        <f>4*60+21</f>
        <v>261</v>
      </c>
      <c r="D1472">
        <f t="shared" ca="1" si="133"/>
        <v>0.28572835627232096</v>
      </c>
      <c r="E1472">
        <f t="shared" ca="1" si="134"/>
        <v>1547</v>
      </c>
      <c r="F1472">
        <f t="shared" ca="1" si="135"/>
        <v>252</v>
      </c>
    </row>
    <row r="1473" spans="1:6" x14ac:dyDescent="0.25">
      <c r="A1473">
        <f t="shared" si="132"/>
        <v>2166784</v>
      </c>
      <c r="B1473">
        <v>1472</v>
      </c>
      <c r="C1473">
        <f>4*60+21</f>
        <v>261</v>
      </c>
      <c r="D1473">
        <f t="shared" ca="1" si="133"/>
        <v>0.27844766032123081</v>
      </c>
      <c r="E1473">
        <f t="shared" ca="1" si="134"/>
        <v>1564</v>
      </c>
      <c r="F1473">
        <f t="shared" ca="1" si="135"/>
        <v>217</v>
      </c>
    </row>
    <row r="1474" spans="1:6" x14ac:dyDescent="0.25">
      <c r="A1474">
        <f t="shared" si="132"/>
        <v>2169729</v>
      </c>
      <c r="B1474">
        <v>1473</v>
      </c>
      <c r="C1474">
        <f>3*60+58</f>
        <v>238</v>
      </c>
      <c r="D1474">
        <f t="shared" ca="1" si="133"/>
        <v>0.47236799804837259</v>
      </c>
      <c r="E1474">
        <f t="shared" ca="1" si="134"/>
        <v>1147</v>
      </c>
      <c r="F1474">
        <f t="shared" ca="1" si="135"/>
        <v>273</v>
      </c>
    </row>
    <row r="1475" spans="1:6" x14ac:dyDescent="0.25">
      <c r="A1475">
        <f t="shared" ref="A1475:A1538" si="138">B1475^2</f>
        <v>2172676</v>
      </c>
      <c r="B1475">
        <v>1474</v>
      </c>
      <c r="C1475">
        <f>3*60+58</f>
        <v>238</v>
      </c>
      <c r="D1475">
        <f t="shared" ref="D1475:D1538" ca="1" si="139">RAND()</f>
        <v>0.8909016794173763</v>
      </c>
      <c r="E1475">
        <f t="shared" ref="E1475:E1538" ca="1" si="140">RANK(D1475,$D$2:$D$2194)</f>
        <v>246</v>
      </c>
      <c r="F1475">
        <f t="shared" ref="F1475:F1538" ca="1" si="141">OFFSET($C$1,E1475,0)</f>
        <v>188</v>
      </c>
    </row>
    <row r="1476" spans="1:6" x14ac:dyDescent="0.25">
      <c r="A1476">
        <f t="shared" si="138"/>
        <v>2175625</v>
      </c>
      <c r="B1476">
        <v>1475</v>
      </c>
      <c r="C1476">
        <f>3*60+58</f>
        <v>238</v>
      </c>
      <c r="D1476">
        <f t="shared" ca="1" si="139"/>
        <v>0.13223134015493054</v>
      </c>
      <c r="E1476">
        <f t="shared" ca="1" si="140"/>
        <v>1884</v>
      </c>
      <c r="F1476">
        <f t="shared" ca="1" si="141"/>
        <v>227</v>
      </c>
    </row>
    <row r="1477" spans="1:6" x14ac:dyDescent="0.25">
      <c r="A1477">
        <f t="shared" si="138"/>
        <v>2178576</v>
      </c>
      <c r="B1477">
        <v>1476</v>
      </c>
      <c r="C1477">
        <f>3*60+58</f>
        <v>238</v>
      </c>
      <c r="D1477">
        <f t="shared" ca="1" si="139"/>
        <v>0.49241342605582594</v>
      </c>
      <c r="E1477">
        <f t="shared" ca="1" si="140"/>
        <v>1102</v>
      </c>
      <c r="F1477">
        <f t="shared" ca="1" si="141"/>
        <v>170</v>
      </c>
    </row>
    <row r="1478" spans="1:6" x14ac:dyDescent="0.25">
      <c r="A1478">
        <f t="shared" si="138"/>
        <v>2181529</v>
      </c>
      <c r="B1478">
        <v>1477</v>
      </c>
      <c r="C1478">
        <f>3*60+38</f>
        <v>218</v>
      </c>
      <c r="D1478">
        <f t="shared" ca="1" si="139"/>
        <v>0.60410688707114357</v>
      </c>
      <c r="E1478">
        <f t="shared" ca="1" si="140"/>
        <v>865</v>
      </c>
      <c r="F1478">
        <f t="shared" ca="1" si="141"/>
        <v>219</v>
      </c>
    </row>
    <row r="1479" spans="1:6" x14ac:dyDescent="0.25">
      <c r="A1479">
        <f t="shared" si="138"/>
        <v>2184484</v>
      </c>
      <c r="B1479">
        <v>1478</v>
      </c>
      <c r="C1479">
        <f>3*60+38</f>
        <v>218</v>
      </c>
      <c r="D1479">
        <f t="shared" ca="1" si="139"/>
        <v>0.26823331531555139</v>
      </c>
      <c r="E1479">
        <f t="shared" ca="1" si="140"/>
        <v>1573</v>
      </c>
      <c r="F1479">
        <f t="shared" ca="1" si="141"/>
        <v>227</v>
      </c>
    </row>
    <row r="1480" spans="1:6" x14ac:dyDescent="0.25">
      <c r="A1480">
        <f t="shared" si="138"/>
        <v>2187441</v>
      </c>
      <c r="B1480">
        <v>1479</v>
      </c>
      <c r="C1480">
        <f>3*60+38</f>
        <v>218</v>
      </c>
      <c r="D1480">
        <f t="shared" ca="1" si="139"/>
        <v>0.82607199840437917</v>
      </c>
      <c r="E1480">
        <f t="shared" ca="1" si="140"/>
        <v>391</v>
      </c>
      <c r="F1480">
        <f t="shared" ca="1" si="141"/>
        <v>274</v>
      </c>
    </row>
    <row r="1481" spans="1:6" x14ac:dyDescent="0.25">
      <c r="A1481">
        <f t="shared" si="138"/>
        <v>2190400</v>
      </c>
      <c r="B1481">
        <v>1480</v>
      </c>
      <c r="C1481">
        <f>3*60+38</f>
        <v>218</v>
      </c>
      <c r="D1481">
        <f t="shared" ca="1" si="139"/>
        <v>0.33945947276925315</v>
      </c>
      <c r="E1481">
        <f t="shared" ca="1" si="140"/>
        <v>1433</v>
      </c>
      <c r="F1481">
        <f t="shared" ca="1" si="141"/>
        <v>243</v>
      </c>
    </row>
    <row r="1482" spans="1:6" x14ac:dyDescent="0.25">
      <c r="A1482">
        <f t="shared" si="138"/>
        <v>2193361</v>
      </c>
      <c r="B1482">
        <v>1481</v>
      </c>
      <c r="C1482">
        <f>4*60+3</f>
        <v>243</v>
      </c>
      <c r="D1482">
        <f t="shared" ca="1" si="139"/>
        <v>0.12651754309308227</v>
      </c>
      <c r="E1482">
        <f t="shared" ca="1" si="140"/>
        <v>1902</v>
      </c>
      <c r="F1482">
        <f t="shared" ca="1" si="141"/>
        <v>211</v>
      </c>
    </row>
    <row r="1483" spans="1:6" x14ac:dyDescent="0.25">
      <c r="A1483">
        <f t="shared" si="138"/>
        <v>2196324</v>
      </c>
      <c r="B1483">
        <v>1482</v>
      </c>
      <c r="C1483">
        <f>4*60+3</f>
        <v>243</v>
      </c>
      <c r="D1483">
        <f t="shared" ca="1" si="139"/>
        <v>4.2070471574077395E-2</v>
      </c>
      <c r="E1483">
        <f t="shared" ca="1" si="140"/>
        <v>2112</v>
      </c>
      <c r="F1483">
        <f t="shared" ca="1" si="141"/>
        <v>228</v>
      </c>
    </row>
    <row r="1484" spans="1:6" x14ac:dyDescent="0.25">
      <c r="A1484">
        <f t="shared" si="138"/>
        <v>2199289</v>
      </c>
      <c r="B1484">
        <v>1483</v>
      </c>
      <c r="C1484">
        <f>4*60+3</f>
        <v>243</v>
      </c>
      <c r="D1484">
        <f t="shared" ca="1" si="139"/>
        <v>0.14073067985845755</v>
      </c>
      <c r="E1484">
        <f t="shared" ca="1" si="140"/>
        <v>1861</v>
      </c>
      <c r="F1484">
        <f t="shared" ca="1" si="141"/>
        <v>212</v>
      </c>
    </row>
    <row r="1485" spans="1:6" x14ac:dyDescent="0.25">
      <c r="A1485">
        <f t="shared" si="138"/>
        <v>2202256</v>
      </c>
      <c r="B1485">
        <v>1484</v>
      </c>
      <c r="C1485">
        <f>4*60+3</f>
        <v>243</v>
      </c>
      <c r="D1485">
        <f t="shared" ca="1" si="139"/>
        <v>0.20963265467388092</v>
      </c>
      <c r="E1485">
        <f t="shared" ca="1" si="140"/>
        <v>1703</v>
      </c>
      <c r="F1485">
        <f t="shared" ca="1" si="141"/>
        <v>236</v>
      </c>
    </row>
    <row r="1486" spans="1:6" x14ac:dyDescent="0.25">
      <c r="A1486">
        <f t="shared" si="138"/>
        <v>2205225</v>
      </c>
      <c r="B1486">
        <v>1485</v>
      </c>
      <c r="C1486">
        <f>4*60+3</f>
        <v>243</v>
      </c>
      <c r="D1486">
        <f t="shared" ca="1" si="139"/>
        <v>0.2107079645447979</v>
      </c>
      <c r="E1486">
        <f t="shared" ca="1" si="140"/>
        <v>1700</v>
      </c>
      <c r="F1486">
        <f t="shared" ca="1" si="141"/>
        <v>236</v>
      </c>
    </row>
    <row r="1487" spans="1:6" x14ac:dyDescent="0.25">
      <c r="A1487">
        <f t="shared" si="138"/>
        <v>2208196</v>
      </c>
      <c r="B1487">
        <v>1486</v>
      </c>
      <c r="C1487">
        <f>4*60+25</f>
        <v>265</v>
      </c>
      <c r="D1487">
        <f t="shared" ca="1" si="139"/>
        <v>0.83355501709758806</v>
      </c>
      <c r="E1487">
        <f t="shared" ca="1" si="140"/>
        <v>378</v>
      </c>
      <c r="F1487">
        <f t="shared" ca="1" si="141"/>
        <v>211</v>
      </c>
    </row>
    <row r="1488" spans="1:6" x14ac:dyDescent="0.25">
      <c r="A1488">
        <f t="shared" si="138"/>
        <v>2211169</v>
      </c>
      <c r="B1488">
        <v>1487</v>
      </c>
      <c r="C1488">
        <f>4*60+25</f>
        <v>265</v>
      </c>
      <c r="D1488">
        <f t="shared" ca="1" si="139"/>
        <v>0.81779664442029709</v>
      </c>
      <c r="E1488">
        <f t="shared" ca="1" si="140"/>
        <v>409</v>
      </c>
      <c r="F1488">
        <f t="shared" ca="1" si="141"/>
        <v>189</v>
      </c>
    </row>
    <row r="1489" spans="1:6" x14ac:dyDescent="0.25">
      <c r="A1489">
        <f t="shared" si="138"/>
        <v>2214144</v>
      </c>
      <c r="B1489">
        <v>1488</v>
      </c>
      <c r="C1489">
        <f>4*60+25</f>
        <v>265</v>
      </c>
      <c r="D1489">
        <f t="shared" ca="1" si="139"/>
        <v>0.15582224069268047</v>
      </c>
      <c r="E1489">
        <f t="shared" ca="1" si="140"/>
        <v>1823</v>
      </c>
      <c r="F1489">
        <f t="shared" ca="1" si="141"/>
        <v>229</v>
      </c>
    </row>
    <row r="1490" spans="1:6" x14ac:dyDescent="0.25">
      <c r="A1490">
        <f t="shared" si="138"/>
        <v>2217121</v>
      </c>
      <c r="B1490">
        <v>1489</v>
      </c>
      <c r="C1490">
        <f>4*60+25</f>
        <v>265</v>
      </c>
      <c r="D1490">
        <f t="shared" ca="1" si="139"/>
        <v>0.26394458689369049</v>
      </c>
      <c r="E1490">
        <f t="shared" ca="1" si="140"/>
        <v>1581</v>
      </c>
      <c r="F1490">
        <f t="shared" ca="1" si="141"/>
        <v>216</v>
      </c>
    </row>
    <row r="1491" spans="1:6" x14ac:dyDescent="0.25">
      <c r="A1491">
        <f t="shared" si="138"/>
        <v>2220100</v>
      </c>
      <c r="B1491">
        <v>1490</v>
      </c>
      <c r="C1491">
        <f>4*60+25</f>
        <v>265</v>
      </c>
      <c r="D1491">
        <f t="shared" ca="1" si="139"/>
        <v>0.20566294908109684</v>
      </c>
      <c r="E1491">
        <f t="shared" ca="1" si="140"/>
        <v>1710</v>
      </c>
      <c r="F1491">
        <f t="shared" ca="1" si="141"/>
        <v>293</v>
      </c>
    </row>
    <row r="1492" spans="1:6" x14ac:dyDescent="0.25">
      <c r="A1492">
        <f t="shared" si="138"/>
        <v>2223081</v>
      </c>
      <c r="B1492">
        <v>1491</v>
      </c>
      <c r="C1492">
        <f>4*60+16</f>
        <v>256</v>
      </c>
      <c r="D1492">
        <f t="shared" ca="1" si="139"/>
        <v>9.0444894213647209E-2</v>
      </c>
      <c r="E1492">
        <f t="shared" ca="1" si="140"/>
        <v>1989</v>
      </c>
      <c r="F1492">
        <f t="shared" ca="1" si="141"/>
        <v>242</v>
      </c>
    </row>
    <row r="1493" spans="1:6" x14ac:dyDescent="0.25">
      <c r="A1493">
        <f t="shared" si="138"/>
        <v>2226064</v>
      </c>
      <c r="B1493">
        <v>1492</v>
      </c>
      <c r="C1493">
        <f>4*60+7</f>
        <v>247</v>
      </c>
      <c r="D1493">
        <f t="shared" ca="1" si="139"/>
        <v>0.74008952419505269</v>
      </c>
      <c r="E1493">
        <f t="shared" ca="1" si="140"/>
        <v>555</v>
      </c>
      <c r="F1493">
        <f t="shared" ca="1" si="141"/>
        <v>264</v>
      </c>
    </row>
    <row r="1494" spans="1:6" x14ac:dyDescent="0.25">
      <c r="A1494">
        <f t="shared" si="138"/>
        <v>2229049</v>
      </c>
      <c r="B1494">
        <v>1493</v>
      </c>
      <c r="C1494">
        <f>3*60+36</f>
        <v>216</v>
      </c>
      <c r="D1494">
        <f t="shared" ca="1" si="139"/>
        <v>0.85169311754607602</v>
      </c>
      <c r="E1494">
        <f t="shared" ca="1" si="140"/>
        <v>339</v>
      </c>
      <c r="F1494">
        <f t="shared" ca="1" si="141"/>
        <v>252</v>
      </c>
    </row>
    <row r="1495" spans="1:6" x14ac:dyDescent="0.25">
      <c r="A1495">
        <f t="shared" si="138"/>
        <v>2232036</v>
      </c>
      <c r="B1495">
        <v>1494</v>
      </c>
      <c r="C1495">
        <f>3*60+36</f>
        <v>216</v>
      </c>
      <c r="D1495">
        <f t="shared" ca="1" si="139"/>
        <v>0.32032870053399187</v>
      </c>
      <c r="E1495">
        <f t="shared" ca="1" si="140"/>
        <v>1475</v>
      </c>
      <c r="F1495">
        <f t="shared" ca="1" si="141"/>
        <v>238</v>
      </c>
    </row>
    <row r="1496" spans="1:6" x14ac:dyDescent="0.25">
      <c r="A1496">
        <f t="shared" si="138"/>
        <v>2235025</v>
      </c>
      <c r="B1496">
        <v>1495</v>
      </c>
      <c r="C1496">
        <f>3*60+36</f>
        <v>216</v>
      </c>
      <c r="D1496">
        <f t="shared" ca="1" si="139"/>
        <v>0.56247263259619684</v>
      </c>
      <c r="E1496">
        <f t="shared" ca="1" si="140"/>
        <v>965</v>
      </c>
      <c r="F1496">
        <f t="shared" ca="1" si="141"/>
        <v>254</v>
      </c>
    </row>
    <row r="1497" spans="1:6" x14ac:dyDescent="0.25">
      <c r="A1497">
        <f t="shared" si="138"/>
        <v>2238016</v>
      </c>
      <c r="B1497">
        <v>1496</v>
      </c>
      <c r="C1497">
        <f>3*60+36</f>
        <v>216</v>
      </c>
      <c r="D1497">
        <f t="shared" ca="1" si="139"/>
        <v>1.0523680056990337E-2</v>
      </c>
      <c r="E1497">
        <f t="shared" ca="1" si="140"/>
        <v>2176</v>
      </c>
      <c r="F1497">
        <f t="shared" ca="1" si="141"/>
        <v>192</v>
      </c>
    </row>
    <row r="1498" spans="1:6" x14ac:dyDescent="0.25">
      <c r="A1498">
        <f t="shared" si="138"/>
        <v>2241009</v>
      </c>
      <c r="B1498">
        <v>1497</v>
      </c>
      <c r="C1498">
        <f>3*60+36</f>
        <v>216</v>
      </c>
      <c r="D1498">
        <f t="shared" ca="1" si="139"/>
        <v>9.1494796593305394E-2</v>
      </c>
      <c r="E1498">
        <f t="shared" ca="1" si="140"/>
        <v>1986</v>
      </c>
      <c r="F1498">
        <f t="shared" ca="1" si="141"/>
        <v>193</v>
      </c>
    </row>
    <row r="1499" spans="1:6" x14ac:dyDescent="0.25">
      <c r="A1499">
        <f t="shared" si="138"/>
        <v>2244004</v>
      </c>
      <c r="B1499">
        <v>1498</v>
      </c>
      <c r="C1499">
        <v>218</v>
      </c>
      <c r="D1499">
        <f t="shared" ca="1" si="139"/>
        <v>0.66590010084934748</v>
      </c>
      <c r="E1499">
        <f t="shared" ca="1" si="140"/>
        <v>739</v>
      </c>
      <c r="F1499">
        <f t="shared" ca="1" si="141"/>
        <v>304</v>
      </c>
    </row>
    <row r="1500" spans="1:6" x14ac:dyDescent="0.25">
      <c r="A1500">
        <f t="shared" si="138"/>
        <v>2247001</v>
      </c>
      <c r="B1500">
        <v>1499</v>
      </c>
      <c r="C1500">
        <v>218</v>
      </c>
      <c r="D1500">
        <f t="shared" ca="1" si="139"/>
        <v>0.54886615587028265</v>
      </c>
      <c r="E1500">
        <f t="shared" ca="1" si="140"/>
        <v>993</v>
      </c>
      <c r="F1500">
        <f t="shared" ca="1" si="141"/>
        <v>288</v>
      </c>
    </row>
    <row r="1501" spans="1:6" x14ac:dyDescent="0.25">
      <c r="A1501">
        <f t="shared" si="138"/>
        <v>2250000</v>
      </c>
      <c r="B1501">
        <v>1500</v>
      </c>
      <c r="C1501">
        <f>4*60+38</f>
        <v>278</v>
      </c>
      <c r="D1501">
        <f t="shared" ca="1" si="139"/>
        <v>0.45555520458501364</v>
      </c>
      <c r="E1501">
        <f t="shared" ca="1" si="140"/>
        <v>1182</v>
      </c>
      <c r="F1501">
        <f t="shared" ca="1" si="141"/>
        <v>204</v>
      </c>
    </row>
    <row r="1502" spans="1:6" x14ac:dyDescent="0.25">
      <c r="A1502">
        <f t="shared" si="138"/>
        <v>2253001</v>
      </c>
      <c r="B1502">
        <v>1501</v>
      </c>
      <c r="C1502">
        <f>4*60+38</f>
        <v>278</v>
      </c>
      <c r="D1502">
        <f t="shared" ca="1" si="139"/>
        <v>0.4858629089519606</v>
      </c>
      <c r="E1502">
        <f t="shared" ca="1" si="140"/>
        <v>1116</v>
      </c>
      <c r="F1502">
        <f t="shared" ca="1" si="141"/>
        <v>197</v>
      </c>
    </row>
    <row r="1503" spans="1:6" x14ac:dyDescent="0.25">
      <c r="A1503">
        <f t="shared" si="138"/>
        <v>2256004</v>
      </c>
      <c r="B1503">
        <v>1502</v>
      </c>
      <c r="C1503">
        <f>4*60+38</f>
        <v>278</v>
      </c>
      <c r="D1503">
        <f t="shared" ca="1" si="139"/>
        <v>8.5535823557043145E-2</v>
      </c>
      <c r="E1503">
        <f t="shared" ca="1" si="140"/>
        <v>1999</v>
      </c>
      <c r="F1503">
        <f t="shared" ca="1" si="141"/>
        <v>238</v>
      </c>
    </row>
    <row r="1504" spans="1:6" x14ac:dyDescent="0.25">
      <c r="A1504">
        <f t="shared" si="138"/>
        <v>2259009</v>
      </c>
      <c r="B1504">
        <v>1503</v>
      </c>
      <c r="C1504">
        <f>4*60+46</f>
        <v>286</v>
      </c>
      <c r="D1504">
        <f t="shared" ca="1" si="139"/>
        <v>0.32650202121967675</v>
      </c>
      <c r="E1504">
        <f t="shared" ca="1" si="140"/>
        <v>1461</v>
      </c>
      <c r="F1504">
        <f t="shared" ca="1" si="141"/>
        <v>331</v>
      </c>
    </row>
    <row r="1505" spans="1:6" x14ac:dyDescent="0.25">
      <c r="A1505">
        <f t="shared" si="138"/>
        <v>2262016</v>
      </c>
      <c r="B1505">
        <v>1504</v>
      </c>
      <c r="C1505">
        <f>4*60+46</f>
        <v>286</v>
      </c>
      <c r="D1505">
        <f t="shared" ca="1" si="139"/>
        <v>0.89838640422329186</v>
      </c>
      <c r="E1505">
        <f t="shared" ca="1" si="140"/>
        <v>231</v>
      </c>
      <c r="F1505">
        <f t="shared" ca="1" si="141"/>
        <v>153</v>
      </c>
    </row>
    <row r="1506" spans="1:6" x14ac:dyDescent="0.25">
      <c r="A1506">
        <f t="shared" si="138"/>
        <v>2265025</v>
      </c>
      <c r="B1506">
        <v>1505</v>
      </c>
      <c r="C1506">
        <f t="shared" ref="C1506:C1517" si="142">4*60</f>
        <v>240</v>
      </c>
      <c r="D1506">
        <f t="shared" ca="1" si="139"/>
        <v>0.87644758393583277</v>
      </c>
      <c r="E1506">
        <f t="shared" ca="1" si="140"/>
        <v>287</v>
      </c>
      <c r="F1506">
        <f t="shared" ca="1" si="141"/>
        <v>202</v>
      </c>
    </row>
    <row r="1507" spans="1:6" x14ac:dyDescent="0.25">
      <c r="A1507">
        <f t="shared" si="138"/>
        <v>2268036</v>
      </c>
      <c r="B1507">
        <v>1506</v>
      </c>
      <c r="C1507">
        <f t="shared" si="142"/>
        <v>240</v>
      </c>
      <c r="D1507">
        <f t="shared" ca="1" si="139"/>
        <v>0.5849492149458817</v>
      </c>
      <c r="E1507">
        <f t="shared" ca="1" si="140"/>
        <v>908</v>
      </c>
      <c r="F1507">
        <f t="shared" ca="1" si="141"/>
        <v>223</v>
      </c>
    </row>
    <row r="1508" spans="1:6" x14ac:dyDescent="0.25">
      <c r="A1508">
        <f t="shared" si="138"/>
        <v>2271049</v>
      </c>
      <c r="B1508">
        <v>1507</v>
      </c>
      <c r="C1508">
        <f t="shared" si="142"/>
        <v>240</v>
      </c>
      <c r="D1508">
        <f t="shared" ca="1" si="139"/>
        <v>0.14098929076948674</v>
      </c>
      <c r="E1508">
        <f t="shared" ca="1" si="140"/>
        <v>1860</v>
      </c>
      <c r="F1508">
        <f t="shared" ca="1" si="141"/>
        <v>242</v>
      </c>
    </row>
    <row r="1509" spans="1:6" x14ac:dyDescent="0.25">
      <c r="A1509">
        <f t="shared" si="138"/>
        <v>2274064</v>
      </c>
      <c r="B1509">
        <v>1508</v>
      </c>
      <c r="C1509">
        <f t="shared" si="142"/>
        <v>240</v>
      </c>
      <c r="D1509">
        <f t="shared" ca="1" si="139"/>
        <v>0.44829660862722354</v>
      </c>
      <c r="E1509">
        <f t="shared" ca="1" si="140"/>
        <v>1196</v>
      </c>
      <c r="F1509">
        <f t="shared" ca="1" si="141"/>
        <v>325</v>
      </c>
    </row>
    <row r="1510" spans="1:6" x14ac:dyDescent="0.25">
      <c r="A1510">
        <f t="shared" si="138"/>
        <v>2277081</v>
      </c>
      <c r="B1510">
        <v>1509</v>
      </c>
      <c r="C1510">
        <f t="shared" si="142"/>
        <v>240</v>
      </c>
      <c r="D1510">
        <f t="shared" ca="1" si="139"/>
        <v>0.85790515546567991</v>
      </c>
      <c r="E1510">
        <f t="shared" ca="1" si="140"/>
        <v>324</v>
      </c>
      <c r="F1510">
        <f t="shared" ca="1" si="141"/>
        <v>184</v>
      </c>
    </row>
    <row r="1511" spans="1:6" x14ac:dyDescent="0.25">
      <c r="A1511">
        <f t="shared" si="138"/>
        <v>2280100</v>
      </c>
      <c r="B1511">
        <v>1510</v>
      </c>
      <c r="C1511">
        <f t="shared" si="142"/>
        <v>240</v>
      </c>
      <c r="D1511">
        <f t="shared" ca="1" si="139"/>
        <v>1.2748499725121154E-2</v>
      </c>
      <c r="E1511">
        <f t="shared" ca="1" si="140"/>
        <v>2171</v>
      </c>
      <c r="F1511">
        <f t="shared" ca="1" si="141"/>
        <v>193</v>
      </c>
    </row>
    <row r="1512" spans="1:6" x14ac:dyDescent="0.25">
      <c r="A1512">
        <f t="shared" si="138"/>
        <v>2283121</v>
      </c>
      <c r="B1512">
        <v>1511</v>
      </c>
      <c r="C1512">
        <f t="shared" si="142"/>
        <v>240</v>
      </c>
      <c r="D1512">
        <f t="shared" ca="1" si="139"/>
        <v>0.95436070333331136</v>
      </c>
      <c r="E1512">
        <f t="shared" ca="1" si="140"/>
        <v>106</v>
      </c>
      <c r="F1512">
        <f t="shared" ca="1" si="141"/>
        <v>259</v>
      </c>
    </row>
    <row r="1513" spans="1:6" x14ac:dyDescent="0.25">
      <c r="A1513">
        <f t="shared" si="138"/>
        <v>2286144</v>
      </c>
      <c r="B1513">
        <v>1512</v>
      </c>
      <c r="C1513">
        <f t="shared" si="142"/>
        <v>240</v>
      </c>
      <c r="D1513">
        <f t="shared" ca="1" si="139"/>
        <v>0.16013417868935742</v>
      </c>
      <c r="E1513">
        <f t="shared" ca="1" si="140"/>
        <v>1810</v>
      </c>
      <c r="F1513">
        <f t="shared" ca="1" si="141"/>
        <v>203</v>
      </c>
    </row>
    <row r="1514" spans="1:6" x14ac:dyDescent="0.25">
      <c r="A1514">
        <f t="shared" si="138"/>
        <v>2289169</v>
      </c>
      <c r="B1514">
        <v>1513</v>
      </c>
      <c r="C1514">
        <f t="shared" si="142"/>
        <v>240</v>
      </c>
      <c r="D1514">
        <f t="shared" ca="1" si="139"/>
        <v>0.21762465337860815</v>
      </c>
      <c r="E1514">
        <f t="shared" ca="1" si="140"/>
        <v>1688</v>
      </c>
      <c r="F1514">
        <f t="shared" ca="1" si="141"/>
        <v>192</v>
      </c>
    </row>
    <row r="1515" spans="1:6" x14ac:dyDescent="0.25">
      <c r="A1515">
        <f t="shared" si="138"/>
        <v>2292196</v>
      </c>
      <c r="B1515">
        <v>1514</v>
      </c>
      <c r="C1515">
        <f t="shared" si="142"/>
        <v>240</v>
      </c>
      <c r="D1515">
        <f t="shared" ca="1" si="139"/>
        <v>0.18189791086249607</v>
      </c>
      <c r="E1515">
        <f t="shared" ca="1" si="140"/>
        <v>1760</v>
      </c>
      <c r="F1515">
        <f t="shared" ca="1" si="141"/>
        <v>223</v>
      </c>
    </row>
    <row r="1516" spans="1:6" x14ac:dyDescent="0.25">
      <c r="A1516">
        <f t="shared" si="138"/>
        <v>2295225</v>
      </c>
      <c r="B1516">
        <v>1515</v>
      </c>
      <c r="C1516">
        <f t="shared" si="142"/>
        <v>240</v>
      </c>
      <c r="D1516">
        <f t="shared" ca="1" si="139"/>
        <v>0.96444570811562302</v>
      </c>
      <c r="E1516">
        <f t="shared" ca="1" si="140"/>
        <v>82</v>
      </c>
      <c r="F1516">
        <f t="shared" ca="1" si="141"/>
        <v>257</v>
      </c>
    </row>
    <row r="1517" spans="1:6" x14ac:dyDescent="0.25">
      <c r="A1517">
        <f t="shared" si="138"/>
        <v>2298256</v>
      </c>
      <c r="B1517">
        <v>1516</v>
      </c>
      <c r="C1517">
        <f t="shared" si="142"/>
        <v>240</v>
      </c>
      <c r="D1517">
        <f t="shared" ca="1" si="139"/>
        <v>0.55966582469130488</v>
      </c>
      <c r="E1517">
        <f t="shared" ca="1" si="140"/>
        <v>975</v>
      </c>
      <c r="F1517">
        <f t="shared" ca="1" si="141"/>
        <v>231</v>
      </c>
    </row>
    <row r="1518" spans="1:6" x14ac:dyDescent="0.25">
      <c r="A1518">
        <f t="shared" si="138"/>
        <v>2301289</v>
      </c>
      <c r="B1518">
        <v>1517</v>
      </c>
      <c r="C1518">
        <f>3*60+22</f>
        <v>202</v>
      </c>
      <c r="D1518">
        <f t="shared" ca="1" si="139"/>
        <v>0.27164186982883987</v>
      </c>
      <c r="E1518">
        <f t="shared" ca="1" si="140"/>
        <v>1570</v>
      </c>
      <c r="F1518">
        <f t="shared" ca="1" si="141"/>
        <v>217</v>
      </c>
    </row>
    <row r="1519" spans="1:6" x14ac:dyDescent="0.25">
      <c r="A1519">
        <f t="shared" si="138"/>
        <v>2304324</v>
      </c>
      <c r="B1519">
        <v>1518</v>
      </c>
      <c r="C1519">
        <f>3*60+22</f>
        <v>202</v>
      </c>
      <c r="D1519">
        <f t="shared" ca="1" si="139"/>
        <v>0.76001387232161588</v>
      </c>
      <c r="E1519">
        <f t="shared" ca="1" si="140"/>
        <v>514</v>
      </c>
      <c r="F1519">
        <f t="shared" ca="1" si="141"/>
        <v>229</v>
      </c>
    </row>
    <row r="1520" spans="1:6" x14ac:dyDescent="0.25">
      <c r="A1520">
        <f t="shared" si="138"/>
        <v>2307361</v>
      </c>
      <c r="B1520">
        <v>1519</v>
      </c>
      <c r="C1520">
        <f>4*60+10</f>
        <v>250</v>
      </c>
      <c r="D1520">
        <f t="shared" ca="1" si="139"/>
        <v>0.10362023071546278</v>
      </c>
      <c r="E1520">
        <f t="shared" ca="1" si="140"/>
        <v>1955</v>
      </c>
      <c r="F1520">
        <f t="shared" ca="1" si="141"/>
        <v>247</v>
      </c>
    </row>
    <row r="1521" spans="1:6" x14ac:dyDescent="0.25">
      <c r="A1521">
        <f t="shared" si="138"/>
        <v>2310400</v>
      </c>
      <c r="B1521">
        <v>1520</v>
      </c>
      <c r="C1521">
        <f>4*60+10</f>
        <v>250</v>
      </c>
      <c r="D1521">
        <f t="shared" ca="1" si="139"/>
        <v>0.5692964523595605</v>
      </c>
      <c r="E1521">
        <f t="shared" ca="1" si="140"/>
        <v>948</v>
      </c>
      <c r="F1521">
        <f t="shared" ca="1" si="141"/>
        <v>251</v>
      </c>
    </row>
    <row r="1522" spans="1:6" x14ac:dyDescent="0.25">
      <c r="A1522">
        <f t="shared" si="138"/>
        <v>2313441</v>
      </c>
      <c r="B1522">
        <v>1521</v>
      </c>
      <c r="C1522">
        <f>4*60+10</f>
        <v>250</v>
      </c>
      <c r="D1522">
        <f t="shared" ca="1" si="139"/>
        <v>0.68125506860512919</v>
      </c>
      <c r="E1522">
        <f t="shared" ca="1" si="140"/>
        <v>697</v>
      </c>
      <c r="F1522">
        <f t="shared" ca="1" si="141"/>
        <v>203</v>
      </c>
    </row>
    <row r="1523" spans="1:6" x14ac:dyDescent="0.25">
      <c r="A1523">
        <f t="shared" si="138"/>
        <v>2316484</v>
      </c>
      <c r="B1523">
        <v>1522</v>
      </c>
      <c r="C1523">
        <f>4*60+17</f>
        <v>257</v>
      </c>
      <c r="D1523">
        <f t="shared" ca="1" si="139"/>
        <v>0.523808764819363</v>
      </c>
      <c r="E1523">
        <f t="shared" ca="1" si="140"/>
        <v>1043</v>
      </c>
      <c r="F1523">
        <f t="shared" ca="1" si="141"/>
        <v>300</v>
      </c>
    </row>
    <row r="1524" spans="1:6" x14ac:dyDescent="0.25">
      <c r="A1524">
        <f t="shared" si="138"/>
        <v>2319529</v>
      </c>
      <c r="B1524">
        <v>1523</v>
      </c>
      <c r="C1524">
        <f>4*60+10</f>
        <v>250</v>
      </c>
      <c r="D1524">
        <f t="shared" ca="1" si="139"/>
        <v>0.87098271800327509</v>
      </c>
      <c r="E1524">
        <f t="shared" ca="1" si="140"/>
        <v>298</v>
      </c>
      <c r="F1524">
        <f t="shared" ca="1" si="141"/>
        <v>187</v>
      </c>
    </row>
    <row r="1525" spans="1:6" x14ac:dyDescent="0.25">
      <c r="A1525">
        <f t="shared" si="138"/>
        <v>2322576</v>
      </c>
      <c r="B1525">
        <v>1524</v>
      </c>
      <c r="C1525">
        <f>4*60+2</f>
        <v>242</v>
      </c>
      <c r="D1525">
        <f t="shared" ca="1" si="139"/>
        <v>0.60695761363857836</v>
      </c>
      <c r="E1525">
        <f t="shared" ca="1" si="140"/>
        <v>857</v>
      </c>
      <c r="F1525">
        <f t="shared" ca="1" si="141"/>
        <v>293</v>
      </c>
    </row>
    <row r="1526" spans="1:6" x14ac:dyDescent="0.25">
      <c r="A1526">
        <f t="shared" si="138"/>
        <v>2325625</v>
      </c>
      <c r="B1526">
        <v>1525</v>
      </c>
      <c r="C1526">
        <f>4*60+2</f>
        <v>242</v>
      </c>
      <c r="D1526">
        <f t="shared" ca="1" si="139"/>
        <v>0.24023624450742809</v>
      </c>
      <c r="E1526">
        <f t="shared" ca="1" si="140"/>
        <v>1638</v>
      </c>
      <c r="F1526">
        <f t="shared" ca="1" si="141"/>
        <v>227</v>
      </c>
    </row>
    <row r="1527" spans="1:6" x14ac:dyDescent="0.25">
      <c r="A1527">
        <f t="shared" si="138"/>
        <v>2328676</v>
      </c>
      <c r="B1527">
        <v>1526</v>
      </c>
      <c r="C1527">
        <f>4*60+28</f>
        <v>268</v>
      </c>
      <c r="D1527">
        <f t="shared" ca="1" si="139"/>
        <v>0.78735985903962513</v>
      </c>
      <c r="E1527">
        <f t="shared" ca="1" si="140"/>
        <v>472</v>
      </c>
      <c r="F1527">
        <f t="shared" ca="1" si="141"/>
        <v>230</v>
      </c>
    </row>
    <row r="1528" spans="1:6" x14ac:dyDescent="0.25">
      <c r="A1528">
        <f t="shared" si="138"/>
        <v>2331729</v>
      </c>
      <c r="B1528">
        <v>1527</v>
      </c>
      <c r="C1528">
        <f>4*60+28</f>
        <v>268</v>
      </c>
      <c r="D1528">
        <f t="shared" ca="1" si="139"/>
        <v>0.27025620409964268</v>
      </c>
      <c r="E1528">
        <f t="shared" ca="1" si="140"/>
        <v>1571</v>
      </c>
      <c r="F1528">
        <f t="shared" ca="1" si="141"/>
        <v>217</v>
      </c>
    </row>
    <row r="1529" spans="1:6" x14ac:dyDescent="0.25">
      <c r="A1529">
        <f t="shared" si="138"/>
        <v>2334784</v>
      </c>
      <c r="B1529">
        <v>1528</v>
      </c>
      <c r="C1529">
        <f>4*60+28</f>
        <v>268</v>
      </c>
      <c r="D1529">
        <f t="shared" ca="1" si="139"/>
        <v>0.91412486663988457</v>
      </c>
      <c r="E1529">
        <f t="shared" ca="1" si="140"/>
        <v>193</v>
      </c>
      <c r="F1529">
        <f t="shared" ca="1" si="141"/>
        <v>152</v>
      </c>
    </row>
    <row r="1530" spans="1:6" x14ac:dyDescent="0.25">
      <c r="A1530">
        <f t="shared" si="138"/>
        <v>2337841</v>
      </c>
      <c r="B1530">
        <v>1529</v>
      </c>
      <c r="C1530">
        <f t="shared" ref="C1530:C1539" si="143">4*60+23</f>
        <v>263</v>
      </c>
      <c r="D1530">
        <f t="shared" ca="1" si="139"/>
        <v>0.5723310923604068</v>
      </c>
      <c r="E1530">
        <f t="shared" ca="1" si="140"/>
        <v>938</v>
      </c>
      <c r="F1530">
        <f t="shared" ca="1" si="141"/>
        <v>242</v>
      </c>
    </row>
    <row r="1531" spans="1:6" x14ac:dyDescent="0.25">
      <c r="A1531">
        <f t="shared" si="138"/>
        <v>2340900</v>
      </c>
      <c r="B1531">
        <v>1530</v>
      </c>
      <c r="C1531">
        <f t="shared" si="143"/>
        <v>263</v>
      </c>
      <c r="D1531">
        <f t="shared" ca="1" si="139"/>
        <v>0.25348239645293302</v>
      </c>
      <c r="E1531">
        <f t="shared" ca="1" si="140"/>
        <v>1610</v>
      </c>
      <c r="F1531">
        <f t="shared" ca="1" si="141"/>
        <v>210</v>
      </c>
    </row>
    <row r="1532" spans="1:6" x14ac:dyDescent="0.25">
      <c r="A1532">
        <f t="shared" si="138"/>
        <v>2343961</v>
      </c>
      <c r="B1532">
        <v>1531</v>
      </c>
      <c r="C1532">
        <f t="shared" si="143"/>
        <v>263</v>
      </c>
      <c r="D1532">
        <f t="shared" ca="1" si="139"/>
        <v>0.69990834723399353</v>
      </c>
      <c r="E1532">
        <f t="shared" ca="1" si="140"/>
        <v>655</v>
      </c>
      <c r="F1532">
        <f t="shared" ca="1" si="141"/>
        <v>253</v>
      </c>
    </row>
    <row r="1533" spans="1:6" x14ac:dyDescent="0.25">
      <c r="A1533">
        <f t="shared" si="138"/>
        <v>2347024</v>
      </c>
      <c r="B1533">
        <v>1532</v>
      </c>
      <c r="C1533">
        <f t="shared" si="143"/>
        <v>263</v>
      </c>
      <c r="D1533">
        <f t="shared" ca="1" si="139"/>
        <v>0.90179381943465509</v>
      </c>
      <c r="E1533">
        <f t="shared" ca="1" si="140"/>
        <v>224</v>
      </c>
      <c r="F1533">
        <f t="shared" ca="1" si="141"/>
        <v>338</v>
      </c>
    </row>
    <row r="1534" spans="1:6" x14ac:dyDescent="0.25">
      <c r="A1534">
        <f t="shared" si="138"/>
        <v>2350089</v>
      </c>
      <c r="B1534">
        <v>1533</v>
      </c>
      <c r="C1534">
        <f t="shared" si="143"/>
        <v>263</v>
      </c>
      <c r="D1534">
        <f t="shared" ca="1" si="139"/>
        <v>0.23673129052294895</v>
      </c>
      <c r="E1534">
        <f t="shared" ca="1" si="140"/>
        <v>1645</v>
      </c>
      <c r="F1534">
        <f t="shared" ca="1" si="141"/>
        <v>229</v>
      </c>
    </row>
    <row r="1535" spans="1:6" x14ac:dyDescent="0.25">
      <c r="A1535">
        <f t="shared" si="138"/>
        <v>2353156</v>
      </c>
      <c r="B1535">
        <v>1534</v>
      </c>
      <c r="C1535">
        <f t="shared" si="143"/>
        <v>263</v>
      </c>
      <c r="D1535">
        <f t="shared" ca="1" si="139"/>
        <v>0.67540687658826759</v>
      </c>
      <c r="E1535">
        <f t="shared" ca="1" si="140"/>
        <v>722</v>
      </c>
      <c r="F1535">
        <f t="shared" ca="1" si="141"/>
        <v>256</v>
      </c>
    </row>
    <row r="1536" spans="1:6" x14ac:dyDescent="0.25">
      <c r="A1536">
        <f t="shared" si="138"/>
        <v>2356225</v>
      </c>
      <c r="B1536">
        <v>1535</v>
      </c>
      <c r="C1536">
        <f t="shared" si="143"/>
        <v>263</v>
      </c>
      <c r="D1536">
        <f t="shared" ca="1" si="139"/>
        <v>0.93598951753161641</v>
      </c>
      <c r="E1536">
        <f t="shared" ca="1" si="140"/>
        <v>140</v>
      </c>
      <c r="F1536">
        <f t="shared" ca="1" si="141"/>
        <v>235</v>
      </c>
    </row>
    <row r="1537" spans="1:6" x14ac:dyDescent="0.25">
      <c r="A1537">
        <f t="shared" si="138"/>
        <v>2359296</v>
      </c>
      <c r="B1537">
        <v>1536</v>
      </c>
      <c r="C1537">
        <f t="shared" si="143"/>
        <v>263</v>
      </c>
      <c r="D1537">
        <f t="shared" ca="1" si="139"/>
        <v>4.2205202556748644E-2</v>
      </c>
      <c r="E1537">
        <f t="shared" ca="1" si="140"/>
        <v>2111</v>
      </c>
      <c r="F1537">
        <f t="shared" ca="1" si="141"/>
        <v>228</v>
      </c>
    </row>
    <row r="1538" spans="1:6" x14ac:dyDescent="0.25">
      <c r="A1538">
        <f t="shared" si="138"/>
        <v>2362369</v>
      </c>
      <c r="B1538">
        <v>1537</v>
      </c>
      <c r="C1538">
        <f t="shared" si="143"/>
        <v>263</v>
      </c>
      <c r="D1538">
        <f t="shared" ca="1" si="139"/>
        <v>5.5257976961005428E-2</v>
      </c>
      <c r="E1538">
        <f t="shared" ca="1" si="140"/>
        <v>2077</v>
      </c>
      <c r="F1538">
        <f t="shared" ca="1" si="141"/>
        <v>220</v>
      </c>
    </row>
    <row r="1539" spans="1:6" x14ac:dyDescent="0.25">
      <c r="A1539">
        <f t="shared" ref="A1539:A1602" si="144">B1539^2</f>
        <v>2365444</v>
      </c>
      <c r="B1539">
        <v>1538</v>
      </c>
      <c r="C1539">
        <f t="shared" si="143"/>
        <v>263</v>
      </c>
      <c r="D1539">
        <f t="shared" ref="D1539:D1602" ca="1" si="145">RAND()</f>
        <v>0.71189342626311036</v>
      </c>
      <c r="E1539">
        <f t="shared" ref="E1539:E1602" ca="1" si="146">RANK(D1539,$D$2:$D$2194)</f>
        <v>615</v>
      </c>
      <c r="F1539">
        <f t="shared" ref="F1539:F1602" ca="1" si="147">OFFSET($C$1,E1539,0)</f>
        <v>225</v>
      </c>
    </row>
    <row r="1540" spans="1:6" x14ac:dyDescent="0.25">
      <c r="A1540">
        <f t="shared" si="144"/>
        <v>2368521</v>
      </c>
      <c r="B1540">
        <v>1539</v>
      </c>
      <c r="C1540">
        <f>4*60+49</f>
        <v>289</v>
      </c>
      <c r="D1540">
        <f t="shared" ca="1" si="145"/>
        <v>0.53298338706096815</v>
      </c>
      <c r="E1540">
        <f t="shared" ca="1" si="146"/>
        <v>1026</v>
      </c>
      <c r="F1540">
        <f t="shared" ca="1" si="147"/>
        <v>209</v>
      </c>
    </row>
    <row r="1541" spans="1:6" x14ac:dyDescent="0.25">
      <c r="A1541">
        <f t="shared" si="144"/>
        <v>2371600</v>
      </c>
      <c r="B1541">
        <v>1540</v>
      </c>
      <c r="C1541">
        <f>3*60+40</f>
        <v>220</v>
      </c>
      <c r="D1541">
        <f t="shared" ca="1" si="145"/>
        <v>0.64505078385547754</v>
      </c>
      <c r="E1541">
        <f t="shared" ca="1" si="146"/>
        <v>787</v>
      </c>
      <c r="F1541">
        <f t="shared" ca="1" si="147"/>
        <v>254</v>
      </c>
    </row>
    <row r="1542" spans="1:6" x14ac:dyDescent="0.25">
      <c r="A1542">
        <f t="shared" si="144"/>
        <v>2374681</v>
      </c>
      <c r="B1542">
        <v>1541</v>
      </c>
      <c r="C1542">
        <f>3*60+40</f>
        <v>220</v>
      </c>
      <c r="D1542">
        <f t="shared" ca="1" si="145"/>
        <v>1.1902171502632175E-2</v>
      </c>
      <c r="E1542">
        <f t="shared" ca="1" si="146"/>
        <v>2175</v>
      </c>
      <c r="F1542">
        <f t="shared" ca="1" si="147"/>
        <v>225</v>
      </c>
    </row>
    <row r="1543" spans="1:6" x14ac:dyDescent="0.25">
      <c r="A1543">
        <f t="shared" si="144"/>
        <v>2377764</v>
      </c>
      <c r="B1543">
        <v>1542</v>
      </c>
      <c r="C1543">
        <f>3*60+40</f>
        <v>220</v>
      </c>
      <c r="D1543">
        <f t="shared" ca="1" si="145"/>
        <v>1.8074841627343408E-2</v>
      </c>
      <c r="E1543">
        <f t="shared" ca="1" si="146"/>
        <v>2165</v>
      </c>
      <c r="F1543">
        <f t="shared" ca="1" si="147"/>
        <v>245</v>
      </c>
    </row>
    <row r="1544" spans="1:6" x14ac:dyDescent="0.25">
      <c r="A1544">
        <f t="shared" si="144"/>
        <v>2380849</v>
      </c>
      <c r="B1544">
        <v>1543</v>
      </c>
      <c r="C1544">
        <f>4*60+6</f>
        <v>246</v>
      </c>
      <c r="D1544">
        <f t="shared" ca="1" si="145"/>
        <v>0.17815374614307133</v>
      </c>
      <c r="E1544">
        <f t="shared" ca="1" si="146"/>
        <v>1771</v>
      </c>
      <c r="F1544">
        <f t="shared" ca="1" si="147"/>
        <v>222</v>
      </c>
    </row>
    <row r="1545" spans="1:6" x14ac:dyDescent="0.25">
      <c r="A1545">
        <f t="shared" si="144"/>
        <v>2383936</v>
      </c>
      <c r="B1545">
        <v>1544</v>
      </c>
      <c r="C1545">
        <f>4*60+16</f>
        <v>256</v>
      </c>
      <c r="D1545">
        <f t="shared" ca="1" si="145"/>
        <v>0.84531567607806235</v>
      </c>
      <c r="E1545">
        <f t="shared" ca="1" si="146"/>
        <v>351</v>
      </c>
      <c r="F1545">
        <f t="shared" ca="1" si="147"/>
        <v>213</v>
      </c>
    </row>
    <row r="1546" spans="1:6" x14ac:dyDescent="0.25">
      <c r="A1546">
        <f t="shared" si="144"/>
        <v>2387025</v>
      </c>
      <c r="B1546">
        <v>1545</v>
      </c>
      <c r="C1546">
        <f>3*60+11</f>
        <v>191</v>
      </c>
      <c r="D1546">
        <f t="shared" ca="1" si="145"/>
        <v>0.49482607443576532</v>
      </c>
      <c r="E1546">
        <f t="shared" ca="1" si="146"/>
        <v>1099</v>
      </c>
      <c r="F1546">
        <f t="shared" ca="1" si="147"/>
        <v>200</v>
      </c>
    </row>
    <row r="1547" spans="1:6" x14ac:dyDescent="0.25">
      <c r="A1547">
        <f t="shared" si="144"/>
        <v>2390116</v>
      </c>
      <c r="B1547">
        <v>1546</v>
      </c>
      <c r="C1547">
        <f>3*60+11</f>
        <v>191</v>
      </c>
      <c r="D1547">
        <f t="shared" ca="1" si="145"/>
        <v>0.85988961182024715</v>
      </c>
      <c r="E1547">
        <f t="shared" ca="1" si="146"/>
        <v>321</v>
      </c>
      <c r="F1547">
        <f t="shared" ca="1" si="147"/>
        <v>228</v>
      </c>
    </row>
    <row r="1548" spans="1:6" x14ac:dyDescent="0.25">
      <c r="A1548">
        <f t="shared" si="144"/>
        <v>2393209</v>
      </c>
      <c r="B1548">
        <v>1547</v>
      </c>
      <c r="C1548">
        <f>4*60+12</f>
        <v>252</v>
      </c>
      <c r="D1548">
        <f t="shared" ca="1" si="145"/>
        <v>0.7072356567514555</v>
      </c>
      <c r="E1548">
        <f t="shared" ca="1" si="146"/>
        <v>633</v>
      </c>
      <c r="F1548">
        <f t="shared" ca="1" si="147"/>
        <v>222</v>
      </c>
    </row>
    <row r="1549" spans="1:6" x14ac:dyDescent="0.25">
      <c r="A1549">
        <f t="shared" si="144"/>
        <v>2396304</v>
      </c>
      <c r="B1549">
        <v>1548</v>
      </c>
      <c r="C1549">
        <f>4*60+12</f>
        <v>252</v>
      </c>
      <c r="D1549">
        <f t="shared" ca="1" si="145"/>
        <v>0.22025408266431401</v>
      </c>
      <c r="E1549">
        <f t="shared" ca="1" si="146"/>
        <v>1685</v>
      </c>
      <c r="F1549">
        <f t="shared" ca="1" si="147"/>
        <v>192</v>
      </c>
    </row>
    <row r="1550" spans="1:6" x14ac:dyDescent="0.25">
      <c r="A1550">
        <f t="shared" si="144"/>
        <v>2399401</v>
      </c>
      <c r="B1550">
        <v>1549</v>
      </c>
      <c r="C1550">
        <f>4*60+18</f>
        <v>258</v>
      </c>
      <c r="D1550">
        <f t="shared" ca="1" si="145"/>
        <v>0.12596492075335175</v>
      </c>
      <c r="E1550">
        <f t="shared" ca="1" si="146"/>
        <v>1906</v>
      </c>
      <c r="F1550">
        <f t="shared" ca="1" si="147"/>
        <v>254</v>
      </c>
    </row>
    <row r="1551" spans="1:6" x14ac:dyDescent="0.25">
      <c r="A1551">
        <f t="shared" si="144"/>
        <v>2402500</v>
      </c>
      <c r="B1551">
        <v>1550</v>
      </c>
      <c r="C1551">
        <f>4*60+18</f>
        <v>258</v>
      </c>
      <c r="D1551">
        <f t="shared" ca="1" si="145"/>
        <v>0.69892330606270003</v>
      </c>
      <c r="E1551">
        <f t="shared" ca="1" si="146"/>
        <v>659</v>
      </c>
      <c r="F1551">
        <f t="shared" ca="1" si="147"/>
        <v>253</v>
      </c>
    </row>
    <row r="1552" spans="1:6" x14ac:dyDescent="0.25">
      <c r="A1552">
        <f t="shared" si="144"/>
        <v>2405601</v>
      </c>
      <c r="B1552">
        <v>1551</v>
      </c>
      <c r="C1552">
        <f>4*60+18</f>
        <v>258</v>
      </c>
      <c r="D1552">
        <f t="shared" ca="1" si="145"/>
        <v>0.62655802415478445</v>
      </c>
      <c r="E1552">
        <f t="shared" ca="1" si="146"/>
        <v>819</v>
      </c>
      <c r="F1552">
        <f t="shared" ca="1" si="147"/>
        <v>186</v>
      </c>
    </row>
    <row r="1553" spans="1:6" x14ac:dyDescent="0.25">
      <c r="A1553">
        <f t="shared" si="144"/>
        <v>2408704</v>
      </c>
      <c r="B1553">
        <v>1552</v>
      </c>
      <c r="C1553">
        <f>3*60+45</f>
        <v>225</v>
      </c>
      <c r="D1553">
        <f t="shared" ca="1" si="145"/>
        <v>0.11571748320661446</v>
      </c>
      <c r="E1553">
        <f t="shared" ca="1" si="146"/>
        <v>1932</v>
      </c>
      <c r="F1553">
        <f t="shared" ca="1" si="147"/>
        <v>253</v>
      </c>
    </row>
    <row r="1554" spans="1:6" x14ac:dyDescent="0.25">
      <c r="A1554">
        <f t="shared" si="144"/>
        <v>2411809</v>
      </c>
      <c r="B1554">
        <v>1553</v>
      </c>
      <c r="C1554">
        <f>3*60+45</f>
        <v>225</v>
      </c>
      <c r="D1554">
        <f t="shared" ca="1" si="145"/>
        <v>0.35702831692847825</v>
      </c>
      <c r="E1554">
        <f t="shared" ca="1" si="146"/>
        <v>1402</v>
      </c>
      <c r="F1554">
        <f t="shared" ca="1" si="147"/>
        <v>230</v>
      </c>
    </row>
    <row r="1555" spans="1:6" x14ac:dyDescent="0.25">
      <c r="A1555">
        <f t="shared" si="144"/>
        <v>2414916</v>
      </c>
      <c r="B1555">
        <v>1554</v>
      </c>
      <c r="C1555">
        <f>3*60+45</f>
        <v>225</v>
      </c>
      <c r="D1555">
        <f t="shared" ca="1" si="145"/>
        <v>0.84272032622951987</v>
      </c>
      <c r="E1555">
        <f t="shared" ca="1" si="146"/>
        <v>360</v>
      </c>
      <c r="F1555">
        <f t="shared" ca="1" si="147"/>
        <v>215</v>
      </c>
    </row>
    <row r="1556" spans="1:6" x14ac:dyDescent="0.25">
      <c r="A1556">
        <f t="shared" si="144"/>
        <v>2418025</v>
      </c>
      <c r="B1556">
        <v>1555</v>
      </c>
      <c r="C1556">
        <f>3*60+45</f>
        <v>225</v>
      </c>
      <c r="D1556">
        <f t="shared" ca="1" si="145"/>
        <v>0.25610061505463855</v>
      </c>
      <c r="E1556">
        <f t="shared" ca="1" si="146"/>
        <v>1601</v>
      </c>
      <c r="F1556">
        <f t="shared" ca="1" si="147"/>
        <v>210</v>
      </c>
    </row>
    <row r="1557" spans="1:6" x14ac:dyDescent="0.25">
      <c r="A1557">
        <f t="shared" si="144"/>
        <v>2421136</v>
      </c>
      <c r="B1557">
        <v>1556</v>
      </c>
      <c r="C1557">
        <f>3*60+23</f>
        <v>203</v>
      </c>
      <c r="D1557">
        <f t="shared" ca="1" si="145"/>
        <v>0.45779878191364909</v>
      </c>
      <c r="E1557">
        <f t="shared" ca="1" si="146"/>
        <v>1177</v>
      </c>
      <c r="F1557">
        <f t="shared" ca="1" si="147"/>
        <v>291</v>
      </c>
    </row>
    <row r="1558" spans="1:6" x14ac:dyDescent="0.25">
      <c r="A1558">
        <f t="shared" si="144"/>
        <v>2424249</v>
      </c>
      <c r="B1558">
        <v>1557</v>
      </c>
      <c r="C1558">
        <f>3*60+23</f>
        <v>203</v>
      </c>
      <c r="D1558">
        <f t="shared" ca="1" si="145"/>
        <v>4.1632347876071951E-2</v>
      </c>
      <c r="E1558">
        <f t="shared" ca="1" si="146"/>
        <v>2115</v>
      </c>
      <c r="F1558">
        <f t="shared" ca="1" si="147"/>
        <v>228</v>
      </c>
    </row>
    <row r="1559" spans="1:6" x14ac:dyDescent="0.25">
      <c r="A1559">
        <f t="shared" si="144"/>
        <v>2427364</v>
      </c>
      <c r="B1559">
        <v>1558</v>
      </c>
      <c r="C1559">
        <f>3*60+23</f>
        <v>203</v>
      </c>
      <c r="D1559">
        <f t="shared" ca="1" si="145"/>
        <v>0.97532921681868667</v>
      </c>
      <c r="E1559">
        <f t="shared" ca="1" si="146"/>
        <v>57</v>
      </c>
      <c r="F1559">
        <f t="shared" ca="1" si="147"/>
        <v>513</v>
      </c>
    </row>
    <row r="1560" spans="1:6" x14ac:dyDescent="0.25">
      <c r="A1560">
        <f t="shared" si="144"/>
        <v>2430481</v>
      </c>
      <c r="B1560">
        <v>1559</v>
      </c>
      <c r="C1560">
        <f>3*60+23</f>
        <v>203</v>
      </c>
      <c r="D1560">
        <f t="shared" ca="1" si="145"/>
        <v>0.19911372728288701</v>
      </c>
      <c r="E1560">
        <f t="shared" ca="1" si="146"/>
        <v>1720</v>
      </c>
      <c r="F1560">
        <f t="shared" ca="1" si="147"/>
        <v>213</v>
      </c>
    </row>
    <row r="1561" spans="1:6" x14ac:dyDescent="0.25">
      <c r="A1561">
        <f t="shared" si="144"/>
        <v>2433600</v>
      </c>
      <c r="B1561">
        <v>1560</v>
      </c>
      <c r="C1561">
        <f>3*60+53</f>
        <v>233</v>
      </c>
      <c r="D1561">
        <f t="shared" ca="1" si="145"/>
        <v>0.44442138594430836</v>
      </c>
      <c r="E1561">
        <f t="shared" ca="1" si="146"/>
        <v>1209</v>
      </c>
      <c r="F1561">
        <f t="shared" ca="1" si="147"/>
        <v>282</v>
      </c>
    </row>
    <row r="1562" spans="1:6" x14ac:dyDescent="0.25">
      <c r="A1562">
        <f t="shared" si="144"/>
        <v>2436721</v>
      </c>
      <c r="B1562">
        <v>1561</v>
      </c>
      <c r="C1562">
        <f t="shared" ref="C1562:C1569" si="148">3*60+37</f>
        <v>217</v>
      </c>
      <c r="D1562">
        <f t="shared" ca="1" si="145"/>
        <v>0.37697651884450845</v>
      </c>
      <c r="E1562">
        <f t="shared" ca="1" si="146"/>
        <v>1355</v>
      </c>
      <c r="F1562">
        <f t="shared" ca="1" si="147"/>
        <v>272</v>
      </c>
    </row>
    <row r="1563" spans="1:6" x14ac:dyDescent="0.25">
      <c r="A1563">
        <f t="shared" si="144"/>
        <v>2439844</v>
      </c>
      <c r="B1563">
        <v>1562</v>
      </c>
      <c r="C1563">
        <f t="shared" si="148"/>
        <v>217</v>
      </c>
      <c r="D1563">
        <f t="shared" ca="1" si="145"/>
        <v>0.7173798926317575</v>
      </c>
      <c r="E1563">
        <f t="shared" ca="1" si="146"/>
        <v>604</v>
      </c>
      <c r="F1563">
        <f t="shared" ca="1" si="147"/>
        <v>225</v>
      </c>
    </row>
    <row r="1564" spans="1:6" x14ac:dyDescent="0.25">
      <c r="A1564">
        <f t="shared" si="144"/>
        <v>2442969</v>
      </c>
      <c r="B1564">
        <v>1563</v>
      </c>
      <c r="C1564">
        <f t="shared" si="148"/>
        <v>217</v>
      </c>
      <c r="D1564">
        <f t="shared" ca="1" si="145"/>
        <v>0.91583075329057684</v>
      </c>
      <c r="E1564">
        <f t="shared" ca="1" si="146"/>
        <v>189</v>
      </c>
      <c r="F1564">
        <f t="shared" ca="1" si="147"/>
        <v>175</v>
      </c>
    </row>
    <row r="1565" spans="1:6" x14ac:dyDescent="0.25">
      <c r="A1565">
        <f t="shared" si="144"/>
        <v>2446096</v>
      </c>
      <c r="B1565">
        <v>1564</v>
      </c>
      <c r="C1565">
        <f t="shared" si="148"/>
        <v>217</v>
      </c>
      <c r="D1565">
        <f t="shared" ca="1" si="145"/>
        <v>0.13858260094454533</v>
      </c>
      <c r="E1565">
        <f t="shared" ca="1" si="146"/>
        <v>1865</v>
      </c>
      <c r="F1565">
        <f t="shared" ca="1" si="147"/>
        <v>243</v>
      </c>
    </row>
    <row r="1566" spans="1:6" x14ac:dyDescent="0.25">
      <c r="A1566">
        <f t="shared" si="144"/>
        <v>2449225</v>
      </c>
      <c r="B1566">
        <v>1565</v>
      </c>
      <c r="C1566">
        <f t="shared" si="148"/>
        <v>217</v>
      </c>
      <c r="D1566">
        <f t="shared" ca="1" si="145"/>
        <v>0.37297534476033967</v>
      </c>
      <c r="E1566">
        <f t="shared" ca="1" si="146"/>
        <v>1365</v>
      </c>
      <c r="F1566">
        <f t="shared" ca="1" si="147"/>
        <v>272</v>
      </c>
    </row>
    <row r="1567" spans="1:6" x14ac:dyDescent="0.25">
      <c r="A1567">
        <f t="shared" si="144"/>
        <v>2452356</v>
      </c>
      <c r="B1567">
        <v>1566</v>
      </c>
      <c r="C1567">
        <f t="shared" si="148"/>
        <v>217</v>
      </c>
      <c r="D1567">
        <f t="shared" ca="1" si="145"/>
        <v>0.93164296920150713</v>
      </c>
      <c r="E1567">
        <f t="shared" ca="1" si="146"/>
        <v>151</v>
      </c>
      <c r="F1567">
        <f t="shared" ca="1" si="147"/>
        <v>201</v>
      </c>
    </row>
    <row r="1568" spans="1:6" x14ac:dyDescent="0.25">
      <c r="A1568">
        <f t="shared" si="144"/>
        <v>2455489</v>
      </c>
      <c r="B1568">
        <v>1567</v>
      </c>
      <c r="C1568">
        <f t="shared" si="148"/>
        <v>217</v>
      </c>
      <c r="D1568">
        <f t="shared" ca="1" si="145"/>
        <v>0.59710157380095807</v>
      </c>
      <c r="E1568">
        <f t="shared" ca="1" si="146"/>
        <v>883</v>
      </c>
      <c r="F1568">
        <f t="shared" ca="1" si="147"/>
        <v>287</v>
      </c>
    </row>
    <row r="1569" spans="1:6" x14ac:dyDescent="0.25">
      <c r="A1569">
        <f t="shared" si="144"/>
        <v>2458624</v>
      </c>
      <c r="B1569">
        <v>1568</v>
      </c>
      <c r="C1569">
        <f t="shared" si="148"/>
        <v>217</v>
      </c>
      <c r="D1569">
        <f t="shared" ca="1" si="145"/>
        <v>0.860424817580134</v>
      </c>
      <c r="E1569">
        <f t="shared" ca="1" si="146"/>
        <v>319</v>
      </c>
      <c r="F1569">
        <f t="shared" ca="1" si="147"/>
        <v>220</v>
      </c>
    </row>
    <row r="1570" spans="1:6" x14ac:dyDescent="0.25">
      <c r="A1570">
        <f t="shared" si="144"/>
        <v>2461761</v>
      </c>
      <c r="B1570">
        <v>1569</v>
      </c>
      <c r="C1570" s="1">
        <v>217</v>
      </c>
      <c r="D1570">
        <f t="shared" ca="1" si="145"/>
        <v>0.63620894097304725</v>
      </c>
      <c r="E1570">
        <f t="shared" ca="1" si="146"/>
        <v>803</v>
      </c>
      <c r="F1570">
        <f t="shared" ca="1" si="147"/>
        <v>288</v>
      </c>
    </row>
    <row r="1571" spans="1:6" x14ac:dyDescent="0.25">
      <c r="A1571">
        <f t="shared" si="144"/>
        <v>2464900</v>
      </c>
      <c r="B1571">
        <v>1570</v>
      </c>
      <c r="C1571" s="1">
        <v>217</v>
      </c>
      <c r="D1571">
        <f t="shared" ca="1" si="145"/>
        <v>0.37717162476392596</v>
      </c>
      <c r="E1571">
        <f t="shared" ca="1" si="146"/>
        <v>1354</v>
      </c>
      <c r="F1571">
        <f t="shared" ca="1" si="147"/>
        <v>303</v>
      </c>
    </row>
    <row r="1572" spans="1:6" x14ac:dyDescent="0.25">
      <c r="A1572">
        <f t="shared" si="144"/>
        <v>2468041</v>
      </c>
      <c r="B1572">
        <v>1571</v>
      </c>
      <c r="C1572" s="1">
        <v>217</v>
      </c>
      <c r="D1572">
        <f t="shared" ca="1" si="145"/>
        <v>0.35325954832549145</v>
      </c>
      <c r="E1572">
        <f t="shared" ca="1" si="146"/>
        <v>1409</v>
      </c>
      <c r="F1572">
        <f t="shared" ca="1" si="147"/>
        <v>239</v>
      </c>
    </row>
    <row r="1573" spans="1:6" x14ac:dyDescent="0.25">
      <c r="A1573">
        <f t="shared" si="144"/>
        <v>2471184</v>
      </c>
      <c r="B1573">
        <v>1572</v>
      </c>
      <c r="C1573">
        <f>3*60+47</f>
        <v>227</v>
      </c>
      <c r="D1573">
        <f t="shared" ca="1" si="145"/>
        <v>0.22302422393460042</v>
      </c>
      <c r="E1573">
        <f t="shared" ca="1" si="146"/>
        <v>1680</v>
      </c>
      <c r="F1573">
        <f t="shared" ca="1" si="147"/>
        <v>254</v>
      </c>
    </row>
    <row r="1574" spans="1:6" x14ac:dyDescent="0.25">
      <c r="A1574">
        <f t="shared" si="144"/>
        <v>2474329</v>
      </c>
      <c r="B1574">
        <v>1573</v>
      </c>
      <c r="C1574">
        <f>3*60+47</f>
        <v>227</v>
      </c>
      <c r="D1574">
        <f t="shared" ca="1" si="145"/>
        <v>0.33077714939448755</v>
      </c>
      <c r="E1574">
        <f t="shared" ca="1" si="146"/>
        <v>1457</v>
      </c>
      <c r="F1574">
        <f t="shared" ca="1" si="147"/>
        <v>231</v>
      </c>
    </row>
    <row r="1575" spans="1:6" x14ac:dyDescent="0.25">
      <c r="A1575">
        <f t="shared" si="144"/>
        <v>2477476</v>
      </c>
      <c r="B1575">
        <v>1574</v>
      </c>
      <c r="C1575">
        <f>4*60+3</f>
        <v>243</v>
      </c>
      <c r="D1575">
        <f t="shared" ca="1" si="145"/>
        <v>0.69024021555087112</v>
      </c>
      <c r="E1575">
        <f t="shared" ca="1" si="146"/>
        <v>675</v>
      </c>
      <c r="F1575">
        <f t="shared" ca="1" si="147"/>
        <v>256</v>
      </c>
    </row>
    <row r="1576" spans="1:6" x14ac:dyDescent="0.25">
      <c r="A1576">
        <f t="shared" si="144"/>
        <v>2480625</v>
      </c>
      <c r="B1576">
        <v>1575</v>
      </c>
      <c r="C1576">
        <f>3*60+53</f>
        <v>233</v>
      </c>
      <c r="D1576">
        <f t="shared" ca="1" si="145"/>
        <v>0.19831928370800112</v>
      </c>
      <c r="E1576">
        <f t="shared" ca="1" si="146"/>
        <v>1722</v>
      </c>
      <c r="F1576">
        <f t="shared" ca="1" si="147"/>
        <v>235</v>
      </c>
    </row>
    <row r="1577" spans="1:6" x14ac:dyDescent="0.25">
      <c r="A1577">
        <f t="shared" si="144"/>
        <v>2483776</v>
      </c>
      <c r="B1577">
        <v>1576</v>
      </c>
      <c r="C1577">
        <f>3*60+53</f>
        <v>233</v>
      </c>
      <c r="D1577">
        <f t="shared" ca="1" si="145"/>
        <v>9.9195332403692715E-2</v>
      </c>
      <c r="E1577">
        <f t="shared" ca="1" si="146"/>
        <v>1966</v>
      </c>
      <c r="F1577">
        <f t="shared" ca="1" si="147"/>
        <v>238</v>
      </c>
    </row>
    <row r="1578" spans="1:6" x14ac:dyDescent="0.25">
      <c r="A1578">
        <f t="shared" si="144"/>
        <v>2486929</v>
      </c>
      <c r="B1578">
        <v>1577</v>
      </c>
      <c r="C1578">
        <f>3*60+53</f>
        <v>233</v>
      </c>
      <c r="D1578">
        <f t="shared" ca="1" si="145"/>
        <v>0.20001185926327236</v>
      </c>
      <c r="E1578">
        <f t="shared" ca="1" si="146"/>
        <v>1717</v>
      </c>
      <c r="F1578">
        <f t="shared" ca="1" si="147"/>
        <v>244</v>
      </c>
    </row>
    <row r="1579" spans="1:6" x14ac:dyDescent="0.25">
      <c r="A1579">
        <f t="shared" si="144"/>
        <v>2490084</v>
      </c>
      <c r="B1579">
        <v>1578</v>
      </c>
      <c r="C1579">
        <f>3*60+53</f>
        <v>233</v>
      </c>
      <c r="D1579">
        <f t="shared" ca="1" si="145"/>
        <v>0.80430387774695911</v>
      </c>
      <c r="E1579">
        <f t="shared" ca="1" si="146"/>
        <v>437</v>
      </c>
      <c r="F1579">
        <f t="shared" ca="1" si="147"/>
        <v>235</v>
      </c>
    </row>
    <row r="1580" spans="1:6" x14ac:dyDescent="0.25">
      <c r="A1580">
        <f t="shared" si="144"/>
        <v>2493241</v>
      </c>
      <c r="B1580">
        <v>1579</v>
      </c>
      <c r="C1580">
        <f>3*60+36</f>
        <v>216</v>
      </c>
      <c r="D1580">
        <f t="shared" ca="1" si="145"/>
        <v>0.39708951307771978</v>
      </c>
      <c r="E1580">
        <f t="shared" ca="1" si="146"/>
        <v>1310</v>
      </c>
      <c r="F1580">
        <f t="shared" ca="1" si="147"/>
        <v>283</v>
      </c>
    </row>
    <row r="1581" spans="1:6" x14ac:dyDescent="0.25">
      <c r="A1581">
        <f t="shared" si="144"/>
        <v>2496400</v>
      </c>
      <c r="B1581">
        <v>1580</v>
      </c>
      <c r="C1581">
        <f>3*60+31</f>
        <v>211</v>
      </c>
      <c r="D1581">
        <f t="shared" ca="1" si="145"/>
        <v>0.87074706953786662</v>
      </c>
      <c r="E1581">
        <f t="shared" ca="1" si="146"/>
        <v>301</v>
      </c>
      <c r="F1581">
        <f t="shared" ca="1" si="147"/>
        <v>192</v>
      </c>
    </row>
    <row r="1582" spans="1:6" x14ac:dyDescent="0.25">
      <c r="A1582">
        <f t="shared" si="144"/>
        <v>2499561</v>
      </c>
      <c r="B1582">
        <v>1581</v>
      </c>
      <c r="C1582">
        <f>3*60+36</f>
        <v>216</v>
      </c>
      <c r="D1582">
        <f t="shared" ca="1" si="145"/>
        <v>0.38726742066577879</v>
      </c>
      <c r="E1582">
        <f t="shared" ca="1" si="146"/>
        <v>1331</v>
      </c>
      <c r="F1582">
        <f t="shared" ca="1" si="147"/>
        <v>224</v>
      </c>
    </row>
    <row r="1583" spans="1:6" x14ac:dyDescent="0.25">
      <c r="A1583">
        <f t="shared" si="144"/>
        <v>2502724</v>
      </c>
      <c r="B1583">
        <v>1582</v>
      </c>
      <c r="C1583">
        <f t="shared" ref="C1583:C1594" si="149">4*60+24</f>
        <v>264</v>
      </c>
      <c r="D1583">
        <f t="shared" ca="1" si="145"/>
        <v>0.49636727133792724</v>
      </c>
      <c r="E1583">
        <f t="shared" ca="1" si="146"/>
        <v>1094</v>
      </c>
      <c r="F1583">
        <f t="shared" ca="1" si="147"/>
        <v>200</v>
      </c>
    </row>
    <row r="1584" spans="1:6" x14ac:dyDescent="0.25">
      <c r="A1584">
        <f t="shared" si="144"/>
        <v>2505889</v>
      </c>
      <c r="B1584">
        <v>1583</v>
      </c>
      <c r="C1584">
        <f t="shared" si="149"/>
        <v>264</v>
      </c>
      <c r="D1584">
        <f t="shared" ca="1" si="145"/>
        <v>0.619350025414942</v>
      </c>
      <c r="E1584">
        <f t="shared" ca="1" si="146"/>
        <v>841</v>
      </c>
      <c r="F1584">
        <f t="shared" ca="1" si="147"/>
        <v>229</v>
      </c>
    </row>
    <row r="1585" spans="1:6" x14ac:dyDescent="0.25">
      <c r="A1585">
        <f t="shared" si="144"/>
        <v>2509056</v>
      </c>
      <c r="B1585">
        <v>1584</v>
      </c>
      <c r="C1585">
        <f t="shared" si="149"/>
        <v>264</v>
      </c>
      <c r="D1585">
        <f t="shared" ca="1" si="145"/>
        <v>0.62304080714602295</v>
      </c>
      <c r="E1585">
        <f t="shared" ca="1" si="146"/>
        <v>830</v>
      </c>
      <c r="F1585">
        <f t="shared" ca="1" si="147"/>
        <v>228</v>
      </c>
    </row>
    <row r="1586" spans="1:6" x14ac:dyDescent="0.25">
      <c r="A1586">
        <f t="shared" si="144"/>
        <v>2512225</v>
      </c>
      <c r="B1586">
        <v>1585</v>
      </c>
      <c r="C1586">
        <f t="shared" si="149"/>
        <v>264</v>
      </c>
      <c r="D1586">
        <f t="shared" ca="1" si="145"/>
        <v>0.87050243409751138</v>
      </c>
      <c r="E1586">
        <f t="shared" ca="1" si="146"/>
        <v>304</v>
      </c>
      <c r="F1586">
        <f t="shared" ca="1" si="147"/>
        <v>238</v>
      </c>
    </row>
    <row r="1587" spans="1:6" x14ac:dyDescent="0.25">
      <c r="A1587">
        <f t="shared" si="144"/>
        <v>2515396</v>
      </c>
      <c r="B1587">
        <v>1586</v>
      </c>
      <c r="C1587">
        <f t="shared" si="149"/>
        <v>264</v>
      </c>
      <c r="D1587">
        <f t="shared" ca="1" si="145"/>
        <v>0.67733572515889973</v>
      </c>
      <c r="E1587">
        <f t="shared" ca="1" si="146"/>
        <v>715</v>
      </c>
      <c r="F1587">
        <f t="shared" ca="1" si="147"/>
        <v>230</v>
      </c>
    </row>
    <row r="1588" spans="1:6" x14ac:dyDescent="0.25">
      <c r="A1588">
        <f t="shared" si="144"/>
        <v>2518569</v>
      </c>
      <c r="B1588">
        <v>1587</v>
      </c>
      <c r="C1588">
        <f t="shared" si="149"/>
        <v>264</v>
      </c>
      <c r="D1588">
        <f t="shared" ca="1" si="145"/>
        <v>0.4420056386708795</v>
      </c>
      <c r="E1588">
        <f t="shared" ca="1" si="146"/>
        <v>1217</v>
      </c>
      <c r="F1588">
        <f t="shared" ca="1" si="147"/>
        <v>256</v>
      </c>
    </row>
    <row r="1589" spans="1:6" x14ac:dyDescent="0.25">
      <c r="A1589">
        <f t="shared" si="144"/>
        <v>2521744</v>
      </c>
      <c r="B1589">
        <v>1588</v>
      </c>
      <c r="C1589">
        <f t="shared" si="149"/>
        <v>264</v>
      </c>
      <c r="D1589">
        <f t="shared" ca="1" si="145"/>
        <v>0.96626824835043856</v>
      </c>
      <c r="E1589">
        <f t="shared" ca="1" si="146"/>
        <v>76</v>
      </c>
      <c r="F1589">
        <f t="shared" ca="1" si="147"/>
        <v>190</v>
      </c>
    </row>
    <row r="1590" spans="1:6" x14ac:dyDescent="0.25">
      <c r="A1590">
        <f t="shared" si="144"/>
        <v>2524921</v>
      </c>
      <c r="B1590">
        <v>1589</v>
      </c>
      <c r="C1590">
        <f t="shared" si="149"/>
        <v>264</v>
      </c>
      <c r="D1590">
        <f t="shared" ca="1" si="145"/>
        <v>0.69682292684624436</v>
      </c>
      <c r="E1590">
        <f t="shared" ca="1" si="146"/>
        <v>665</v>
      </c>
      <c r="F1590">
        <f t="shared" ca="1" si="147"/>
        <v>215</v>
      </c>
    </row>
    <row r="1591" spans="1:6" x14ac:dyDescent="0.25">
      <c r="A1591">
        <f t="shared" si="144"/>
        <v>2528100</v>
      </c>
      <c r="B1591">
        <v>1590</v>
      </c>
      <c r="C1591">
        <f t="shared" si="149"/>
        <v>264</v>
      </c>
      <c r="D1591">
        <f t="shared" ca="1" si="145"/>
        <v>0.36276089233136299</v>
      </c>
      <c r="E1591">
        <f t="shared" ca="1" si="146"/>
        <v>1391</v>
      </c>
      <c r="F1591">
        <f t="shared" ca="1" si="147"/>
        <v>311</v>
      </c>
    </row>
    <row r="1592" spans="1:6" x14ac:dyDescent="0.25">
      <c r="A1592">
        <f t="shared" si="144"/>
        <v>2531281</v>
      </c>
      <c r="B1592">
        <v>1591</v>
      </c>
      <c r="C1592">
        <f t="shared" si="149"/>
        <v>264</v>
      </c>
      <c r="D1592">
        <f t="shared" ca="1" si="145"/>
        <v>0.35206277745151349</v>
      </c>
      <c r="E1592">
        <f t="shared" ca="1" si="146"/>
        <v>1411</v>
      </c>
      <c r="F1592">
        <f t="shared" ca="1" si="147"/>
        <v>239</v>
      </c>
    </row>
    <row r="1593" spans="1:6" x14ac:dyDescent="0.25">
      <c r="A1593">
        <f t="shared" si="144"/>
        <v>2534464</v>
      </c>
      <c r="B1593">
        <v>1592</v>
      </c>
      <c r="C1593">
        <f t="shared" si="149"/>
        <v>264</v>
      </c>
      <c r="D1593">
        <f t="shared" ca="1" si="145"/>
        <v>0.53933559697442068</v>
      </c>
      <c r="E1593">
        <f t="shared" ca="1" si="146"/>
        <v>1013</v>
      </c>
      <c r="F1593">
        <f t="shared" ca="1" si="147"/>
        <v>290</v>
      </c>
    </row>
    <row r="1594" spans="1:6" x14ac:dyDescent="0.25">
      <c r="A1594">
        <f t="shared" si="144"/>
        <v>2537649</v>
      </c>
      <c r="B1594">
        <v>1593</v>
      </c>
      <c r="C1594">
        <f t="shared" si="149"/>
        <v>264</v>
      </c>
      <c r="D1594">
        <f t="shared" ca="1" si="145"/>
        <v>0.4354042360675241</v>
      </c>
      <c r="E1594">
        <f t="shared" ca="1" si="146"/>
        <v>1225</v>
      </c>
      <c r="F1594">
        <f t="shared" ca="1" si="147"/>
        <v>223</v>
      </c>
    </row>
    <row r="1595" spans="1:6" x14ac:dyDescent="0.25">
      <c r="A1595">
        <f t="shared" si="144"/>
        <v>2540836</v>
      </c>
      <c r="B1595">
        <v>1594</v>
      </c>
      <c r="C1595">
        <f>4*60+27</f>
        <v>267</v>
      </c>
      <c r="D1595">
        <f t="shared" ca="1" si="145"/>
        <v>0.33906728028251809</v>
      </c>
      <c r="E1595">
        <f t="shared" ca="1" si="146"/>
        <v>1437</v>
      </c>
      <c r="F1595">
        <f t="shared" ca="1" si="147"/>
        <v>243</v>
      </c>
    </row>
    <row r="1596" spans="1:6" x14ac:dyDescent="0.25">
      <c r="A1596">
        <f t="shared" si="144"/>
        <v>2544025</v>
      </c>
      <c r="B1596">
        <v>1595</v>
      </c>
      <c r="C1596">
        <f>4*60+27</f>
        <v>267</v>
      </c>
      <c r="D1596">
        <f t="shared" ca="1" si="145"/>
        <v>0.2814536034609566</v>
      </c>
      <c r="E1596">
        <f t="shared" ca="1" si="146"/>
        <v>1554</v>
      </c>
      <c r="F1596">
        <f t="shared" ca="1" si="147"/>
        <v>225</v>
      </c>
    </row>
    <row r="1597" spans="1:6" x14ac:dyDescent="0.25">
      <c r="A1597">
        <f t="shared" si="144"/>
        <v>2547216</v>
      </c>
      <c r="B1597">
        <v>1596</v>
      </c>
      <c r="C1597">
        <f>4*60+27</f>
        <v>267</v>
      </c>
      <c r="D1597">
        <f t="shared" ca="1" si="145"/>
        <v>0.5890623955796076</v>
      </c>
      <c r="E1597">
        <f t="shared" ca="1" si="146"/>
        <v>903</v>
      </c>
      <c r="F1597">
        <f t="shared" ca="1" si="147"/>
        <v>283</v>
      </c>
    </row>
    <row r="1598" spans="1:6" x14ac:dyDescent="0.25">
      <c r="A1598">
        <f t="shared" si="144"/>
        <v>2550409</v>
      </c>
      <c r="B1598">
        <v>1597</v>
      </c>
      <c r="C1598">
        <f>4*60+27</f>
        <v>267</v>
      </c>
      <c r="D1598">
        <f t="shared" ca="1" si="145"/>
        <v>0.39064453536917954</v>
      </c>
      <c r="E1598">
        <f t="shared" ca="1" si="146"/>
        <v>1324</v>
      </c>
      <c r="F1598">
        <f t="shared" ca="1" si="147"/>
        <v>258</v>
      </c>
    </row>
    <row r="1599" spans="1:6" x14ac:dyDescent="0.25">
      <c r="A1599">
        <f t="shared" si="144"/>
        <v>2553604</v>
      </c>
      <c r="B1599">
        <v>1598</v>
      </c>
      <c r="C1599">
        <f>3*60+27</f>
        <v>207</v>
      </c>
      <c r="D1599">
        <f t="shared" ca="1" si="145"/>
        <v>0.69046659623512419</v>
      </c>
      <c r="E1599">
        <f t="shared" ca="1" si="146"/>
        <v>674</v>
      </c>
      <c r="F1599">
        <f t="shared" ca="1" si="147"/>
        <v>256</v>
      </c>
    </row>
    <row r="1600" spans="1:6" x14ac:dyDescent="0.25">
      <c r="A1600">
        <f t="shared" si="144"/>
        <v>2556801</v>
      </c>
      <c r="B1600">
        <v>1599</v>
      </c>
      <c r="C1600">
        <f>3*60+27</f>
        <v>207</v>
      </c>
      <c r="D1600">
        <f t="shared" ca="1" si="145"/>
        <v>0.79939773763988009</v>
      </c>
      <c r="E1600">
        <f t="shared" ca="1" si="146"/>
        <v>449</v>
      </c>
      <c r="F1600">
        <f t="shared" ca="1" si="147"/>
        <v>295</v>
      </c>
    </row>
    <row r="1601" spans="1:6" x14ac:dyDescent="0.25">
      <c r="A1601">
        <f t="shared" si="144"/>
        <v>2560000</v>
      </c>
      <c r="B1601">
        <v>1600</v>
      </c>
      <c r="C1601">
        <f>3*60+30</f>
        <v>210</v>
      </c>
      <c r="D1601">
        <f t="shared" ca="1" si="145"/>
        <v>0.41900986419331776</v>
      </c>
      <c r="E1601">
        <f t="shared" ca="1" si="146"/>
        <v>1264</v>
      </c>
      <c r="F1601">
        <f t="shared" ca="1" si="147"/>
        <v>321</v>
      </c>
    </row>
    <row r="1602" spans="1:6" x14ac:dyDescent="0.25">
      <c r="A1602">
        <f t="shared" si="144"/>
        <v>2563201</v>
      </c>
      <c r="B1602">
        <v>1601</v>
      </c>
      <c r="C1602">
        <f>3*60+30</f>
        <v>210</v>
      </c>
      <c r="D1602">
        <f t="shared" ca="1" si="145"/>
        <v>0.19714531522922685</v>
      </c>
      <c r="E1602">
        <f t="shared" ca="1" si="146"/>
        <v>1730</v>
      </c>
      <c r="F1602">
        <f t="shared" ca="1" si="147"/>
        <v>235</v>
      </c>
    </row>
    <row r="1603" spans="1:6" x14ac:dyDescent="0.25">
      <c r="A1603">
        <f t="shared" ref="A1603:A1666" si="150">B1603^2</f>
        <v>2566404</v>
      </c>
      <c r="B1603">
        <v>1602</v>
      </c>
      <c r="C1603">
        <f>3*60+30</f>
        <v>210</v>
      </c>
      <c r="D1603">
        <f t="shared" ref="D1603:D1666" ca="1" si="151">RAND()</f>
        <v>0.43186892375395702</v>
      </c>
      <c r="E1603">
        <f t="shared" ref="E1603:E1666" ca="1" si="152">RANK(D1603,$D$2:$D$2194)</f>
        <v>1234</v>
      </c>
      <c r="F1603">
        <f t="shared" ref="F1603:F1666" ca="1" si="153">OFFSET($C$1,E1603,0)</f>
        <v>184</v>
      </c>
    </row>
    <row r="1604" spans="1:6" x14ac:dyDescent="0.25">
      <c r="A1604">
        <f t="shared" si="150"/>
        <v>2569609</v>
      </c>
      <c r="B1604">
        <v>1603</v>
      </c>
      <c r="C1604">
        <f>4*60+58</f>
        <v>298</v>
      </c>
      <c r="D1604">
        <f t="shared" ca="1" si="151"/>
        <v>0.73308813155733732</v>
      </c>
      <c r="E1604">
        <f t="shared" ca="1" si="152"/>
        <v>567</v>
      </c>
      <c r="F1604">
        <f t="shared" ca="1" si="153"/>
        <v>209</v>
      </c>
    </row>
    <row r="1605" spans="1:6" x14ac:dyDescent="0.25">
      <c r="A1605">
        <f t="shared" si="150"/>
        <v>2572816</v>
      </c>
      <c r="B1605">
        <v>1604</v>
      </c>
      <c r="C1605">
        <f>4*60+58</f>
        <v>298</v>
      </c>
      <c r="D1605">
        <f t="shared" ca="1" si="151"/>
        <v>0.30037962050571587</v>
      </c>
      <c r="E1605">
        <f t="shared" ca="1" si="152"/>
        <v>1522</v>
      </c>
      <c r="F1605">
        <f t="shared" ca="1" si="153"/>
        <v>257</v>
      </c>
    </row>
    <row r="1606" spans="1:6" x14ac:dyDescent="0.25">
      <c r="A1606">
        <f t="shared" si="150"/>
        <v>2576025</v>
      </c>
      <c r="B1606">
        <v>1605</v>
      </c>
      <c r="C1606">
        <f>4*60+58</f>
        <v>298</v>
      </c>
      <c r="D1606">
        <f t="shared" ca="1" si="151"/>
        <v>0.79871442123956737</v>
      </c>
      <c r="E1606">
        <f t="shared" ca="1" si="152"/>
        <v>451</v>
      </c>
      <c r="F1606">
        <f t="shared" ca="1" si="153"/>
        <v>222</v>
      </c>
    </row>
    <row r="1607" spans="1:6" x14ac:dyDescent="0.25">
      <c r="A1607">
        <f t="shared" si="150"/>
        <v>2579236</v>
      </c>
      <c r="B1607">
        <v>1606</v>
      </c>
      <c r="C1607">
        <f>3*60+30</f>
        <v>210</v>
      </c>
      <c r="D1607">
        <f t="shared" ca="1" si="151"/>
        <v>0.27747774687792892</v>
      </c>
      <c r="E1607">
        <f t="shared" ca="1" si="152"/>
        <v>1565</v>
      </c>
      <c r="F1607">
        <f t="shared" ca="1" si="153"/>
        <v>217</v>
      </c>
    </row>
    <row r="1608" spans="1:6" x14ac:dyDescent="0.25">
      <c r="A1608">
        <f t="shared" si="150"/>
        <v>2582449</v>
      </c>
      <c r="B1608">
        <v>1607</v>
      </c>
      <c r="C1608">
        <f>3*60+30</f>
        <v>210</v>
      </c>
      <c r="D1608">
        <f t="shared" ca="1" si="151"/>
        <v>0.71953296061906524</v>
      </c>
      <c r="E1608">
        <f t="shared" ca="1" si="152"/>
        <v>599</v>
      </c>
      <c r="F1608">
        <f t="shared" ca="1" si="153"/>
        <v>222</v>
      </c>
    </row>
    <row r="1609" spans="1:6" x14ac:dyDescent="0.25">
      <c r="A1609">
        <f t="shared" si="150"/>
        <v>2585664</v>
      </c>
      <c r="B1609">
        <v>1608</v>
      </c>
      <c r="C1609">
        <f>4*60+58</f>
        <v>298</v>
      </c>
      <c r="D1609">
        <f t="shared" ca="1" si="151"/>
        <v>0.85259692294255329</v>
      </c>
      <c r="E1609">
        <f t="shared" ca="1" si="152"/>
        <v>338</v>
      </c>
      <c r="F1609">
        <f t="shared" ca="1" si="153"/>
        <v>257</v>
      </c>
    </row>
    <row r="1610" spans="1:6" x14ac:dyDescent="0.25">
      <c r="A1610">
        <f t="shared" si="150"/>
        <v>2588881</v>
      </c>
      <c r="B1610">
        <v>1609</v>
      </c>
      <c r="C1610">
        <f>4*60+58</f>
        <v>298</v>
      </c>
      <c r="D1610">
        <f t="shared" ca="1" si="151"/>
        <v>0.98435492189274865</v>
      </c>
      <c r="E1610">
        <f t="shared" ca="1" si="152"/>
        <v>42</v>
      </c>
      <c r="F1610">
        <f t="shared" ca="1" si="153"/>
        <v>315</v>
      </c>
    </row>
    <row r="1611" spans="1:6" x14ac:dyDescent="0.25">
      <c r="A1611">
        <f t="shared" si="150"/>
        <v>2592100</v>
      </c>
      <c r="B1611">
        <v>1610</v>
      </c>
      <c r="C1611">
        <f>3*60+30</f>
        <v>210</v>
      </c>
      <c r="D1611">
        <f t="shared" ca="1" si="151"/>
        <v>0.29893117792009682</v>
      </c>
      <c r="E1611">
        <f t="shared" ca="1" si="152"/>
        <v>1524</v>
      </c>
      <c r="F1611">
        <f t="shared" ca="1" si="153"/>
        <v>242</v>
      </c>
    </row>
    <row r="1612" spans="1:6" x14ac:dyDescent="0.25">
      <c r="A1612">
        <f t="shared" si="150"/>
        <v>2595321</v>
      </c>
      <c r="B1612">
        <v>1611</v>
      </c>
      <c r="C1612">
        <f t="shared" ref="C1612:C1617" si="154">4*60+25</f>
        <v>265</v>
      </c>
      <c r="D1612">
        <f t="shared" ca="1" si="151"/>
        <v>0.97203357539836233</v>
      </c>
      <c r="E1612">
        <f t="shared" ca="1" si="152"/>
        <v>65</v>
      </c>
      <c r="F1612">
        <f t="shared" ca="1" si="153"/>
        <v>248</v>
      </c>
    </row>
    <row r="1613" spans="1:6" x14ac:dyDescent="0.25">
      <c r="A1613">
        <f t="shared" si="150"/>
        <v>2598544</v>
      </c>
      <c r="B1613">
        <v>1612</v>
      </c>
      <c r="C1613">
        <f t="shared" si="154"/>
        <v>265</v>
      </c>
      <c r="D1613">
        <f t="shared" ca="1" si="151"/>
        <v>0.54777403642141609</v>
      </c>
      <c r="E1613">
        <f t="shared" ca="1" si="152"/>
        <v>998</v>
      </c>
      <c r="F1613">
        <f t="shared" ca="1" si="153"/>
        <v>264</v>
      </c>
    </row>
    <row r="1614" spans="1:6" x14ac:dyDescent="0.25">
      <c r="A1614">
        <f t="shared" si="150"/>
        <v>2601769</v>
      </c>
      <c r="B1614">
        <v>1613</v>
      </c>
      <c r="C1614">
        <f t="shared" si="154"/>
        <v>265</v>
      </c>
      <c r="D1614">
        <f t="shared" ca="1" si="151"/>
        <v>0.82868767096135709</v>
      </c>
      <c r="E1614">
        <f t="shared" ca="1" si="152"/>
        <v>385</v>
      </c>
      <c r="F1614">
        <f t="shared" ca="1" si="153"/>
        <v>205</v>
      </c>
    </row>
    <row r="1615" spans="1:6" x14ac:dyDescent="0.25">
      <c r="A1615">
        <f t="shared" si="150"/>
        <v>2604996</v>
      </c>
      <c r="B1615">
        <v>1614</v>
      </c>
      <c r="C1615">
        <f t="shared" si="154"/>
        <v>265</v>
      </c>
      <c r="D1615">
        <f t="shared" ca="1" si="151"/>
        <v>0.9652255946703906</v>
      </c>
      <c r="E1615">
        <f t="shared" ca="1" si="152"/>
        <v>79</v>
      </c>
      <c r="F1615">
        <f t="shared" ca="1" si="153"/>
        <v>195</v>
      </c>
    </row>
    <row r="1616" spans="1:6" x14ac:dyDescent="0.25">
      <c r="A1616">
        <f t="shared" si="150"/>
        <v>2608225</v>
      </c>
      <c r="B1616">
        <v>1615</v>
      </c>
      <c r="C1616">
        <f t="shared" si="154"/>
        <v>265</v>
      </c>
      <c r="D1616">
        <f t="shared" ca="1" si="151"/>
        <v>0.31513713842644642</v>
      </c>
      <c r="E1616">
        <f t="shared" ca="1" si="152"/>
        <v>1488</v>
      </c>
      <c r="F1616">
        <f t="shared" ca="1" si="153"/>
        <v>265</v>
      </c>
    </row>
    <row r="1617" spans="1:6" x14ac:dyDescent="0.25">
      <c r="A1617">
        <f t="shared" si="150"/>
        <v>2611456</v>
      </c>
      <c r="B1617">
        <v>1616</v>
      </c>
      <c r="C1617">
        <f t="shared" si="154"/>
        <v>265</v>
      </c>
      <c r="D1617">
        <f t="shared" ca="1" si="151"/>
        <v>0.97545644870945536</v>
      </c>
      <c r="E1617">
        <f t="shared" ca="1" si="152"/>
        <v>56</v>
      </c>
      <c r="F1617">
        <f t="shared" ca="1" si="153"/>
        <v>513</v>
      </c>
    </row>
    <row r="1618" spans="1:6" x14ac:dyDescent="0.25">
      <c r="A1618">
        <f t="shared" si="150"/>
        <v>2614689</v>
      </c>
      <c r="B1618">
        <v>1617</v>
      </c>
      <c r="C1618">
        <f>4*60+7</f>
        <v>247</v>
      </c>
      <c r="D1618">
        <f t="shared" ca="1" si="151"/>
        <v>0.65426936129238877</v>
      </c>
      <c r="E1618">
        <f t="shared" ca="1" si="152"/>
        <v>761</v>
      </c>
      <c r="F1618">
        <f t="shared" ca="1" si="153"/>
        <v>255</v>
      </c>
    </row>
    <row r="1619" spans="1:6" x14ac:dyDescent="0.25">
      <c r="A1619">
        <f t="shared" si="150"/>
        <v>2617924</v>
      </c>
      <c r="B1619">
        <v>1618</v>
      </c>
      <c r="C1619">
        <f>3*60+43</f>
        <v>223</v>
      </c>
      <c r="D1619">
        <f t="shared" ca="1" si="151"/>
        <v>0.49053064969289295</v>
      </c>
      <c r="E1619">
        <f t="shared" ca="1" si="152"/>
        <v>1107</v>
      </c>
      <c r="F1619">
        <f t="shared" ca="1" si="153"/>
        <v>207</v>
      </c>
    </row>
    <row r="1620" spans="1:6" x14ac:dyDescent="0.25">
      <c r="A1620">
        <f t="shared" si="150"/>
        <v>2621161</v>
      </c>
      <c r="B1620">
        <v>1619</v>
      </c>
      <c r="C1620">
        <f>3*60+43</f>
        <v>223</v>
      </c>
      <c r="D1620">
        <f t="shared" ca="1" si="151"/>
        <v>0.94545580145376407</v>
      </c>
      <c r="E1620">
        <f t="shared" ca="1" si="152"/>
        <v>121</v>
      </c>
      <c r="F1620">
        <f t="shared" ca="1" si="153"/>
        <v>200</v>
      </c>
    </row>
    <row r="1621" spans="1:6" x14ac:dyDescent="0.25">
      <c r="A1621">
        <f t="shared" si="150"/>
        <v>2624400</v>
      </c>
      <c r="B1621">
        <v>1620</v>
      </c>
      <c r="C1621">
        <f>3*60+43</f>
        <v>223</v>
      </c>
      <c r="D1621">
        <f t="shared" ca="1" si="151"/>
        <v>0.76433440467635116</v>
      </c>
      <c r="E1621">
        <f t="shared" ca="1" si="152"/>
        <v>508</v>
      </c>
      <c r="F1621">
        <f t="shared" ca="1" si="153"/>
        <v>218</v>
      </c>
    </row>
    <row r="1622" spans="1:6" x14ac:dyDescent="0.25">
      <c r="A1622">
        <f t="shared" si="150"/>
        <v>2627641</v>
      </c>
      <c r="B1622">
        <v>1621</v>
      </c>
      <c r="C1622">
        <f>3*60+43</f>
        <v>223</v>
      </c>
      <c r="D1622">
        <f t="shared" ca="1" si="151"/>
        <v>0.3974647579042071</v>
      </c>
      <c r="E1622">
        <f t="shared" ca="1" si="152"/>
        <v>1309</v>
      </c>
      <c r="F1622">
        <f t="shared" ca="1" si="153"/>
        <v>283</v>
      </c>
    </row>
    <row r="1623" spans="1:6" x14ac:dyDescent="0.25">
      <c r="A1623">
        <f t="shared" si="150"/>
        <v>2630884</v>
      </c>
      <c r="B1623">
        <v>1622</v>
      </c>
      <c r="C1623">
        <f>4*60+7</f>
        <v>247</v>
      </c>
      <c r="D1623">
        <f t="shared" ca="1" si="151"/>
        <v>0.17006246751627829</v>
      </c>
      <c r="E1623">
        <f t="shared" ca="1" si="152"/>
        <v>1791</v>
      </c>
      <c r="F1623">
        <f t="shared" ca="1" si="153"/>
        <v>209</v>
      </c>
    </row>
    <row r="1624" spans="1:6" x14ac:dyDescent="0.25">
      <c r="A1624">
        <f t="shared" si="150"/>
        <v>2634129</v>
      </c>
      <c r="B1624">
        <v>1623</v>
      </c>
      <c r="C1624">
        <f>4*60+7</f>
        <v>247</v>
      </c>
      <c r="D1624">
        <f t="shared" ca="1" si="151"/>
        <v>0.16285411712999309</v>
      </c>
      <c r="E1624">
        <f t="shared" ca="1" si="152"/>
        <v>1801</v>
      </c>
      <c r="F1624">
        <f t="shared" ca="1" si="153"/>
        <v>203</v>
      </c>
    </row>
    <row r="1625" spans="1:6" x14ac:dyDescent="0.25">
      <c r="A1625">
        <f t="shared" si="150"/>
        <v>2637376</v>
      </c>
      <c r="B1625">
        <v>1624</v>
      </c>
      <c r="C1625">
        <f>4*60+7</f>
        <v>247</v>
      </c>
      <c r="D1625">
        <f t="shared" ca="1" si="151"/>
        <v>0.51064064741495352</v>
      </c>
      <c r="E1625">
        <f t="shared" ca="1" si="152"/>
        <v>1068</v>
      </c>
      <c r="F1625">
        <f t="shared" ca="1" si="153"/>
        <v>292</v>
      </c>
    </row>
    <row r="1626" spans="1:6" x14ac:dyDescent="0.25">
      <c r="A1626">
        <f t="shared" si="150"/>
        <v>2640625</v>
      </c>
      <c r="B1626">
        <v>1625</v>
      </c>
      <c r="C1626">
        <f>4*60+7</f>
        <v>247</v>
      </c>
      <c r="D1626">
        <f t="shared" ca="1" si="151"/>
        <v>0.74240116479977514</v>
      </c>
      <c r="E1626">
        <f t="shared" ca="1" si="152"/>
        <v>549</v>
      </c>
      <c r="F1626">
        <f t="shared" ca="1" si="153"/>
        <v>228</v>
      </c>
    </row>
    <row r="1627" spans="1:6" x14ac:dyDescent="0.25">
      <c r="A1627">
        <f t="shared" si="150"/>
        <v>2643876</v>
      </c>
      <c r="B1627">
        <v>1626</v>
      </c>
      <c r="C1627">
        <f>4*60+7</f>
        <v>247</v>
      </c>
      <c r="D1627">
        <f t="shared" ca="1" si="151"/>
        <v>0.28035635468214526</v>
      </c>
      <c r="E1627">
        <f t="shared" ca="1" si="152"/>
        <v>1556</v>
      </c>
      <c r="F1627">
        <f t="shared" ca="1" si="153"/>
        <v>203</v>
      </c>
    </row>
    <row r="1628" spans="1:6" x14ac:dyDescent="0.25">
      <c r="A1628">
        <f t="shared" si="150"/>
        <v>2647129</v>
      </c>
      <c r="B1628">
        <v>1627</v>
      </c>
      <c r="C1628">
        <f>4*60+5</f>
        <v>245</v>
      </c>
      <c r="D1628">
        <f t="shared" ca="1" si="151"/>
        <v>0.46918489956719311</v>
      </c>
      <c r="E1628">
        <f t="shared" ca="1" si="152"/>
        <v>1154</v>
      </c>
      <c r="F1628">
        <f t="shared" ca="1" si="153"/>
        <v>273</v>
      </c>
    </row>
    <row r="1629" spans="1:6" x14ac:dyDescent="0.25">
      <c r="A1629">
        <f t="shared" si="150"/>
        <v>2650384</v>
      </c>
      <c r="B1629">
        <v>1628</v>
      </c>
      <c r="C1629">
        <f>4*60+5</f>
        <v>245</v>
      </c>
      <c r="D1629">
        <f t="shared" ca="1" si="151"/>
        <v>0.3308826579773676</v>
      </c>
      <c r="E1629">
        <f t="shared" ca="1" si="152"/>
        <v>1456</v>
      </c>
      <c r="F1629">
        <f t="shared" ca="1" si="153"/>
        <v>231</v>
      </c>
    </row>
    <row r="1630" spans="1:6" x14ac:dyDescent="0.25">
      <c r="A1630">
        <f t="shared" si="150"/>
        <v>2653641</v>
      </c>
      <c r="B1630">
        <v>1629</v>
      </c>
      <c r="C1630">
        <f t="shared" ref="C1630:C1635" si="155">4*60+6</f>
        <v>246</v>
      </c>
      <c r="D1630">
        <f t="shared" ca="1" si="151"/>
        <v>0.62717604704945396</v>
      </c>
      <c r="E1630">
        <f t="shared" ca="1" si="152"/>
        <v>818</v>
      </c>
      <c r="F1630">
        <f t="shared" ca="1" si="153"/>
        <v>254</v>
      </c>
    </row>
    <row r="1631" spans="1:6" x14ac:dyDescent="0.25">
      <c r="A1631">
        <f t="shared" si="150"/>
        <v>2656900</v>
      </c>
      <c r="B1631">
        <v>1630</v>
      </c>
      <c r="C1631">
        <f t="shared" si="155"/>
        <v>246</v>
      </c>
      <c r="D1631">
        <f t="shared" ca="1" si="151"/>
        <v>0.30367848622411198</v>
      </c>
      <c r="E1631">
        <f t="shared" ca="1" si="152"/>
        <v>1517</v>
      </c>
      <c r="F1631">
        <f t="shared" ca="1" si="153"/>
        <v>202</v>
      </c>
    </row>
    <row r="1632" spans="1:6" x14ac:dyDescent="0.25">
      <c r="A1632">
        <f t="shared" si="150"/>
        <v>2660161</v>
      </c>
      <c r="B1632">
        <v>1631</v>
      </c>
      <c r="C1632">
        <f t="shared" si="155"/>
        <v>246</v>
      </c>
      <c r="D1632">
        <f t="shared" ca="1" si="151"/>
        <v>0.72658986153307326</v>
      </c>
      <c r="E1632">
        <f t="shared" ca="1" si="152"/>
        <v>579</v>
      </c>
      <c r="F1632">
        <f t="shared" ca="1" si="153"/>
        <v>219</v>
      </c>
    </row>
    <row r="1633" spans="1:6" x14ac:dyDescent="0.25">
      <c r="A1633">
        <f t="shared" si="150"/>
        <v>2663424</v>
      </c>
      <c r="B1633">
        <v>1632</v>
      </c>
      <c r="C1633">
        <f t="shared" si="155"/>
        <v>246</v>
      </c>
      <c r="D1633">
        <f t="shared" ca="1" si="151"/>
        <v>0.60783740460297309</v>
      </c>
      <c r="E1633">
        <f t="shared" ca="1" si="152"/>
        <v>856</v>
      </c>
      <c r="F1633">
        <f t="shared" ca="1" si="153"/>
        <v>293</v>
      </c>
    </row>
    <row r="1634" spans="1:6" x14ac:dyDescent="0.25">
      <c r="A1634">
        <f t="shared" si="150"/>
        <v>2666689</v>
      </c>
      <c r="B1634">
        <v>1633</v>
      </c>
      <c r="C1634">
        <f t="shared" si="155"/>
        <v>246</v>
      </c>
      <c r="D1634">
        <f t="shared" ca="1" si="151"/>
        <v>1.5767782313746426E-2</v>
      </c>
      <c r="E1634">
        <f t="shared" ca="1" si="152"/>
        <v>2167</v>
      </c>
      <c r="F1634">
        <f t="shared" ca="1" si="153"/>
        <v>193</v>
      </c>
    </row>
    <row r="1635" spans="1:6" x14ac:dyDescent="0.25">
      <c r="A1635">
        <f t="shared" si="150"/>
        <v>2669956</v>
      </c>
      <c r="B1635">
        <v>1634</v>
      </c>
      <c r="C1635">
        <f t="shared" si="155"/>
        <v>246</v>
      </c>
      <c r="D1635">
        <f t="shared" ca="1" si="151"/>
        <v>0.9737655351985961</v>
      </c>
      <c r="E1635">
        <f t="shared" ca="1" si="152"/>
        <v>62</v>
      </c>
      <c r="F1635">
        <f t="shared" ca="1" si="153"/>
        <v>197</v>
      </c>
    </row>
    <row r="1636" spans="1:6" x14ac:dyDescent="0.25">
      <c r="A1636">
        <f t="shared" si="150"/>
        <v>2673225</v>
      </c>
      <c r="B1636">
        <v>1635</v>
      </c>
      <c r="C1636">
        <f t="shared" ref="C1636:C1645" si="156">3*60+47</f>
        <v>227</v>
      </c>
      <c r="D1636">
        <f t="shared" ca="1" si="151"/>
        <v>0.83754407174086953</v>
      </c>
      <c r="E1636">
        <f t="shared" ca="1" si="152"/>
        <v>371</v>
      </c>
      <c r="F1636">
        <f t="shared" ca="1" si="153"/>
        <v>285</v>
      </c>
    </row>
    <row r="1637" spans="1:6" x14ac:dyDescent="0.25">
      <c r="A1637">
        <f t="shared" si="150"/>
        <v>2676496</v>
      </c>
      <c r="B1637">
        <v>1636</v>
      </c>
      <c r="C1637">
        <f t="shared" si="156"/>
        <v>227</v>
      </c>
      <c r="D1637">
        <f t="shared" ca="1" si="151"/>
        <v>0.97514071896296561</v>
      </c>
      <c r="E1637">
        <f t="shared" ca="1" si="152"/>
        <v>58</v>
      </c>
      <c r="F1637">
        <f t="shared" ca="1" si="153"/>
        <v>513</v>
      </c>
    </row>
    <row r="1638" spans="1:6" x14ac:dyDescent="0.25">
      <c r="A1638">
        <f t="shared" si="150"/>
        <v>2679769</v>
      </c>
      <c r="B1638">
        <v>1637</v>
      </c>
      <c r="C1638">
        <f t="shared" si="156"/>
        <v>227</v>
      </c>
      <c r="D1638">
        <f t="shared" ca="1" si="151"/>
        <v>2.742944556160154E-2</v>
      </c>
      <c r="E1638">
        <f t="shared" ca="1" si="152"/>
        <v>2143</v>
      </c>
      <c r="F1638">
        <f t="shared" ca="1" si="153"/>
        <v>199</v>
      </c>
    </row>
    <row r="1639" spans="1:6" x14ac:dyDescent="0.25">
      <c r="A1639">
        <f t="shared" si="150"/>
        <v>2683044</v>
      </c>
      <c r="B1639">
        <v>1638</v>
      </c>
      <c r="C1639">
        <f t="shared" si="156"/>
        <v>227</v>
      </c>
      <c r="D1639">
        <f t="shared" ca="1" si="151"/>
        <v>0.63581453663311238</v>
      </c>
      <c r="E1639">
        <f t="shared" ca="1" si="152"/>
        <v>804</v>
      </c>
      <c r="F1639">
        <f t="shared" ca="1" si="153"/>
        <v>288</v>
      </c>
    </row>
    <row r="1640" spans="1:6" x14ac:dyDescent="0.25">
      <c r="A1640">
        <f t="shared" si="150"/>
        <v>2686321</v>
      </c>
      <c r="B1640">
        <v>1639</v>
      </c>
      <c r="C1640">
        <f t="shared" si="156"/>
        <v>227</v>
      </c>
      <c r="D1640">
        <f t="shared" ca="1" si="151"/>
        <v>0.4412964139793778</v>
      </c>
      <c r="E1640">
        <f t="shared" ca="1" si="152"/>
        <v>1219</v>
      </c>
      <c r="F1640">
        <f t="shared" ca="1" si="153"/>
        <v>191</v>
      </c>
    </row>
    <row r="1641" spans="1:6" x14ac:dyDescent="0.25">
      <c r="A1641">
        <f t="shared" si="150"/>
        <v>2689600</v>
      </c>
      <c r="B1641">
        <v>1640</v>
      </c>
      <c r="C1641">
        <f t="shared" si="156"/>
        <v>227</v>
      </c>
      <c r="D1641">
        <f t="shared" ca="1" si="151"/>
        <v>0.41664322770109175</v>
      </c>
      <c r="E1641">
        <f t="shared" ca="1" si="152"/>
        <v>1271</v>
      </c>
      <c r="F1641">
        <f t="shared" ca="1" si="153"/>
        <v>239</v>
      </c>
    </row>
    <row r="1642" spans="1:6" x14ac:dyDescent="0.25">
      <c r="A1642">
        <f t="shared" si="150"/>
        <v>2692881</v>
      </c>
      <c r="B1642">
        <v>1641</v>
      </c>
      <c r="C1642">
        <f t="shared" si="156"/>
        <v>227</v>
      </c>
      <c r="D1642">
        <f t="shared" ca="1" si="151"/>
        <v>0.73768264688036489</v>
      </c>
      <c r="E1642">
        <f t="shared" ca="1" si="152"/>
        <v>560</v>
      </c>
      <c r="F1642">
        <f t="shared" ca="1" si="153"/>
        <v>264</v>
      </c>
    </row>
    <row r="1643" spans="1:6" x14ac:dyDescent="0.25">
      <c r="A1643">
        <f t="shared" si="150"/>
        <v>2696164</v>
      </c>
      <c r="B1643">
        <v>1642</v>
      </c>
      <c r="C1643">
        <f t="shared" si="156"/>
        <v>227</v>
      </c>
      <c r="D1643">
        <f t="shared" ca="1" si="151"/>
        <v>0.38366608706019223</v>
      </c>
      <c r="E1643">
        <f t="shared" ca="1" si="152"/>
        <v>1340</v>
      </c>
      <c r="F1643">
        <f t="shared" ca="1" si="153"/>
        <v>231</v>
      </c>
    </row>
    <row r="1644" spans="1:6" x14ac:dyDescent="0.25">
      <c r="A1644">
        <f t="shared" si="150"/>
        <v>2699449</v>
      </c>
      <c r="B1644">
        <v>1643</v>
      </c>
      <c r="C1644">
        <f t="shared" si="156"/>
        <v>227</v>
      </c>
      <c r="D1644">
        <f t="shared" ca="1" si="151"/>
        <v>0.16867100606369123</v>
      </c>
      <c r="E1644">
        <f t="shared" ca="1" si="152"/>
        <v>1792</v>
      </c>
      <c r="F1644">
        <f t="shared" ca="1" si="153"/>
        <v>209</v>
      </c>
    </row>
    <row r="1645" spans="1:6" x14ac:dyDescent="0.25">
      <c r="A1645">
        <f t="shared" si="150"/>
        <v>2702736</v>
      </c>
      <c r="B1645">
        <v>1644</v>
      </c>
      <c r="C1645">
        <f t="shared" si="156"/>
        <v>227</v>
      </c>
      <c r="D1645">
        <f t="shared" ca="1" si="151"/>
        <v>0.93690273033335303</v>
      </c>
      <c r="E1645">
        <f t="shared" ca="1" si="152"/>
        <v>138</v>
      </c>
      <c r="F1645">
        <f t="shared" ca="1" si="153"/>
        <v>195</v>
      </c>
    </row>
    <row r="1646" spans="1:6" x14ac:dyDescent="0.25">
      <c r="A1646">
        <f t="shared" si="150"/>
        <v>2706025</v>
      </c>
      <c r="B1646">
        <v>1645</v>
      </c>
      <c r="C1646">
        <f t="shared" ref="C1646:C1652" si="157">3*60+49</f>
        <v>229</v>
      </c>
      <c r="D1646">
        <f t="shared" ca="1" si="151"/>
        <v>0.97408647067821574</v>
      </c>
      <c r="E1646">
        <f t="shared" ca="1" si="152"/>
        <v>61</v>
      </c>
      <c r="F1646">
        <f t="shared" ca="1" si="153"/>
        <v>197</v>
      </c>
    </row>
    <row r="1647" spans="1:6" x14ac:dyDescent="0.25">
      <c r="A1647">
        <f t="shared" si="150"/>
        <v>2709316</v>
      </c>
      <c r="B1647">
        <v>1646</v>
      </c>
      <c r="C1647">
        <f t="shared" si="157"/>
        <v>229</v>
      </c>
      <c r="D1647">
        <f t="shared" ca="1" si="151"/>
        <v>5.669130310120718E-2</v>
      </c>
      <c r="E1647">
        <f t="shared" ca="1" si="152"/>
        <v>2074</v>
      </c>
      <c r="F1647">
        <f t="shared" ca="1" si="153"/>
        <v>227</v>
      </c>
    </row>
    <row r="1648" spans="1:6" x14ac:dyDescent="0.25">
      <c r="A1648">
        <f t="shared" si="150"/>
        <v>2712609</v>
      </c>
      <c r="B1648">
        <v>1647</v>
      </c>
      <c r="C1648">
        <f t="shared" si="157"/>
        <v>229</v>
      </c>
      <c r="D1648">
        <f t="shared" ca="1" si="151"/>
        <v>0.8771281856445825</v>
      </c>
      <c r="E1648">
        <f t="shared" ca="1" si="152"/>
        <v>285</v>
      </c>
      <c r="F1648">
        <f t="shared" ca="1" si="153"/>
        <v>202</v>
      </c>
    </row>
    <row r="1649" spans="1:6" x14ac:dyDescent="0.25">
      <c r="A1649">
        <f t="shared" si="150"/>
        <v>2715904</v>
      </c>
      <c r="B1649">
        <v>1648</v>
      </c>
      <c r="C1649">
        <f t="shared" si="157"/>
        <v>229</v>
      </c>
      <c r="D1649">
        <f t="shared" ca="1" si="151"/>
        <v>0.3097802136992801</v>
      </c>
      <c r="E1649">
        <f t="shared" ca="1" si="152"/>
        <v>1502</v>
      </c>
      <c r="F1649">
        <f t="shared" ca="1" si="153"/>
        <v>278</v>
      </c>
    </row>
    <row r="1650" spans="1:6" x14ac:dyDescent="0.25">
      <c r="A1650">
        <f t="shared" si="150"/>
        <v>2719201</v>
      </c>
      <c r="B1650">
        <v>1649</v>
      </c>
      <c r="C1650">
        <f t="shared" si="157"/>
        <v>229</v>
      </c>
      <c r="D1650">
        <f t="shared" ca="1" si="151"/>
        <v>0.89132251933643059</v>
      </c>
      <c r="E1650">
        <f t="shared" ca="1" si="152"/>
        <v>243</v>
      </c>
      <c r="F1650">
        <f t="shared" ca="1" si="153"/>
        <v>182</v>
      </c>
    </row>
    <row r="1651" spans="1:6" x14ac:dyDescent="0.25">
      <c r="A1651">
        <f t="shared" si="150"/>
        <v>2722500</v>
      </c>
      <c r="B1651">
        <v>1650</v>
      </c>
      <c r="C1651">
        <f t="shared" si="157"/>
        <v>229</v>
      </c>
      <c r="D1651">
        <f t="shared" ca="1" si="151"/>
        <v>0.84275109749415145</v>
      </c>
      <c r="E1651">
        <f t="shared" ca="1" si="152"/>
        <v>359</v>
      </c>
      <c r="F1651">
        <f t="shared" ca="1" si="153"/>
        <v>215</v>
      </c>
    </row>
    <row r="1652" spans="1:6" x14ac:dyDescent="0.25">
      <c r="A1652">
        <f t="shared" si="150"/>
        <v>2725801</v>
      </c>
      <c r="B1652">
        <v>1651</v>
      </c>
      <c r="C1652">
        <f t="shared" si="157"/>
        <v>229</v>
      </c>
      <c r="D1652">
        <f t="shared" ca="1" si="151"/>
        <v>0.23060784773663157</v>
      </c>
      <c r="E1652">
        <f t="shared" ca="1" si="152"/>
        <v>1660</v>
      </c>
      <c r="F1652">
        <f t="shared" ca="1" si="153"/>
        <v>229</v>
      </c>
    </row>
    <row r="1653" spans="1:6" x14ac:dyDescent="0.25">
      <c r="A1653">
        <f t="shared" si="150"/>
        <v>2729104</v>
      </c>
      <c r="B1653">
        <v>1652</v>
      </c>
      <c r="C1653">
        <f t="shared" ref="C1653:C1659" si="158">3*60+55</f>
        <v>235</v>
      </c>
      <c r="D1653">
        <f t="shared" ca="1" si="151"/>
        <v>0.2589082968994888</v>
      </c>
      <c r="E1653">
        <f t="shared" ca="1" si="152"/>
        <v>1595</v>
      </c>
      <c r="F1653">
        <f t="shared" ca="1" si="153"/>
        <v>267</v>
      </c>
    </row>
    <row r="1654" spans="1:6" x14ac:dyDescent="0.25">
      <c r="A1654">
        <f t="shared" si="150"/>
        <v>2732409</v>
      </c>
      <c r="B1654">
        <v>1653</v>
      </c>
      <c r="C1654">
        <f t="shared" si="158"/>
        <v>235</v>
      </c>
      <c r="D1654">
        <f t="shared" ca="1" si="151"/>
        <v>0.51708225396852991</v>
      </c>
      <c r="E1654">
        <f t="shared" ca="1" si="152"/>
        <v>1054</v>
      </c>
      <c r="F1654">
        <f t="shared" ca="1" si="153"/>
        <v>247</v>
      </c>
    </row>
    <row r="1655" spans="1:6" x14ac:dyDescent="0.25">
      <c r="A1655">
        <f t="shared" si="150"/>
        <v>2735716</v>
      </c>
      <c r="B1655">
        <v>1654</v>
      </c>
      <c r="C1655">
        <f t="shared" si="158"/>
        <v>235</v>
      </c>
      <c r="D1655">
        <f t="shared" ca="1" si="151"/>
        <v>0.49770098685352093</v>
      </c>
      <c r="E1655">
        <f t="shared" ca="1" si="152"/>
        <v>1091</v>
      </c>
      <c r="F1655">
        <f t="shared" ca="1" si="153"/>
        <v>231</v>
      </c>
    </row>
    <row r="1656" spans="1:6" x14ac:dyDescent="0.25">
      <c r="A1656">
        <f t="shared" si="150"/>
        <v>2739025</v>
      </c>
      <c r="B1656">
        <v>1655</v>
      </c>
      <c r="C1656">
        <f t="shared" si="158"/>
        <v>235</v>
      </c>
      <c r="D1656">
        <f t="shared" ca="1" si="151"/>
        <v>0.66860196005491535</v>
      </c>
      <c r="E1656">
        <f t="shared" ca="1" si="152"/>
        <v>731</v>
      </c>
      <c r="F1656">
        <f t="shared" ca="1" si="153"/>
        <v>218</v>
      </c>
    </row>
    <row r="1657" spans="1:6" x14ac:dyDescent="0.25">
      <c r="A1657">
        <f t="shared" si="150"/>
        <v>2742336</v>
      </c>
      <c r="B1657">
        <v>1656</v>
      </c>
      <c r="C1657">
        <f t="shared" si="158"/>
        <v>235</v>
      </c>
      <c r="D1657">
        <f t="shared" ca="1" si="151"/>
        <v>0.83532749652491334</v>
      </c>
      <c r="E1657">
        <f t="shared" ca="1" si="152"/>
        <v>375</v>
      </c>
      <c r="F1657">
        <f t="shared" ca="1" si="153"/>
        <v>198</v>
      </c>
    </row>
    <row r="1658" spans="1:6" x14ac:dyDescent="0.25">
      <c r="A1658">
        <f t="shared" si="150"/>
        <v>2745649</v>
      </c>
      <c r="B1658">
        <v>1657</v>
      </c>
      <c r="C1658">
        <f t="shared" si="158"/>
        <v>235</v>
      </c>
      <c r="D1658">
        <f t="shared" ca="1" si="151"/>
        <v>0.42696714479811471</v>
      </c>
      <c r="E1658">
        <f t="shared" ca="1" si="152"/>
        <v>1251</v>
      </c>
      <c r="F1658">
        <f t="shared" ca="1" si="153"/>
        <v>253</v>
      </c>
    </row>
    <row r="1659" spans="1:6" x14ac:dyDescent="0.25">
      <c r="A1659">
        <f t="shared" si="150"/>
        <v>2748964</v>
      </c>
      <c r="B1659">
        <v>1658</v>
      </c>
      <c r="C1659">
        <f t="shared" si="158"/>
        <v>235</v>
      </c>
      <c r="D1659">
        <f t="shared" ca="1" si="151"/>
        <v>0.95803585355542364</v>
      </c>
      <c r="E1659">
        <f t="shared" ca="1" si="152"/>
        <v>98</v>
      </c>
      <c r="F1659">
        <f t="shared" ca="1" si="153"/>
        <v>165</v>
      </c>
    </row>
    <row r="1660" spans="1:6" x14ac:dyDescent="0.25">
      <c r="A1660">
        <f t="shared" si="150"/>
        <v>2752281</v>
      </c>
      <c r="B1660">
        <v>1659</v>
      </c>
      <c r="C1660">
        <f>3*60+49</f>
        <v>229</v>
      </c>
      <c r="D1660">
        <f t="shared" ca="1" si="151"/>
        <v>0.15649561291886638</v>
      </c>
      <c r="E1660">
        <f t="shared" ca="1" si="152"/>
        <v>1822</v>
      </c>
      <c r="F1660">
        <f t="shared" ca="1" si="153"/>
        <v>208</v>
      </c>
    </row>
    <row r="1661" spans="1:6" x14ac:dyDescent="0.25">
      <c r="A1661">
        <f t="shared" si="150"/>
        <v>2755600</v>
      </c>
      <c r="B1661">
        <v>1660</v>
      </c>
      <c r="C1661">
        <f>3*60+49</f>
        <v>229</v>
      </c>
      <c r="D1661">
        <f t="shared" ca="1" si="151"/>
        <v>0.80325755014476219</v>
      </c>
      <c r="E1661">
        <f t="shared" ca="1" si="152"/>
        <v>439</v>
      </c>
      <c r="F1661">
        <f t="shared" ca="1" si="153"/>
        <v>235</v>
      </c>
    </row>
    <row r="1662" spans="1:6" x14ac:dyDescent="0.25">
      <c r="A1662">
        <f t="shared" si="150"/>
        <v>2758921</v>
      </c>
      <c r="B1662">
        <v>1661</v>
      </c>
      <c r="C1662">
        <f>3*60+55</f>
        <v>235</v>
      </c>
      <c r="D1662">
        <f t="shared" ca="1" si="151"/>
        <v>0.32570640521077365</v>
      </c>
      <c r="E1662">
        <f t="shared" ca="1" si="152"/>
        <v>1462</v>
      </c>
      <c r="F1662">
        <f t="shared" ca="1" si="153"/>
        <v>331</v>
      </c>
    </row>
    <row r="1663" spans="1:6" x14ac:dyDescent="0.25">
      <c r="A1663">
        <f t="shared" si="150"/>
        <v>2762244</v>
      </c>
      <c r="B1663">
        <v>1662</v>
      </c>
      <c r="C1663">
        <f>3*60+55</f>
        <v>235</v>
      </c>
      <c r="D1663">
        <f t="shared" ca="1" si="151"/>
        <v>0.3608277934197438</v>
      </c>
      <c r="E1663">
        <f t="shared" ca="1" si="152"/>
        <v>1395</v>
      </c>
      <c r="F1663">
        <f t="shared" ca="1" si="153"/>
        <v>301</v>
      </c>
    </row>
    <row r="1664" spans="1:6" x14ac:dyDescent="0.25">
      <c r="A1664">
        <f t="shared" si="150"/>
        <v>2765569</v>
      </c>
      <c r="B1664">
        <v>1663</v>
      </c>
      <c r="C1664">
        <f>3*60+55</f>
        <v>235</v>
      </c>
      <c r="D1664">
        <f t="shared" ca="1" si="151"/>
        <v>0.11852581838547671</v>
      </c>
      <c r="E1664">
        <f t="shared" ca="1" si="152"/>
        <v>1927</v>
      </c>
      <c r="F1664">
        <f t="shared" ca="1" si="153"/>
        <v>251</v>
      </c>
    </row>
    <row r="1665" spans="1:6" x14ac:dyDescent="0.25">
      <c r="A1665">
        <f t="shared" si="150"/>
        <v>2768896</v>
      </c>
      <c r="B1665">
        <v>1664</v>
      </c>
      <c r="C1665">
        <f t="shared" ref="C1665:C1676" si="159">4*60+26</f>
        <v>266</v>
      </c>
      <c r="D1665">
        <f t="shared" ca="1" si="151"/>
        <v>0.82116812736435463</v>
      </c>
      <c r="E1665">
        <f t="shared" ca="1" si="152"/>
        <v>403</v>
      </c>
      <c r="F1665">
        <f t="shared" ca="1" si="153"/>
        <v>220</v>
      </c>
    </row>
    <row r="1666" spans="1:6" x14ac:dyDescent="0.25">
      <c r="A1666">
        <f t="shared" si="150"/>
        <v>2772225</v>
      </c>
      <c r="B1666">
        <v>1665</v>
      </c>
      <c r="C1666">
        <f t="shared" si="159"/>
        <v>266</v>
      </c>
      <c r="D1666">
        <f t="shared" ca="1" si="151"/>
        <v>0.28375160794529508</v>
      </c>
      <c r="E1666">
        <f t="shared" ca="1" si="152"/>
        <v>1550</v>
      </c>
      <c r="F1666">
        <f t="shared" ca="1" si="153"/>
        <v>258</v>
      </c>
    </row>
    <row r="1667" spans="1:6" x14ac:dyDescent="0.25">
      <c r="A1667">
        <f t="shared" ref="A1667:A1730" si="160">B1667^2</f>
        <v>2775556</v>
      </c>
      <c r="B1667">
        <v>1666</v>
      </c>
      <c r="C1667">
        <f t="shared" si="159"/>
        <v>266</v>
      </c>
      <c r="D1667">
        <f t="shared" ref="D1667:D1730" ca="1" si="161">RAND()</f>
        <v>0.44027303599041945</v>
      </c>
      <c r="E1667">
        <f t="shared" ref="E1667:E1730" ca="1" si="162">RANK(D1667,$D$2:$D$2194)</f>
        <v>1220</v>
      </c>
      <c r="F1667">
        <f t="shared" ref="F1667:F1730" ca="1" si="163">OFFSET($C$1,E1667,0)</f>
        <v>191</v>
      </c>
    </row>
    <row r="1668" spans="1:6" x14ac:dyDescent="0.25">
      <c r="A1668">
        <f t="shared" si="160"/>
        <v>2778889</v>
      </c>
      <c r="B1668">
        <v>1667</v>
      </c>
      <c r="C1668">
        <f t="shared" si="159"/>
        <v>266</v>
      </c>
      <c r="D1668">
        <f t="shared" ca="1" si="161"/>
        <v>0.97661953113088906</v>
      </c>
      <c r="E1668">
        <f t="shared" ca="1" si="162"/>
        <v>53</v>
      </c>
      <c r="F1668">
        <f t="shared" ca="1" si="163"/>
        <v>146</v>
      </c>
    </row>
    <row r="1669" spans="1:6" x14ac:dyDescent="0.25">
      <c r="A1669">
        <f t="shared" si="160"/>
        <v>2782224</v>
      </c>
      <c r="B1669">
        <v>1668</v>
      </c>
      <c r="C1669">
        <f t="shared" si="159"/>
        <v>266</v>
      </c>
      <c r="D1669">
        <f t="shared" ca="1" si="161"/>
        <v>0.29621510262039452</v>
      </c>
      <c r="E1669">
        <f t="shared" ca="1" si="162"/>
        <v>1530</v>
      </c>
      <c r="F1669">
        <f t="shared" ca="1" si="163"/>
        <v>263</v>
      </c>
    </row>
    <row r="1670" spans="1:6" x14ac:dyDescent="0.25">
      <c r="A1670">
        <f t="shared" si="160"/>
        <v>2785561</v>
      </c>
      <c r="B1670">
        <v>1669</v>
      </c>
      <c r="C1670">
        <f t="shared" si="159"/>
        <v>266</v>
      </c>
      <c r="D1670">
        <f t="shared" ca="1" si="161"/>
        <v>0.19536836007822</v>
      </c>
      <c r="E1670">
        <f t="shared" ca="1" si="162"/>
        <v>1734</v>
      </c>
      <c r="F1670">
        <f t="shared" ca="1" si="163"/>
        <v>250</v>
      </c>
    </row>
    <row r="1671" spans="1:6" x14ac:dyDescent="0.25">
      <c r="A1671">
        <f t="shared" si="160"/>
        <v>2788900</v>
      </c>
      <c r="B1671">
        <v>1670</v>
      </c>
      <c r="C1671">
        <f t="shared" si="159"/>
        <v>266</v>
      </c>
      <c r="D1671">
        <f t="shared" ca="1" si="161"/>
        <v>0.72340140996956759</v>
      </c>
      <c r="E1671">
        <f t="shared" ca="1" si="162"/>
        <v>589</v>
      </c>
      <c r="F1671">
        <f t="shared" ca="1" si="163"/>
        <v>168</v>
      </c>
    </row>
    <row r="1672" spans="1:6" x14ac:dyDescent="0.25">
      <c r="A1672">
        <f t="shared" si="160"/>
        <v>2792241</v>
      </c>
      <c r="B1672">
        <v>1671</v>
      </c>
      <c r="C1672">
        <f t="shared" si="159"/>
        <v>266</v>
      </c>
      <c r="D1672">
        <f t="shared" ca="1" si="161"/>
        <v>0.23139056199053254</v>
      </c>
      <c r="E1672">
        <f t="shared" ca="1" si="162"/>
        <v>1658</v>
      </c>
      <c r="F1672">
        <f t="shared" ca="1" si="163"/>
        <v>235</v>
      </c>
    </row>
    <row r="1673" spans="1:6" x14ac:dyDescent="0.25">
      <c r="A1673">
        <f t="shared" si="160"/>
        <v>2795584</v>
      </c>
      <c r="B1673">
        <v>1672</v>
      </c>
      <c r="C1673">
        <f t="shared" si="159"/>
        <v>266</v>
      </c>
      <c r="D1673">
        <f t="shared" ca="1" si="161"/>
        <v>0.93457306077929247</v>
      </c>
      <c r="E1673">
        <f t="shared" ca="1" si="162"/>
        <v>141</v>
      </c>
      <c r="F1673">
        <f t="shared" ca="1" si="163"/>
        <v>238</v>
      </c>
    </row>
    <row r="1674" spans="1:6" x14ac:dyDescent="0.25">
      <c r="A1674">
        <f t="shared" si="160"/>
        <v>2798929</v>
      </c>
      <c r="B1674">
        <v>1673</v>
      </c>
      <c r="C1674">
        <f t="shared" si="159"/>
        <v>266</v>
      </c>
      <c r="D1674">
        <f t="shared" ca="1" si="161"/>
        <v>0.47314655900276248</v>
      </c>
      <c r="E1674">
        <f t="shared" ca="1" si="162"/>
        <v>1144</v>
      </c>
      <c r="F1674">
        <f t="shared" ca="1" si="163"/>
        <v>273</v>
      </c>
    </row>
    <row r="1675" spans="1:6" x14ac:dyDescent="0.25">
      <c r="A1675">
        <f t="shared" si="160"/>
        <v>2802276</v>
      </c>
      <c r="B1675">
        <v>1674</v>
      </c>
      <c r="C1675">
        <f t="shared" si="159"/>
        <v>266</v>
      </c>
      <c r="D1675">
        <f t="shared" ca="1" si="161"/>
        <v>4.0885717053251058E-2</v>
      </c>
      <c r="E1675">
        <f t="shared" ca="1" si="162"/>
        <v>2117</v>
      </c>
      <c r="F1675">
        <f t="shared" ca="1" si="163"/>
        <v>263</v>
      </c>
    </row>
    <row r="1676" spans="1:6" x14ac:dyDescent="0.25">
      <c r="A1676">
        <f t="shared" si="160"/>
        <v>2805625</v>
      </c>
      <c r="B1676">
        <v>1675</v>
      </c>
      <c r="C1676">
        <f t="shared" si="159"/>
        <v>266</v>
      </c>
      <c r="D1676">
        <f t="shared" ca="1" si="161"/>
        <v>0.42890700165896278</v>
      </c>
      <c r="E1676">
        <f t="shared" ca="1" si="162"/>
        <v>1245</v>
      </c>
      <c r="F1676">
        <f t="shared" ca="1" si="163"/>
        <v>244</v>
      </c>
    </row>
    <row r="1677" spans="1:6" x14ac:dyDescent="0.25">
      <c r="A1677">
        <f t="shared" si="160"/>
        <v>2808976</v>
      </c>
      <c r="B1677">
        <v>1676</v>
      </c>
      <c r="C1677">
        <f>3*60+56</f>
        <v>236</v>
      </c>
      <c r="D1677">
        <f t="shared" ca="1" si="161"/>
        <v>0.32002720968632614</v>
      </c>
      <c r="E1677">
        <f t="shared" ca="1" si="162"/>
        <v>1477</v>
      </c>
      <c r="F1677">
        <f t="shared" ca="1" si="163"/>
        <v>218</v>
      </c>
    </row>
    <row r="1678" spans="1:6" x14ac:dyDescent="0.25">
      <c r="A1678">
        <f t="shared" si="160"/>
        <v>2812329</v>
      </c>
      <c r="B1678">
        <v>1677</v>
      </c>
      <c r="C1678">
        <f>4*60+14</f>
        <v>254</v>
      </c>
      <c r="D1678">
        <f t="shared" ca="1" si="161"/>
        <v>0.13796018686039213</v>
      </c>
      <c r="E1678">
        <f t="shared" ca="1" si="162"/>
        <v>1867</v>
      </c>
      <c r="F1678">
        <f t="shared" ca="1" si="163"/>
        <v>243</v>
      </c>
    </row>
    <row r="1679" spans="1:6" x14ac:dyDescent="0.25">
      <c r="A1679">
        <f t="shared" si="160"/>
        <v>2815684</v>
      </c>
      <c r="B1679">
        <v>1678</v>
      </c>
      <c r="C1679">
        <f>4*60+14</f>
        <v>254</v>
      </c>
      <c r="D1679">
        <f t="shared" ca="1" si="161"/>
        <v>0.98852361758928975</v>
      </c>
      <c r="E1679">
        <f t="shared" ca="1" si="162"/>
        <v>29</v>
      </c>
      <c r="F1679">
        <f t="shared" ca="1" si="163"/>
        <v>180</v>
      </c>
    </row>
    <row r="1680" spans="1:6" x14ac:dyDescent="0.25">
      <c r="A1680">
        <f t="shared" si="160"/>
        <v>2819041</v>
      </c>
      <c r="B1680">
        <v>1679</v>
      </c>
      <c r="C1680">
        <f>4*60+14</f>
        <v>254</v>
      </c>
      <c r="D1680">
        <f t="shared" ca="1" si="161"/>
        <v>0.26206905383069312</v>
      </c>
      <c r="E1680">
        <f t="shared" ca="1" si="162"/>
        <v>1587</v>
      </c>
      <c r="F1680">
        <f t="shared" ca="1" si="163"/>
        <v>264</v>
      </c>
    </row>
    <row r="1681" spans="1:6" x14ac:dyDescent="0.25">
      <c r="A1681">
        <f t="shared" si="160"/>
        <v>2822400</v>
      </c>
      <c r="B1681">
        <v>1680</v>
      </c>
      <c r="C1681">
        <f>4*60+14</f>
        <v>254</v>
      </c>
      <c r="D1681">
        <f t="shared" ca="1" si="161"/>
        <v>0.93340874819076858</v>
      </c>
      <c r="E1681">
        <f t="shared" ca="1" si="162"/>
        <v>150</v>
      </c>
      <c r="F1681">
        <f t="shared" ca="1" si="163"/>
        <v>201</v>
      </c>
    </row>
    <row r="1682" spans="1:6" x14ac:dyDescent="0.25">
      <c r="A1682">
        <f t="shared" si="160"/>
        <v>2825761</v>
      </c>
      <c r="B1682">
        <v>1681</v>
      </c>
      <c r="C1682">
        <f t="shared" ref="C1682:C1690" si="164">3*60+12</f>
        <v>192</v>
      </c>
      <c r="D1682">
        <f t="shared" ca="1" si="161"/>
        <v>0.13277523313559458</v>
      </c>
      <c r="E1682">
        <f t="shared" ca="1" si="162"/>
        <v>1883</v>
      </c>
      <c r="F1682">
        <f t="shared" ca="1" si="163"/>
        <v>227</v>
      </c>
    </row>
    <row r="1683" spans="1:6" x14ac:dyDescent="0.25">
      <c r="A1683">
        <f t="shared" si="160"/>
        <v>2829124</v>
      </c>
      <c r="B1683">
        <v>1682</v>
      </c>
      <c r="C1683">
        <f t="shared" si="164"/>
        <v>192</v>
      </c>
      <c r="D1683">
        <f t="shared" ca="1" si="161"/>
        <v>0.51681684471960998</v>
      </c>
      <c r="E1683">
        <f t="shared" ca="1" si="162"/>
        <v>1055</v>
      </c>
      <c r="F1683">
        <f t="shared" ca="1" si="163"/>
        <v>247</v>
      </c>
    </row>
    <row r="1684" spans="1:6" x14ac:dyDescent="0.25">
      <c r="A1684">
        <f t="shared" si="160"/>
        <v>2832489</v>
      </c>
      <c r="B1684">
        <v>1683</v>
      </c>
      <c r="C1684">
        <f t="shared" si="164"/>
        <v>192</v>
      </c>
      <c r="D1684">
        <f t="shared" ca="1" si="161"/>
        <v>3.4104558325436907E-2</v>
      </c>
      <c r="E1684">
        <f t="shared" ca="1" si="162"/>
        <v>2129</v>
      </c>
      <c r="F1684">
        <f t="shared" ca="1" si="163"/>
        <v>287</v>
      </c>
    </row>
    <row r="1685" spans="1:6" x14ac:dyDescent="0.25">
      <c r="A1685">
        <f t="shared" si="160"/>
        <v>2835856</v>
      </c>
      <c r="B1685">
        <v>1684</v>
      </c>
      <c r="C1685">
        <f t="shared" si="164"/>
        <v>192</v>
      </c>
      <c r="D1685">
        <f t="shared" ca="1" si="161"/>
        <v>7.9731814197723239E-2</v>
      </c>
      <c r="E1685">
        <f t="shared" ca="1" si="162"/>
        <v>2012</v>
      </c>
      <c r="F1685">
        <f t="shared" ca="1" si="163"/>
        <v>245</v>
      </c>
    </row>
    <row r="1686" spans="1:6" x14ac:dyDescent="0.25">
      <c r="A1686">
        <f t="shared" si="160"/>
        <v>2839225</v>
      </c>
      <c r="B1686">
        <v>1685</v>
      </c>
      <c r="C1686">
        <f t="shared" si="164"/>
        <v>192</v>
      </c>
      <c r="D1686">
        <f t="shared" ca="1" si="161"/>
        <v>7.3258574851799763E-2</v>
      </c>
      <c r="E1686">
        <f t="shared" ca="1" si="162"/>
        <v>2035</v>
      </c>
      <c r="F1686">
        <f t="shared" ca="1" si="163"/>
        <v>196</v>
      </c>
    </row>
    <row r="1687" spans="1:6" x14ac:dyDescent="0.25">
      <c r="A1687">
        <f t="shared" si="160"/>
        <v>2842596</v>
      </c>
      <c r="B1687">
        <v>1686</v>
      </c>
      <c r="C1687">
        <f t="shared" si="164"/>
        <v>192</v>
      </c>
      <c r="D1687">
        <f t="shared" ca="1" si="161"/>
        <v>0.33410018658679708</v>
      </c>
      <c r="E1687">
        <f t="shared" ca="1" si="162"/>
        <v>1449</v>
      </c>
      <c r="F1687">
        <f t="shared" ca="1" si="163"/>
        <v>298</v>
      </c>
    </row>
    <row r="1688" spans="1:6" x14ac:dyDescent="0.25">
      <c r="A1688">
        <f t="shared" si="160"/>
        <v>2845969</v>
      </c>
      <c r="B1688">
        <v>1687</v>
      </c>
      <c r="C1688">
        <f t="shared" si="164"/>
        <v>192</v>
      </c>
      <c r="D1688">
        <f t="shared" ca="1" si="161"/>
        <v>0.11118511184138313</v>
      </c>
      <c r="E1688">
        <f t="shared" ca="1" si="162"/>
        <v>1936</v>
      </c>
      <c r="F1688">
        <f t="shared" ca="1" si="163"/>
        <v>230</v>
      </c>
    </row>
    <row r="1689" spans="1:6" x14ac:dyDescent="0.25">
      <c r="A1689">
        <f t="shared" si="160"/>
        <v>2849344</v>
      </c>
      <c r="B1689">
        <v>1688</v>
      </c>
      <c r="C1689">
        <f t="shared" si="164"/>
        <v>192</v>
      </c>
      <c r="D1689">
        <f t="shared" ca="1" si="161"/>
        <v>0.74875592933542456</v>
      </c>
      <c r="E1689">
        <f t="shared" ca="1" si="162"/>
        <v>535</v>
      </c>
      <c r="F1689">
        <f t="shared" ca="1" si="163"/>
        <v>393</v>
      </c>
    </row>
    <row r="1690" spans="1:6" x14ac:dyDescent="0.25">
      <c r="A1690">
        <f t="shared" si="160"/>
        <v>2852721</v>
      </c>
      <c r="B1690">
        <v>1689</v>
      </c>
      <c r="C1690">
        <f t="shared" si="164"/>
        <v>192</v>
      </c>
      <c r="D1690">
        <f t="shared" ca="1" si="161"/>
        <v>0.71643752756718437</v>
      </c>
      <c r="E1690">
        <f t="shared" ca="1" si="162"/>
        <v>605</v>
      </c>
      <c r="F1690">
        <f t="shared" ca="1" si="163"/>
        <v>225</v>
      </c>
    </row>
    <row r="1691" spans="1:6" x14ac:dyDescent="0.25">
      <c r="A1691">
        <f t="shared" si="160"/>
        <v>2856100</v>
      </c>
      <c r="B1691">
        <v>1690</v>
      </c>
      <c r="C1691">
        <f>3*60+32</f>
        <v>212</v>
      </c>
      <c r="D1691">
        <f t="shared" ca="1" si="161"/>
        <v>0.79945948631005559</v>
      </c>
      <c r="E1691">
        <f t="shared" ca="1" si="162"/>
        <v>448</v>
      </c>
      <c r="F1691">
        <f t="shared" ca="1" si="163"/>
        <v>295</v>
      </c>
    </row>
    <row r="1692" spans="1:6" x14ac:dyDescent="0.25">
      <c r="A1692">
        <f t="shared" si="160"/>
        <v>2859481</v>
      </c>
      <c r="B1692">
        <v>1691</v>
      </c>
      <c r="C1692">
        <f>3*60+32</f>
        <v>212</v>
      </c>
      <c r="D1692">
        <f t="shared" ca="1" si="161"/>
        <v>0.83986067974157086</v>
      </c>
      <c r="E1692">
        <f t="shared" ca="1" si="162"/>
        <v>366</v>
      </c>
      <c r="F1692">
        <f t="shared" ca="1" si="163"/>
        <v>216</v>
      </c>
    </row>
    <row r="1693" spans="1:6" x14ac:dyDescent="0.25">
      <c r="A1693">
        <f t="shared" si="160"/>
        <v>2862864</v>
      </c>
      <c r="B1693">
        <v>1692</v>
      </c>
      <c r="C1693">
        <f>3*60+32</f>
        <v>212</v>
      </c>
      <c r="D1693">
        <f t="shared" ca="1" si="161"/>
        <v>0.37925062027224377</v>
      </c>
      <c r="E1693">
        <f t="shared" ca="1" si="162"/>
        <v>1351</v>
      </c>
      <c r="F1693">
        <f t="shared" ca="1" si="163"/>
        <v>303</v>
      </c>
    </row>
    <row r="1694" spans="1:6" x14ac:dyDescent="0.25">
      <c r="A1694">
        <f t="shared" si="160"/>
        <v>2866249</v>
      </c>
      <c r="B1694">
        <v>1693</v>
      </c>
      <c r="C1694">
        <f>3*60+44</f>
        <v>224</v>
      </c>
      <c r="D1694">
        <f t="shared" ca="1" si="161"/>
        <v>0.79383855740862352</v>
      </c>
      <c r="E1694">
        <f t="shared" ca="1" si="162"/>
        <v>460</v>
      </c>
      <c r="F1694">
        <f t="shared" ca="1" si="163"/>
        <v>230</v>
      </c>
    </row>
    <row r="1695" spans="1:6" x14ac:dyDescent="0.25">
      <c r="A1695">
        <f t="shared" si="160"/>
        <v>2869636</v>
      </c>
      <c r="B1695">
        <v>1694</v>
      </c>
      <c r="C1695">
        <f>3*60+44</f>
        <v>224</v>
      </c>
      <c r="D1695">
        <f t="shared" ca="1" si="161"/>
        <v>0.62566097035778079</v>
      </c>
      <c r="E1695">
        <f t="shared" ca="1" si="162"/>
        <v>823</v>
      </c>
      <c r="F1695">
        <f t="shared" ca="1" si="163"/>
        <v>260</v>
      </c>
    </row>
    <row r="1696" spans="1:6" x14ac:dyDescent="0.25">
      <c r="A1696">
        <f t="shared" si="160"/>
        <v>2873025</v>
      </c>
      <c r="B1696">
        <v>1695</v>
      </c>
      <c r="C1696">
        <f>3*60+44</f>
        <v>224</v>
      </c>
      <c r="D1696">
        <f t="shared" ca="1" si="161"/>
        <v>0.41166583306595705</v>
      </c>
      <c r="E1696">
        <f t="shared" ca="1" si="162"/>
        <v>1282</v>
      </c>
      <c r="F1696">
        <f t="shared" ca="1" si="163"/>
        <v>258</v>
      </c>
    </row>
    <row r="1697" spans="1:6" x14ac:dyDescent="0.25">
      <c r="A1697">
        <f t="shared" si="160"/>
        <v>2876416</v>
      </c>
      <c r="B1697">
        <v>1696</v>
      </c>
      <c r="C1697">
        <f>3*60+44</f>
        <v>224</v>
      </c>
      <c r="D1697">
        <f t="shared" ca="1" si="161"/>
        <v>0.23418036151617538</v>
      </c>
      <c r="E1697">
        <f t="shared" ca="1" si="162"/>
        <v>1650</v>
      </c>
      <c r="F1697">
        <f t="shared" ca="1" si="163"/>
        <v>229</v>
      </c>
    </row>
    <row r="1698" spans="1:6" x14ac:dyDescent="0.25">
      <c r="A1698">
        <f t="shared" si="160"/>
        <v>2879809</v>
      </c>
      <c r="B1698">
        <v>1697</v>
      </c>
      <c r="C1698">
        <f>3*60+32</f>
        <v>212</v>
      </c>
      <c r="D1698">
        <f t="shared" ca="1" si="161"/>
        <v>0.98936713169296064</v>
      </c>
      <c r="E1698">
        <f t="shared" ca="1" si="162"/>
        <v>28</v>
      </c>
      <c r="F1698">
        <f t="shared" ca="1" si="163"/>
        <v>180</v>
      </c>
    </row>
    <row r="1699" spans="1:6" x14ac:dyDescent="0.25">
      <c r="A1699">
        <f t="shared" si="160"/>
        <v>2883204</v>
      </c>
      <c r="B1699">
        <v>1698</v>
      </c>
      <c r="C1699">
        <f>3*60+32</f>
        <v>212</v>
      </c>
      <c r="D1699">
        <f t="shared" ca="1" si="161"/>
        <v>0.41573434295788325</v>
      </c>
      <c r="E1699">
        <f t="shared" ca="1" si="162"/>
        <v>1273</v>
      </c>
      <c r="F1699">
        <f t="shared" ca="1" si="163"/>
        <v>239</v>
      </c>
    </row>
    <row r="1700" spans="1:6" x14ac:dyDescent="0.25">
      <c r="A1700">
        <f t="shared" si="160"/>
        <v>2886601</v>
      </c>
      <c r="B1700">
        <v>1699</v>
      </c>
      <c r="C1700">
        <f t="shared" ref="C1700:C1707" si="165">3*60+56</f>
        <v>236</v>
      </c>
      <c r="D1700">
        <f t="shared" ca="1" si="161"/>
        <v>0.2292180690277249</v>
      </c>
      <c r="E1700">
        <f t="shared" ca="1" si="162"/>
        <v>1664</v>
      </c>
      <c r="F1700">
        <f t="shared" ca="1" si="163"/>
        <v>266</v>
      </c>
    </row>
    <row r="1701" spans="1:6" x14ac:dyDescent="0.25">
      <c r="A1701">
        <f t="shared" si="160"/>
        <v>2890000</v>
      </c>
      <c r="B1701">
        <v>1700</v>
      </c>
      <c r="C1701">
        <f t="shared" si="165"/>
        <v>236</v>
      </c>
      <c r="D1701">
        <f t="shared" ca="1" si="161"/>
        <v>0.54120255394933936</v>
      </c>
      <c r="E1701">
        <f t="shared" ca="1" si="162"/>
        <v>1008</v>
      </c>
      <c r="F1701">
        <f t="shared" ca="1" si="163"/>
        <v>253</v>
      </c>
    </row>
    <row r="1702" spans="1:6" x14ac:dyDescent="0.25">
      <c r="A1702">
        <f t="shared" si="160"/>
        <v>2893401</v>
      </c>
      <c r="B1702">
        <v>1701</v>
      </c>
      <c r="C1702">
        <f t="shared" si="165"/>
        <v>236</v>
      </c>
      <c r="D1702">
        <f t="shared" ca="1" si="161"/>
        <v>6.1713185843647933E-2</v>
      </c>
      <c r="E1702">
        <f t="shared" ca="1" si="162"/>
        <v>2061</v>
      </c>
      <c r="F1702">
        <f t="shared" ca="1" si="163"/>
        <v>236</v>
      </c>
    </row>
    <row r="1703" spans="1:6" x14ac:dyDescent="0.25">
      <c r="A1703">
        <f t="shared" si="160"/>
        <v>2896804</v>
      </c>
      <c r="B1703">
        <v>1702</v>
      </c>
      <c r="C1703">
        <f t="shared" si="165"/>
        <v>236</v>
      </c>
      <c r="D1703">
        <f t="shared" ca="1" si="161"/>
        <v>0.12696554192696152</v>
      </c>
      <c r="E1703">
        <f t="shared" ca="1" si="162"/>
        <v>1897</v>
      </c>
      <c r="F1703">
        <f t="shared" ca="1" si="163"/>
        <v>213</v>
      </c>
    </row>
    <row r="1704" spans="1:6" x14ac:dyDescent="0.25">
      <c r="A1704">
        <f t="shared" si="160"/>
        <v>2900209</v>
      </c>
      <c r="B1704">
        <v>1703</v>
      </c>
      <c r="C1704">
        <f t="shared" si="165"/>
        <v>236</v>
      </c>
      <c r="D1704">
        <f t="shared" ca="1" si="161"/>
        <v>0.83564026894279742</v>
      </c>
      <c r="E1704">
        <f t="shared" ca="1" si="162"/>
        <v>374</v>
      </c>
      <c r="F1704">
        <f t="shared" ca="1" si="163"/>
        <v>285</v>
      </c>
    </row>
    <row r="1705" spans="1:6" x14ac:dyDescent="0.25">
      <c r="A1705">
        <f t="shared" si="160"/>
        <v>2903616</v>
      </c>
      <c r="B1705">
        <v>1704</v>
      </c>
      <c r="C1705">
        <f t="shared" si="165"/>
        <v>236</v>
      </c>
      <c r="D1705">
        <f t="shared" ca="1" si="161"/>
        <v>0.53958545845703065</v>
      </c>
      <c r="E1705">
        <f t="shared" ca="1" si="162"/>
        <v>1012</v>
      </c>
      <c r="F1705">
        <f t="shared" ca="1" si="163"/>
        <v>290</v>
      </c>
    </row>
    <row r="1706" spans="1:6" x14ac:dyDescent="0.25">
      <c r="A1706">
        <f t="shared" si="160"/>
        <v>2907025</v>
      </c>
      <c r="B1706">
        <v>1705</v>
      </c>
      <c r="C1706">
        <f t="shared" si="165"/>
        <v>236</v>
      </c>
      <c r="D1706">
        <f t="shared" ca="1" si="161"/>
        <v>7.4291612721976152E-3</v>
      </c>
      <c r="E1706">
        <f t="shared" ca="1" si="162"/>
        <v>2182</v>
      </c>
      <c r="F1706">
        <f t="shared" ca="1" si="163"/>
        <v>219</v>
      </c>
    </row>
    <row r="1707" spans="1:6" x14ac:dyDescent="0.25">
      <c r="A1707">
        <f t="shared" si="160"/>
        <v>2910436</v>
      </c>
      <c r="B1707">
        <v>1706</v>
      </c>
      <c r="C1707">
        <f t="shared" si="165"/>
        <v>236</v>
      </c>
      <c r="D1707">
        <f t="shared" ca="1" si="161"/>
        <v>0.12702355274158317</v>
      </c>
      <c r="E1707">
        <f t="shared" ca="1" si="162"/>
        <v>1895</v>
      </c>
      <c r="F1707">
        <f t="shared" ca="1" si="163"/>
        <v>294</v>
      </c>
    </row>
    <row r="1708" spans="1:6" x14ac:dyDescent="0.25">
      <c r="A1708">
        <f t="shared" si="160"/>
        <v>2913849</v>
      </c>
      <c r="B1708">
        <v>1707</v>
      </c>
      <c r="C1708">
        <f>4*60+53</f>
        <v>293</v>
      </c>
      <c r="D1708">
        <f t="shared" ca="1" si="161"/>
        <v>0.15053515346621305</v>
      </c>
      <c r="E1708">
        <f t="shared" ca="1" si="162"/>
        <v>1834</v>
      </c>
      <c r="F1708">
        <f t="shared" ca="1" si="163"/>
        <v>210</v>
      </c>
    </row>
    <row r="1709" spans="1:6" x14ac:dyDescent="0.25">
      <c r="A1709">
        <f t="shared" si="160"/>
        <v>2917264</v>
      </c>
      <c r="B1709">
        <v>1708</v>
      </c>
      <c r="C1709">
        <f>4*60+53</f>
        <v>293</v>
      </c>
      <c r="D1709">
        <f t="shared" ca="1" si="161"/>
        <v>0.88648610617068258</v>
      </c>
      <c r="E1709">
        <f t="shared" ca="1" si="162"/>
        <v>256</v>
      </c>
      <c r="F1709">
        <f t="shared" ca="1" si="163"/>
        <v>178</v>
      </c>
    </row>
    <row r="1710" spans="1:6" x14ac:dyDescent="0.25">
      <c r="A1710">
        <f t="shared" si="160"/>
        <v>2920681</v>
      </c>
      <c r="B1710">
        <v>1709</v>
      </c>
      <c r="C1710">
        <f>4*60+53</f>
        <v>293</v>
      </c>
      <c r="D1710">
        <f t="shared" ca="1" si="161"/>
        <v>0.46126053760618713</v>
      </c>
      <c r="E1710">
        <f t="shared" ca="1" si="162"/>
        <v>1173</v>
      </c>
      <c r="F1710">
        <f t="shared" ca="1" si="163"/>
        <v>265</v>
      </c>
    </row>
    <row r="1711" spans="1:6" x14ac:dyDescent="0.25">
      <c r="A1711">
        <f t="shared" si="160"/>
        <v>2924100</v>
      </c>
      <c r="B1711">
        <v>1710</v>
      </c>
      <c r="C1711">
        <f>4*60+53</f>
        <v>293</v>
      </c>
      <c r="D1711">
        <f t="shared" ca="1" si="161"/>
        <v>0.30996831656748081</v>
      </c>
      <c r="E1711">
        <f t="shared" ca="1" si="162"/>
        <v>1501</v>
      </c>
      <c r="F1711">
        <f t="shared" ca="1" si="163"/>
        <v>278</v>
      </c>
    </row>
    <row r="1712" spans="1:6" x14ac:dyDescent="0.25">
      <c r="A1712">
        <f t="shared" si="160"/>
        <v>2927521</v>
      </c>
      <c r="B1712">
        <v>1711</v>
      </c>
      <c r="C1712">
        <f t="shared" ref="C1712:C1720" si="166">4*60+4</f>
        <v>244</v>
      </c>
      <c r="D1712">
        <f t="shared" ca="1" si="161"/>
        <v>0.39443800562200271</v>
      </c>
      <c r="E1712">
        <f t="shared" ca="1" si="162"/>
        <v>1314</v>
      </c>
      <c r="F1712">
        <f t="shared" ca="1" si="163"/>
        <v>283</v>
      </c>
    </row>
    <row r="1713" spans="1:6" x14ac:dyDescent="0.25">
      <c r="A1713">
        <f t="shared" si="160"/>
        <v>2930944</v>
      </c>
      <c r="B1713">
        <v>1712</v>
      </c>
      <c r="C1713">
        <f t="shared" si="166"/>
        <v>244</v>
      </c>
      <c r="D1713">
        <f t="shared" ca="1" si="161"/>
        <v>0.4232588799802055</v>
      </c>
      <c r="E1713">
        <f t="shared" ca="1" si="162"/>
        <v>1261</v>
      </c>
      <c r="F1713">
        <f t="shared" ca="1" si="163"/>
        <v>321</v>
      </c>
    </row>
    <row r="1714" spans="1:6" x14ac:dyDescent="0.25">
      <c r="A1714">
        <f t="shared" si="160"/>
        <v>2934369</v>
      </c>
      <c r="B1714">
        <v>1713</v>
      </c>
      <c r="C1714">
        <f t="shared" si="166"/>
        <v>244</v>
      </c>
      <c r="D1714">
        <f t="shared" ca="1" si="161"/>
        <v>0.85745508420756367</v>
      </c>
      <c r="E1714">
        <f t="shared" ca="1" si="162"/>
        <v>325</v>
      </c>
      <c r="F1714">
        <f t="shared" ca="1" si="163"/>
        <v>184</v>
      </c>
    </row>
    <row r="1715" spans="1:6" x14ac:dyDescent="0.25">
      <c r="A1715">
        <f t="shared" si="160"/>
        <v>2937796</v>
      </c>
      <c r="B1715">
        <v>1714</v>
      </c>
      <c r="C1715">
        <f t="shared" si="166"/>
        <v>244</v>
      </c>
      <c r="D1715">
        <f t="shared" ca="1" si="161"/>
        <v>0.1341046772662754</v>
      </c>
      <c r="E1715">
        <f t="shared" ca="1" si="162"/>
        <v>1880</v>
      </c>
      <c r="F1715">
        <f t="shared" ca="1" si="163"/>
        <v>227</v>
      </c>
    </row>
    <row r="1716" spans="1:6" x14ac:dyDescent="0.25">
      <c r="A1716">
        <f t="shared" si="160"/>
        <v>2941225</v>
      </c>
      <c r="B1716">
        <v>1715</v>
      </c>
      <c r="C1716">
        <f t="shared" si="166"/>
        <v>244</v>
      </c>
      <c r="D1716">
        <f t="shared" ca="1" si="161"/>
        <v>0.90507015778483002</v>
      </c>
      <c r="E1716">
        <f t="shared" ca="1" si="162"/>
        <v>213</v>
      </c>
      <c r="F1716">
        <f t="shared" ca="1" si="163"/>
        <v>170</v>
      </c>
    </row>
    <row r="1717" spans="1:6" x14ac:dyDescent="0.25">
      <c r="A1717">
        <f t="shared" si="160"/>
        <v>2944656</v>
      </c>
      <c r="B1717">
        <v>1716</v>
      </c>
      <c r="C1717">
        <f t="shared" si="166"/>
        <v>244</v>
      </c>
      <c r="D1717">
        <f t="shared" ca="1" si="161"/>
        <v>0.92399906128788301</v>
      </c>
      <c r="E1717">
        <f t="shared" ca="1" si="162"/>
        <v>172</v>
      </c>
      <c r="F1717">
        <f t="shared" ca="1" si="163"/>
        <v>323</v>
      </c>
    </row>
    <row r="1718" spans="1:6" x14ac:dyDescent="0.25">
      <c r="A1718">
        <f t="shared" si="160"/>
        <v>2948089</v>
      </c>
      <c r="B1718">
        <v>1717</v>
      </c>
      <c r="C1718">
        <f t="shared" si="166"/>
        <v>244</v>
      </c>
      <c r="D1718">
        <f t="shared" ca="1" si="161"/>
        <v>0.95508946741915501</v>
      </c>
      <c r="E1718">
        <f t="shared" ca="1" si="162"/>
        <v>103</v>
      </c>
      <c r="F1718">
        <f t="shared" ca="1" si="163"/>
        <v>282</v>
      </c>
    </row>
    <row r="1719" spans="1:6" x14ac:dyDescent="0.25">
      <c r="A1719">
        <f t="shared" si="160"/>
        <v>2951524</v>
      </c>
      <c r="B1719">
        <v>1718</v>
      </c>
      <c r="C1719">
        <f t="shared" si="166"/>
        <v>244</v>
      </c>
      <c r="D1719">
        <f t="shared" ca="1" si="161"/>
        <v>0.19926410117813498</v>
      </c>
      <c r="E1719">
        <f t="shared" ca="1" si="162"/>
        <v>1719</v>
      </c>
      <c r="F1719">
        <f t="shared" ca="1" si="163"/>
        <v>244</v>
      </c>
    </row>
    <row r="1720" spans="1:6" x14ac:dyDescent="0.25">
      <c r="A1720">
        <f t="shared" si="160"/>
        <v>2954961</v>
      </c>
      <c r="B1720">
        <v>1719</v>
      </c>
      <c r="C1720">
        <f t="shared" si="166"/>
        <v>244</v>
      </c>
      <c r="D1720">
        <f t="shared" ca="1" si="161"/>
        <v>0.55675532577550058</v>
      </c>
      <c r="E1720">
        <f t="shared" ca="1" si="162"/>
        <v>981</v>
      </c>
      <c r="F1720">
        <f t="shared" ca="1" si="163"/>
        <v>252</v>
      </c>
    </row>
    <row r="1721" spans="1:6" x14ac:dyDescent="0.25">
      <c r="A1721">
        <f t="shared" si="160"/>
        <v>2958400</v>
      </c>
      <c r="B1721">
        <v>1720</v>
      </c>
      <c r="C1721">
        <f>3*60+33</f>
        <v>213</v>
      </c>
      <c r="D1721">
        <f t="shared" ca="1" si="161"/>
        <v>0.96448876703840269</v>
      </c>
      <c r="E1721">
        <f t="shared" ca="1" si="162"/>
        <v>81</v>
      </c>
      <c r="F1721">
        <f t="shared" ca="1" si="163"/>
        <v>257</v>
      </c>
    </row>
    <row r="1722" spans="1:6" x14ac:dyDescent="0.25">
      <c r="A1722">
        <f t="shared" si="160"/>
        <v>2961841</v>
      </c>
      <c r="B1722">
        <v>1721</v>
      </c>
      <c r="C1722">
        <f t="shared" ref="C1722:C1731" si="167">3*60+55</f>
        <v>235</v>
      </c>
      <c r="D1722">
        <f t="shared" ca="1" si="161"/>
        <v>0.71367967921443098</v>
      </c>
      <c r="E1722">
        <f t="shared" ca="1" si="162"/>
        <v>611</v>
      </c>
      <c r="F1722">
        <f t="shared" ca="1" si="163"/>
        <v>220</v>
      </c>
    </row>
    <row r="1723" spans="1:6" x14ac:dyDescent="0.25">
      <c r="A1723">
        <f t="shared" si="160"/>
        <v>2965284</v>
      </c>
      <c r="B1723">
        <v>1722</v>
      </c>
      <c r="C1723">
        <f t="shared" si="167"/>
        <v>235</v>
      </c>
      <c r="D1723">
        <f t="shared" ca="1" si="161"/>
        <v>0.46423074378268703</v>
      </c>
      <c r="E1723">
        <f t="shared" ca="1" si="162"/>
        <v>1163</v>
      </c>
      <c r="F1723">
        <f t="shared" ca="1" si="163"/>
        <v>245</v>
      </c>
    </row>
    <row r="1724" spans="1:6" x14ac:dyDescent="0.25">
      <c r="A1724">
        <f t="shared" si="160"/>
        <v>2968729</v>
      </c>
      <c r="B1724">
        <v>1723</v>
      </c>
      <c r="C1724">
        <f t="shared" si="167"/>
        <v>235</v>
      </c>
      <c r="D1724">
        <f t="shared" ca="1" si="161"/>
        <v>0.51476458199855402</v>
      </c>
      <c r="E1724">
        <f t="shared" ca="1" si="162"/>
        <v>1058</v>
      </c>
      <c r="F1724">
        <f t="shared" ca="1" si="163"/>
        <v>247</v>
      </c>
    </row>
    <row r="1725" spans="1:6" x14ac:dyDescent="0.25">
      <c r="A1725">
        <f t="shared" si="160"/>
        <v>2972176</v>
      </c>
      <c r="B1725">
        <v>1724</v>
      </c>
      <c r="C1725">
        <f t="shared" si="167"/>
        <v>235</v>
      </c>
      <c r="D1725">
        <f t="shared" ca="1" si="161"/>
        <v>0.52375959173788489</v>
      </c>
      <c r="E1725">
        <f t="shared" ca="1" si="162"/>
        <v>1044</v>
      </c>
      <c r="F1725">
        <f t="shared" ca="1" si="163"/>
        <v>300</v>
      </c>
    </row>
    <row r="1726" spans="1:6" x14ac:dyDescent="0.25">
      <c r="A1726">
        <f t="shared" si="160"/>
        <v>2975625</v>
      </c>
      <c r="B1726">
        <v>1725</v>
      </c>
      <c r="C1726">
        <f t="shared" si="167"/>
        <v>235</v>
      </c>
      <c r="D1726">
        <f t="shared" ca="1" si="161"/>
        <v>0.7028380044452458</v>
      </c>
      <c r="E1726">
        <f t="shared" ca="1" si="162"/>
        <v>649</v>
      </c>
      <c r="F1726">
        <f t="shared" ca="1" si="163"/>
        <v>235</v>
      </c>
    </row>
    <row r="1727" spans="1:6" x14ac:dyDescent="0.25">
      <c r="A1727">
        <f t="shared" si="160"/>
        <v>2979076</v>
      </c>
      <c r="B1727">
        <v>1726</v>
      </c>
      <c r="C1727">
        <f t="shared" si="167"/>
        <v>235</v>
      </c>
      <c r="D1727">
        <f t="shared" ca="1" si="161"/>
        <v>0.23558677641972781</v>
      </c>
      <c r="E1727">
        <f t="shared" ca="1" si="162"/>
        <v>1648</v>
      </c>
      <c r="F1727">
        <f t="shared" ca="1" si="163"/>
        <v>229</v>
      </c>
    </row>
    <row r="1728" spans="1:6" x14ac:dyDescent="0.25">
      <c r="A1728">
        <f t="shared" si="160"/>
        <v>2982529</v>
      </c>
      <c r="B1728">
        <v>1727</v>
      </c>
      <c r="C1728">
        <f t="shared" si="167"/>
        <v>235</v>
      </c>
      <c r="D1728">
        <f t="shared" ca="1" si="161"/>
        <v>0.6212383098147457</v>
      </c>
      <c r="E1728">
        <f t="shared" ca="1" si="162"/>
        <v>835</v>
      </c>
      <c r="F1728">
        <f t="shared" ca="1" si="163"/>
        <v>204</v>
      </c>
    </row>
    <row r="1729" spans="1:6" x14ac:dyDescent="0.25">
      <c r="A1729">
        <f t="shared" si="160"/>
        <v>2985984</v>
      </c>
      <c r="B1729">
        <v>1728</v>
      </c>
      <c r="C1729">
        <f t="shared" si="167"/>
        <v>235</v>
      </c>
      <c r="D1729">
        <f t="shared" ca="1" si="161"/>
        <v>0.25267783809136024</v>
      </c>
      <c r="E1729">
        <f t="shared" ca="1" si="162"/>
        <v>1612</v>
      </c>
      <c r="F1729">
        <f t="shared" ca="1" si="163"/>
        <v>265</v>
      </c>
    </row>
    <row r="1730" spans="1:6" x14ac:dyDescent="0.25">
      <c r="A1730">
        <f t="shared" si="160"/>
        <v>2989441</v>
      </c>
      <c r="B1730">
        <v>1729</v>
      </c>
      <c r="C1730">
        <f t="shared" si="167"/>
        <v>235</v>
      </c>
      <c r="D1730">
        <f t="shared" ca="1" si="161"/>
        <v>5.7721759866552702E-2</v>
      </c>
      <c r="E1730">
        <f t="shared" ca="1" si="162"/>
        <v>2070</v>
      </c>
      <c r="F1730">
        <f t="shared" ca="1" si="163"/>
        <v>263</v>
      </c>
    </row>
    <row r="1731" spans="1:6" x14ac:dyDescent="0.25">
      <c r="A1731">
        <f t="shared" ref="A1731:A1794" si="168">B1731^2</f>
        <v>2992900</v>
      </c>
      <c r="B1731">
        <v>1730</v>
      </c>
      <c r="C1731">
        <f t="shared" si="167"/>
        <v>235</v>
      </c>
      <c r="D1731">
        <f t="shared" ref="D1731:D1794" ca="1" si="169">RAND()</f>
        <v>0.19176317724630909</v>
      </c>
      <c r="E1731">
        <f t="shared" ref="E1731:E1794" ca="1" si="170">RANK(D1731,$D$2:$D$2194)</f>
        <v>1742</v>
      </c>
      <c r="F1731">
        <f t="shared" ref="F1731:F1794" ca="1" si="171">OFFSET($C$1,E1731,0)</f>
        <v>250</v>
      </c>
    </row>
    <row r="1732" spans="1:6" x14ac:dyDescent="0.25">
      <c r="A1732">
        <f t="shared" si="168"/>
        <v>2996361</v>
      </c>
      <c r="B1732">
        <v>1731</v>
      </c>
      <c r="C1732">
        <f>3*60+32</f>
        <v>212</v>
      </c>
      <c r="D1732">
        <f t="shared" ca="1" si="169"/>
        <v>0.59905570606691438</v>
      </c>
      <c r="E1732">
        <f t="shared" ca="1" si="170"/>
        <v>880</v>
      </c>
      <c r="F1732">
        <f t="shared" ca="1" si="171"/>
        <v>227</v>
      </c>
    </row>
    <row r="1733" spans="1:6" x14ac:dyDescent="0.25">
      <c r="A1733">
        <f t="shared" si="168"/>
        <v>2999824</v>
      </c>
      <c r="B1733">
        <v>1732</v>
      </c>
      <c r="C1733">
        <f t="shared" ref="C1733:C1744" si="172">4*60+10</f>
        <v>250</v>
      </c>
      <c r="D1733">
        <f t="shared" ca="1" si="169"/>
        <v>0.57196271635136697</v>
      </c>
      <c r="E1733">
        <f t="shared" ca="1" si="170"/>
        <v>940</v>
      </c>
      <c r="F1733">
        <f t="shared" ca="1" si="171"/>
        <v>260</v>
      </c>
    </row>
    <row r="1734" spans="1:6" x14ac:dyDescent="0.25">
      <c r="A1734">
        <f t="shared" si="168"/>
        <v>3003289</v>
      </c>
      <c r="B1734">
        <v>1733</v>
      </c>
      <c r="C1734">
        <f t="shared" si="172"/>
        <v>250</v>
      </c>
      <c r="D1734">
        <f t="shared" ca="1" si="169"/>
        <v>0.95212614532559814</v>
      </c>
      <c r="E1734">
        <f t="shared" ca="1" si="170"/>
        <v>109</v>
      </c>
      <c r="F1734">
        <f t="shared" ca="1" si="171"/>
        <v>266</v>
      </c>
    </row>
    <row r="1735" spans="1:6" x14ac:dyDescent="0.25">
      <c r="A1735">
        <f t="shared" si="168"/>
        <v>3006756</v>
      </c>
      <c r="B1735">
        <v>1734</v>
      </c>
      <c r="C1735">
        <f t="shared" si="172"/>
        <v>250</v>
      </c>
      <c r="D1735">
        <f t="shared" ca="1" si="169"/>
        <v>0.59480334689494119</v>
      </c>
      <c r="E1735">
        <f t="shared" ca="1" si="170"/>
        <v>888</v>
      </c>
      <c r="F1735">
        <f t="shared" ca="1" si="171"/>
        <v>196</v>
      </c>
    </row>
    <row r="1736" spans="1:6" x14ac:dyDescent="0.25">
      <c r="A1736">
        <f t="shared" si="168"/>
        <v>3010225</v>
      </c>
      <c r="B1736">
        <v>1735</v>
      </c>
      <c r="C1736">
        <f t="shared" si="172"/>
        <v>250</v>
      </c>
      <c r="D1736">
        <f t="shared" ca="1" si="169"/>
        <v>0.25458844452480112</v>
      </c>
      <c r="E1736">
        <f t="shared" ca="1" si="170"/>
        <v>1606</v>
      </c>
      <c r="F1736">
        <f t="shared" ca="1" si="171"/>
        <v>210</v>
      </c>
    </row>
    <row r="1737" spans="1:6" x14ac:dyDescent="0.25">
      <c r="A1737">
        <f t="shared" si="168"/>
        <v>3013696</v>
      </c>
      <c r="B1737">
        <v>1736</v>
      </c>
      <c r="C1737">
        <f t="shared" si="172"/>
        <v>250</v>
      </c>
      <c r="D1737">
        <f t="shared" ca="1" si="169"/>
        <v>0.54348898395124801</v>
      </c>
      <c r="E1737">
        <f t="shared" ca="1" si="170"/>
        <v>1004</v>
      </c>
      <c r="F1737">
        <f t="shared" ca="1" si="171"/>
        <v>289</v>
      </c>
    </row>
    <row r="1738" spans="1:6" x14ac:dyDescent="0.25">
      <c r="A1738">
        <f t="shared" si="168"/>
        <v>3017169</v>
      </c>
      <c r="B1738">
        <v>1737</v>
      </c>
      <c r="C1738">
        <f t="shared" si="172"/>
        <v>250</v>
      </c>
      <c r="D1738">
        <f t="shared" ca="1" si="169"/>
        <v>0.44673918260414192</v>
      </c>
      <c r="E1738">
        <f t="shared" ca="1" si="170"/>
        <v>1202</v>
      </c>
      <c r="F1738">
        <f t="shared" ca="1" si="171"/>
        <v>259</v>
      </c>
    </row>
    <row r="1739" spans="1:6" x14ac:dyDescent="0.25">
      <c r="A1739">
        <f t="shared" si="168"/>
        <v>3020644</v>
      </c>
      <c r="B1739">
        <v>1738</v>
      </c>
      <c r="C1739">
        <f t="shared" si="172"/>
        <v>250</v>
      </c>
      <c r="D1739">
        <f t="shared" ca="1" si="169"/>
        <v>0.55797352874058737</v>
      </c>
      <c r="E1739">
        <f t="shared" ca="1" si="170"/>
        <v>978</v>
      </c>
      <c r="F1739">
        <f t="shared" ca="1" si="171"/>
        <v>245</v>
      </c>
    </row>
    <row r="1740" spans="1:6" x14ac:dyDescent="0.25">
      <c r="A1740">
        <f t="shared" si="168"/>
        <v>3024121</v>
      </c>
      <c r="B1740">
        <v>1739</v>
      </c>
      <c r="C1740">
        <f t="shared" si="172"/>
        <v>250</v>
      </c>
      <c r="D1740">
        <f t="shared" ca="1" si="169"/>
        <v>0.97501901080652442</v>
      </c>
      <c r="E1740">
        <f t="shared" ca="1" si="170"/>
        <v>59</v>
      </c>
      <c r="F1740">
        <f t="shared" ca="1" si="171"/>
        <v>196</v>
      </c>
    </row>
    <row r="1741" spans="1:6" x14ac:dyDescent="0.25">
      <c r="A1741">
        <f t="shared" si="168"/>
        <v>3027600</v>
      </c>
      <c r="B1741">
        <v>1740</v>
      </c>
      <c r="C1741">
        <f t="shared" si="172"/>
        <v>250</v>
      </c>
      <c r="D1741">
        <f t="shared" ca="1" si="169"/>
        <v>0.47606319375152839</v>
      </c>
      <c r="E1741">
        <f t="shared" ca="1" si="170"/>
        <v>1138</v>
      </c>
      <c r="F1741">
        <f t="shared" ca="1" si="171"/>
        <v>308</v>
      </c>
    </row>
    <row r="1742" spans="1:6" x14ac:dyDescent="0.25">
      <c r="A1742">
        <f t="shared" si="168"/>
        <v>3031081</v>
      </c>
      <c r="B1742">
        <v>1741</v>
      </c>
      <c r="C1742">
        <f t="shared" si="172"/>
        <v>250</v>
      </c>
      <c r="D1742">
        <f t="shared" ca="1" si="169"/>
        <v>2.3859010609997067E-2</v>
      </c>
      <c r="E1742">
        <f t="shared" ca="1" si="170"/>
        <v>2153</v>
      </c>
      <c r="F1742">
        <f t="shared" ca="1" si="171"/>
        <v>250</v>
      </c>
    </row>
    <row r="1743" spans="1:6" x14ac:dyDescent="0.25">
      <c r="A1743">
        <f t="shared" si="168"/>
        <v>3034564</v>
      </c>
      <c r="B1743">
        <v>1742</v>
      </c>
      <c r="C1743">
        <f t="shared" si="172"/>
        <v>250</v>
      </c>
      <c r="D1743">
        <f t="shared" ca="1" si="169"/>
        <v>0.28962859922096706</v>
      </c>
      <c r="E1743">
        <f t="shared" ca="1" si="170"/>
        <v>1540</v>
      </c>
      <c r="F1743">
        <f t="shared" ca="1" si="171"/>
        <v>220</v>
      </c>
    </row>
    <row r="1744" spans="1:6" x14ac:dyDescent="0.25">
      <c r="A1744">
        <f t="shared" si="168"/>
        <v>3038049</v>
      </c>
      <c r="B1744">
        <v>1743</v>
      </c>
      <c r="C1744">
        <f t="shared" si="172"/>
        <v>250</v>
      </c>
      <c r="D1744">
        <f t="shared" ca="1" si="169"/>
        <v>0.91811288573683514</v>
      </c>
      <c r="E1744">
        <f t="shared" ca="1" si="170"/>
        <v>183</v>
      </c>
      <c r="F1744">
        <f t="shared" ca="1" si="171"/>
        <v>217</v>
      </c>
    </row>
    <row r="1745" spans="1:6" x14ac:dyDescent="0.25">
      <c r="A1745">
        <f t="shared" si="168"/>
        <v>3041536</v>
      </c>
      <c r="B1745">
        <v>1744</v>
      </c>
      <c r="C1745">
        <f t="shared" ref="C1745:C1751" si="173">4*60+15</f>
        <v>255</v>
      </c>
      <c r="D1745">
        <f t="shared" ca="1" si="169"/>
        <v>0.63694465492928731</v>
      </c>
      <c r="E1745">
        <f t="shared" ca="1" si="170"/>
        <v>800</v>
      </c>
      <c r="F1745">
        <f t="shared" ca="1" si="171"/>
        <v>226</v>
      </c>
    </row>
    <row r="1746" spans="1:6" x14ac:dyDescent="0.25">
      <c r="A1746">
        <f t="shared" si="168"/>
        <v>3045025</v>
      </c>
      <c r="B1746">
        <v>1745</v>
      </c>
      <c r="C1746">
        <f t="shared" si="173"/>
        <v>255</v>
      </c>
      <c r="D1746">
        <f t="shared" ca="1" si="169"/>
        <v>7.9376635297424336E-2</v>
      </c>
      <c r="E1746">
        <f t="shared" ca="1" si="170"/>
        <v>2013</v>
      </c>
      <c r="F1746">
        <f t="shared" ca="1" si="171"/>
        <v>245</v>
      </c>
    </row>
    <row r="1747" spans="1:6" x14ac:dyDescent="0.25">
      <c r="A1747">
        <f t="shared" si="168"/>
        <v>3048516</v>
      </c>
      <c r="B1747">
        <v>1746</v>
      </c>
      <c r="C1747">
        <f t="shared" si="173"/>
        <v>255</v>
      </c>
      <c r="D1747">
        <f t="shared" ca="1" si="169"/>
        <v>0.20405747096820326</v>
      </c>
      <c r="E1747">
        <f t="shared" ca="1" si="170"/>
        <v>1711</v>
      </c>
      <c r="F1747">
        <f t="shared" ca="1" si="171"/>
        <v>244</v>
      </c>
    </row>
    <row r="1748" spans="1:6" x14ac:dyDescent="0.25">
      <c r="A1748">
        <f t="shared" si="168"/>
        <v>3052009</v>
      </c>
      <c r="B1748">
        <v>1747</v>
      </c>
      <c r="C1748">
        <f t="shared" si="173"/>
        <v>255</v>
      </c>
      <c r="D1748">
        <f t="shared" ca="1" si="169"/>
        <v>8.0608429298994033E-2</v>
      </c>
      <c r="E1748">
        <f t="shared" ca="1" si="170"/>
        <v>2008</v>
      </c>
      <c r="F1748">
        <f t="shared" ca="1" si="171"/>
        <v>252</v>
      </c>
    </row>
    <row r="1749" spans="1:6" x14ac:dyDescent="0.25">
      <c r="A1749">
        <f t="shared" si="168"/>
        <v>3055504</v>
      </c>
      <c r="B1749">
        <v>1748</v>
      </c>
      <c r="C1749">
        <f t="shared" si="173"/>
        <v>255</v>
      </c>
      <c r="D1749">
        <f t="shared" ca="1" si="169"/>
        <v>0.22302666368094048</v>
      </c>
      <c r="E1749">
        <f t="shared" ca="1" si="170"/>
        <v>1679</v>
      </c>
      <c r="F1749">
        <f t="shared" ca="1" si="171"/>
        <v>254</v>
      </c>
    </row>
    <row r="1750" spans="1:6" x14ac:dyDescent="0.25">
      <c r="A1750">
        <f t="shared" si="168"/>
        <v>3059001</v>
      </c>
      <c r="B1750">
        <v>1749</v>
      </c>
      <c r="C1750">
        <f t="shared" si="173"/>
        <v>255</v>
      </c>
      <c r="D1750">
        <f t="shared" ca="1" si="169"/>
        <v>0.28330425502952428</v>
      </c>
      <c r="E1750">
        <f t="shared" ca="1" si="170"/>
        <v>1551</v>
      </c>
      <c r="F1750">
        <f t="shared" ca="1" si="171"/>
        <v>258</v>
      </c>
    </row>
    <row r="1751" spans="1:6" x14ac:dyDescent="0.25">
      <c r="A1751">
        <f t="shared" si="168"/>
        <v>3062500</v>
      </c>
      <c r="B1751">
        <v>1750</v>
      </c>
      <c r="C1751">
        <f t="shared" si="173"/>
        <v>255</v>
      </c>
      <c r="D1751">
        <f t="shared" ca="1" si="169"/>
        <v>0.56071767092639846</v>
      </c>
      <c r="E1751">
        <f t="shared" ca="1" si="170"/>
        <v>971</v>
      </c>
      <c r="F1751">
        <f t="shared" ca="1" si="171"/>
        <v>246</v>
      </c>
    </row>
    <row r="1752" spans="1:6" x14ac:dyDescent="0.25">
      <c r="A1752">
        <f t="shared" si="168"/>
        <v>3066001</v>
      </c>
      <c r="B1752">
        <v>1751</v>
      </c>
      <c r="C1752">
        <f>4*60+7</f>
        <v>247</v>
      </c>
      <c r="D1752">
        <f t="shared" ca="1" si="169"/>
        <v>0.99402278764428298</v>
      </c>
      <c r="E1752">
        <f t="shared" ca="1" si="170"/>
        <v>19</v>
      </c>
      <c r="F1752">
        <f t="shared" ca="1" si="171"/>
        <v>197</v>
      </c>
    </row>
    <row r="1753" spans="1:6" x14ac:dyDescent="0.25">
      <c r="A1753">
        <f t="shared" si="168"/>
        <v>3069504</v>
      </c>
      <c r="B1753">
        <v>1752</v>
      </c>
      <c r="C1753">
        <f>4*60+15</f>
        <v>255</v>
      </c>
      <c r="D1753">
        <f t="shared" ca="1" si="169"/>
        <v>0.88175438686319441</v>
      </c>
      <c r="E1753">
        <f t="shared" ca="1" si="170"/>
        <v>277</v>
      </c>
      <c r="F1753">
        <f t="shared" ca="1" si="171"/>
        <v>260</v>
      </c>
    </row>
    <row r="1754" spans="1:6" x14ac:dyDescent="0.25">
      <c r="A1754">
        <f t="shared" si="168"/>
        <v>3073009</v>
      </c>
      <c r="B1754">
        <v>1753</v>
      </c>
      <c r="C1754">
        <f>3*60+49</f>
        <v>229</v>
      </c>
      <c r="D1754">
        <f t="shared" ca="1" si="169"/>
        <v>0.46336301374423872</v>
      </c>
      <c r="E1754">
        <f t="shared" ca="1" si="170"/>
        <v>1165</v>
      </c>
      <c r="F1754">
        <f t="shared" ca="1" si="171"/>
        <v>245</v>
      </c>
    </row>
    <row r="1755" spans="1:6" x14ac:dyDescent="0.25">
      <c r="A1755">
        <f t="shared" si="168"/>
        <v>3076516</v>
      </c>
      <c r="B1755">
        <v>1754</v>
      </c>
      <c r="C1755">
        <f>3*60+49</f>
        <v>229</v>
      </c>
      <c r="D1755">
        <f t="shared" ca="1" si="169"/>
        <v>0.64752652055240145</v>
      </c>
      <c r="E1755">
        <f t="shared" ca="1" si="170"/>
        <v>775</v>
      </c>
      <c r="F1755">
        <f t="shared" ca="1" si="171"/>
        <v>223</v>
      </c>
    </row>
    <row r="1756" spans="1:6" x14ac:dyDescent="0.25">
      <c r="A1756">
        <f t="shared" si="168"/>
        <v>3080025</v>
      </c>
      <c r="B1756">
        <v>1755</v>
      </c>
      <c r="C1756">
        <f>4*60+8</f>
        <v>248</v>
      </c>
      <c r="D1756">
        <f t="shared" ca="1" si="169"/>
        <v>0.70847606741428082</v>
      </c>
      <c r="E1756">
        <f t="shared" ca="1" si="170"/>
        <v>628</v>
      </c>
      <c r="F1756">
        <f t="shared" ca="1" si="171"/>
        <v>273</v>
      </c>
    </row>
    <row r="1757" spans="1:6" x14ac:dyDescent="0.25">
      <c r="A1757">
        <f t="shared" si="168"/>
        <v>3083536</v>
      </c>
      <c r="B1757">
        <v>1756</v>
      </c>
      <c r="C1757">
        <f>4*60+8</f>
        <v>248</v>
      </c>
      <c r="D1757">
        <f t="shared" ca="1" si="169"/>
        <v>0.89431636623196054</v>
      </c>
      <c r="E1757">
        <f t="shared" ca="1" si="170"/>
        <v>238</v>
      </c>
      <c r="F1757">
        <f t="shared" ca="1" si="171"/>
        <v>237</v>
      </c>
    </row>
    <row r="1758" spans="1:6" x14ac:dyDescent="0.25">
      <c r="A1758">
        <f t="shared" si="168"/>
        <v>3087049</v>
      </c>
      <c r="B1758">
        <v>1757</v>
      </c>
      <c r="C1758">
        <f>4*60+7</f>
        <v>247</v>
      </c>
      <c r="D1758">
        <f t="shared" ca="1" si="169"/>
        <v>0.95864218832251125</v>
      </c>
      <c r="E1758">
        <f t="shared" ca="1" si="170"/>
        <v>93</v>
      </c>
      <c r="F1758">
        <f t="shared" ca="1" si="171"/>
        <v>186</v>
      </c>
    </row>
    <row r="1759" spans="1:6" x14ac:dyDescent="0.25">
      <c r="A1759">
        <f t="shared" si="168"/>
        <v>3090564</v>
      </c>
      <c r="B1759">
        <v>1758</v>
      </c>
      <c r="C1759">
        <f>4*60+7</f>
        <v>247</v>
      </c>
      <c r="D1759">
        <f t="shared" ca="1" si="169"/>
        <v>0.18115717993362368</v>
      </c>
      <c r="E1759">
        <f t="shared" ca="1" si="170"/>
        <v>1763</v>
      </c>
      <c r="F1759">
        <f t="shared" ca="1" si="171"/>
        <v>223</v>
      </c>
    </row>
    <row r="1760" spans="1:6" x14ac:dyDescent="0.25">
      <c r="A1760">
        <f t="shared" si="168"/>
        <v>3094081</v>
      </c>
      <c r="B1760">
        <v>1759</v>
      </c>
      <c r="C1760">
        <f>4*60+7</f>
        <v>247</v>
      </c>
      <c r="D1760">
        <f t="shared" ca="1" si="169"/>
        <v>0.87266038418104996</v>
      </c>
      <c r="E1760">
        <f t="shared" ca="1" si="170"/>
        <v>296</v>
      </c>
      <c r="F1760">
        <f t="shared" ca="1" si="171"/>
        <v>268</v>
      </c>
    </row>
    <row r="1761" spans="1:6" x14ac:dyDescent="0.25">
      <c r="A1761">
        <f t="shared" si="168"/>
        <v>3097600</v>
      </c>
      <c r="B1761">
        <v>1760</v>
      </c>
      <c r="C1761">
        <f t="shared" ref="C1761:C1767" si="174">3*60+43</f>
        <v>223</v>
      </c>
      <c r="D1761">
        <f t="shared" ca="1" si="169"/>
        <v>0.10436540375705694</v>
      </c>
      <c r="E1761">
        <f t="shared" ca="1" si="170"/>
        <v>1953</v>
      </c>
      <c r="F1761">
        <f t="shared" ca="1" si="171"/>
        <v>229</v>
      </c>
    </row>
    <row r="1762" spans="1:6" x14ac:dyDescent="0.25">
      <c r="A1762">
        <f t="shared" si="168"/>
        <v>3101121</v>
      </c>
      <c r="B1762">
        <v>1761</v>
      </c>
      <c r="C1762">
        <f t="shared" si="174"/>
        <v>223</v>
      </c>
      <c r="D1762">
        <f t="shared" ca="1" si="169"/>
        <v>7.0525402280024574E-2</v>
      </c>
      <c r="E1762">
        <f t="shared" ca="1" si="170"/>
        <v>2042</v>
      </c>
      <c r="F1762">
        <f t="shared" ca="1" si="171"/>
        <v>199</v>
      </c>
    </row>
    <row r="1763" spans="1:6" x14ac:dyDescent="0.25">
      <c r="A1763">
        <f t="shared" si="168"/>
        <v>3104644</v>
      </c>
      <c r="B1763">
        <v>1762</v>
      </c>
      <c r="C1763">
        <f t="shared" si="174"/>
        <v>223</v>
      </c>
      <c r="D1763">
        <f t="shared" ca="1" si="169"/>
        <v>0.98634136851594034</v>
      </c>
      <c r="E1763">
        <f t="shared" ca="1" si="170"/>
        <v>34</v>
      </c>
      <c r="F1763">
        <f t="shared" ca="1" si="171"/>
        <v>237</v>
      </c>
    </row>
    <row r="1764" spans="1:6" x14ac:dyDescent="0.25">
      <c r="A1764">
        <f t="shared" si="168"/>
        <v>3108169</v>
      </c>
      <c r="B1764">
        <v>1763</v>
      </c>
      <c r="C1764">
        <f t="shared" si="174"/>
        <v>223</v>
      </c>
      <c r="D1764">
        <f t="shared" ca="1" si="169"/>
        <v>0.79455537139115018</v>
      </c>
      <c r="E1764">
        <f t="shared" ca="1" si="170"/>
        <v>457</v>
      </c>
      <c r="F1764">
        <f t="shared" ca="1" si="171"/>
        <v>238</v>
      </c>
    </row>
    <row r="1765" spans="1:6" x14ac:dyDescent="0.25">
      <c r="A1765">
        <f t="shared" si="168"/>
        <v>3111696</v>
      </c>
      <c r="B1765">
        <v>1764</v>
      </c>
      <c r="C1765">
        <f t="shared" si="174"/>
        <v>223</v>
      </c>
      <c r="D1765">
        <f t="shared" ca="1" si="169"/>
        <v>9.7610156703012874E-2</v>
      </c>
      <c r="E1765">
        <f t="shared" ca="1" si="170"/>
        <v>1972</v>
      </c>
      <c r="F1765">
        <f t="shared" ca="1" si="171"/>
        <v>220</v>
      </c>
    </row>
    <row r="1766" spans="1:6" x14ac:dyDescent="0.25">
      <c r="A1766">
        <f t="shared" si="168"/>
        <v>3115225</v>
      </c>
      <c r="B1766">
        <v>1765</v>
      </c>
      <c r="C1766">
        <f t="shared" si="174"/>
        <v>223</v>
      </c>
      <c r="D1766">
        <f t="shared" ca="1" si="169"/>
        <v>0.80041828348738886</v>
      </c>
      <c r="E1766">
        <f t="shared" ca="1" si="170"/>
        <v>444</v>
      </c>
      <c r="F1766">
        <f t="shared" ca="1" si="171"/>
        <v>268</v>
      </c>
    </row>
    <row r="1767" spans="1:6" x14ac:dyDescent="0.25">
      <c r="A1767">
        <f t="shared" si="168"/>
        <v>3118756</v>
      </c>
      <c r="B1767">
        <v>1766</v>
      </c>
      <c r="C1767">
        <f t="shared" si="174"/>
        <v>223</v>
      </c>
      <c r="D1767">
        <f t="shared" ca="1" si="169"/>
        <v>0.44780967241425196</v>
      </c>
      <c r="E1767">
        <f t="shared" ca="1" si="170"/>
        <v>1198</v>
      </c>
      <c r="F1767">
        <f t="shared" ca="1" si="171"/>
        <v>227</v>
      </c>
    </row>
    <row r="1768" spans="1:6" x14ac:dyDescent="0.25">
      <c r="A1768">
        <f t="shared" si="168"/>
        <v>3122289</v>
      </c>
      <c r="B1768">
        <v>1767</v>
      </c>
      <c r="C1768">
        <f t="shared" ref="C1768:C1773" si="175">3*60+42</f>
        <v>222</v>
      </c>
      <c r="D1768">
        <f t="shared" ca="1" si="169"/>
        <v>2.710049451741392E-2</v>
      </c>
      <c r="E1768">
        <f t="shared" ca="1" si="170"/>
        <v>2145</v>
      </c>
      <c r="F1768">
        <f t="shared" ca="1" si="171"/>
        <v>215</v>
      </c>
    </row>
    <row r="1769" spans="1:6" x14ac:dyDescent="0.25">
      <c r="A1769">
        <f t="shared" si="168"/>
        <v>3125824</v>
      </c>
      <c r="B1769">
        <v>1768</v>
      </c>
      <c r="C1769">
        <f t="shared" si="175"/>
        <v>222</v>
      </c>
      <c r="D1769">
        <f t="shared" ca="1" si="169"/>
        <v>0.28211426967449349</v>
      </c>
      <c r="E1769">
        <f t="shared" ca="1" si="170"/>
        <v>1553</v>
      </c>
      <c r="F1769">
        <f t="shared" ca="1" si="171"/>
        <v>225</v>
      </c>
    </row>
    <row r="1770" spans="1:6" x14ac:dyDescent="0.25">
      <c r="A1770">
        <f t="shared" si="168"/>
        <v>3129361</v>
      </c>
      <c r="B1770">
        <v>1769</v>
      </c>
      <c r="C1770">
        <f t="shared" si="175"/>
        <v>222</v>
      </c>
      <c r="D1770">
        <f t="shared" ca="1" si="169"/>
        <v>0.26715276640709118</v>
      </c>
      <c r="E1770">
        <f t="shared" ca="1" si="170"/>
        <v>1575</v>
      </c>
      <c r="F1770">
        <f t="shared" ca="1" si="171"/>
        <v>233</v>
      </c>
    </row>
    <row r="1771" spans="1:6" x14ac:dyDescent="0.25">
      <c r="A1771">
        <f t="shared" si="168"/>
        <v>3132900</v>
      </c>
      <c r="B1771">
        <v>1770</v>
      </c>
      <c r="C1771">
        <f t="shared" si="175"/>
        <v>222</v>
      </c>
      <c r="D1771">
        <f t="shared" ca="1" si="169"/>
        <v>0.8987734753456984</v>
      </c>
      <c r="E1771">
        <f t="shared" ca="1" si="170"/>
        <v>230</v>
      </c>
      <c r="F1771">
        <f t="shared" ca="1" si="171"/>
        <v>171</v>
      </c>
    </row>
    <row r="1772" spans="1:6" x14ac:dyDescent="0.25">
      <c r="A1772">
        <f t="shared" si="168"/>
        <v>3136441</v>
      </c>
      <c r="B1772">
        <v>1771</v>
      </c>
      <c r="C1772">
        <f t="shared" si="175"/>
        <v>222</v>
      </c>
      <c r="D1772">
        <f t="shared" ca="1" si="169"/>
        <v>0.71624359528263382</v>
      </c>
      <c r="E1772">
        <f t="shared" ca="1" si="170"/>
        <v>606</v>
      </c>
      <c r="F1772">
        <f t="shared" ca="1" si="171"/>
        <v>225</v>
      </c>
    </row>
    <row r="1773" spans="1:6" x14ac:dyDescent="0.25">
      <c r="A1773">
        <f t="shared" si="168"/>
        <v>3139984</v>
      </c>
      <c r="B1773">
        <v>1772</v>
      </c>
      <c r="C1773">
        <f t="shared" si="175"/>
        <v>222</v>
      </c>
      <c r="D1773">
        <f t="shared" ca="1" si="169"/>
        <v>9.1048691029762985E-2</v>
      </c>
      <c r="E1773">
        <f t="shared" ca="1" si="170"/>
        <v>1988</v>
      </c>
      <c r="F1773">
        <f t="shared" ca="1" si="171"/>
        <v>242</v>
      </c>
    </row>
    <row r="1774" spans="1:6" x14ac:dyDescent="0.25">
      <c r="A1774">
        <f t="shared" si="168"/>
        <v>3143529</v>
      </c>
      <c r="B1774">
        <v>1773</v>
      </c>
      <c r="C1774">
        <f>4*60+30</f>
        <v>270</v>
      </c>
      <c r="D1774">
        <f t="shared" ca="1" si="169"/>
        <v>0.22535306547632117</v>
      </c>
      <c r="E1774">
        <f t="shared" ca="1" si="170"/>
        <v>1672</v>
      </c>
      <c r="F1774">
        <f t="shared" ca="1" si="171"/>
        <v>266</v>
      </c>
    </row>
    <row r="1775" spans="1:6" x14ac:dyDescent="0.25">
      <c r="A1775">
        <f t="shared" si="168"/>
        <v>3147076</v>
      </c>
      <c r="B1775">
        <v>1774</v>
      </c>
      <c r="C1775">
        <f>4*60+30</f>
        <v>270</v>
      </c>
      <c r="D1775">
        <f t="shared" ca="1" si="169"/>
        <v>0.62475184644277404</v>
      </c>
      <c r="E1775">
        <f t="shared" ca="1" si="170"/>
        <v>826</v>
      </c>
      <c r="F1775">
        <f t="shared" ca="1" si="171"/>
        <v>227</v>
      </c>
    </row>
    <row r="1776" spans="1:6" x14ac:dyDescent="0.25">
      <c r="A1776">
        <f t="shared" si="168"/>
        <v>3150625</v>
      </c>
      <c r="B1776">
        <v>1775</v>
      </c>
      <c r="C1776">
        <f>4*60+30</f>
        <v>270</v>
      </c>
      <c r="D1776">
        <f t="shared" ca="1" si="169"/>
        <v>0.32184053692650083</v>
      </c>
      <c r="E1776">
        <f t="shared" ca="1" si="170"/>
        <v>1467</v>
      </c>
      <c r="F1776">
        <f t="shared" ca="1" si="171"/>
        <v>210</v>
      </c>
    </row>
    <row r="1777" spans="1:6" x14ac:dyDescent="0.25">
      <c r="A1777">
        <f t="shared" si="168"/>
        <v>3154176</v>
      </c>
      <c r="B1777">
        <v>1776</v>
      </c>
      <c r="C1777">
        <f t="shared" ref="C1777:C1785" si="176">4*60+9</f>
        <v>249</v>
      </c>
      <c r="D1777">
        <f t="shared" ca="1" si="169"/>
        <v>0.18790670598053372</v>
      </c>
      <c r="E1777">
        <f t="shared" ca="1" si="170"/>
        <v>1751</v>
      </c>
      <c r="F1777">
        <f t="shared" ca="1" si="171"/>
        <v>247</v>
      </c>
    </row>
    <row r="1778" spans="1:6" x14ac:dyDescent="0.25">
      <c r="A1778">
        <f t="shared" si="168"/>
        <v>3157729</v>
      </c>
      <c r="B1778">
        <v>1777</v>
      </c>
      <c r="C1778">
        <f t="shared" si="176"/>
        <v>249</v>
      </c>
      <c r="D1778">
        <f t="shared" ca="1" si="169"/>
        <v>0.59476167512900591</v>
      </c>
      <c r="E1778">
        <f t="shared" ca="1" si="170"/>
        <v>889</v>
      </c>
      <c r="F1778">
        <f t="shared" ca="1" si="171"/>
        <v>240</v>
      </c>
    </row>
    <row r="1779" spans="1:6" x14ac:dyDescent="0.25">
      <c r="A1779">
        <f t="shared" si="168"/>
        <v>3161284</v>
      </c>
      <c r="B1779">
        <v>1778</v>
      </c>
      <c r="C1779">
        <f t="shared" si="176"/>
        <v>249</v>
      </c>
      <c r="D1779">
        <f t="shared" ca="1" si="169"/>
        <v>0.17561969997106985</v>
      </c>
      <c r="E1779">
        <f t="shared" ca="1" si="170"/>
        <v>1779</v>
      </c>
      <c r="F1779">
        <f t="shared" ca="1" si="171"/>
        <v>249</v>
      </c>
    </row>
    <row r="1780" spans="1:6" x14ac:dyDescent="0.25">
      <c r="A1780">
        <f t="shared" si="168"/>
        <v>3164841</v>
      </c>
      <c r="B1780">
        <v>1779</v>
      </c>
      <c r="C1780">
        <f t="shared" si="176"/>
        <v>249</v>
      </c>
      <c r="D1780">
        <f t="shared" ca="1" si="169"/>
        <v>0.74229736319084061</v>
      </c>
      <c r="E1780">
        <f t="shared" ca="1" si="170"/>
        <v>550</v>
      </c>
      <c r="F1780">
        <f t="shared" ca="1" si="171"/>
        <v>228</v>
      </c>
    </row>
    <row r="1781" spans="1:6" x14ac:dyDescent="0.25">
      <c r="A1781">
        <f t="shared" si="168"/>
        <v>3168400</v>
      </c>
      <c r="B1781">
        <v>1780</v>
      </c>
      <c r="C1781">
        <f t="shared" si="176"/>
        <v>249</v>
      </c>
      <c r="D1781">
        <f t="shared" ca="1" si="169"/>
        <v>0.33943907902941817</v>
      </c>
      <c r="E1781">
        <f t="shared" ca="1" si="170"/>
        <v>1434</v>
      </c>
      <c r="F1781">
        <f t="shared" ca="1" si="171"/>
        <v>243</v>
      </c>
    </row>
    <row r="1782" spans="1:6" x14ac:dyDescent="0.25">
      <c r="A1782">
        <f t="shared" si="168"/>
        <v>3171961</v>
      </c>
      <c r="B1782">
        <v>1781</v>
      </c>
      <c r="C1782">
        <f t="shared" si="176"/>
        <v>249</v>
      </c>
      <c r="D1782">
        <f t="shared" ca="1" si="169"/>
        <v>0.85631299735797872</v>
      </c>
      <c r="E1782">
        <f t="shared" ca="1" si="170"/>
        <v>327</v>
      </c>
      <c r="F1782">
        <f t="shared" ca="1" si="171"/>
        <v>143</v>
      </c>
    </row>
    <row r="1783" spans="1:6" x14ac:dyDescent="0.25">
      <c r="A1783">
        <f t="shared" si="168"/>
        <v>3175524</v>
      </c>
      <c r="B1783">
        <v>1782</v>
      </c>
      <c r="C1783">
        <f t="shared" si="176"/>
        <v>249</v>
      </c>
      <c r="D1783">
        <f t="shared" ca="1" si="169"/>
        <v>0.23642311843524455</v>
      </c>
      <c r="E1783">
        <f t="shared" ca="1" si="170"/>
        <v>1646</v>
      </c>
      <c r="F1783">
        <f t="shared" ca="1" si="171"/>
        <v>229</v>
      </c>
    </row>
    <row r="1784" spans="1:6" x14ac:dyDescent="0.25">
      <c r="A1784">
        <f t="shared" si="168"/>
        <v>3179089</v>
      </c>
      <c r="B1784">
        <v>1783</v>
      </c>
      <c r="C1784">
        <f t="shared" si="176"/>
        <v>249</v>
      </c>
      <c r="D1784">
        <f t="shared" ca="1" si="169"/>
        <v>0.53032789927855783</v>
      </c>
      <c r="E1784">
        <f t="shared" ca="1" si="170"/>
        <v>1032</v>
      </c>
      <c r="F1784">
        <f t="shared" ca="1" si="171"/>
        <v>327</v>
      </c>
    </row>
    <row r="1785" spans="1:6" x14ac:dyDescent="0.25">
      <c r="A1785">
        <f t="shared" si="168"/>
        <v>3182656</v>
      </c>
      <c r="B1785">
        <v>1784</v>
      </c>
      <c r="C1785">
        <f t="shared" si="176"/>
        <v>249</v>
      </c>
      <c r="D1785">
        <f t="shared" ca="1" si="169"/>
        <v>0.70770859557599708</v>
      </c>
      <c r="E1785">
        <f t="shared" ca="1" si="170"/>
        <v>630</v>
      </c>
      <c r="F1785">
        <f t="shared" ca="1" si="171"/>
        <v>222</v>
      </c>
    </row>
    <row r="1786" spans="1:6" x14ac:dyDescent="0.25">
      <c r="A1786">
        <f t="shared" si="168"/>
        <v>3186225</v>
      </c>
      <c r="B1786">
        <v>1785</v>
      </c>
      <c r="C1786">
        <f t="shared" ref="C1786:C1794" si="177">3*60+29</f>
        <v>209</v>
      </c>
      <c r="D1786">
        <f t="shared" ca="1" si="169"/>
        <v>0.68501696096125964</v>
      </c>
      <c r="E1786">
        <f t="shared" ca="1" si="170"/>
        <v>687</v>
      </c>
      <c r="F1786">
        <f t="shared" ca="1" si="171"/>
        <v>243</v>
      </c>
    </row>
    <row r="1787" spans="1:6" x14ac:dyDescent="0.25">
      <c r="A1787">
        <f t="shared" si="168"/>
        <v>3189796</v>
      </c>
      <c r="B1787">
        <v>1786</v>
      </c>
      <c r="C1787">
        <f t="shared" si="177"/>
        <v>209</v>
      </c>
      <c r="D1787">
        <f t="shared" ca="1" si="169"/>
        <v>0.15026135428144638</v>
      </c>
      <c r="E1787">
        <f t="shared" ca="1" si="170"/>
        <v>1835</v>
      </c>
      <c r="F1787">
        <f t="shared" ca="1" si="171"/>
        <v>210</v>
      </c>
    </row>
    <row r="1788" spans="1:6" x14ac:dyDescent="0.25">
      <c r="A1788">
        <f t="shared" si="168"/>
        <v>3193369</v>
      </c>
      <c r="B1788">
        <v>1787</v>
      </c>
      <c r="C1788">
        <f t="shared" si="177"/>
        <v>209</v>
      </c>
      <c r="D1788">
        <f t="shared" ca="1" si="169"/>
        <v>0.90298581904891739</v>
      </c>
      <c r="E1788">
        <f t="shared" ca="1" si="170"/>
        <v>221</v>
      </c>
      <c r="F1788">
        <f t="shared" ca="1" si="171"/>
        <v>207</v>
      </c>
    </row>
    <row r="1789" spans="1:6" x14ac:dyDescent="0.25">
      <c r="A1789">
        <f t="shared" si="168"/>
        <v>3196944</v>
      </c>
      <c r="B1789">
        <v>1788</v>
      </c>
      <c r="C1789">
        <f t="shared" si="177"/>
        <v>209</v>
      </c>
      <c r="D1789">
        <f t="shared" ca="1" si="169"/>
        <v>0.59434268611238572</v>
      </c>
      <c r="E1789">
        <f t="shared" ca="1" si="170"/>
        <v>890</v>
      </c>
      <c r="F1789">
        <f t="shared" ca="1" si="171"/>
        <v>231</v>
      </c>
    </row>
    <row r="1790" spans="1:6" x14ac:dyDescent="0.25">
      <c r="A1790">
        <f t="shared" si="168"/>
        <v>3200521</v>
      </c>
      <c r="B1790">
        <v>1789</v>
      </c>
      <c r="C1790">
        <f t="shared" si="177"/>
        <v>209</v>
      </c>
      <c r="D1790">
        <f t="shared" ca="1" si="169"/>
        <v>0.38058521669796397</v>
      </c>
      <c r="E1790">
        <f t="shared" ca="1" si="170"/>
        <v>1348</v>
      </c>
      <c r="F1790">
        <f t="shared" ca="1" si="171"/>
        <v>231</v>
      </c>
    </row>
    <row r="1791" spans="1:6" x14ac:dyDescent="0.25">
      <c r="A1791">
        <f t="shared" si="168"/>
        <v>3204100</v>
      </c>
      <c r="B1791">
        <v>1790</v>
      </c>
      <c r="C1791">
        <f t="shared" si="177"/>
        <v>209</v>
      </c>
      <c r="D1791">
        <f t="shared" ca="1" si="169"/>
        <v>0.58158989561435159</v>
      </c>
      <c r="E1791">
        <f t="shared" ca="1" si="170"/>
        <v>914</v>
      </c>
      <c r="F1791">
        <f t="shared" ca="1" si="171"/>
        <v>280</v>
      </c>
    </row>
    <row r="1792" spans="1:6" x14ac:dyDescent="0.25">
      <c r="A1792">
        <f t="shared" si="168"/>
        <v>3207681</v>
      </c>
      <c r="B1792">
        <v>1791</v>
      </c>
      <c r="C1792">
        <f t="shared" si="177"/>
        <v>209</v>
      </c>
      <c r="D1792">
        <f t="shared" ca="1" si="169"/>
        <v>2.0512115553653065E-2</v>
      </c>
      <c r="E1792">
        <f t="shared" ca="1" si="170"/>
        <v>2160</v>
      </c>
      <c r="F1792">
        <f t="shared" ca="1" si="171"/>
        <v>245</v>
      </c>
    </row>
    <row r="1793" spans="1:6" x14ac:dyDescent="0.25">
      <c r="A1793">
        <f t="shared" si="168"/>
        <v>3211264</v>
      </c>
      <c r="B1793">
        <v>1792</v>
      </c>
      <c r="C1793">
        <f t="shared" si="177"/>
        <v>209</v>
      </c>
      <c r="D1793">
        <f t="shared" ca="1" si="169"/>
        <v>1.4550181577071331E-2</v>
      </c>
      <c r="E1793">
        <f t="shared" ca="1" si="170"/>
        <v>2168</v>
      </c>
      <c r="F1793">
        <f t="shared" ca="1" si="171"/>
        <v>193</v>
      </c>
    </row>
    <row r="1794" spans="1:6" x14ac:dyDescent="0.25">
      <c r="A1794">
        <f t="shared" si="168"/>
        <v>3214849</v>
      </c>
      <c r="B1794">
        <v>1793</v>
      </c>
      <c r="C1794">
        <f t="shared" si="177"/>
        <v>209</v>
      </c>
      <c r="D1794">
        <f t="shared" ca="1" si="169"/>
        <v>0.65456847504146476</v>
      </c>
      <c r="E1794">
        <f t="shared" ca="1" si="170"/>
        <v>760</v>
      </c>
      <c r="F1794">
        <f t="shared" ca="1" si="171"/>
        <v>214</v>
      </c>
    </row>
    <row r="1795" spans="1:6" x14ac:dyDescent="0.25">
      <c r="A1795">
        <f t="shared" ref="A1795:A1858" si="178">B1795^2</f>
        <v>3218436</v>
      </c>
      <c r="B1795">
        <v>1794</v>
      </c>
      <c r="C1795">
        <f>3*60+20</f>
        <v>200</v>
      </c>
      <c r="D1795">
        <f t="shared" ref="D1795:D1858" ca="1" si="179">RAND()</f>
        <v>0.98749473782324892</v>
      </c>
      <c r="E1795">
        <f t="shared" ref="E1795:E1858" ca="1" si="180">RANK(D1795,$D$2:$D$2194)</f>
        <v>31</v>
      </c>
      <c r="F1795">
        <f t="shared" ref="F1795:F1858" ca="1" si="181">OFFSET($C$1,E1795,0)</f>
        <v>269</v>
      </c>
    </row>
    <row r="1796" spans="1:6" x14ac:dyDescent="0.25">
      <c r="A1796">
        <f t="shared" si="178"/>
        <v>3222025</v>
      </c>
      <c r="B1796">
        <v>1795</v>
      </c>
      <c r="C1796">
        <f>3*60+20</f>
        <v>200</v>
      </c>
      <c r="D1796">
        <f t="shared" ca="1" si="179"/>
        <v>0.48130045015206147</v>
      </c>
      <c r="E1796">
        <f t="shared" ca="1" si="180"/>
        <v>1127</v>
      </c>
      <c r="F1796">
        <f t="shared" ca="1" si="181"/>
        <v>265</v>
      </c>
    </row>
    <row r="1797" spans="1:6" x14ac:dyDescent="0.25">
      <c r="A1797">
        <f t="shared" si="178"/>
        <v>3225616</v>
      </c>
      <c r="B1797">
        <v>1796</v>
      </c>
      <c r="C1797">
        <f>3*60+20</f>
        <v>200</v>
      </c>
      <c r="D1797">
        <f t="shared" ca="1" si="179"/>
        <v>0.54431275658972555</v>
      </c>
      <c r="E1797">
        <f t="shared" ca="1" si="180"/>
        <v>1001</v>
      </c>
      <c r="F1797">
        <f t="shared" ca="1" si="181"/>
        <v>249</v>
      </c>
    </row>
    <row r="1798" spans="1:6" x14ac:dyDescent="0.25">
      <c r="A1798">
        <f t="shared" si="178"/>
        <v>3229209</v>
      </c>
      <c r="B1798">
        <v>1797</v>
      </c>
      <c r="C1798">
        <f>3*60+20</f>
        <v>200</v>
      </c>
      <c r="D1798">
        <f t="shared" ca="1" si="179"/>
        <v>0.3566127339770373</v>
      </c>
      <c r="E1798">
        <f t="shared" ca="1" si="180"/>
        <v>1403</v>
      </c>
      <c r="F1798">
        <f t="shared" ca="1" si="181"/>
        <v>230</v>
      </c>
    </row>
    <row r="1799" spans="1:6" x14ac:dyDescent="0.25">
      <c r="A1799">
        <f t="shared" si="178"/>
        <v>3232804</v>
      </c>
      <c r="B1799">
        <v>1798</v>
      </c>
      <c r="C1799">
        <f>3*60+23</f>
        <v>203</v>
      </c>
      <c r="D1799">
        <f t="shared" ca="1" si="179"/>
        <v>0.20161103517244683</v>
      </c>
      <c r="E1799">
        <f t="shared" ca="1" si="180"/>
        <v>1715</v>
      </c>
      <c r="F1799">
        <f t="shared" ca="1" si="181"/>
        <v>244</v>
      </c>
    </row>
    <row r="1800" spans="1:6" x14ac:dyDescent="0.25">
      <c r="A1800">
        <f t="shared" si="178"/>
        <v>3236401</v>
      </c>
      <c r="B1800">
        <v>1799</v>
      </c>
      <c r="C1800">
        <f>3*60+23</f>
        <v>203</v>
      </c>
      <c r="D1800">
        <f t="shared" ca="1" si="179"/>
        <v>0.90948195975379009</v>
      </c>
      <c r="E1800">
        <f t="shared" ca="1" si="180"/>
        <v>204</v>
      </c>
      <c r="F1800">
        <f t="shared" ca="1" si="181"/>
        <v>178</v>
      </c>
    </row>
    <row r="1801" spans="1:6" x14ac:dyDescent="0.25">
      <c r="A1801">
        <f t="shared" si="178"/>
        <v>3240000</v>
      </c>
      <c r="B1801">
        <v>1800</v>
      </c>
      <c r="C1801">
        <f>3*60+23</f>
        <v>203</v>
      </c>
      <c r="D1801">
        <f t="shared" ca="1" si="179"/>
        <v>0.14208514476199841</v>
      </c>
      <c r="E1801">
        <f t="shared" ca="1" si="180"/>
        <v>1854</v>
      </c>
      <c r="F1801">
        <f t="shared" ca="1" si="181"/>
        <v>253</v>
      </c>
    </row>
    <row r="1802" spans="1:6" x14ac:dyDescent="0.25">
      <c r="A1802">
        <f t="shared" si="178"/>
        <v>3243601</v>
      </c>
      <c r="B1802">
        <v>1801</v>
      </c>
      <c r="C1802">
        <f>3*60+23</f>
        <v>203</v>
      </c>
      <c r="D1802">
        <f t="shared" ca="1" si="179"/>
        <v>0.40669508167570101</v>
      </c>
      <c r="E1802">
        <f t="shared" ca="1" si="180"/>
        <v>1295</v>
      </c>
      <c r="F1802">
        <f t="shared" ca="1" si="181"/>
        <v>244</v>
      </c>
    </row>
    <row r="1803" spans="1:6" x14ac:dyDescent="0.25">
      <c r="A1803">
        <f t="shared" si="178"/>
        <v>3247204</v>
      </c>
      <c r="B1803">
        <v>1802</v>
      </c>
      <c r="C1803">
        <f>3*60+45</f>
        <v>225</v>
      </c>
      <c r="D1803">
        <f t="shared" ca="1" si="179"/>
        <v>0.30776319874610425</v>
      </c>
      <c r="E1803">
        <f t="shared" ca="1" si="180"/>
        <v>1506</v>
      </c>
      <c r="F1803">
        <f t="shared" ca="1" si="181"/>
        <v>240</v>
      </c>
    </row>
    <row r="1804" spans="1:6" x14ac:dyDescent="0.25">
      <c r="A1804">
        <f t="shared" si="178"/>
        <v>3250809</v>
      </c>
      <c r="B1804">
        <v>1803</v>
      </c>
      <c r="C1804">
        <f t="shared" ref="C1804:C1813" si="182">3*60+23</f>
        <v>203</v>
      </c>
      <c r="D1804">
        <f t="shared" ca="1" si="179"/>
        <v>0.98819678539595546</v>
      </c>
      <c r="E1804">
        <f t="shared" ca="1" si="180"/>
        <v>30</v>
      </c>
      <c r="F1804">
        <f t="shared" ca="1" si="181"/>
        <v>175</v>
      </c>
    </row>
    <row r="1805" spans="1:6" x14ac:dyDescent="0.25">
      <c r="A1805">
        <f t="shared" si="178"/>
        <v>3254416</v>
      </c>
      <c r="B1805">
        <v>1804</v>
      </c>
      <c r="C1805">
        <f t="shared" si="182"/>
        <v>203</v>
      </c>
      <c r="D1805">
        <f t="shared" ca="1" si="179"/>
        <v>0.21153102022830417</v>
      </c>
      <c r="E1805">
        <f t="shared" ca="1" si="180"/>
        <v>1698</v>
      </c>
      <c r="F1805">
        <f t="shared" ca="1" si="181"/>
        <v>212</v>
      </c>
    </row>
    <row r="1806" spans="1:6" x14ac:dyDescent="0.25">
      <c r="A1806">
        <f t="shared" si="178"/>
        <v>3258025</v>
      </c>
      <c r="B1806">
        <v>1805</v>
      </c>
      <c r="C1806">
        <f t="shared" si="182"/>
        <v>203</v>
      </c>
      <c r="D1806">
        <f t="shared" ca="1" si="179"/>
        <v>3.5079259596556556E-2</v>
      </c>
      <c r="E1806">
        <f t="shared" ca="1" si="180"/>
        <v>2128</v>
      </c>
      <c r="F1806">
        <f t="shared" ca="1" si="181"/>
        <v>201</v>
      </c>
    </row>
    <row r="1807" spans="1:6" x14ac:dyDescent="0.25">
      <c r="A1807">
        <f t="shared" si="178"/>
        <v>3261636</v>
      </c>
      <c r="B1807">
        <v>1806</v>
      </c>
      <c r="C1807">
        <f t="shared" si="182"/>
        <v>203</v>
      </c>
      <c r="D1807">
        <f t="shared" ca="1" si="179"/>
        <v>0.37800775554839161</v>
      </c>
      <c r="E1807">
        <f t="shared" ca="1" si="180"/>
        <v>1353</v>
      </c>
      <c r="F1807">
        <f t="shared" ca="1" si="181"/>
        <v>303</v>
      </c>
    </row>
    <row r="1808" spans="1:6" x14ac:dyDescent="0.25">
      <c r="A1808">
        <f t="shared" si="178"/>
        <v>3265249</v>
      </c>
      <c r="B1808">
        <v>1807</v>
      </c>
      <c r="C1808">
        <f t="shared" si="182"/>
        <v>203</v>
      </c>
      <c r="D1808">
        <f t="shared" ca="1" si="179"/>
        <v>0.93409946468909399</v>
      </c>
      <c r="E1808">
        <f t="shared" ca="1" si="180"/>
        <v>145</v>
      </c>
      <c r="F1808">
        <f t="shared" ca="1" si="181"/>
        <v>166</v>
      </c>
    </row>
    <row r="1809" spans="1:6" x14ac:dyDescent="0.25">
      <c r="A1809">
        <f t="shared" si="178"/>
        <v>3268864</v>
      </c>
      <c r="B1809">
        <v>1808</v>
      </c>
      <c r="C1809">
        <f t="shared" si="182"/>
        <v>203</v>
      </c>
      <c r="D1809">
        <f t="shared" ca="1" si="179"/>
        <v>0.17080203899656432</v>
      </c>
      <c r="E1809">
        <f t="shared" ca="1" si="180"/>
        <v>1789</v>
      </c>
      <c r="F1809">
        <f t="shared" ca="1" si="181"/>
        <v>209</v>
      </c>
    </row>
    <row r="1810" spans="1:6" x14ac:dyDescent="0.25">
      <c r="A1810">
        <f t="shared" si="178"/>
        <v>3272481</v>
      </c>
      <c r="B1810">
        <v>1809</v>
      </c>
      <c r="C1810">
        <f t="shared" si="182"/>
        <v>203</v>
      </c>
      <c r="D1810">
        <f t="shared" ca="1" si="179"/>
        <v>0.6963713387441659</v>
      </c>
      <c r="E1810">
        <f t="shared" ca="1" si="180"/>
        <v>668</v>
      </c>
      <c r="F1810">
        <f t="shared" ca="1" si="181"/>
        <v>270</v>
      </c>
    </row>
    <row r="1811" spans="1:6" x14ac:dyDescent="0.25">
      <c r="A1811">
        <f t="shared" si="178"/>
        <v>3276100</v>
      </c>
      <c r="B1811">
        <v>1810</v>
      </c>
      <c r="C1811">
        <f t="shared" si="182"/>
        <v>203</v>
      </c>
      <c r="D1811">
        <f t="shared" ca="1" si="179"/>
        <v>0.71274551730532321</v>
      </c>
      <c r="E1811">
        <f t="shared" ca="1" si="180"/>
        <v>613</v>
      </c>
      <c r="F1811">
        <f t="shared" ca="1" si="181"/>
        <v>214</v>
      </c>
    </row>
    <row r="1812" spans="1:6" x14ac:dyDescent="0.25">
      <c r="A1812">
        <f t="shared" si="178"/>
        <v>3279721</v>
      </c>
      <c r="B1812">
        <v>1811</v>
      </c>
      <c r="C1812">
        <f t="shared" si="182"/>
        <v>203</v>
      </c>
      <c r="D1812">
        <f t="shared" ca="1" si="179"/>
        <v>0.82706570557784775</v>
      </c>
      <c r="E1812">
        <f t="shared" ca="1" si="180"/>
        <v>388</v>
      </c>
      <c r="F1812">
        <f t="shared" ca="1" si="181"/>
        <v>180</v>
      </c>
    </row>
    <row r="1813" spans="1:6" x14ac:dyDescent="0.25">
      <c r="A1813">
        <f t="shared" si="178"/>
        <v>3283344</v>
      </c>
      <c r="B1813">
        <v>1812</v>
      </c>
      <c r="C1813">
        <f t="shared" si="182"/>
        <v>203</v>
      </c>
      <c r="D1813">
        <f t="shared" ca="1" si="179"/>
        <v>0.9958846562539484</v>
      </c>
      <c r="E1813">
        <f t="shared" ca="1" si="180"/>
        <v>14</v>
      </c>
      <c r="F1813">
        <f t="shared" ca="1" si="181"/>
        <v>234</v>
      </c>
    </row>
    <row r="1814" spans="1:6" x14ac:dyDescent="0.25">
      <c r="A1814">
        <f t="shared" si="178"/>
        <v>3286969</v>
      </c>
      <c r="B1814">
        <v>1813</v>
      </c>
      <c r="C1814">
        <f t="shared" ref="C1814:C1823" si="183">3*60+28</f>
        <v>208</v>
      </c>
      <c r="D1814">
        <f t="shared" ca="1" si="179"/>
        <v>8.611877628686726E-2</v>
      </c>
      <c r="E1814">
        <f t="shared" ca="1" si="180"/>
        <v>1998</v>
      </c>
      <c r="F1814">
        <f t="shared" ca="1" si="181"/>
        <v>207</v>
      </c>
    </row>
    <row r="1815" spans="1:6" x14ac:dyDescent="0.25">
      <c r="A1815">
        <f t="shared" si="178"/>
        <v>3290596</v>
      </c>
      <c r="B1815">
        <v>1814</v>
      </c>
      <c r="C1815">
        <f t="shared" si="183"/>
        <v>208</v>
      </c>
      <c r="D1815">
        <f t="shared" ca="1" si="179"/>
        <v>0.93449829842677989</v>
      </c>
      <c r="E1815">
        <f t="shared" ca="1" si="180"/>
        <v>142</v>
      </c>
      <c r="F1815">
        <f t="shared" ca="1" si="181"/>
        <v>191</v>
      </c>
    </row>
    <row r="1816" spans="1:6" x14ac:dyDescent="0.25">
      <c r="A1816">
        <f t="shared" si="178"/>
        <v>3294225</v>
      </c>
      <c r="B1816">
        <v>1815</v>
      </c>
      <c r="C1816">
        <f t="shared" si="183"/>
        <v>208</v>
      </c>
      <c r="D1816">
        <f t="shared" ca="1" si="179"/>
        <v>0.51197486973508566</v>
      </c>
      <c r="E1816">
        <f t="shared" ca="1" si="180"/>
        <v>1064</v>
      </c>
      <c r="F1816">
        <f t="shared" ca="1" si="181"/>
        <v>352</v>
      </c>
    </row>
    <row r="1817" spans="1:6" x14ac:dyDescent="0.25">
      <c r="A1817">
        <f t="shared" si="178"/>
        <v>3297856</v>
      </c>
      <c r="B1817">
        <v>1816</v>
      </c>
      <c r="C1817">
        <f t="shared" si="183"/>
        <v>208</v>
      </c>
      <c r="D1817">
        <f t="shared" ca="1" si="179"/>
        <v>0.70568641107480456</v>
      </c>
      <c r="E1817">
        <f t="shared" ca="1" si="180"/>
        <v>642</v>
      </c>
      <c r="F1817">
        <f t="shared" ca="1" si="181"/>
        <v>293</v>
      </c>
    </row>
    <row r="1818" spans="1:6" x14ac:dyDescent="0.25">
      <c r="A1818">
        <f t="shared" si="178"/>
        <v>3301489</v>
      </c>
      <c r="B1818">
        <v>1817</v>
      </c>
      <c r="C1818">
        <f t="shared" si="183"/>
        <v>208</v>
      </c>
      <c r="D1818">
        <f t="shared" ca="1" si="179"/>
        <v>0.90342288164782225</v>
      </c>
      <c r="E1818">
        <f t="shared" ca="1" si="180"/>
        <v>218</v>
      </c>
      <c r="F1818">
        <f t="shared" ca="1" si="181"/>
        <v>205</v>
      </c>
    </row>
    <row r="1819" spans="1:6" x14ac:dyDescent="0.25">
      <c r="A1819">
        <f t="shared" si="178"/>
        <v>3305124</v>
      </c>
      <c r="B1819">
        <v>1818</v>
      </c>
      <c r="C1819">
        <f t="shared" si="183"/>
        <v>208</v>
      </c>
      <c r="D1819">
        <f t="shared" ca="1" si="179"/>
        <v>0.70509742760978666</v>
      </c>
      <c r="E1819">
        <f t="shared" ca="1" si="180"/>
        <v>644</v>
      </c>
      <c r="F1819">
        <f t="shared" ca="1" si="181"/>
        <v>258</v>
      </c>
    </row>
    <row r="1820" spans="1:6" x14ac:dyDescent="0.25">
      <c r="A1820">
        <f t="shared" si="178"/>
        <v>3308761</v>
      </c>
      <c r="B1820">
        <v>1819</v>
      </c>
      <c r="C1820">
        <f t="shared" si="183"/>
        <v>208</v>
      </c>
      <c r="D1820">
        <f t="shared" ca="1" si="179"/>
        <v>0.90315793320555138</v>
      </c>
      <c r="E1820">
        <f t="shared" ca="1" si="180"/>
        <v>220</v>
      </c>
      <c r="F1820">
        <f t="shared" ca="1" si="181"/>
        <v>258</v>
      </c>
    </row>
    <row r="1821" spans="1:6" x14ac:dyDescent="0.25">
      <c r="A1821">
        <f t="shared" si="178"/>
        <v>3312400</v>
      </c>
      <c r="B1821">
        <v>1820</v>
      </c>
      <c r="C1821">
        <f t="shared" si="183"/>
        <v>208</v>
      </c>
      <c r="D1821">
        <f t="shared" ca="1" si="179"/>
        <v>0.87121091485666902</v>
      </c>
      <c r="E1821">
        <f t="shared" ca="1" si="180"/>
        <v>297</v>
      </c>
      <c r="F1821">
        <f t="shared" ca="1" si="181"/>
        <v>256</v>
      </c>
    </row>
    <row r="1822" spans="1:6" x14ac:dyDescent="0.25">
      <c r="A1822">
        <f t="shared" si="178"/>
        <v>3316041</v>
      </c>
      <c r="B1822">
        <v>1821</v>
      </c>
      <c r="C1822">
        <f t="shared" si="183"/>
        <v>208</v>
      </c>
      <c r="D1822">
        <f t="shared" ca="1" si="179"/>
        <v>0.2403807175363939</v>
      </c>
      <c r="E1822">
        <f t="shared" ca="1" si="180"/>
        <v>1637</v>
      </c>
      <c r="F1822">
        <f t="shared" ca="1" si="181"/>
        <v>227</v>
      </c>
    </row>
    <row r="1823" spans="1:6" x14ac:dyDescent="0.25">
      <c r="A1823">
        <f t="shared" si="178"/>
        <v>3319684</v>
      </c>
      <c r="B1823">
        <v>1822</v>
      </c>
      <c r="C1823">
        <f t="shared" si="183"/>
        <v>208</v>
      </c>
      <c r="D1823">
        <f t="shared" ca="1" si="179"/>
        <v>0.98388473044201397</v>
      </c>
      <c r="E1823">
        <f t="shared" ca="1" si="180"/>
        <v>43</v>
      </c>
      <c r="F1823">
        <f t="shared" ca="1" si="181"/>
        <v>315</v>
      </c>
    </row>
    <row r="1824" spans="1:6" x14ac:dyDescent="0.25">
      <c r="A1824">
        <f t="shared" si="178"/>
        <v>3323329</v>
      </c>
      <c r="B1824">
        <v>1823</v>
      </c>
      <c r="C1824">
        <f>3*60+49</f>
        <v>229</v>
      </c>
      <c r="D1824">
        <f t="shared" ca="1" si="179"/>
        <v>0.39181619476355123</v>
      </c>
      <c r="E1824">
        <f t="shared" ca="1" si="180"/>
        <v>1322</v>
      </c>
      <c r="F1824">
        <f t="shared" ca="1" si="181"/>
        <v>273</v>
      </c>
    </row>
    <row r="1825" spans="1:6" x14ac:dyDescent="0.25">
      <c r="A1825">
        <f t="shared" si="178"/>
        <v>3326976</v>
      </c>
      <c r="B1825">
        <v>1824</v>
      </c>
      <c r="C1825">
        <f>3*60+49</f>
        <v>229</v>
      </c>
      <c r="D1825">
        <f t="shared" ca="1" si="179"/>
        <v>0.16548220978683448</v>
      </c>
      <c r="E1825">
        <f t="shared" ca="1" si="180"/>
        <v>1797</v>
      </c>
      <c r="F1825">
        <f t="shared" ca="1" si="181"/>
        <v>200</v>
      </c>
    </row>
    <row r="1826" spans="1:6" x14ac:dyDescent="0.25">
      <c r="A1826">
        <f t="shared" si="178"/>
        <v>3330625</v>
      </c>
      <c r="B1826">
        <v>1825</v>
      </c>
      <c r="C1826">
        <f>3*60+49</f>
        <v>229</v>
      </c>
      <c r="D1826">
        <f t="shared" ca="1" si="179"/>
        <v>0.3625632298975866</v>
      </c>
      <c r="E1826">
        <f t="shared" ca="1" si="180"/>
        <v>1392</v>
      </c>
      <c r="F1826">
        <f t="shared" ca="1" si="181"/>
        <v>311</v>
      </c>
    </row>
    <row r="1827" spans="1:6" x14ac:dyDescent="0.25">
      <c r="A1827">
        <f t="shared" si="178"/>
        <v>3334276</v>
      </c>
      <c r="B1827">
        <v>1826</v>
      </c>
      <c r="C1827">
        <f>3*60+49</f>
        <v>229</v>
      </c>
      <c r="D1827">
        <f t="shared" ca="1" si="179"/>
        <v>0.82486050134493016</v>
      </c>
      <c r="E1827">
        <f t="shared" ca="1" si="180"/>
        <v>395</v>
      </c>
      <c r="F1827">
        <f t="shared" ca="1" si="181"/>
        <v>274</v>
      </c>
    </row>
    <row r="1828" spans="1:6" x14ac:dyDescent="0.25">
      <c r="A1828">
        <f t="shared" si="178"/>
        <v>3337929</v>
      </c>
      <c r="B1828">
        <v>1827</v>
      </c>
      <c r="C1828">
        <f>3*60+49</f>
        <v>229</v>
      </c>
      <c r="D1828">
        <f t="shared" ca="1" si="179"/>
        <v>0.15776111341614729</v>
      </c>
      <c r="E1828">
        <f t="shared" ca="1" si="180"/>
        <v>1817</v>
      </c>
      <c r="F1828">
        <f t="shared" ca="1" si="181"/>
        <v>208</v>
      </c>
    </row>
    <row r="1829" spans="1:6" x14ac:dyDescent="0.25">
      <c r="A1829">
        <f t="shared" si="178"/>
        <v>3341584</v>
      </c>
      <c r="B1829">
        <v>1828</v>
      </c>
      <c r="C1829">
        <f>3*60+53</f>
        <v>233</v>
      </c>
      <c r="D1829">
        <f t="shared" ca="1" si="179"/>
        <v>0.83864098962184597</v>
      </c>
      <c r="E1829">
        <f t="shared" ca="1" si="180"/>
        <v>368</v>
      </c>
      <c r="F1829">
        <f t="shared" ca="1" si="181"/>
        <v>216</v>
      </c>
    </row>
    <row r="1830" spans="1:6" x14ac:dyDescent="0.25">
      <c r="A1830">
        <f t="shared" si="178"/>
        <v>3345241</v>
      </c>
      <c r="B1830">
        <v>1829</v>
      </c>
      <c r="C1830">
        <f>3*60+53</f>
        <v>233</v>
      </c>
      <c r="D1830">
        <f t="shared" ca="1" si="179"/>
        <v>4.4074468150493762E-2</v>
      </c>
      <c r="E1830">
        <f t="shared" ca="1" si="180"/>
        <v>2106</v>
      </c>
      <c r="F1830">
        <f t="shared" ca="1" si="181"/>
        <v>243</v>
      </c>
    </row>
    <row r="1831" spans="1:6" x14ac:dyDescent="0.25">
      <c r="A1831">
        <f t="shared" si="178"/>
        <v>3348900</v>
      </c>
      <c r="B1831">
        <v>1830</v>
      </c>
      <c r="C1831">
        <f>3*60+44</f>
        <v>224</v>
      </c>
      <c r="D1831">
        <f t="shared" ca="1" si="179"/>
        <v>9.7664698584707499E-2</v>
      </c>
      <c r="E1831">
        <f t="shared" ca="1" si="180"/>
        <v>1971</v>
      </c>
      <c r="F1831">
        <f t="shared" ca="1" si="181"/>
        <v>215</v>
      </c>
    </row>
    <row r="1832" spans="1:6" x14ac:dyDescent="0.25">
      <c r="A1832">
        <f t="shared" si="178"/>
        <v>3352561</v>
      </c>
      <c r="B1832">
        <v>1831</v>
      </c>
      <c r="C1832">
        <f>4*60+30</f>
        <v>270</v>
      </c>
      <c r="D1832">
        <f t="shared" ca="1" si="179"/>
        <v>0.63461588312316153</v>
      </c>
      <c r="E1832">
        <f t="shared" ca="1" si="180"/>
        <v>807</v>
      </c>
      <c r="F1832">
        <f t="shared" ca="1" si="181"/>
        <v>273</v>
      </c>
    </row>
    <row r="1833" spans="1:6" x14ac:dyDescent="0.25">
      <c r="A1833">
        <f t="shared" si="178"/>
        <v>3356224</v>
      </c>
      <c r="B1833">
        <v>1832</v>
      </c>
      <c r="C1833">
        <f>4*60+30</f>
        <v>270</v>
      </c>
      <c r="D1833">
        <f t="shared" ca="1" si="179"/>
        <v>0.87639574608502713</v>
      </c>
      <c r="E1833">
        <f t="shared" ca="1" si="180"/>
        <v>290</v>
      </c>
      <c r="F1833">
        <f t="shared" ca="1" si="181"/>
        <v>196</v>
      </c>
    </row>
    <row r="1834" spans="1:6" x14ac:dyDescent="0.25">
      <c r="A1834">
        <f t="shared" si="178"/>
        <v>3359889</v>
      </c>
      <c r="B1834">
        <v>1833</v>
      </c>
      <c r="C1834">
        <f>3*60+30</f>
        <v>210</v>
      </c>
      <c r="D1834">
        <f t="shared" ca="1" si="179"/>
        <v>0.55556426090121869</v>
      </c>
      <c r="E1834">
        <f t="shared" ca="1" si="180"/>
        <v>983</v>
      </c>
      <c r="F1834">
        <f t="shared" ca="1" si="181"/>
        <v>252</v>
      </c>
    </row>
    <row r="1835" spans="1:6" x14ac:dyDescent="0.25">
      <c r="A1835">
        <f t="shared" si="178"/>
        <v>3363556</v>
      </c>
      <c r="B1835">
        <v>1834</v>
      </c>
      <c r="C1835">
        <f>3*60+30</f>
        <v>210</v>
      </c>
      <c r="D1835">
        <f t="shared" ca="1" si="179"/>
        <v>0.1606462471846194</v>
      </c>
      <c r="E1835">
        <f t="shared" ca="1" si="180"/>
        <v>1808</v>
      </c>
      <c r="F1835">
        <f t="shared" ca="1" si="181"/>
        <v>203</v>
      </c>
    </row>
    <row r="1836" spans="1:6" x14ac:dyDescent="0.25">
      <c r="A1836">
        <f t="shared" si="178"/>
        <v>3367225</v>
      </c>
      <c r="B1836">
        <v>1835</v>
      </c>
      <c r="C1836">
        <f>3*60+30</f>
        <v>210</v>
      </c>
      <c r="D1836">
        <f t="shared" ca="1" si="179"/>
        <v>0.4017764852988488</v>
      </c>
      <c r="E1836">
        <f t="shared" ca="1" si="180"/>
        <v>1302</v>
      </c>
      <c r="F1836">
        <f t="shared" ca="1" si="181"/>
        <v>283</v>
      </c>
    </row>
    <row r="1837" spans="1:6" x14ac:dyDescent="0.25">
      <c r="A1837">
        <f t="shared" si="178"/>
        <v>3370896</v>
      </c>
      <c r="B1837">
        <v>1836</v>
      </c>
      <c r="C1837">
        <f>3*60+30</f>
        <v>210</v>
      </c>
      <c r="D1837">
        <f t="shared" ca="1" si="179"/>
        <v>0.62604604731190872</v>
      </c>
      <c r="E1837">
        <f t="shared" ca="1" si="180"/>
        <v>821</v>
      </c>
      <c r="F1837">
        <f t="shared" ca="1" si="181"/>
        <v>260</v>
      </c>
    </row>
    <row r="1838" spans="1:6" x14ac:dyDescent="0.25">
      <c r="A1838">
        <f t="shared" si="178"/>
        <v>3374569</v>
      </c>
      <c r="B1838">
        <v>1837</v>
      </c>
      <c r="C1838">
        <f>3*60+30</f>
        <v>210</v>
      </c>
      <c r="D1838">
        <f t="shared" ca="1" si="179"/>
        <v>0.975961166897371</v>
      </c>
      <c r="E1838">
        <f t="shared" ca="1" si="180"/>
        <v>55</v>
      </c>
      <c r="F1838">
        <f t="shared" ca="1" si="181"/>
        <v>513</v>
      </c>
    </row>
    <row r="1839" spans="1:6" x14ac:dyDescent="0.25">
      <c r="A1839">
        <f t="shared" si="178"/>
        <v>3378244</v>
      </c>
      <c r="B1839">
        <v>1838</v>
      </c>
      <c r="C1839">
        <f>3*60+22</f>
        <v>202</v>
      </c>
      <c r="D1839">
        <f t="shared" ca="1" si="179"/>
        <v>1.9457907444823119E-3</v>
      </c>
      <c r="E1839">
        <f t="shared" ca="1" si="180"/>
        <v>2190</v>
      </c>
      <c r="F1839">
        <f t="shared" ca="1" si="181"/>
        <v>225</v>
      </c>
    </row>
    <row r="1840" spans="1:6" x14ac:dyDescent="0.25">
      <c r="A1840">
        <f t="shared" si="178"/>
        <v>3381921</v>
      </c>
      <c r="B1840">
        <v>1839</v>
      </c>
      <c r="C1840">
        <f>3*60+27</f>
        <v>207</v>
      </c>
      <c r="D1840">
        <f t="shared" ca="1" si="179"/>
        <v>0.58225728898855178</v>
      </c>
      <c r="E1840">
        <f t="shared" ca="1" si="180"/>
        <v>913</v>
      </c>
      <c r="F1840">
        <f t="shared" ca="1" si="181"/>
        <v>265</v>
      </c>
    </row>
    <row r="1841" spans="1:6" x14ac:dyDescent="0.25">
      <c r="A1841">
        <f t="shared" si="178"/>
        <v>3385600</v>
      </c>
      <c r="B1841">
        <v>1840</v>
      </c>
      <c r="C1841">
        <f>3*60+36</f>
        <v>216</v>
      </c>
      <c r="D1841">
        <f t="shared" ca="1" si="179"/>
        <v>0.60422897191757285</v>
      </c>
      <c r="E1841">
        <f t="shared" ca="1" si="180"/>
        <v>864</v>
      </c>
      <c r="F1841">
        <f t="shared" ca="1" si="181"/>
        <v>219</v>
      </c>
    </row>
    <row r="1842" spans="1:6" x14ac:dyDescent="0.25">
      <c r="A1842">
        <f t="shared" si="178"/>
        <v>3389281</v>
      </c>
      <c r="B1842">
        <v>1841</v>
      </c>
      <c r="C1842">
        <f>3*60+27</f>
        <v>207</v>
      </c>
      <c r="D1842">
        <f t="shared" ca="1" si="179"/>
        <v>0.74123686841705216</v>
      </c>
      <c r="E1842">
        <f t="shared" ca="1" si="180"/>
        <v>552</v>
      </c>
      <c r="F1842">
        <f t="shared" ca="1" si="181"/>
        <v>257</v>
      </c>
    </row>
    <row r="1843" spans="1:6" x14ac:dyDescent="0.25">
      <c r="A1843">
        <f t="shared" si="178"/>
        <v>3392964</v>
      </c>
      <c r="B1843">
        <v>1842</v>
      </c>
      <c r="C1843">
        <f>3*60+53</f>
        <v>233</v>
      </c>
      <c r="D1843">
        <f t="shared" ca="1" si="179"/>
        <v>0.14481427575195893</v>
      </c>
      <c r="E1843">
        <f t="shared" ca="1" si="180"/>
        <v>1846</v>
      </c>
      <c r="F1843">
        <f t="shared" ca="1" si="181"/>
        <v>233</v>
      </c>
    </row>
    <row r="1844" spans="1:6" x14ac:dyDescent="0.25">
      <c r="A1844">
        <f t="shared" si="178"/>
        <v>3396649</v>
      </c>
      <c r="B1844">
        <v>1843</v>
      </c>
      <c r="C1844">
        <f>3*60+53</f>
        <v>233</v>
      </c>
      <c r="D1844">
        <f t="shared" ca="1" si="179"/>
        <v>0.13537929399824034</v>
      </c>
      <c r="E1844">
        <f t="shared" ca="1" si="180"/>
        <v>1876</v>
      </c>
      <c r="F1844">
        <f t="shared" ca="1" si="181"/>
        <v>247</v>
      </c>
    </row>
    <row r="1845" spans="1:6" x14ac:dyDescent="0.25">
      <c r="A1845">
        <f t="shared" si="178"/>
        <v>3400336</v>
      </c>
      <c r="B1845">
        <v>1844</v>
      </c>
      <c r="C1845">
        <f>3*60+53</f>
        <v>233</v>
      </c>
      <c r="D1845">
        <f t="shared" ca="1" si="179"/>
        <v>0.87649129709595586</v>
      </c>
      <c r="E1845">
        <f t="shared" ca="1" si="180"/>
        <v>286</v>
      </c>
      <c r="F1845">
        <f t="shared" ca="1" si="181"/>
        <v>202</v>
      </c>
    </row>
    <row r="1846" spans="1:6" x14ac:dyDescent="0.25">
      <c r="A1846">
        <f t="shared" si="178"/>
        <v>3404025</v>
      </c>
      <c r="B1846">
        <v>1845</v>
      </c>
      <c r="C1846">
        <f>3*60+53</f>
        <v>233</v>
      </c>
      <c r="D1846">
        <f t="shared" ca="1" si="179"/>
        <v>0.40626276394875227</v>
      </c>
      <c r="E1846">
        <f t="shared" ca="1" si="180"/>
        <v>1296</v>
      </c>
      <c r="F1846">
        <f t="shared" ca="1" si="181"/>
        <v>244</v>
      </c>
    </row>
    <row r="1847" spans="1:6" x14ac:dyDescent="0.25">
      <c r="A1847">
        <f t="shared" si="178"/>
        <v>3407716</v>
      </c>
      <c r="B1847">
        <v>1846</v>
      </c>
      <c r="C1847">
        <f>3*60+53</f>
        <v>233</v>
      </c>
      <c r="D1847">
        <f t="shared" ca="1" si="179"/>
        <v>0.84004172740117533</v>
      </c>
      <c r="E1847">
        <f t="shared" ca="1" si="180"/>
        <v>365</v>
      </c>
      <c r="F1847">
        <f t="shared" ca="1" si="181"/>
        <v>216</v>
      </c>
    </row>
    <row r="1848" spans="1:6" x14ac:dyDescent="0.25">
      <c r="A1848">
        <f t="shared" si="178"/>
        <v>3411409</v>
      </c>
      <c r="B1848">
        <v>1847</v>
      </c>
      <c r="C1848">
        <f>3*60+58</f>
        <v>238</v>
      </c>
      <c r="D1848">
        <f t="shared" ca="1" si="179"/>
        <v>0.64472748722124507</v>
      </c>
      <c r="E1848">
        <f t="shared" ca="1" si="180"/>
        <v>788</v>
      </c>
      <c r="F1848">
        <f t="shared" ca="1" si="181"/>
        <v>254</v>
      </c>
    </row>
    <row r="1849" spans="1:6" x14ac:dyDescent="0.25">
      <c r="A1849">
        <f t="shared" si="178"/>
        <v>3415104</v>
      </c>
      <c r="B1849">
        <v>1848</v>
      </c>
      <c r="C1849">
        <f>3*60+58</f>
        <v>238</v>
      </c>
      <c r="D1849">
        <f t="shared" ca="1" si="179"/>
        <v>0.80585786177269492</v>
      </c>
      <c r="E1849">
        <f t="shared" ca="1" si="180"/>
        <v>434</v>
      </c>
      <c r="F1849">
        <f t="shared" ca="1" si="181"/>
        <v>185</v>
      </c>
    </row>
    <row r="1850" spans="1:6" x14ac:dyDescent="0.25">
      <c r="A1850">
        <f t="shared" si="178"/>
        <v>3418801</v>
      </c>
      <c r="B1850">
        <v>1849</v>
      </c>
      <c r="C1850">
        <f>3*60+58</f>
        <v>238</v>
      </c>
      <c r="D1850">
        <f t="shared" ca="1" si="179"/>
        <v>0.14152686581767226</v>
      </c>
      <c r="E1850">
        <f t="shared" ca="1" si="180"/>
        <v>1857</v>
      </c>
      <c r="F1850">
        <f t="shared" ca="1" si="181"/>
        <v>242</v>
      </c>
    </row>
    <row r="1851" spans="1:6" x14ac:dyDescent="0.25">
      <c r="A1851">
        <f t="shared" si="178"/>
        <v>3422500</v>
      </c>
      <c r="B1851">
        <v>1850</v>
      </c>
      <c r="C1851">
        <f>5*60+2</f>
        <v>302</v>
      </c>
      <c r="D1851">
        <f t="shared" ca="1" si="179"/>
        <v>0.41187431402567176</v>
      </c>
      <c r="E1851">
        <f t="shared" ca="1" si="180"/>
        <v>1281</v>
      </c>
      <c r="F1851">
        <f t="shared" ca="1" si="181"/>
        <v>258</v>
      </c>
    </row>
    <row r="1852" spans="1:6" x14ac:dyDescent="0.25">
      <c r="A1852">
        <f t="shared" si="178"/>
        <v>3426201</v>
      </c>
      <c r="B1852">
        <v>1851</v>
      </c>
      <c r="C1852">
        <f>5*60+2</f>
        <v>302</v>
      </c>
      <c r="D1852">
        <f t="shared" ca="1" si="179"/>
        <v>6.7343943940176954E-2</v>
      </c>
      <c r="E1852">
        <f t="shared" ca="1" si="180"/>
        <v>2045</v>
      </c>
      <c r="F1852">
        <f t="shared" ca="1" si="181"/>
        <v>199</v>
      </c>
    </row>
    <row r="1853" spans="1:6" x14ac:dyDescent="0.25">
      <c r="A1853">
        <f t="shared" si="178"/>
        <v>3429904</v>
      </c>
      <c r="B1853">
        <v>1852</v>
      </c>
      <c r="C1853">
        <f>3*60+38</f>
        <v>218</v>
      </c>
      <c r="D1853">
        <f t="shared" ca="1" si="179"/>
        <v>0.36009460219570877</v>
      </c>
      <c r="E1853">
        <f t="shared" ca="1" si="180"/>
        <v>1397</v>
      </c>
      <c r="F1853">
        <f t="shared" ca="1" si="181"/>
        <v>301</v>
      </c>
    </row>
    <row r="1854" spans="1:6" x14ac:dyDescent="0.25">
      <c r="A1854">
        <f t="shared" si="178"/>
        <v>3433609</v>
      </c>
      <c r="B1854">
        <v>1853</v>
      </c>
      <c r="C1854">
        <f>3*60+38</f>
        <v>218</v>
      </c>
      <c r="D1854">
        <f t="shared" ca="1" si="179"/>
        <v>0.63741266549353726</v>
      </c>
      <c r="E1854">
        <f t="shared" ca="1" si="180"/>
        <v>799</v>
      </c>
      <c r="F1854">
        <f t="shared" ca="1" si="181"/>
        <v>226</v>
      </c>
    </row>
    <row r="1855" spans="1:6" x14ac:dyDescent="0.25">
      <c r="A1855">
        <f t="shared" si="178"/>
        <v>3437316</v>
      </c>
      <c r="B1855">
        <v>1854</v>
      </c>
      <c r="C1855">
        <f>4*60+13</f>
        <v>253</v>
      </c>
      <c r="D1855">
        <f t="shared" ca="1" si="179"/>
        <v>0.26340193884048957</v>
      </c>
      <c r="E1855">
        <f t="shared" ca="1" si="180"/>
        <v>1582</v>
      </c>
      <c r="F1855">
        <f t="shared" ca="1" si="181"/>
        <v>264</v>
      </c>
    </row>
    <row r="1856" spans="1:6" x14ac:dyDescent="0.25">
      <c r="A1856">
        <f t="shared" si="178"/>
        <v>3441025</v>
      </c>
      <c r="B1856">
        <v>1855</v>
      </c>
      <c r="C1856">
        <f t="shared" ref="C1856:C1861" si="184">4*60+2</f>
        <v>242</v>
      </c>
      <c r="D1856">
        <f t="shared" ca="1" si="179"/>
        <v>0.3834864781299655</v>
      </c>
      <c r="E1856">
        <f t="shared" ca="1" si="180"/>
        <v>1341</v>
      </c>
      <c r="F1856">
        <f t="shared" ca="1" si="181"/>
        <v>231</v>
      </c>
    </row>
    <row r="1857" spans="1:6" x14ac:dyDescent="0.25">
      <c r="A1857">
        <f t="shared" si="178"/>
        <v>3444736</v>
      </c>
      <c r="B1857">
        <v>1856</v>
      </c>
      <c r="C1857">
        <f t="shared" si="184"/>
        <v>242</v>
      </c>
      <c r="D1857">
        <f t="shared" ca="1" si="179"/>
        <v>0.81937149338889415</v>
      </c>
      <c r="E1857">
        <f t="shared" ca="1" si="180"/>
        <v>407</v>
      </c>
      <c r="F1857">
        <f t="shared" ca="1" si="181"/>
        <v>208</v>
      </c>
    </row>
    <row r="1858" spans="1:6" x14ac:dyDescent="0.25">
      <c r="A1858">
        <f t="shared" si="178"/>
        <v>3448449</v>
      </c>
      <c r="B1858">
        <v>1857</v>
      </c>
      <c r="C1858">
        <f t="shared" si="184"/>
        <v>242</v>
      </c>
      <c r="D1858">
        <f t="shared" ca="1" si="179"/>
        <v>0.9118504151679222</v>
      </c>
      <c r="E1858">
        <f t="shared" ca="1" si="180"/>
        <v>198</v>
      </c>
      <c r="F1858">
        <f t="shared" ca="1" si="181"/>
        <v>220</v>
      </c>
    </row>
    <row r="1859" spans="1:6" x14ac:dyDescent="0.25">
      <c r="A1859">
        <f t="shared" ref="A1859:A1922" si="185">B1859^2</f>
        <v>3452164</v>
      </c>
      <c r="B1859">
        <v>1858</v>
      </c>
      <c r="C1859">
        <f t="shared" si="184"/>
        <v>242</v>
      </c>
      <c r="D1859">
        <f t="shared" ref="D1859:D1922" ca="1" si="186">RAND()</f>
        <v>9.5628641168993278E-2</v>
      </c>
      <c r="E1859">
        <f t="shared" ref="E1859:E1922" ca="1" si="187">RANK(D1859,$D$2:$D$2194)</f>
        <v>1979</v>
      </c>
      <c r="F1859">
        <f t="shared" ref="F1859:F1922" ca="1" si="188">OFFSET($C$1,E1859,0)</f>
        <v>241</v>
      </c>
    </row>
    <row r="1860" spans="1:6" x14ac:dyDescent="0.25">
      <c r="A1860">
        <f t="shared" si="185"/>
        <v>3455881</v>
      </c>
      <c r="B1860">
        <v>1859</v>
      </c>
      <c r="C1860">
        <f t="shared" si="184"/>
        <v>242</v>
      </c>
      <c r="D1860">
        <f t="shared" ca="1" si="186"/>
        <v>0.37339790892673952</v>
      </c>
      <c r="E1860">
        <f t="shared" ca="1" si="187"/>
        <v>1364</v>
      </c>
      <c r="F1860">
        <f t="shared" ca="1" si="188"/>
        <v>272</v>
      </c>
    </row>
    <row r="1861" spans="1:6" x14ac:dyDescent="0.25">
      <c r="A1861">
        <f t="shared" si="185"/>
        <v>3459600</v>
      </c>
      <c r="B1861">
        <v>1860</v>
      </c>
      <c r="C1861">
        <f t="shared" si="184"/>
        <v>242</v>
      </c>
      <c r="D1861">
        <f t="shared" ca="1" si="186"/>
        <v>0.5372151842203684</v>
      </c>
      <c r="E1861">
        <f t="shared" ca="1" si="187"/>
        <v>1017</v>
      </c>
      <c r="F1861">
        <f t="shared" ca="1" si="188"/>
        <v>258</v>
      </c>
    </row>
    <row r="1862" spans="1:6" x14ac:dyDescent="0.25">
      <c r="A1862">
        <f t="shared" si="185"/>
        <v>3463321</v>
      </c>
      <c r="B1862">
        <v>1861</v>
      </c>
      <c r="C1862">
        <f>3*60+32</f>
        <v>212</v>
      </c>
      <c r="D1862">
        <f t="shared" ca="1" si="186"/>
        <v>0.44837293467138517</v>
      </c>
      <c r="E1862">
        <f t="shared" ca="1" si="187"/>
        <v>1195</v>
      </c>
      <c r="F1862">
        <f t="shared" ca="1" si="188"/>
        <v>325</v>
      </c>
    </row>
    <row r="1863" spans="1:6" x14ac:dyDescent="0.25">
      <c r="A1863">
        <f t="shared" si="185"/>
        <v>3467044</v>
      </c>
      <c r="B1863">
        <v>1862</v>
      </c>
      <c r="C1863">
        <f>3*60+32</f>
        <v>212</v>
      </c>
      <c r="D1863">
        <f t="shared" ca="1" si="186"/>
        <v>0.92167983271236076</v>
      </c>
      <c r="E1863">
        <f t="shared" ca="1" si="187"/>
        <v>176</v>
      </c>
      <c r="F1863">
        <f t="shared" ca="1" si="188"/>
        <v>166</v>
      </c>
    </row>
    <row r="1864" spans="1:6" x14ac:dyDescent="0.25">
      <c r="A1864">
        <f t="shared" si="185"/>
        <v>3470769</v>
      </c>
      <c r="B1864">
        <v>1863</v>
      </c>
      <c r="C1864">
        <f>3*60+32</f>
        <v>212</v>
      </c>
      <c r="D1864">
        <f t="shared" ca="1" si="186"/>
        <v>0.34294612216907894</v>
      </c>
      <c r="E1864">
        <f t="shared" ca="1" si="187"/>
        <v>1425</v>
      </c>
      <c r="F1864">
        <f t="shared" ca="1" si="188"/>
        <v>219</v>
      </c>
    </row>
    <row r="1865" spans="1:6" x14ac:dyDescent="0.25">
      <c r="A1865">
        <f t="shared" si="185"/>
        <v>3474496</v>
      </c>
      <c r="B1865">
        <v>1864</v>
      </c>
      <c r="C1865">
        <f t="shared" ref="C1865:C1871" si="189">4*60+3</f>
        <v>243</v>
      </c>
      <c r="D1865">
        <f t="shared" ca="1" si="186"/>
        <v>0.99125723393134957</v>
      </c>
      <c r="E1865">
        <f t="shared" ca="1" si="187"/>
        <v>23</v>
      </c>
      <c r="F1865">
        <f t="shared" ca="1" si="188"/>
        <v>230</v>
      </c>
    </row>
    <row r="1866" spans="1:6" x14ac:dyDescent="0.25">
      <c r="A1866">
        <f t="shared" si="185"/>
        <v>3478225</v>
      </c>
      <c r="B1866">
        <v>1865</v>
      </c>
      <c r="C1866">
        <f t="shared" si="189"/>
        <v>243</v>
      </c>
      <c r="D1866">
        <f t="shared" ca="1" si="186"/>
        <v>0.92313608043093975</v>
      </c>
      <c r="E1866">
        <f t="shared" ca="1" si="187"/>
        <v>173</v>
      </c>
      <c r="F1866">
        <f t="shared" ca="1" si="188"/>
        <v>209</v>
      </c>
    </row>
    <row r="1867" spans="1:6" x14ac:dyDescent="0.25">
      <c r="A1867">
        <f t="shared" si="185"/>
        <v>3481956</v>
      </c>
      <c r="B1867">
        <v>1866</v>
      </c>
      <c r="C1867">
        <f t="shared" si="189"/>
        <v>243</v>
      </c>
      <c r="D1867">
        <f t="shared" ca="1" si="186"/>
        <v>8.3694290602676968E-2</v>
      </c>
      <c r="E1867">
        <f t="shared" ca="1" si="187"/>
        <v>2000</v>
      </c>
      <c r="F1867">
        <f t="shared" ca="1" si="188"/>
        <v>252</v>
      </c>
    </row>
    <row r="1868" spans="1:6" x14ac:dyDescent="0.25">
      <c r="A1868">
        <f t="shared" si="185"/>
        <v>3485689</v>
      </c>
      <c r="B1868">
        <v>1867</v>
      </c>
      <c r="C1868">
        <f t="shared" si="189"/>
        <v>243</v>
      </c>
      <c r="D1868">
        <f t="shared" ca="1" si="186"/>
        <v>2.7231123031344562E-2</v>
      </c>
      <c r="E1868">
        <f t="shared" ca="1" si="187"/>
        <v>2144</v>
      </c>
      <c r="F1868">
        <f t="shared" ca="1" si="188"/>
        <v>215</v>
      </c>
    </row>
    <row r="1869" spans="1:6" x14ac:dyDescent="0.25">
      <c r="A1869">
        <f t="shared" si="185"/>
        <v>3489424</v>
      </c>
      <c r="B1869">
        <v>1868</v>
      </c>
      <c r="C1869">
        <f t="shared" si="189"/>
        <v>243</v>
      </c>
      <c r="D1869">
        <f t="shared" ca="1" si="186"/>
        <v>9.8160568741255894E-2</v>
      </c>
      <c r="E1869">
        <f t="shared" ca="1" si="187"/>
        <v>1970</v>
      </c>
      <c r="F1869">
        <f t="shared" ca="1" si="188"/>
        <v>220</v>
      </c>
    </row>
    <row r="1870" spans="1:6" x14ac:dyDescent="0.25">
      <c r="A1870">
        <f t="shared" si="185"/>
        <v>3493161</v>
      </c>
      <c r="B1870">
        <v>1869</v>
      </c>
      <c r="C1870">
        <f t="shared" si="189"/>
        <v>243</v>
      </c>
      <c r="D1870">
        <f t="shared" ca="1" si="186"/>
        <v>6.9372321369964518E-2</v>
      </c>
      <c r="E1870">
        <f t="shared" ca="1" si="187"/>
        <v>2043</v>
      </c>
      <c r="F1870">
        <f t="shared" ca="1" si="188"/>
        <v>199</v>
      </c>
    </row>
    <row r="1871" spans="1:6" x14ac:dyDescent="0.25">
      <c r="A1871">
        <f t="shared" si="185"/>
        <v>3496900</v>
      </c>
      <c r="B1871">
        <v>1870</v>
      </c>
      <c r="C1871">
        <f t="shared" si="189"/>
        <v>243</v>
      </c>
      <c r="D1871">
        <f t="shared" ca="1" si="186"/>
        <v>0.38752716393714293</v>
      </c>
      <c r="E1871">
        <f t="shared" ca="1" si="187"/>
        <v>1330</v>
      </c>
      <c r="F1871">
        <f t="shared" ca="1" si="188"/>
        <v>224</v>
      </c>
    </row>
    <row r="1872" spans="1:6" x14ac:dyDescent="0.25">
      <c r="A1872">
        <f t="shared" si="185"/>
        <v>3500641</v>
      </c>
      <c r="B1872">
        <v>1871</v>
      </c>
      <c r="C1872">
        <f>3*60+55</f>
        <v>235</v>
      </c>
      <c r="D1872">
        <f t="shared" ca="1" si="186"/>
        <v>0.76911413357937386</v>
      </c>
      <c r="E1872">
        <f t="shared" ca="1" si="187"/>
        <v>502</v>
      </c>
      <c r="F1872">
        <f t="shared" ca="1" si="188"/>
        <v>265</v>
      </c>
    </row>
    <row r="1873" spans="1:6" x14ac:dyDescent="0.25">
      <c r="A1873">
        <f t="shared" si="185"/>
        <v>3504384</v>
      </c>
      <c r="B1873">
        <v>1872</v>
      </c>
      <c r="C1873">
        <f>3*60+55</f>
        <v>235</v>
      </c>
      <c r="D1873">
        <f t="shared" ca="1" si="186"/>
        <v>0.6653296232738185</v>
      </c>
      <c r="E1873">
        <f t="shared" ca="1" si="187"/>
        <v>741</v>
      </c>
      <c r="F1873">
        <f t="shared" ca="1" si="188"/>
        <v>295</v>
      </c>
    </row>
    <row r="1874" spans="1:6" x14ac:dyDescent="0.25">
      <c r="A1874">
        <f t="shared" si="185"/>
        <v>3508129</v>
      </c>
      <c r="B1874">
        <v>1873</v>
      </c>
      <c r="C1874">
        <f>4*60+36</f>
        <v>276</v>
      </c>
      <c r="D1874">
        <f t="shared" ca="1" si="186"/>
        <v>2.821636389243154E-2</v>
      </c>
      <c r="E1874">
        <f t="shared" ca="1" si="187"/>
        <v>2142</v>
      </c>
      <c r="F1874">
        <f t="shared" ca="1" si="188"/>
        <v>199</v>
      </c>
    </row>
    <row r="1875" spans="1:6" x14ac:dyDescent="0.25">
      <c r="A1875">
        <f t="shared" si="185"/>
        <v>3511876</v>
      </c>
      <c r="B1875">
        <v>1874</v>
      </c>
      <c r="C1875">
        <f>4*60+36</f>
        <v>276</v>
      </c>
      <c r="D1875">
        <f t="shared" ca="1" si="186"/>
        <v>0.20683778550286291</v>
      </c>
      <c r="E1875">
        <f t="shared" ca="1" si="187"/>
        <v>1706</v>
      </c>
      <c r="F1875">
        <f t="shared" ca="1" si="188"/>
        <v>236</v>
      </c>
    </row>
    <row r="1876" spans="1:6" x14ac:dyDescent="0.25">
      <c r="A1876">
        <f t="shared" si="185"/>
        <v>3515625</v>
      </c>
      <c r="B1876">
        <v>1875</v>
      </c>
      <c r="C1876">
        <f>4*60+36</f>
        <v>276</v>
      </c>
      <c r="D1876">
        <f t="shared" ca="1" si="186"/>
        <v>0.3869207679869382</v>
      </c>
      <c r="E1876">
        <f t="shared" ca="1" si="187"/>
        <v>1332</v>
      </c>
      <c r="F1876">
        <f t="shared" ca="1" si="188"/>
        <v>224</v>
      </c>
    </row>
    <row r="1877" spans="1:6" x14ac:dyDescent="0.25">
      <c r="A1877">
        <f t="shared" si="185"/>
        <v>3519376</v>
      </c>
      <c r="B1877">
        <v>1876</v>
      </c>
      <c r="C1877">
        <f>4*60+7</f>
        <v>247</v>
      </c>
      <c r="D1877">
        <f t="shared" ca="1" si="186"/>
        <v>0.79952345615942622</v>
      </c>
      <c r="E1877">
        <f t="shared" ca="1" si="187"/>
        <v>446</v>
      </c>
      <c r="F1877">
        <f t="shared" ca="1" si="188"/>
        <v>295</v>
      </c>
    </row>
    <row r="1878" spans="1:6" x14ac:dyDescent="0.25">
      <c r="A1878">
        <f t="shared" si="185"/>
        <v>3523129</v>
      </c>
      <c r="B1878">
        <v>1877</v>
      </c>
      <c r="C1878">
        <f>4*60+7</f>
        <v>247</v>
      </c>
      <c r="D1878">
        <f t="shared" ca="1" si="186"/>
        <v>0.97033029647279845</v>
      </c>
      <c r="E1878">
        <f t="shared" ca="1" si="187"/>
        <v>71</v>
      </c>
      <c r="F1878">
        <f t="shared" ca="1" si="188"/>
        <v>255</v>
      </c>
    </row>
    <row r="1879" spans="1:6" x14ac:dyDescent="0.25">
      <c r="A1879">
        <f t="shared" si="185"/>
        <v>3526884</v>
      </c>
      <c r="B1879">
        <v>1878</v>
      </c>
      <c r="C1879">
        <f t="shared" ref="C1879:C1888" si="190">3*60+47</f>
        <v>227</v>
      </c>
      <c r="D1879">
        <f t="shared" ca="1" si="186"/>
        <v>0.6386434505566041</v>
      </c>
      <c r="E1879">
        <f t="shared" ca="1" si="187"/>
        <v>796</v>
      </c>
      <c r="F1879">
        <f t="shared" ca="1" si="188"/>
        <v>191</v>
      </c>
    </row>
    <row r="1880" spans="1:6" x14ac:dyDescent="0.25">
      <c r="A1880">
        <f t="shared" si="185"/>
        <v>3530641</v>
      </c>
      <c r="B1880">
        <v>1879</v>
      </c>
      <c r="C1880">
        <f t="shared" si="190"/>
        <v>227</v>
      </c>
      <c r="D1880">
        <f t="shared" ca="1" si="186"/>
        <v>0.85409596361808926</v>
      </c>
      <c r="E1880">
        <f t="shared" ca="1" si="187"/>
        <v>333</v>
      </c>
      <c r="F1880">
        <f t="shared" ca="1" si="188"/>
        <v>249</v>
      </c>
    </row>
    <row r="1881" spans="1:6" x14ac:dyDescent="0.25">
      <c r="A1881">
        <f t="shared" si="185"/>
        <v>3534400</v>
      </c>
      <c r="B1881">
        <v>1880</v>
      </c>
      <c r="C1881">
        <f t="shared" si="190"/>
        <v>227</v>
      </c>
      <c r="D1881">
        <f t="shared" ca="1" si="186"/>
        <v>0.24955589369830855</v>
      </c>
      <c r="E1881">
        <f t="shared" ca="1" si="187"/>
        <v>1620</v>
      </c>
      <c r="F1881">
        <f t="shared" ca="1" si="188"/>
        <v>223</v>
      </c>
    </row>
    <row r="1882" spans="1:6" x14ac:dyDescent="0.25">
      <c r="A1882">
        <f t="shared" si="185"/>
        <v>3538161</v>
      </c>
      <c r="B1882">
        <v>1881</v>
      </c>
      <c r="C1882">
        <f t="shared" si="190"/>
        <v>227</v>
      </c>
      <c r="D1882">
        <f t="shared" ca="1" si="186"/>
        <v>0.23139487550526161</v>
      </c>
      <c r="E1882">
        <f t="shared" ca="1" si="187"/>
        <v>1657</v>
      </c>
      <c r="F1882">
        <f t="shared" ca="1" si="188"/>
        <v>235</v>
      </c>
    </row>
    <row r="1883" spans="1:6" x14ac:dyDescent="0.25">
      <c r="A1883">
        <f t="shared" si="185"/>
        <v>3541924</v>
      </c>
      <c r="B1883">
        <v>1882</v>
      </c>
      <c r="C1883">
        <f t="shared" si="190"/>
        <v>227</v>
      </c>
      <c r="D1883">
        <f t="shared" ca="1" si="186"/>
        <v>0.48134780009339062</v>
      </c>
      <c r="E1883">
        <f t="shared" ca="1" si="187"/>
        <v>1126</v>
      </c>
      <c r="F1883">
        <f t="shared" ca="1" si="188"/>
        <v>265</v>
      </c>
    </row>
    <row r="1884" spans="1:6" x14ac:dyDescent="0.25">
      <c r="A1884">
        <f t="shared" si="185"/>
        <v>3545689</v>
      </c>
      <c r="B1884">
        <v>1883</v>
      </c>
      <c r="C1884">
        <f t="shared" si="190"/>
        <v>227</v>
      </c>
      <c r="D1884">
        <f t="shared" ca="1" si="186"/>
        <v>0.50923720556865482</v>
      </c>
      <c r="E1884">
        <f t="shared" ca="1" si="187"/>
        <v>1073</v>
      </c>
      <c r="F1884">
        <f t="shared" ca="1" si="188"/>
        <v>210</v>
      </c>
    </row>
    <row r="1885" spans="1:6" x14ac:dyDescent="0.25">
      <c r="A1885">
        <f t="shared" si="185"/>
        <v>3549456</v>
      </c>
      <c r="B1885">
        <v>1884</v>
      </c>
      <c r="C1885">
        <f t="shared" si="190"/>
        <v>227</v>
      </c>
      <c r="D1885">
        <f t="shared" ca="1" si="186"/>
        <v>0.45476598302033322</v>
      </c>
      <c r="E1885">
        <f t="shared" ca="1" si="187"/>
        <v>1186</v>
      </c>
      <c r="F1885">
        <f t="shared" ca="1" si="188"/>
        <v>233</v>
      </c>
    </row>
    <row r="1886" spans="1:6" x14ac:dyDescent="0.25">
      <c r="A1886">
        <f t="shared" si="185"/>
        <v>3553225</v>
      </c>
      <c r="B1886">
        <v>1885</v>
      </c>
      <c r="C1886">
        <f t="shared" si="190"/>
        <v>227</v>
      </c>
      <c r="D1886">
        <f t="shared" ca="1" si="186"/>
        <v>0.43621221687101186</v>
      </c>
      <c r="E1886">
        <f t="shared" ca="1" si="187"/>
        <v>1224</v>
      </c>
      <c r="F1886">
        <f t="shared" ca="1" si="188"/>
        <v>223</v>
      </c>
    </row>
    <row r="1887" spans="1:6" x14ac:dyDescent="0.25">
      <c r="A1887">
        <f t="shared" si="185"/>
        <v>3556996</v>
      </c>
      <c r="B1887">
        <v>1886</v>
      </c>
      <c r="C1887">
        <f t="shared" si="190"/>
        <v>227</v>
      </c>
      <c r="D1887">
        <f t="shared" ca="1" si="186"/>
        <v>0.10768632185792582</v>
      </c>
      <c r="E1887">
        <f t="shared" ca="1" si="187"/>
        <v>1946</v>
      </c>
      <c r="F1887">
        <f t="shared" ca="1" si="188"/>
        <v>238</v>
      </c>
    </row>
    <row r="1888" spans="1:6" x14ac:dyDescent="0.25">
      <c r="A1888">
        <f t="shared" si="185"/>
        <v>3560769</v>
      </c>
      <c r="B1888">
        <v>1887</v>
      </c>
      <c r="C1888">
        <f t="shared" si="190"/>
        <v>227</v>
      </c>
      <c r="D1888">
        <f t="shared" ca="1" si="186"/>
        <v>0.13657040776138274</v>
      </c>
      <c r="E1888">
        <f t="shared" ca="1" si="187"/>
        <v>1873</v>
      </c>
      <c r="F1888">
        <f t="shared" ca="1" si="188"/>
        <v>276</v>
      </c>
    </row>
    <row r="1889" spans="1:6" x14ac:dyDescent="0.25">
      <c r="A1889">
        <f t="shared" si="185"/>
        <v>3564544</v>
      </c>
      <c r="B1889">
        <v>1888</v>
      </c>
      <c r="C1889">
        <f>3*60+43</f>
        <v>223</v>
      </c>
      <c r="D1889">
        <f t="shared" ca="1" si="186"/>
        <v>0.30738302920057237</v>
      </c>
      <c r="E1889">
        <f t="shared" ca="1" si="187"/>
        <v>1507</v>
      </c>
      <c r="F1889">
        <f t="shared" ca="1" si="188"/>
        <v>240</v>
      </c>
    </row>
    <row r="1890" spans="1:6" x14ac:dyDescent="0.25">
      <c r="A1890">
        <f t="shared" si="185"/>
        <v>3568321</v>
      </c>
      <c r="B1890">
        <v>1889</v>
      </c>
      <c r="C1890">
        <f>5*60+13</f>
        <v>313</v>
      </c>
      <c r="D1890">
        <f t="shared" ca="1" si="186"/>
        <v>0.68969381229469562</v>
      </c>
      <c r="E1890">
        <f t="shared" ca="1" si="187"/>
        <v>677</v>
      </c>
      <c r="F1890">
        <f t="shared" ca="1" si="188"/>
        <v>235</v>
      </c>
    </row>
    <row r="1891" spans="1:6" x14ac:dyDescent="0.25">
      <c r="A1891">
        <f t="shared" si="185"/>
        <v>3572100</v>
      </c>
      <c r="B1891">
        <v>1890</v>
      </c>
      <c r="C1891">
        <f>4*60+13</f>
        <v>253</v>
      </c>
      <c r="D1891">
        <f t="shared" ca="1" si="186"/>
        <v>0.44611319646185066</v>
      </c>
      <c r="E1891">
        <f t="shared" ca="1" si="187"/>
        <v>1205</v>
      </c>
      <c r="F1891">
        <f t="shared" ca="1" si="188"/>
        <v>283</v>
      </c>
    </row>
    <row r="1892" spans="1:6" x14ac:dyDescent="0.25">
      <c r="A1892">
        <f t="shared" si="185"/>
        <v>3575881</v>
      </c>
      <c r="B1892">
        <v>1891</v>
      </c>
      <c r="C1892">
        <f>4*60+13</f>
        <v>253</v>
      </c>
      <c r="D1892">
        <f t="shared" ca="1" si="186"/>
        <v>0.28973391783077751</v>
      </c>
      <c r="E1892">
        <f t="shared" ca="1" si="187"/>
        <v>1539</v>
      </c>
      <c r="F1892">
        <f t="shared" ca="1" si="188"/>
        <v>289</v>
      </c>
    </row>
    <row r="1893" spans="1:6" x14ac:dyDescent="0.25">
      <c r="A1893">
        <f t="shared" si="185"/>
        <v>3579664</v>
      </c>
      <c r="B1893">
        <v>1892</v>
      </c>
      <c r="C1893">
        <f>3*60+19</f>
        <v>199</v>
      </c>
      <c r="D1893">
        <f t="shared" ca="1" si="186"/>
        <v>0.48216204129285312</v>
      </c>
      <c r="E1893">
        <f t="shared" ca="1" si="187"/>
        <v>1122</v>
      </c>
      <c r="F1893">
        <f t="shared" ca="1" si="188"/>
        <v>265</v>
      </c>
    </row>
    <row r="1894" spans="1:6" x14ac:dyDescent="0.25">
      <c r="A1894">
        <f t="shared" si="185"/>
        <v>3583449</v>
      </c>
      <c r="B1894">
        <v>1893</v>
      </c>
      <c r="C1894">
        <f>3*60+19</f>
        <v>199</v>
      </c>
      <c r="D1894">
        <f t="shared" ca="1" si="186"/>
        <v>0.95465019488519198</v>
      </c>
      <c r="E1894">
        <f t="shared" ca="1" si="187"/>
        <v>105</v>
      </c>
      <c r="F1894">
        <f t="shared" ca="1" si="188"/>
        <v>282</v>
      </c>
    </row>
    <row r="1895" spans="1:6" x14ac:dyDescent="0.25">
      <c r="A1895">
        <f t="shared" si="185"/>
        <v>3587236</v>
      </c>
      <c r="B1895">
        <v>1894</v>
      </c>
      <c r="C1895">
        <f>4*60+54</f>
        <v>294</v>
      </c>
      <c r="D1895">
        <f t="shared" ca="1" si="186"/>
        <v>0.77572827888418783</v>
      </c>
      <c r="E1895">
        <f t="shared" ca="1" si="187"/>
        <v>496</v>
      </c>
      <c r="F1895">
        <f t="shared" ca="1" si="188"/>
        <v>229</v>
      </c>
    </row>
    <row r="1896" spans="1:6" x14ac:dyDescent="0.25">
      <c r="A1896">
        <f t="shared" si="185"/>
        <v>3591025</v>
      </c>
      <c r="B1896">
        <v>1895</v>
      </c>
      <c r="C1896">
        <f>4*60+54</f>
        <v>294</v>
      </c>
      <c r="D1896">
        <f t="shared" ca="1" si="186"/>
        <v>0.13684135431352529</v>
      </c>
      <c r="E1896">
        <f t="shared" ca="1" si="187"/>
        <v>1870</v>
      </c>
      <c r="F1896">
        <f t="shared" ca="1" si="188"/>
        <v>243</v>
      </c>
    </row>
    <row r="1897" spans="1:6" x14ac:dyDescent="0.25">
      <c r="A1897">
        <f t="shared" si="185"/>
        <v>3594816</v>
      </c>
      <c r="B1897">
        <v>1896</v>
      </c>
      <c r="C1897">
        <f>3*60+33</f>
        <v>213</v>
      </c>
      <c r="D1897">
        <f t="shared" ca="1" si="186"/>
        <v>0.8908903590719538</v>
      </c>
      <c r="E1897">
        <f t="shared" ca="1" si="187"/>
        <v>247</v>
      </c>
      <c r="F1897">
        <f t="shared" ca="1" si="188"/>
        <v>210</v>
      </c>
    </row>
    <row r="1898" spans="1:6" x14ac:dyDescent="0.25">
      <c r="A1898">
        <f t="shared" si="185"/>
        <v>3598609</v>
      </c>
      <c r="B1898">
        <v>1897</v>
      </c>
      <c r="C1898">
        <f>3*60+33</f>
        <v>213</v>
      </c>
      <c r="D1898">
        <f t="shared" ca="1" si="186"/>
        <v>0.18035737904512394</v>
      </c>
      <c r="E1898">
        <f t="shared" ca="1" si="187"/>
        <v>1766</v>
      </c>
      <c r="F1898">
        <f t="shared" ca="1" si="188"/>
        <v>223</v>
      </c>
    </row>
    <row r="1899" spans="1:6" x14ac:dyDescent="0.25">
      <c r="A1899">
        <f t="shared" si="185"/>
        <v>3602404</v>
      </c>
      <c r="B1899">
        <v>1898</v>
      </c>
      <c r="C1899">
        <f>3*60+37</f>
        <v>217</v>
      </c>
      <c r="D1899">
        <f t="shared" ca="1" si="186"/>
        <v>3.2503832429047752E-2</v>
      </c>
      <c r="E1899">
        <f t="shared" ca="1" si="187"/>
        <v>2134</v>
      </c>
      <c r="F1899">
        <f t="shared" ca="1" si="188"/>
        <v>215</v>
      </c>
    </row>
    <row r="1900" spans="1:6" x14ac:dyDescent="0.25">
      <c r="A1900">
        <f t="shared" si="185"/>
        <v>3606201</v>
      </c>
      <c r="B1900">
        <v>1899</v>
      </c>
      <c r="C1900">
        <f>3*60+31</f>
        <v>211</v>
      </c>
      <c r="D1900">
        <f t="shared" ca="1" si="186"/>
        <v>0.19929381218968489</v>
      </c>
      <c r="E1900">
        <f t="shared" ca="1" si="187"/>
        <v>1718</v>
      </c>
      <c r="F1900">
        <f t="shared" ca="1" si="188"/>
        <v>244</v>
      </c>
    </row>
    <row r="1901" spans="1:6" x14ac:dyDescent="0.25">
      <c r="A1901">
        <f t="shared" si="185"/>
        <v>3610000</v>
      </c>
      <c r="B1901">
        <v>1900</v>
      </c>
      <c r="C1901">
        <f>3*60+31</f>
        <v>211</v>
      </c>
      <c r="D1901">
        <f t="shared" ca="1" si="186"/>
        <v>0.87642880442757276</v>
      </c>
      <c r="E1901">
        <f t="shared" ca="1" si="187"/>
        <v>288</v>
      </c>
      <c r="F1901">
        <f t="shared" ca="1" si="188"/>
        <v>202</v>
      </c>
    </row>
    <row r="1902" spans="1:6" x14ac:dyDescent="0.25">
      <c r="A1902">
        <f t="shared" si="185"/>
        <v>3613801</v>
      </c>
      <c r="B1902">
        <v>1901</v>
      </c>
      <c r="C1902">
        <f>3*60+48</f>
        <v>228</v>
      </c>
      <c r="D1902">
        <f t="shared" ca="1" si="186"/>
        <v>0.75516000355431478</v>
      </c>
      <c r="E1902">
        <f t="shared" ca="1" si="187"/>
        <v>523</v>
      </c>
      <c r="F1902">
        <f t="shared" ca="1" si="188"/>
        <v>231</v>
      </c>
    </row>
    <row r="1903" spans="1:6" x14ac:dyDescent="0.25">
      <c r="A1903">
        <f t="shared" si="185"/>
        <v>3617604</v>
      </c>
      <c r="B1903">
        <v>1902</v>
      </c>
      <c r="C1903">
        <f>3*60+31</f>
        <v>211</v>
      </c>
      <c r="D1903">
        <f t="shared" ca="1" si="186"/>
        <v>6.0090074954393558E-2</v>
      </c>
      <c r="E1903">
        <f t="shared" ca="1" si="187"/>
        <v>2064</v>
      </c>
      <c r="F1903">
        <f t="shared" ca="1" si="188"/>
        <v>236</v>
      </c>
    </row>
    <row r="1904" spans="1:6" x14ac:dyDescent="0.25">
      <c r="A1904">
        <f t="shared" si="185"/>
        <v>3621409</v>
      </c>
      <c r="B1904">
        <v>1903</v>
      </c>
      <c r="C1904">
        <f t="shared" ref="C1904:C1910" si="191">4*60+14</f>
        <v>254</v>
      </c>
      <c r="D1904">
        <f t="shared" ca="1" si="186"/>
        <v>0.40411014181310123</v>
      </c>
      <c r="E1904">
        <f t="shared" ca="1" si="187"/>
        <v>1300</v>
      </c>
      <c r="F1904">
        <f t="shared" ca="1" si="188"/>
        <v>205</v>
      </c>
    </row>
    <row r="1905" spans="1:6" x14ac:dyDescent="0.25">
      <c r="A1905">
        <f t="shared" si="185"/>
        <v>3625216</v>
      </c>
      <c r="B1905">
        <v>1904</v>
      </c>
      <c r="C1905">
        <f t="shared" si="191"/>
        <v>254</v>
      </c>
      <c r="D1905">
        <f t="shared" ca="1" si="186"/>
        <v>0.12671629825375652</v>
      </c>
      <c r="E1905">
        <f t="shared" ca="1" si="187"/>
        <v>1900</v>
      </c>
      <c r="F1905">
        <f t="shared" ca="1" si="188"/>
        <v>211</v>
      </c>
    </row>
    <row r="1906" spans="1:6" x14ac:dyDescent="0.25">
      <c r="A1906">
        <f t="shared" si="185"/>
        <v>3629025</v>
      </c>
      <c r="B1906">
        <v>1905</v>
      </c>
      <c r="C1906">
        <f t="shared" si="191"/>
        <v>254</v>
      </c>
      <c r="D1906">
        <f t="shared" ca="1" si="186"/>
        <v>0.41221143246525493</v>
      </c>
      <c r="E1906">
        <f t="shared" ca="1" si="187"/>
        <v>1280</v>
      </c>
      <c r="F1906">
        <f t="shared" ca="1" si="188"/>
        <v>258</v>
      </c>
    </row>
    <row r="1907" spans="1:6" x14ac:dyDescent="0.25">
      <c r="A1907">
        <f t="shared" si="185"/>
        <v>3632836</v>
      </c>
      <c r="B1907">
        <v>1906</v>
      </c>
      <c r="C1907">
        <f t="shared" si="191"/>
        <v>254</v>
      </c>
      <c r="D1907">
        <f t="shared" ca="1" si="186"/>
        <v>0.60869053402371254</v>
      </c>
      <c r="E1907">
        <f t="shared" ca="1" si="187"/>
        <v>853</v>
      </c>
      <c r="F1907">
        <f t="shared" ca="1" si="188"/>
        <v>281</v>
      </c>
    </row>
    <row r="1908" spans="1:6" x14ac:dyDescent="0.25">
      <c r="A1908">
        <f t="shared" si="185"/>
        <v>3636649</v>
      </c>
      <c r="B1908">
        <v>1907</v>
      </c>
      <c r="C1908">
        <f t="shared" si="191"/>
        <v>254</v>
      </c>
      <c r="D1908">
        <f t="shared" ca="1" si="186"/>
        <v>0.77742369448342952</v>
      </c>
      <c r="E1908">
        <f t="shared" ca="1" si="187"/>
        <v>490</v>
      </c>
      <c r="F1908">
        <f t="shared" ca="1" si="188"/>
        <v>212</v>
      </c>
    </row>
    <row r="1909" spans="1:6" x14ac:dyDescent="0.25">
      <c r="A1909">
        <f t="shared" si="185"/>
        <v>3640464</v>
      </c>
      <c r="B1909">
        <v>1908</v>
      </c>
      <c r="C1909">
        <f t="shared" si="191"/>
        <v>254</v>
      </c>
      <c r="D1909">
        <f t="shared" ca="1" si="186"/>
        <v>5.4133313549421747E-2</v>
      </c>
      <c r="E1909">
        <f t="shared" ca="1" si="187"/>
        <v>2081</v>
      </c>
      <c r="F1909">
        <f t="shared" ca="1" si="188"/>
        <v>218</v>
      </c>
    </row>
    <row r="1910" spans="1:6" x14ac:dyDescent="0.25">
      <c r="A1910">
        <f t="shared" si="185"/>
        <v>3644281</v>
      </c>
      <c r="B1910">
        <v>1909</v>
      </c>
      <c r="C1910">
        <f t="shared" si="191"/>
        <v>254</v>
      </c>
      <c r="D1910">
        <f t="shared" ca="1" si="186"/>
        <v>9.1260407639817909E-2</v>
      </c>
      <c r="E1910">
        <f t="shared" ca="1" si="187"/>
        <v>1987</v>
      </c>
      <c r="F1910">
        <f t="shared" ca="1" si="188"/>
        <v>242</v>
      </c>
    </row>
    <row r="1911" spans="1:6" x14ac:dyDescent="0.25">
      <c r="A1911">
        <f t="shared" si="185"/>
        <v>3648100</v>
      </c>
      <c r="B1911">
        <v>1910</v>
      </c>
      <c r="C1911">
        <f>3*60+52</f>
        <v>232</v>
      </c>
      <c r="D1911">
        <f t="shared" ca="1" si="186"/>
        <v>0.41139614490064724</v>
      </c>
      <c r="E1911">
        <f t="shared" ca="1" si="187"/>
        <v>1284</v>
      </c>
      <c r="F1911">
        <f t="shared" ca="1" si="188"/>
        <v>258</v>
      </c>
    </row>
    <row r="1912" spans="1:6" x14ac:dyDescent="0.25">
      <c r="A1912">
        <f t="shared" si="185"/>
        <v>3651921</v>
      </c>
      <c r="B1912">
        <v>1911</v>
      </c>
      <c r="C1912">
        <f>3*60+52</f>
        <v>232</v>
      </c>
      <c r="D1912">
        <f t="shared" ca="1" si="186"/>
        <v>0.42640330771258683</v>
      </c>
      <c r="E1912">
        <f t="shared" ca="1" si="187"/>
        <v>1253</v>
      </c>
      <c r="F1912">
        <f t="shared" ca="1" si="188"/>
        <v>329</v>
      </c>
    </row>
    <row r="1913" spans="1:6" x14ac:dyDescent="0.25">
      <c r="A1913">
        <f t="shared" si="185"/>
        <v>3655744</v>
      </c>
      <c r="B1913">
        <v>1912</v>
      </c>
      <c r="C1913">
        <f>3*60+43</f>
        <v>223</v>
      </c>
      <c r="D1913">
        <f t="shared" ca="1" si="186"/>
        <v>0.49368651272703656</v>
      </c>
      <c r="E1913">
        <f t="shared" ca="1" si="187"/>
        <v>1100</v>
      </c>
      <c r="F1913">
        <f t="shared" ca="1" si="188"/>
        <v>210</v>
      </c>
    </row>
    <row r="1914" spans="1:6" x14ac:dyDescent="0.25">
      <c r="A1914">
        <f t="shared" si="185"/>
        <v>3659569</v>
      </c>
      <c r="B1914">
        <v>1913</v>
      </c>
      <c r="C1914">
        <f>3*60+43</f>
        <v>223</v>
      </c>
      <c r="D1914">
        <f t="shared" ca="1" si="186"/>
        <v>0.70973949306420536</v>
      </c>
      <c r="E1914">
        <f t="shared" ca="1" si="187"/>
        <v>623</v>
      </c>
      <c r="F1914">
        <f t="shared" ca="1" si="188"/>
        <v>206</v>
      </c>
    </row>
    <row r="1915" spans="1:6" x14ac:dyDescent="0.25">
      <c r="A1915">
        <f t="shared" si="185"/>
        <v>3663396</v>
      </c>
      <c r="B1915">
        <v>1914</v>
      </c>
      <c r="C1915">
        <f>3*60+43</f>
        <v>223</v>
      </c>
      <c r="D1915">
        <f t="shared" ca="1" si="186"/>
        <v>5.3701621472668992E-2</v>
      </c>
      <c r="E1915">
        <f t="shared" ca="1" si="187"/>
        <v>2082</v>
      </c>
      <c r="F1915">
        <f t="shared" ca="1" si="188"/>
        <v>204</v>
      </c>
    </row>
    <row r="1916" spans="1:6" x14ac:dyDescent="0.25">
      <c r="A1916">
        <f t="shared" si="185"/>
        <v>3667225</v>
      </c>
      <c r="B1916">
        <v>1915</v>
      </c>
      <c r="C1916">
        <f>3*60+43</f>
        <v>223</v>
      </c>
      <c r="D1916">
        <f t="shared" ca="1" si="186"/>
        <v>0.11762735364545196</v>
      </c>
      <c r="E1916">
        <f t="shared" ca="1" si="187"/>
        <v>1928</v>
      </c>
      <c r="F1916">
        <f t="shared" ca="1" si="188"/>
        <v>253</v>
      </c>
    </row>
    <row r="1917" spans="1:6" x14ac:dyDescent="0.25">
      <c r="A1917">
        <f t="shared" si="185"/>
        <v>3671056</v>
      </c>
      <c r="B1917">
        <v>1916</v>
      </c>
      <c r="C1917">
        <f>4*60+14</f>
        <v>254</v>
      </c>
      <c r="D1917">
        <f t="shared" ca="1" si="186"/>
        <v>5.4459083361940386E-2</v>
      </c>
      <c r="E1917">
        <f t="shared" ca="1" si="187"/>
        <v>2080</v>
      </c>
      <c r="F1917">
        <f t="shared" ca="1" si="188"/>
        <v>218</v>
      </c>
    </row>
    <row r="1918" spans="1:6" x14ac:dyDescent="0.25">
      <c r="A1918">
        <f t="shared" si="185"/>
        <v>3674889</v>
      </c>
      <c r="B1918">
        <v>1917</v>
      </c>
      <c r="C1918">
        <f>3*60+42</f>
        <v>222</v>
      </c>
      <c r="D1918">
        <f t="shared" ca="1" si="186"/>
        <v>0.31226662504341618</v>
      </c>
      <c r="E1918">
        <f t="shared" ca="1" si="187"/>
        <v>1493</v>
      </c>
      <c r="F1918">
        <f t="shared" ca="1" si="188"/>
        <v>216</v>
      </c>
    </row>
    <row r="1919" spans="1:6" x14ac:dyDescent="0.25">
      <c r="A1919">
        <f t="shared" si="185"/>
        <v>3678724</v>
      </c>
      <c r="B1919">
        <v>1918</v>
      </c>
      <c r="C1919">
        <f>3*60+42</f>
        <v>222</v>
      </c>
      <c r="D1919">
        <f t="shared" ca="1" si="186"/>
        <v>0.12570714244209302</v>
      </c>
      <c r="E1919">
        <f t="shared" ca="1" si="187"/>
        <v>1907</v>
      </c>
      <c r="F1919">
        <f t="shared" ca="1" si="188"/>
        <v>254</v>
      </c>
    </row>
    <row r="1920" spans="1:6" x14ac:dyDescent="0.25">
      <c r="A1920">
        <f t="shared" si="185"/>
        <v>3682561</v>
      </c>
      <c r="B1920">
        <v>1919</v>
      </c>
      <c r="C1920">
        <f>4*60+4</f>
        <v>244</v>
      </c>
      <c r="D1920">
        <f t="shared" ca="1" si="186"/>
        <v>0.2497521063231759</v>
      </c>
      <c r="E1920">
        <f t="shared" ca="1" si="187"/>
        <v>1619</v>
      </c>
      <c r="F1920">
        <f t="shared" ca="1" si="188"/>
        <v>223</v>
      </c>
    </row>
    <row r="1921" spans="1:6" x14ac:dyDescent="0.25">
      <c r="A1921">
        <f t="shared" si="185"/>
        <v>3686400</v>
      </c>
      <c r="B1921">
        <v>1920</v>
      </c>
      <c r="C1921">
        <f>3*60+42</f>
        <v>222</v>
      </c>
      <c r="D1921">
        <f t="shared" ca="1" si="186"/>
        <v>0.54178591598763881</v>
      </c>
      <c r="E1921">
        <f t="shared" ca="1" si="187"/>
        <v>1006</v>
      </c>
      <c r="F1921">
        <f t="shared" ca="1" si="188"/>
        <v>264</v>
      </c>
    </row>
    <row r="1922" spans="1:6" x14ac:dyDescent="0.25">
      <c r="A1922">
        <f t="shared" si="185"/>
        <v>3690241</v>
      </c>
      <c r="B1922">
        <v>1921</v>
      </c>
      <c r="C1922">
        <f>3*60+42</f>
        <v>222</v>
      </c>
      <c r="D1922">
        <f t="shared" ca="1" si="186"/>
        <v>0.56060467094250543</v>
      </c>
      <c r="E1922">
        <f t="shared" ca="1" si="187"/>
        <v>972</v>
      </c>
      <c r="F1922">
        <f t="shared" ca="1" si="188"/>
        <v>264</v>
      </c>
    </row>
    <row r="1923" spans="1:6" x14ac:dyDescent="0.25">
      <c r="A1923">
        <f t="shared" ref="A1923:A1986" si="192">B1923^2</f>
        <v>3694084</v>
      </c>
      <c r="B1923">
        <v>1922</v>
      </c>
      <c r="C1923">
        <f>3*60+42</f>
        <v>222</v>
      </c>
      <c r="D1923">
        <f t="shared" ref="D1923:D1986" ca="1" si="193">RAND()</f>
        <v>0.55087115701486555</v>
      </c>
      <c r="E1923">
        <f t="shared" ref="E1923:E1986" ca="1" si="194">RANK(D1923,$D$2:$D$2194)</f>
        <v>990</v>
      </c>
      <c r="F1923">
        <f t="shared" ref="F1923:F1986" ca="1" si="195">OFFSET($C$1,E1923,0)</f>
        <v>289</v>
      </c>
    </row>
    <row r="1924" spans="1:6" x14ac:dyDescent="0.25">
      <c r="A1924">
        <f t="shared" si="192"/>
        <v>3697929</v>
      </c>
      <c r="B1924">
        <v>1923</v>
      </c>
      <c r="C1924">
        <f>3*60+42</f>
        <v>222</v>
      </c>
      <c r="D1924">
        <f t="shared" ca="1" si="193"/>
        <v>0.34319040253506705</v>
      </c>
      <c r="E1924">
        <f t="shared" ca="1" si="194"/>
        <v>1423</v>
      </c>
      <c r="F1924">
        <f t="shared" ca="1" si="195"/>
        <v>228</v>
      </c>
    </row>
    <row r="1925" spans="1:6" x14ac:dyDescent="0.25">
      <c r="A1925">
        <f t="shared" si="192"/>
        <v>3701776</v>
      </c>
      <c r="B1925">
        <v>1924</v>
      </c>
      <c r="C1925">
        <f>3*60+42</f>
        <v>222</v>
      </c>
      <c r="D1925">
        <f t="shared" ca="1" si="193"/>
        <v>0.79342276934982214</v>
      </c>
      <c r="E1925">
        <f t="shared" ca="1" si="194"/>
        <v>462</v>
      </c>
      <c r="F1925">
        <f t="shared" ca="1" si="195"/>
        <v>201</v>
      </c>
    </row>
    <row r="1926" spans="1:6" x14ac:dyDescent="0.25">
      <c r="A1926">
        <f t="shared" si="192"/>
        <v>3705625</v>
      </c>
      <c r="B1926">
        <v>1925</v>
      </c>
      <c r="C1926">
        <f>4*60+11</f>
        <v>251</v>
      </c>
      <c r="D1926">
        <f t="shared" ca="1" si="193"/>
        <v>0.49735583185160803</v>
      </c>
      <c r="E1926">
        <f t="shared" ca="1" si="194"/>
        <v>1092</v>
      </c>
      <c r="F1926">
        <f t="shared" ca="1" si="195"/>
        <v>250</v>
      </c>
    </row>
    <row r="1927" spans="1:6" x14ac:dyDescent="0.25">
      <c r="A1927">
        <f t="shared" si="192"/>
        <v>3709476</v>
      </c>
      <c r="B1927">
        <v>1926</v>
      </c>
      <c r="C1927">
        <f>4*60+11</f>
        <v>251</v>
      </c>
      <c r="D1927">
        <f t="shared" ca="1" si="193"/>
        <v>0.37002372350123736</v>
      </c>
      <c r="E1927">
        <f t="shared" ca="1" si="194"/>
        <v>1372</v>
      </c>
      <c r="F1927">
        <f t="shared" ca="1" si="195"/>
        <v>310</v>
      </c>
    </row>
    <row r="1928" spans="1:6" x14ac:dyDescent="0.25">
      <c r="A1928">
        <f t="shared" si="192"/>
        <v>3713329</v>
      </c>
      <c r="B1928">
        <v>1927</v>
      </c>
      <c r="C1928">
        <f>4*60+11</f>
        <v>251</v>
      </c>
      <c r="D1928">
        <f t="shared" ca="1" si="193"/>
        <v>0.71150207373788599</v>
      </c>
      <c r="E1928">
        <f t="shared" ca="1" si="194"/>
        <v>616</v>
      </c>
      <c r="F1928">
        <f t="shared" ca="1" si="195"/>
        <v>225</v>
      </c>
    </row>
    <row r="1929" spans="1:6" x14ac:dyDescent="0.25">
      <c r="A1929">
        <f t="shared" si="192"/>
        <v>3717184</v>
      </c>
      <c r="B1929">
        <v>1928</v>
      </c>
      <c r="C1929">
        <f>4*60+13</f>
        <v>253</v>
      </c>
      <c r="D1929">
        <f t="shared" ca="1" si="193"/>
        <v>0.75538904535224294</v>
      </c>
      <c r="E1929">
        <f t="shared" ca="1" si="194"/>
        <v>522</v>
      </c>
      <c r="F1929">
        <f t="shared" ca="1" si="195"/>
        <v>236</v>
      </c>
    </row>
    <row r="1930" spans="1:6" x14ac:dyDescent="0.25">
      <c r="A1930">
        <f t="shared" si="192"/>
        <v>3721041</v>
      </c>
      <c r="B1930">
        <v>1929</v>
      </c>
      <c r="C1930">
        <f>4*60+13</f>
        <v>253</v>
      </c>
      <c r="D1930">
        <f t="shared" ca="1" si="193"/>
        <v>0.69618724838107593</v>
      </c>
      <c r="E1930">
        <f t="shared" ca="1" si="194"/>
        <v>669</v>
      </c>
      <c r="F1930">
        <f t="shared" ca="1" si="195"/>
        <v>270</v>
      </c>
    </row>
    <row r="1931" spans="1:6" x14ac:dyDescent="0.25">
      <c r="A1931">
        <f t="shared" si="192"/>
        <v>3724900</v>
      </c>
      <c r="B1931">
        <v>1930</v>
      </c>
      <c r="C1931">
        <f>4*60+13</f>
        <v>253</v>
      </c>
      <c r="D1931">
        <f t="shared" ca="1" si="193"/>
        <v>0.84501996719093109</v>
      </c>
      <c r="E1931">
        <f t="shared" ca="1" si="194"/>
        <v>354</v>
      </c>
      <c r="F1931">
        <f t="shared" ca="1" si="195"/>
        <v>454</v>
      </c>
    </row>
    <row r="1932" spans="1:6" x14ac:dyDescent="0.25">
      <c r="A1932">
        <f t="shared" si="192"/>
        <v>3728761</v>
      </c>
      <c r="B1932">
        <v>1931</v>
      </c>
      <c r="C1932">
        <f>4*60+13</f>
        <v>253</v>
      </c>
      <c r="D1932">
        <f t="shared" ca="1" si="193"/>
        <v>0.57948177240590548</v>
      </c>
      <c r="E1932">
        <f t="shared" ca="1" si="194"/>
        <v>917</v>
      </c>
      <c r="F1932">
        <f t="shared" ca="1" si="195"/>
        <v>271</v>
      </c>
    </row>
    <row r="1933" spans="1:6" x14ac:dyDescent="0.25">
      <c r="A1933">
        <f t="shared" si="192"/>
        <v>3732624</v>
      </c>
      <c r="B1933">
        <v>1932</v>
      </c>
      <c r="C1933">
        <f>4*60+13</f>
        <v>253</v>
      </c>
      <c r="D1933">
        <f t="shared" ca="1" si="193"/>
        <v>6.4632468848644709E-2</v>
      </c>
      <c r="E1933">
        <f t="shared" ca="1" si="194"/>
        <v>2054</v>
      </c>
      <c r="F1933">
        <f t="shared" ca="1" si="195"/>
        <v>223</v>
      </c>
    </row>
    <row r="1934" spans="1:6" x14ac:dyDescent="0.25">
      <c r="A1934">
        <f t="shared" si="192"/>
        <v>3736489</v>
      </c>
      <c r="B1934">
        <v>1933</v>
      </c>
      <c r="C1934">
        <f t="shared" ref="C1934:C1943" si="196">3*60+50</f>
        <v>230</v>
      </c>
      <c r="D1934">
        <f t="shared" ca="1" si="193"/>
        <v>0.25540893314368973</v>
      </c>
      <c r="E1934">
        <f t="shared" ca="1" si="194"/>
        <v>1603</v>
      </c>
      <c r="F1934">
        <f t="shared" ca="1" si="195"/>
        <v>298</v>
      </c>
    </row>
    <row r="1935" spans="1:6" x14ac:dyDescent="0.25">
      <c r="A1935">
        <f t="shared" si="192"/>
        <v>3740356</v>
      </c>
      <c r="B1935">
        <v>1934</v>
      </c>
      <c r="C1935">
        <f t="shared" si="196"/>
        <v>230</v>
      </c>
      <c r="D1935">
        <f t="shared" ca="1" si="193"/>
        <v>0.74046320526723886</v>
      </c>
      <c r="E1935">
        <f t="shared" ca="1" si="194"/>
        <v>553</v>
      </c>
      <c r="F1935">
        <f t="shared" ca="1" si="195"/>
        <v>194</v>
      </c>
    </row>
    <row r="1936" spans="1:6" x14ac:dyDescent="0.25">
      <c r="A1936">
        <f t="shared" si="192"/>
        <v>3744225</v>
      </c>
      <c r="B1936">
        <v>1935</v>
      </c>
      <c r="C1936">
        <f t="shared" si="196"/>
        <v>230</v>
      </c>
      <c r="D1936">
        <f t="shared" ca="1" si="193"/>
        <v>0.48494387693562579</v>
      </c>
      <c r="E1936">
        <f t="shared" ca="1" si="194"/>
        <v>1117</v>
      </c>
      <c r="F1936">
        <f t="shared" ca="1" si="195"/>
        <v>197</v>
      </c>
    </row>
    <row r="1937" spans="1:6" x14ac:dyDescent="0.25">
      <c r="A1937">
        <f t="shared" si="192"/>
        <v>3748096</v>
      </c>
      <c r="B1937">
        <v>1936</v>
      </c>
      <c r="C1937">
        <f t="shared" si="196"/>
        <v>230</v>
      </c>
      <c r="D1937">
        <f t="shared" ca="1" si="193"/>
        <v>0.79434655630335838</v>
      </c>
      <c r="E1937">
        <f t="shared" ca="1" si="194"/>
        <v>458</v>
      </c>
      <c r="F1937">
        <f t="shared" ca="1" si="195"/>
        <v>191</v>
      </c>
    </row>
    <row r="1938" spans="1:6" x14ac:dyDescent="0.25">
      <c r="A1938">
        <f t="shared" si="192"/>
        <v>3751969</v>
      </c>
      <c r="B1938">
        <v>1937</v>
      </c>
      <c r="C1938">
        <f t="shared" si="196"/>
        <v>230</v>
      </c>
      <c r="D1938">
        <f t="shared" ca="1" si="193"/>
        <v>0.73319590004325341</v>
      </c>
      <c r="E1938">
        <f t="shared" ca="1" si="194"/>
        <v>565</v>
      </c>
      <c r="F1938">
        <f t="shared" ca="1" si="195"/>
        <v>232</v>
      </c>
    </row>
    <row r="1939" spans="1:6" x14ac:dyDescent="0.25">
      <c r="A1939">
        <f t="shared" si="192"/>
        <v>3755844</v>
      </c>
      <c r="B1939">
        <v>1938</v>
      </c>
      <c r="C1939">
        <f t="shared" si="196"/>
        <v>230</v>
      </c>
      <c r="D1939">
        <f t="shared" ca="1" si="193"/>
        <v>0.77766653826878973</v>
      </c>
      <c r="E1939">
        <f t="shared" ca="1" si="194"/>
        <v>489</v>
      </c>
      <c r="F1939">
        <f t="shared" ca="1" si="195"/>
        <v>212</v>
      </c>
    </row>
    <row r="1940" spans="1:6" x14ac:dyDescent="0.25">
      <c r="A1940">
        <f t="shared" si="192"/>
        <v>3759721</v>
      </c>
      <c r="B1940">
        <v>1939</v>
      </c>
      <c r="C1940">
        <f t="shared" si="196"/>
        <v>230</v>
      </c>
      <c r="D1940">
        <f t="shared" ca="1" si="193"/>
        <v>0.7689993825364887</v>
      </c>
      <c r="E1940">
        <f t="shared" ca="1" si="194"/>
        <v>503</v>
      </c>
      <c r="F1940">
        <f t="shared" ca="1" si="195"/>
        <v>265</v>
      </c>
    </row>
    <row r="1941" spans="1:6" x14ac:dyDescent="0.25">
      <c r="A1941">
        <f t="shared" si="192"/>
        <v>3763600</v>
      </c>
      <c r="B1941">
        <v>1940</v>
      </c>
      <c r="C1941">
        <f t="shared" si="196"/>
        <v>230</v>
      </c>
      <c r="D1941">
        <f t="shared" ca="1" si="193"/>
        <v>0.50462424121872895</v>
      </c>
      <c r="E1941">
        <f t="shared" ca="1" si="194"/>
        <v>1079</v>
      </c>
      <c r="F1941">
        <f t="shared" ca="1" si="195"/>
        <v>246</v>
      </c>
    </row>
    <row r="1942" spans="1:6" x14ac:dyDescent="0.25">
      <c r="A1942">
        <f t="shared" si="192"/>
        <v>3767481</v>
      </c>
      <c r="B1942">
        <v>1941</v>
      </c>
      <c r="C1942">
        <f t="shared" si="196"/>
        <v>230</v>
      </c>
      <c r="D1942">
        <f t="shared" ca="1" si="193"/>
        <v>0.46846284015598538</v>
      </c>
      <c r="E1942">
        <f t="shared" ca="1" si="194"/>
        <v>1157</v>
      </c>
      <c r="F1942">
        <f t="shared" ca="1" si="195"/>
        <v>273</v>
      </c>
    </row>
    <row r="1943" spans="1:6" x14ac:dyDescent="0.25">
      <c r="A1943">
        <f t="shared" si="192"/>
        <v>3771364</v>
      </c>
      <c r="B1943">
        <v>1942</v>
      </c>
      <c r="C1943">
        <f t="shared" si="196"/>
        <v>230</v>
      </c>
      <c r="D1943">
        <f t="shared" ca="1" si="193"/>
        <v>0.57441600511291446</v>
      </c>
      <c r="E1943">
        <f t="shared" ca="1" si="194"/>
        <v>931</v>
      </c>
      <c r="F1943">
        <f t="shared" ca="1" si="195"/>
        <v>210</v>
      </c>
    </row>
    <row r="1944" spans="1:6" x14ac:dyDescent="0.25">
      <c r="A1944">
        <f t="shared" si="192"/>
        <v>3775249</v>
      </c>
      <c r="B1944">
        <v>1943</v>
      </c>
      <c r="C1944">
        <f>4*60+19</f>
        <v>259</v>
      </c>
      <c r="D1944">
        <f t="shared" ca="1" si="193"/>
        <v>0.64891872536319761</v>
      </c>
      <c r="E1944">
        <f t="shared" ca="1" si="194"/>
        <v>771</v>
      </c>
      <c r="F1944">
        <f t="shared" ca="1" si="195"/>
        <v>278</v>
      </c>
    </row>
    <row r="1945" spans="1:6" x14ac:dyDescent="0.25">
      <c r="A1945">
        <f t="shared" si="192"/>
        <v>3779136</v>
      </c>
      <c r="B1945">
        <v>1944</v>
      </c>
      <c r="C1945">
        <f>4*60+19</f>
        <v>259</v>
      </c>
      <c r="D1945">
        <f t="shared" ca="1" si="193"/>
        <v>0.49180836008528173</v>
      </c>
      <c r="E1945">
        <f t="shared" ca="1" si="194"/>
        <v>1106</v>
      </c>
      <c r="F1945">
        <f t="shared" ca="1" si="195"/>
        <v>207</v>
      </c>
    </row>
    <row r="1946" spans="1:6" x14ac:dyDescent="0.25">
      <c r="A1946">
        <f t="shared" si="192"/>
        <v>3783025</v>
      </c>
      <c r="B1946">
        <v>1945</v>
      </c>
      <c r="C1946">
        <f>4*60+19</f>
        <v>259</v>
      </c>
      <c r="D1946">
        <f t="shared" ca="1" si="193"/>
        <v>0.87822846032412516</v>
      </c>
      <c r="E1946">
        <f t="shared" ca="1" si="194"/>
        <v>283</v>
      </c>
      <c r="F1946">
        <f t="shared" ca="1" si="195"/>
        <v>220</v>
      </c>
    </row>
    <row r="1947" spans="1:6" x14ac:dyDescent="0.25">
      <c r="A1947">
        <f t="shared" si="192"/>
        <v>3786916</v>
      </c>
      <c r="B1947">
        <v>1946</v>
      </c>
      <c r="C1947">
        <f>3*60+58</f>
        <v>238</v>
      </c>
      <c r="D1947">
        <f t="shared" ca="1" si="193"/>
        <v>0.68296290145288907</v>
      </c>
      <c r="E1947">
        <f t="shared" ca="1" si="194"/>
        <v>693</v>
      </c>
      <c r="F1947">
        <f t="shared" ca="1" si="195"/>
        <v>228</v>
      </c>
    </row>
    <row r="1948" spans="1:6" x14ac:dyDescent="0.25">
      <c r="A1948">
        <f t="shared" si="192"/>
        <v>3790809</v>
      </c>
      <c r="B1948">
        <v>1947</v>
      </c>
      <c r="C1948">
        <f>3*60+24</f>
        <v>204</v>
      </c>
      <c r="D1948">
        <f t="shared" ca="1" si="193"/>
        <v>0.68257906356404552</v>
      </c>
      <c r="E1948">
        <f t="shared" ca="1" si="194"/>
        <v>694</v>
      </c>
      <c r="F1948">
        <f t="shared" ca="1" si="195"/>
        <v>228</v>
      </c>
    </row>
    <row r="1949" spans="1:6" x14ac:dyDescent="0.25">
      <c r="A1949">
        <f t="shared" si="192"/>
        <v>3794704</v>
      </c>
      <c r="B1949">
        <v>1948</v>
      </c>
      <c r="C1949">
        <f>3*60+24</f>
        <v>204</v>
      </c>
      <c r="D1949">
        <f t="shared" ca="1" si="193"/>
        <v>0.31859961986164131</v>
      </c>
      <c r="E1949">
        <f t="shared" ca="1" si="194"/>
        <v>1480</v>
      </c>
      <c r="F1949">
        <f t="shared" ca="1" si="195"/>
        <v>218</v>
      </c>
    </row>
    <row r="1950" spans="1:6" x14ac:dyDescent="0.25">
      <c r="A1950">
        <f t="shared" si="192"/>
        <v>3798601</v>
      </c>
      <c r="B1950">
        <v>1949</v>
      </c>
      <c r="C1950">
        <f>3*60+58</f>
        <v>238</v>
      </c>
      <c r="D1950">
        <f t="shared" ca="1" si="193"/>
        <v>0.9035760505595497</v>
      </c>
      <c r="E1950">
        <f t="shared" ca="1" si="194"/>
        <v>217</v>
      </c>
      <c r="F1950">
        <f t="shared" ca="1" si="195"/>
        <v>182</v>
      </c>
    </row>
    <row r="1951" spans="1:6" x14ac:dyDescent="0.25">
      <c r="A1951">
        <f t="shared" si="192"/>
        <v>3802500</v>
      </c>
      <c r="B1951">
        <v>1950</v>
      </c>
      <c r="C1951">
        <f>4*60+7</f>
        <v>247</v>
      </c>
      <c r="D1951">
        <f t="shared" ca="1" si="193"/>
        <v>0.12562720839786934</v>
      </c>
      <c r="E1951">
        <f t="shared" ca="1" si="194"/>
        <v>1908</v>
      </c>
      <c r="F1951">
        <f t="shared" ca="1" si="195"/>
        <v>254</v>
      </c>
    </row>
    <row r="1952" spans="1:6" x14ac:dyDescent="0.25">
      <c r="A1952">
        <f t="shared" si="192"/>
        <v>3806401</v>
      </c>
      <c r="B1952">
        <v>1951</v>
      </c>
      <c r="C1952">
        <f>3*60+58</f>
        <v>238</v>
      </c>
      <c r="D1952">
        <f t="shared" ca="1" si="193"/>
        <v>0.66801009709969283</v>
      </c>
      <c r="E1952">
        <f t="shared" ca="1" si="194"/>
        <v>733</v>
      </c>
      <c r="F1952">
        <f t="shared" ca="1" si="195"/>
        <v>218</v>
      </c>
    </row>
    <row r="1953" spans="1:6" x14ac:dyDescent="0.25">
      <c r="A1953">
        <f t="shared" si="192"/>
        <v>3810304</v>
      </c>
      <c r="B1953">
        <v>1952</v>
      </c>
      <c r="C1953">
        <f>3*60+58</f>
        <v>238</v>
      </c>
      <c r="D1953">
        <f t="shared" ca="1" si="193"/>
        <v>0.91891312277267034</v>
      </c>
      <c r="E1953">
        <f t="shared" ca="1" si="194"/>
        <v>182</v>
      </c>
      <c r="F1953">
        <f t="shared" ca="1" si="195"/>
        <v>239</v>
      </c>
    </row>
    <row r="1954" spans="1:6" x14ac:dyDescent="0.25">
      <c r="A1954">
        <f t="shared" si="192"/>
        <v>3814209</v>
      </c>
      <c r="B1954">
        <v>1953</v>
      </c>
      <c r="C1954">
        <f>3*60+49</f>
        <v>229</v>
      </c>
      <c r="D1954">
        <f t="shared" ca="1" si="193"/>
        <v>0.31770730754883891</v>
      </c>
      <c r="E1954">
        <f t="shared" ca="1" si="194"/>
        <v>1484</v>
      </c>
      <c r="F1954">
        <f t="shared" ca="1" si="195"/>
        <v>243</v>
      </c>
    </row>
    <row r="1955" spans="1:6" x14ac:dyDescent="0.25">
      <c r="A1955">
        <f t="shared" si="192"/>
        <v>3818116</v>
      </c>
      <c r="B1955">
        <v>1954</v>
      </c>
      <c r="C1955">
        <f>4*60+7</f>
        <v>247</v>
      </c>
      <c r="D1955">
        <f t="shared" ca="1" si="193"/>
        <v>0.66608438045351315</v>
      </c>
      <c r="E1955">
        <f t="shared" ca="1" si="194"/>
        <v>738</v>
      </c>
      <c r="F1955">
        <f t="shared" ca="1" si="195"/>
        <v>304</v>
      </c>
    </row>
    <row r="1956" spans="1:6" x14ac:dyDescent="0.25">
      <c r="A1956">
        <f t="shared" si="192"/>
        <v>3822025</v>
      </c>
      <c r="B1956">
        <v>1955</v>
      </c>
      <c r="C1956">
        <f>4*60+7</f>
        <v>247</v>
      </c>
      <c r="D1956">
        <f t="shared" ca="1" si="193"/>
        <v>0.12366401159000384</v>
      </c>
      <c r="E1956">
        <f t="shared" ca="1" si="194"/>
        <v>1914</v>
      </c>
      <c r="F1956">
        <f t="shared" ca="1" si="195"/>
        <v>223</v>
      </c>
    </row>
    <row r="1957" spans="1:6" x14ac:dyDescent="0.25">
      <c r="A1957">
        <f t="shared" si="192"/>
        <v>3825936</v>
      </c>
      <c r="B1957">
        <v>1956</v>
      </c>
      <c r="C1957">
        <f>4*60+7</f>
        <v>247</v>
      </c>
      <c r="D1957">
        <f t="shared" ca="1" si="193"/>
        <v>0.28720592635597664</v>
      </c>
      <c r="E1957">
        <f t="shared" ca="1" si="194"/>
        <v>1544</v>
      </c>
      <c r="F1957">
        <f t="shared" ca="1" si="195"/>
        <v>256</v>
      </c>
    </row>
    <row r="1958" spans="1:6" x14ac:dyDescent="0.25">
      <c r="A1958">
        <f t="shared" si="192"/>
        <v>3829849</v>
      </c>
      <c r="B1958">
        <v>1957</v>
      </c>
      <c r="C1958">
        <f>4*60+7</f>
        <v>247</v>
      </c>
      <c r="D1958">
        <f t="shared" ca="1" si="193"/>
        <v>7.7814036353117566E-2</v>
      </c>
      <c r="E1958">
        <f t="shared" ca="1" si="194"/>
        <v>2021</v>
      </c>
      <c r="F1958">
        <f t="shared" ca="1" si="195"/>
        <v>245</v>
      </c>
    </row>
    <row r="1959" spans="1:6" x14ac:dyDescent="0.25">
      <c r="A1959">
        <f t="shared" si="192"/>
        <v>3833764</v>
      </c>
      <c r="B1959">
        <v>1958</v>
      </c>
      <c r="C1959">
        <f>3*60+45</f>
        <v>225</v>
      </c>
      <c r="D1959">
        <f t="shared" ca="1" si="193"/>
        <v>0.41486202722326693</v>
      </c>
      <c r="E1959">
        <f t="shared" ca="1" si="194"/>
        <v>1274</v>
      </c>
      <c r="F1959">
        <f t="shared" ca="1" si="195"/>
        <v>239</v>
      </c>
    </row>
    <row r="1960" spans="1:6" x14ac:dyDescent="0.25">
      <c r="A1960">
        <f t="shared" si="192"/>
        <v>3837681</v>
      </c>
      <c r="B1960">
        <v>1959</v>
      </c>
      <c r="C1960">
        <f t="shared" ref="C1960:C1966" si="197">3*60</f>
        <v>180</v>
      </c>
      <c r="D1960">
        <f t="shared" ca="1" si="193"/>
        <v>0.56324410884744003</v>
      </c>
      <c r="E1960">
        <f t="shared" ca="1" si="194"/>
        <v>962</v>
      </c>
      <c r="F1960">
        <f t="shared" ca="1" si="195"/>
        <v>197</v>
      </c>
    </row>
    <row r="1961" spans="1:6" x14ac:dyDescent="0.25">
      <c r="A1961">
        <f t="shared" si="192"/>
        <v>3841600</v>
      </c>
      <c r="B1961">
        <v>1960</v>
      </c>
      <c r="C1961">
        <f t="shared" si="197"/>
        <v>180</v>
      </c>
      <c r="D1961">
        <f t="shared" ca="1" si="193"/>
        <v>0.97282421652901085</v>
      </c>
      <c r="E1961">
        <f t="shared" ca="1" si="194"/>
        <v>63</v>
      </c>
      <c r="F1961">
        <f t="shared" ca="1" si="195"/>
        <v>197</v>
      </c>
    </row>
    <row r="1962" spans="1:6" x14ac:dyDescent="0.25">
      <c r="A1962">
        <f t="shared" si="192"/>
        <v>3845521</v>
      </c>
      <c r="B1962">
        <v>1961</v>
      </c>
      <c r="C1962">
        <f t="shared" si="197"/>
        <v>180</v>
      </c>
      <c r="D1962">
        <f t="shared" ca="1" si="193"/>
        <v>0.85368404979244517</v>
      </c>
      <c r="E1962">
        <f t="shared" ca="1" si="194"/>
        <v>334</v>
      </c>
      <c r="F1962">
        <f t="shared" ca="1" si="195"/>
        <v>234</v>
      </c>
    </row>
    <row r="1963" spans="1:6" x14ac:dyDescent="0.25">
      <c r="A1963">
        <f t="shared" si="192"/>
        <v>3849444</v>
      </c>
      <c r="B1963">
        <v>1962</v>
      </c>
      <c r="C1963">
        <f t="shared" si="197"/>
        <v>180</v>
      </c>
      <c r="D1963">
        <f t="shared" ca="1" si="193"/>
        <v>0.72498222832083714</v>
      </c>
      <c r="E1963">
        <f t="shared" ca="1" si="194"/>
        <v>585</v>
      </c>
      <c r="F1963">
        <f t="shared" ca="1" si="195"/>
        <v>216</v>
      </c>
    </row>
    <row r="1964" spans="1:6" x14ac:dyDescent="0.25">
      <c r="A1964">
        <f t="shared" si="192"/>
        <v>3853369</v>
      </c>
      <c r="B1964">
        <v>1963</v>
      </c>
      <c r="C1964">
        <f t="shared" si="197"/>
        <v>180</v>
      </c>
      <c r="D1964">
        <f t="shared" ca="1" si="193"/>
        <v>0.7516136205582995</v>
      </c>
      <c r="E1964">
        <f t="shared" ca="1" si="194"/>
        <v>531</v>
      </c>
      <c r="F1964">
        <f t="shared" ca="1" si="195"/>
        <v>188</v>
      </c>
    </row>
    <row r="1965" spans="1:6" x14ac:dyDescent="0.25">
      <c r="A1965">
        <f t="shared" si="192"/>
        <v>3857296</v>
      </c>
      <c r="B1965">
        <v>1964</v>
      </c>
      <c r="C1965">
        <f t="shared" si="197"/>
        <v>180</v>
      </c>
      <c r="D1965">
        <f t="shared" ca="1" si="193"/>
        <v>0.95330029538749339</v>
      </c>
      <c r="E1965">
        <f t="shared" ca="1" si="194"/>
        <v>108</v>
      </c>
      <c r="F1965">
        <f t="shared" ca="1" si="195"/>
        <v>259</v>
      </c>
    </row>
    <row r="1966" spans="1:6" x14ac:dyDescent="0.25">
      <c r="A1966">
        <f t="shared" si="192"/>
        <v>3861225</v>
      </c>
      <c r="B1966">
        <v>1965</v>
      </c>
      <c r="C1966">
        <f t="shared" si="197"/>
        <v>180</v>
      </c>
      <c r="D1966">
        <f t="shared" ca="1" si="193"/>
        <v>0.19396178208414805</v>
      </c>
      <c r="E1966">
        <f t="shared" ca="1" si="194"/>
        <v>1738</v>
      </c>
      <c r="F1966">
        <f t="shared" ca="1" si="195"/>
        <v>250</v>
      </c>
    </row>
    <row r="1967" spans="1:6" x14ac:dyDescent="0.25">
      <c r="A1967">
        <f t="shared" si="192"/>
        <v>3865156</v>
      </c>
      <c r="B1967">
        <v>1966</v>
      </c>
      <c r="C1967">
        <f>3*60+58</f>
        <v>238</v>
      </c>
      <c r="D1967">
        <f t="shared" ca="1" si="193"/>
        <v>4.1231345620789894E-2</v>
      </c>
      <c r="E1967">
        <f t="shared" ca="1" si="194"/>
        <v>2116</v>
      </c>
      <c r="F1967">
        <f t="shared" ca="1" si="195"/>
        <v>256</v>
      </c>
    </row>
    <row r="1968" spans="1:6" x14ac:dyDescent="0.25">
      <c r="A1968">
        <f t="shared" si="192"/>
        <v>3869089</v>
      </c>
      <c r="B1968">
        <v>1967</v>
      </c>
      <c r="C1968">
        <f>3*60+58</f>
        <v>238</v>
      </c>
      <c r="D1968">
        <f t="shared" ca="1" si="193"/>
        <v>0.17065213077070163</v>
      </c>
      <c r="E1968">
        <f t="shared" ca="1" si="194"/>
        <v>1790</v>
      </c>
      <c r="F1968">
        <f t="shared" ca="1" si="195"/>
        <v>209</v>
      </c>
    </row>
    <row r="1969" spans="1:6" x14ac:dyDescent="0.25">
      <c r="A1969">
        <f t="shared" si="192"/>
        <v>3873024</v>
      </c>
      <c r="B1969">
        <v>1968</v>
      </c>
      <c r="C1969">
        <f>3*60+40</f>
        <v>220</v>
      </c>
      <c r="D1969">
        <f t="shared" ca="1" si="193"/>
        <v>0.45291388771292962</v>
      </c>
      <c r="E1969">
        <f t="shared" ca="1" si="194"/>
        <v>1188</v>
      </c>
      <c r="F1969">
        <f t="shared" ca="1" si="195"/>
        <v>233</v>
      </c>
    </row>
    <row r="1970" spans="1:6" x14ac:dyDescent="0.25">
      <c r="A1970">
        <f t="shared" si="192"/>
        <v>3876961</v>
      </c>
      <c r="B1970">
        <v>1969</v>
      </c>
      <c r="C1970">
        <f>3*60+40</f>
        <v>220</v>
      </c>
      <c r="D1970">
        <f t="shared" ca="1" si="193"/>
        <v>0.35156534217750357</v>
      </c>
      <c r="E1970">
        <f t="shared" ca="1" si="194"/>
        <v>1412</v>
      </c>
      <c r="F1970">
        <f t="shared" ca="1" si="195"/>
        <v>239</v>
      </c>
    </row>
    <row r="1971" spans="1:6" x14ac:dyDescent="0.25">
      <c r="A1971">
        <f t="shared" si="192"/>
        <v>3880900</v>
      </c>
      <c r="B1971">
        <v>1970</v>
      </c>
      <c r="C1971">
        <f>3*60+40</f>
        <v>220</v>
      </c>
      <c r="D1971">
        <f t="shared" ca="1" si="193"/>
        <v>0.71897841236436422</v>
      </c>
      <c r="E1971">
        <f t="shared" ca="1" si="194"/>
        <v>600</v>
      </c>
      <c r="F1971">
        <f t="shared" ca="1" si="195"/>
        <v>222</v>
      </c>
    </row>
    <row r="1972" spans="1:6" x14ac:dyDescent="0.25">
      <c r="A1972">
        <f t="shared" si="192"/>
        <v>3884841</v>
      </c>
      <c r="B1972">
        <v>1971</v>
      </c>
      <c r="C1972">
        <f>3*60+35</f>
        <v>215</v>
      </c>
      <c r="D1972">
        <f t="shared" ca="1" si="193"/>
        <v>0.26473410024330934</v>
      </c>
      <c r="E1972">
        <f t="shared" ca="1" si="194"/>
        <v>1580</v>
      </c>
      <c r="F1972">
        <f t="shared" ca="1" si="195"/>
        <v>211</v>
      </c>
    </row>
    <row r="1973" spans="1:6" x14ac:dyDescent="0.25">
      <c r="A1973">
        <f t="shared" si="192"/>
        <v>3888784</v>
      </c>
      <c r="B1973">
        <v>1972</v>
      </c>
      <c r="C1973">
        <f>3*60+40</f>
        <v>220</v>
      </c>
      <c r="D1973">
        <f t="shared" ca="1" si="193"/>
        <v>0.55539333835276061</v>
      </c>
      <c r="E1973">
        <f t="shared" ca="1" si="194"/>
        <v>984</v>
      </c>
      <c r="F1973">
        <f t="shared" ca="1" si="195"/>
        <v>314</v>
      </c>
    </row>
    <row r="1974" spans="1:6" x14ac:dyDescent="0.25">
      <c r="A1974">
        <f t="shared" si="192"/>
        <v>3892729</v>
      </c>
      <c r="B1974">
        <v>1973</v>
      </c>
      <c r="C1974">
        <f>3*60+40</f>
        <v>220</v>
      </c>
      <c r="D1974">
        <f t="shared" ca="1" si="193"/>
        <v>0.15321482758636329</v>
      </c>
      <c r="E1974">
        <f t="shared" ca="1" si="194"/>
        <v>1828</v>
      </c>
      <c r="F1974">
        <f t="shared" ca="1" si="195"/>
        <v>233</v>
      </c>
    </row>
    <row r="1975" spans="1:6" x14ac:dyDescent="0.25">
      <c r="A1975">
        <f t="shared" si="192"/>
        <v>3896676</v>
      </c>
      <c r="B1975">
        <v>1974</v>
      </c>
      <c r="C1975">
        <f>4*60+1</f>
        <v>241</v>
      </c>
      <c r="D1975">
        <f t="shared" ca="1" si="193"/>
        <v>0.88134941635123876</v>
      </c>
      <c r="E1975">
        <f t="shared" ca="1" si="194"/>
        <v>278</v>
      </c>
      <c r="F1975">
        <f t="shared" ca="1" si="195"/>
        <v>260</v>
      </c>
    </row>
    <row r="1976" spans="1:6" x14ac:dyDescent="0.25">
      <c r="A1976">
        <f t="shared" si="192"/>
        <v>3900625</v>
      </c>
      <c r="B1976">
        <v>1975</v>
      </c>
      <c r="C1976">
        <f>3*60+44</f>
        <v>224</v>
      </c>
      <c r="D1976">
        <f t="shared" ca="1" si="193"/>
        <v>0.21265857364998142</v>
      </c>
      <c r="E1976">
        <f t="shared" ca="1" si="194"/>
        <v>1696</v>
      </c>
      <c r="F1976">
        <f t="shared" ca="1" si="195"/>
        <v>224</v>
      </c>
    </row>
    <row r="1977" spans="1:6" x14ac:dyDescent="0.25">
      <c r="A1977">
        <f t="shared" si="192"/>
        <v>3904576</v>
      </c>
      <c r="B1977">
        <v>1976</v>
      </c>
      <c r="C1977">
        <f>3*60+40</f>
        <v>220</v>
      </c>
      <c r="D1977">
        <f t="shared" ca="1" si="193"/>
        <v>0.24114021508626171</v>
      </c>
      <c r="E1977">
        <f t="shared" ca="1" si="194"/>
        <v>1633</v>
      </c>
      <c r="F1977">
        <f t="shared" ca="1" si="195"/>
        <v>246</v>
      </c>
    </row>
    <row r="1978" spans="1:6" x14ac:dyDescent="0.25">
      <c r="A1978">
        <f t="shared" si="192"/>
        <v>3908529</v>
      </c>
      <c r="B1978">
        <v>1977</v>
      </c>
      <c r="C1978">
        <f>3*60+40</f>
        <v>220</v>
      </c>
      <c r="D1978">
        <f t="shared" ca="1" si="193"/>
        <v>8.7410016214209851E-2</v>
      </c>
      <c r="E1978">
        <f t="shared" ca="1" si="194"/>
        <v>1994</v>
      </c>
      <c r="F1978">
        <f t="shared" ca="1" si="195"/>
        <v>207</v>
      </c>
    </row>
    <row r="1979" spans="1:6" x14ac:dyDescent="0.25">
      <c r="A1979">
        <f t="shared" si="192"/>
        <v>3912484</v>
      </c>
      <c r="B1979">
        <v>1978</v>
      </c>
      <c r="C1979">
        <f>4*60+1</f>
        <v>241</v>
      </c>
      <c r="D1979">
        <f t="shared" ca="1" si="193"/>
        <v>0.33587125126919948</v>
      </c>
      <c r="E1979">
        <f t="shared" ca="1" si="194"/>
        <v>1444</v>
      </c>
      <c r="F1979">
        <f t="shared" ca="1" si="195"/>
        <v>243</v>
      </c>
    </row>
    <row r="1980" spans="1:6" x14ac:dyDescent="0.25">
      <c r="A1980">
        <f t="shared" si="192"/>
        <v>3916441</v>
      </c>
      <c r="B1980">
        <v>1979</v>
      </c>
      <c r="C1980">
        <f>4*60+1</f>
        <v>241</v>
      </c>
      <c r="D1980">
        <f t="shared" ca="1" si="193"/>
        <v>0.4327647410126344</v>
      </c>
      <c r="E1980">
        <f t="shared" ca="1" si="194"/>
        <v>1230</v>
      </c>
      <c r="F1980">
        <f t="shared" ca="1" si="195"/>
        <v>223</v>
      </c>
    </row>
    <row r="1981" spans="1:6" x14ac:dyDescent="0.25">
      <c r="A1981">
        <f t="shared" si="192"/>
        <v>3920400</v>
      </c>
      <c r="B1981">
        <v>1980</v>
      </c>
      <c r="C1981">
        <f>4*60+1</f>
        <v>241</v>
      </c>
      <c r="D1981">
        <f t="shared" ca="1" si="193"/>
        <v>0.6797566922756223</v>
      </c>
      <c r="E1981">
        <f t="shared" ca="1" si="194"/>
        <v>702</v>
      </c>
      <c r="F1981">
        <f t="shared" ca="1" si="195"/>
        <v>243</v>
      </c>
    </row>
    <row r="1982" spans="1:6" x14ac:dyDescent="0.25">
      <c r="A1982">
        <f t="shared" si="192"/>
        <v>3924361</v>
      </c>
      <c r="B1982">
        <v>1981</v>
      </c>
      <c r="C1982">
        <f>4*60+1</f>
        <v>241</v>
      </c>
      <c r="D1982">
        <f t="shared" ca="1" si="193"/>
        <v>0.13380769575666351</v>
      </c>
      <c r="E1982">
        <f t="shared" ca="1" si="194"/>
        <v>1882</v>
      </c>
      <c r="F1982">
        <f t="shared" ca="1" si="195"/>
        <v>227</v>
      </c>
    </row>
    <row r="1983" spans="1:6" x14ac:dyDescent="0.25">
      <c r="A1983">
        <f t="shared" si="192"/>
        <v>3928324</v>
      </c>
      <c r="B1983">
        <v>1982</v>
      </c>
      <c r="C1983">
        <f>3*60+13</f>
        <v>193</v>
      </c>
      <c r="D1983">
        <f t="shared" ca="1" si="193"/>
        <v>0.91222105809781973</v>
      </c>
      <c r="E1983">
        <f t="shared" ca="1" si="194"/>
        <v>197</v>
      </c>
      <c r="F1983">
        <f t="shared" ca="1" si="195"/>
        <v>220</v>
      </c>
    </row>
    <row r="1984" spans="1:6" x14ac:dyDescent="0.25">
      <c r="A1984">
        <f t="shared" si="192"/>
        <v>3932289</v>
      </c>
      <c r="B1984">
        <v>1983</v>
      </c>
      <c r="C1984">
        <f>4*60+1</f>
        <v>241</v>
      </c>
      <c r="D1984">
        <f t="shared" ca="1" si="193"/>
        <v>0.23712811986806204</v>
      </c>
      <c r="E1984">
        <f t="shared" ca="1" si="194"/>
        <v>1644</v>
      </c>
      <c r="F1984">
        <f t="shared" ca="1" si="195"/>
        <v>227</v>
      </c>
    </row>
    <row r="1985" spans="1:6" x14ac:dyDescent="0.25">
      <c r="A1985">
        <f t="shared" si="192"/>
        <v>3936256</v>
      </c>
      <c r="B1985">
        <v>1984</v>
      </c>
      <c r="C1985">
        <f>3*60+13</f>
        <v>193</v>
      </c>
      <c r="D1985">
        <f t="shared" ca="1" si="193"/>
        <v>6.5244914551326638E-2</v>
      </c>
      <c r="E1985">
        <f t="shared" ca="1" si="194"/>
        <v>2053</v>
      </c>
      <c r="F1985">
        <f t="shared" ca="1" si="195"/>
        <v>223</v>
      </c>
    </row>
    <row r="1986" spans="1:6" x14ac:dyDescent="0.25">
      <c r="A1986">
        <f t="shared" si="192"/>
        <v>3940225</v>
      </c>
      <c r="B1986">
        <v>1985</v>
      </c>
      <c r="C1986">
        <f>3*60+13</f>
        <v>193</v>
      </c>
      <c r="D1986">
        <f t="shared" ca="1" si="193"/>
        <v>0.26280699207232783</v>
      </c>
      <c r="E1986">
        <f t="shared" ca="1" si="194"/>
        <v>1584</v>
      </c>
      <c r="F1986">
        <f t="shared" ca="1" si="195"/>
        <v>264</v>
      </c>
    </row>
    <row r="1987" spans="1:6" x14ac:dyDescent="0.25">
      <c r="A1987">
        <f t="shared" ref="A1987:A2050" si="198">B1987^2</f>
        <v>3944196</v>
      </c>
      <c r="B1987">
        <v>1986</v>
      </c>
      <c r="C1987">
        <f>3*60+13</f>
        <v>193</v>
      </c>
      <c r="D1987">
        <f t="shared" ref="D1987:D2050" ca="1" si="199">RAND()</f>
        <v>0.99912841014875065</v>
      </c>
      <c r="E1987">
        <f t="shared" ref="E1987:E2050" ca="1" si="200">RANK(D1987,$D$2:$D$2194)</f>
        <v>5</v>
      </c>
      <c r="F1987">
        <f t="shared" ref="F1987:F2050" ca="1" si="201">OFFSET($C$1,E1987,0)</f>
        <v>177</v>
      </c>
    </row>
    <row r="1988" spans="1:6" x14ac:dyDescent="0.25">
      <c r="A1988">
        <f t="shared" si="198"/>
        <v>3948169</v>
      </c>
      <c r="B1988">
        <v>1987</v>
      </c>
      <c r="C1988">
        <f>4*60+2</f>
        <v>242</v>
      </c>
      <c r="D1988">
        <f t="shared" ca="1" si="199"/>
        <v>0.80689560564985807</v>
      </c>
      <c r="E1988">
        <f t="shared" ca="1" si="200"/>
        <v>431</v>
      </c>
      <c r="F1988">
        <f t="shared" ca="1" si="201"/>
        <v>303</v>
      </c>
    </row>
    <row r="1989" spans="1:6" x14ac:dyDescent="0.25">
      <c r="A1989">
        <f t="shared" si="198"/>
        <v>3952144</v>
      </c>
      <c r="B1989">
        <v>1988</v>
      </c>
      <c r="C1989">
        <f>4*60+2</f>
        <v>242</v>
      </c>
      <c r="D1989">
        <f t="shared" ca="1" si="199"/>
        <v>6.6344711098957121E-2</v>
      </c>
      <c r="E1989">
        <f t="shared" ca="1" si="200"/>
        <v>2049</v>
      </c>
      <c r="F1989">
        <f t="shared" ca="1" si="201"/>
        <v>223</v>
      </c>
    </row>
    <row r="1990" spans="1:6" x14ac:dyDescent="0.25">
      <c r="A1990">
        <f t="shared" si="198"/>
        <v>3956121</v>
      </c>
      <c r="B1990">
        <v>1989</v>
      </c>
      <c r="C1990">
        <f>4*60+2</f>
        <v>242</v>
      </c>
      <c r="D1990">
        <f t="shared" ca="1" si="199"/>
        <v>0.17819459272160032</v>
      </c>
      <c r="E1990">
        <f t="shared" ca="1" si="200"/>
        <v>1770</v>
      </c>
      <c r="F1990">
        <f t="shared" ca="1" si="201"/>
        <v>222</v>
      </c>
    </row>
    <row r="1991" spans="1:6" x14ac:dyDescent="0.25">
      <c r="A1991">
        <f t="shared" si="198"/>
        <v>3960100</v>
      </c>
      <c r="B1991">
        <v>1990</v>
      </c>
      <c r="C1991">
        <f>3*60+31</f>
        <v>211</v>
      </c>
      <c r="D1991">
        <f t="shared" ca="1" si="199"/>
        <v>0.90088454327132428</v>
      </c>
      <c r="E1991">
        <f t="shared" ca="1" si="200"/>
        <v>226</v>
      </c>
      <c r="F1991">
        <f t="shared" ca="1" si="201"/>
        <v>203</v>
      </c>
    </row>
    <row r="1992" spans="1:6" x14ac:dyDescent="0.25">
      <c r="A1992">
        <f t="shared" si="198"/>
        <v>3964081</v>
      </c>
      <c r="B1992">
        <v>1991</v>
      </c>
      <c r="C1992">
        <f>3*60+31</f>
        <v>211</v>
      </c>
      <c r="D1992">
        <f t="shared" ca="1" si="199"/>
        <v>0.274253426338535</v>
      </c>
      <c r="E1992">
        <f t="shared" ca="1" si="200"/>
        <v>1567</v>
      </c>
      <c r="F1992">
        <f t="shared" ca="1" si="201"/>
        <v>217</v>
      </c>
    </row>
    <row r="1993" spans="1:6" x14ac:dyDescent="0.25">
      <c r="A1993">
        <f t="shared" si="198"/>
        <v>3968064</v>
      </c>
      <c r="B1993">
        <v>1992</v>
      </c>
      <c r="C1993">
        <f>4*60+10</f>
        <v>250</v>
      </c>
      <c r="D1993">
        <f t="shared" ca="1" si="199"/>
        <v>0.99628349346234113</v>
      </c>
      <c r="E1993">
        <f t="shared" ca="1" si="200"/>
        <v>10</v>
      </c>
      <c r="F1993">
        <f t="shared" ca="1" si="201"/>
        <v>166</v>
      </c>
    </row>
    <row r="1994" spans="1:6" x14ac:dyDescent="0.25">
      <c r="A1994">
        <f t="shared" si="198"/>
        <v>3972049</v>
      </c>
      <c r="B1994">
        <v>1993</v>
      </c>
      <c r="C1994">
        <f t="shared" ref="C1994:C1999" si="202">3*60+27</f>
        <v>207</v>
      </c>
      <c r="D1994">
        <f t="shared" ca="1" si="199"/>
        <v>0.15345505027478534</v>
      </c>
      <c r="E1994">
        <f t="shared" ca="1" si="200"/>
        <v>1826</v>
      </c>
      <c r="F1994">
        <f t="shared" ca="1" si="201"/>
        <v>229</v>
      </c>
    </row>
    <row r="1995" spans="1:6" x14ac:dyDescent="0.25">
      <c r="A1995">
        <f t="shared" si="198"/>
        <v>3976036</v>
      </c>
      <c r="B1995">
        <v>1994</v>
      </c>
      <c r="C1995">
        <f t="shared" si="202"/>
        <v>207</v>
      </c>
      <c r="D1995">
        <f t="shared" ca="1" si="199"/>
        <v>0.8462784203488577</v>
      </c>
      <c r="E1995">
        <f t="shared" ca="1" si="200"/>
        <v>349</v>
      </c>
      <c r="F1995">
        <f t="shared" ca="1" si="201"/>
        <v>222</v>
      </c>
    </row>
    <row r="1996" spans="1:6" x14ac:dyDescent="0.25">
      <c r="A1996">
        <f t="shared" si="198"/>
        <v>3980025</v>
      </c>
      <c r="B1996">
        <v>1995</v>
      </c>
      <c r="C1996">
        <f t="shared" si="202"/>
        <v>207</v>
      </c>
      <c r="D1996">
        <f t="shared" ca="1" si="199"/>
        <v>0.75163659165175223</v>
      </c>
      <c r="E1996">
        <f t="shared" ca="1" si="200"/>
        <v>530</v>
      </c>
      <c r="F1996">
        <f t="shared" ca="1" si="201"/>
        <v>163</v>
      </c>
    </row>
    <row r="1997" spans="1:6" x14ac:dyDescent="0.25">
      <c r="A1997">
        <f t="shared" si="198"/>
        <v>3984016</v>
      </c>
      <c r="B1997">
        <v>1996</v>
      </c>
      <c r="C1997">
        <f t="shared" si="202"/>
        <v>207</v>
      </c>
      <c r="D1997">
        <f t="shared" ca="1" si="199"/>
        <v>0.77200865490781878</v>
      </c>
      <c r="E1997">
        <f t="shared" ca="1" si="200"/>
        <v>501</v>
      </c>
      <c r="F1997">
        <f t="shared" ca="1" si="201"/>
        <v>265</v>
      </c>
    </row>
    <row r="1998" spans="1:6" x14ac:dyDescent="0.25">
      <c r="A1998">
        <f t="shared" si="198"/>
        <v>3988009</v>
      </c>
      <c r="B1998">
        <v>1997</v>
      </c>
      <c r="C1998">
        <f t="shared" si="202"/>
        <v>207</v>
      </c>
      <c r="D1998">
        <f t="shared" ca="1" si="199"/>
        <v>0.74218786652376223</v>
      </c>
      <c r="E1998">
        <f t="shared" ca="1" si="200"/>
        <v>551</v>
      </c>
      <c r="F1998">
        <f t="shared" ca="1" si="201"/>
        <v>228</v>
      </c>
    </row>
    <row r="1999" spans="1:6" x14ac:dyDescent="0.25">
      <c r="A1999">
        <f t="shared" si="198"/>
        <v>3992004</v>
      </c>
      <c r="B1999">
        <v>1998</v>
      </c>
      <c r="C1999">
        <f t="shared" si="202"/>
        <v>207</v>
      </c>
      <c r="D1999">
        <f t="shared" ca="1" si="199"/>
        <v>0.84430002179606745</v>
      </c>
      <c r="E1999">
        <f t="shared" ca="1" si="200"/>
        <v>357</v>
      </c>
      <c r="F1999">
        <f t="shared" ca="1" si="201"/>
        <v>215</v>
      </c>
    </row>
    <row r="2000" spans="1:6" x14ac:dyDescent="0.25">
      <c r="A2000">
        <f t="shared" si="198"/>
        <v>3996001</v>
      </c>
      <c r="B2000">
        <v>1999</v>
      </c>
      <c r="C2000">
        <f>3*60+58</f>
        <v>238</v>
      </c>
      <c r="D2000">
        <f t="shared" ca="1" si="199"/>
        <v>0.40822488518616318</v>
      </c>
      <c r="E2000">
        <f t="shared" ca="1" si="200"/>
        <v>1292</v>
      </c>
      <c r="F2000">
        <f t="shared" ca="1" si="201"/>
        <v>244</v>
      </c>
    </row>
    <row r="2001" spans="1:6" x14ac:dyDescent="0.25">
      <c r="A2001">
        <f t="shared" si="198"/>
        <v>4000000</v>
      </c>
      <c r="B2001">
        <v>2000</v>
      </c>
      <c r="C2001">
        <f t="shared" ref="C2001:C2012" si="203">4*60+12</f>
        <v>252</v>
      </c>
      <c r="D2001">
        <f t="shared" ca="1" si="199"/>
        <v>0.38225396160029013</v>
      </c>
      <c r="E2001">
        <f t="shared" ca="1" si="200"/>
        <v>1343</v>
      </c>
      <c r="F2001">
        <f t="shared" ca="1" si="201"/>
        <v>231</v>
      </c>
    </row>
    <row r="2002" spans="1:6" x14ac:dyDescent="0.25">
      <c r="A2002">
        <f t="shared" si="198"/>
        <v>4004001</v>
      </c>
      <c r="B2002">
        <v>2001</v>
      </c>
      <c r="C2002">
        <f t="shared" si="203"/>
        <v>252</v>
      </c>
      <c r="D2002">
        <f t="shared" ca="1" si="199"/>
        <v>0.51014221898561973</v>
      </c>
      <c r="E2002">
        <f t="shared" ca="1" si="200"/>
        <v>1069</v>
      </c>
      <c r="F2002">
        <f t="shared" ca="1" si="201"/>
        <v>292</v>
      </c>
    </row>
    <row r="2003" spans="1:6" x14ac:dyDescent="0.25">
      <c r="A2003">
        <f t="shared" si="198"/>
        <v>4008004</v>
      </c>
      <c r="B2003">
        <v>2002</v>
      </c>
      <c r="C2003">
        <f t="shared" si="203"/>
        <v>252</v>
      </c>
      <c r="D2003">
        <f t="shared" ca="1" si="199"/>
        <v>0.59948741873564781</v>
      </c>
      <c r="E2003">
        <f t="shared" ca="1" si="200"/>
        <v>877</v>
      </c>
      <c r="F2003">
        <f t="shared" ca="1" si="201"/>
        <v>307</v>
      </c>
    </row>
    <row r="2004" spans="1:6" x14ac:dyDescent="0.25">
      <c r="A2004">
        <f t="shared" si="198"/>
        <v>4012009</v>
      </c>
      <c r="B2004">
        <v>2003</v>
      </c>
      <c r="C2004">
        <f t="shared" si="203"/>
        <v>252</v>
      </c>
      <c r="D2004">
        <f t="shared" ca="1" si="199"/>
        <v>0.49355122908564797</v>
      </c>
      <c r="E2004">
        <f t="shared" ca="1" si="200"/>
        <v>1101</v>
      </c>
      <c r="F2004">
        <f t="shared" ca="1" si="201"/>
        <v>347</v>
      </c>
    </row>
    <row r="2005" spans="1:6" x14ac:dyDescent="0.25">
      <c r="A2005">
        <f t="shared" si="198"/>
        <v>4016016</v>
      </c>
      <c r="B2005">
        <v>2004</v>
      </c>
      <c r="C2005">
        <f t="shared" si="203"/>
        <v>252</v>
      </c>
      <c r="D2005">
        <f t="shared" ca="1" si="199"/>
        <v>0.57308572197374152</v>
      </c>
      <c r="E2005">
        <f t="shared" ca="1" si="200"/>
        <v>934</v>
      </c>
      <c r="F2005">
        <f t="shared" ca="1" si="201"/>
        <v>234</v>
      </c>
    </row>
    <row r="2006" spans="1:6" x14ac:dyDescent="0.25">
      <c r="A2006">
        <f t="shared" si="198"/>
        <v>4020025</v>
      </c>
      <c r="B2006">
        <v>2005</v>
      </c>
      <c r="C2006">
        <f t="shared" si="203"/>
        <v>252</v>
      </c>
      <c r="D2006">
        <f t="shared" ca="1" si="199"/>
        <v>0.19229811721738443</v>
      </c>
      <c r="E2006">
        <f t="shared" ca="1" si="200"/>
        <v>1741</v>
      </c>
      <c r="F2006">
        <f t="shared" ca="1" si="201"/>
        <v>250</v>
      </c>
    </row>
    <row r="2007" spans="1:6" x14ac:dyDescent="0.25">
      <c r="A2007">
        <f t="shared" si="198"/>
        <v>4024036</v>
      </c>
      <c r="B2007">
        <v>2006</v>
      </c>
      <c r="C2007">
        <f t="shared" si="203"/>
        <v>252</v>
      </c>
      <c r="D2007">
        <f t="shared" ca="1" si="199"/>
        <v>0.37529048642196938</v>
      </c>
      <c r="E2007">
        <f t="shared" ca="1" si="200"/>
        <v>1357</v>
      </c>
      <c r="F2007">
        <f t="shared" ca="1" si="201"/>
        <v>272</v>
      </c>
    </row>
    <row r="2008" spans="1:6" x14ac:dyDescent="0.25">
      <c r="A2008">
        <f t="shared" si="198"/>
        <v>4028049</v>
      </c>
      <c r="B2008">
        <v>2007</v>
      </c>
      <c r="C2008">
        <f t="shared" si="203"/>
        <v>252</v>
      </c>
      <c r="D2008">
        <f t="shared" ca="1" si="199"/>
        <v>0.92703054348654523</v>
      </c>
      <c r="E2008">
        <f t="shared" ca="1" si="200"/>
        <v>162</v>
      </c>
      <c r="F2008">
        <f t="shared" ca="1" si="201"/>
        <v>211</v>
      </c>
    </row>
    <row r="2009" spans="1:6" x14ac:dyDescent="0.25">
      <c r="A2009">
        <f t="shared" si="198"/>
        <v>4032064</v>
      </c>
      <c r="B2009">
        <v>2008</v>
      </c>
      <c r="C2009">
        <f t="shared" si="203"/>
        <v>252</v>
      </c>
      <c r="D2009">
        <f t="shared" ca="1" si="199"/>
        <v>0.44891036434467102</v>
      </c>
      <c r="E2009">
        <f t="shared" ca="1" si="200"/>
        <v>1194</v>
      </c>
      <c r="F2009">
        <f t="shared" ca="1" si="201"/>
        <v>325</v>
      </c>
    </row>
    <row r="2010" spans="1:6" x14ac:dyDescent="0.25">
      <c r="A2010">
        <f t="shared" si="198"/>
        <v>4036081</v>
      </c>
      <c r="B2010">
        <v>2009</v>
      </c>
      <c r="C2010">
        <f t="shared" si="203"/>
        <v>252</v>
      </c>
      <c r="D2010">
        <f t="shared" ca="1" si="199"/>
        <v>0.29007006684219505</v>
      </c>
      <c r="E2010">
        <f t="shared" ca="1" si="200"/>
        <v>1538</v>
      </c>
      <c r="F2010">
        <f t="shared" ca="1" si="201"/>
        <v>263</v>
      </c>
    </row>
    <row r="2011" spans="1:6" x14ac:dyDescent="0.25">
      <c r="A2011">
        <f t="shared" si="198"/>
        <v>4040100</v>
      </c>
      <c r="B2011">
        <v>2010</v>
      </c>
      <c r="C2011">
        <f t="shared" si="203"/>
        <v>252</v>
      </c>
      <c r="D2011">
        <f t="shared" ca="1" si="199"/>
        <v>7.510948888361435E-2</v>
      </c>
      <c r="E2011">
        <f t="shared" ca="1" si="200"/>
        <v>2028</v>
      </c>
      <c r="F2011">
        <f t="shared" ca="1" si="201"/>
        <v>212</v>
      </c>
    </row>
    <row r="2012" spans="1:6" x14ac:dyDescent="0.25">
      <c r="A2012">
        <f t="shared" si="198"/>
        <v>4044121</v>
      </c>
      <c r="B2012">
        <v>2011</v>
      </c>
      <c r="C2012">
        <f t="shared" si="203"/>
        <v>252</v>
      </c>
      <c r="D2012">
        <f t="shared" ca="1" si="199"/>
        <v>0.13565508274839932</v>
      </c>
      <c r="E2012">
        <f t="shared" ca="1" si="200"/>
        <v>1874</v>
      </c>
      <c r="F2012">
        <f t="shared" ca="1" si="201"/>
        <v>276</v>
      </c>
    </row>
    <row r="2013" spans="1:6" x14ac:dyDescent="0.25">
      <c r="A2013">
        <f t="shared" si="198"/>
        <v>4048144</v>
      </c>
      <c r="B2013">
        <v>2012</v>
      </c>
      <c r="C2013">
        <f t="shared" ref="C2013:C2026" si="204">4*60+5</f>
        <v>245</v>
      </c>
      <c r="D2013">
        <f t="shared" ca="1" si="199"/>
        <v>0.39001267349089142</v>
      </c>
      <c r="E2013">
        <f t="shared" ca="1" si="200"/>
        <v>1325</v>
      </c>
      <c r="F2013">
        <f t="shared" ca="1" si="201"/>
        <v>224</v>
      </c>
    </row>
    <row r="2014" spans="1:6" x14ac:dyDescent="0.25">
      <c r="A2014">
        <f t="shared" si="198"/>
        <v>4052169</v>
      </c>
      <c r="B2014">
        <v>2013</v>
      </c>
      <c r="C2014">
        <f t="shared" si="204"/>
        <v>245</v>
      </c>
      <c r="D2014">
        <f t="shared" ca="1" si="199"/>
        <v>0.29841250075175862</v>
      </c>
      <c r="E2014">
        <f t="shared" ca="1" si="200"/>
        <v>1528</v>
      </c>
      <c r="F2014">
        <f t="shared" ca="1" si="201"/>
        <v>268</v>
      </c>
    </row>
    <row r="2015" spans="1:6" x14ac:dyDescent="0.25">
      <c r="A2015">
        <f t="shared" si="198"/>
        <v>4056196</v>
      </c>
      <c r="B2015">
        <v>2014</v>
      </c>
      <c r="C2015">
        <f t="shared" si="204"/>
        <v>245</v>
      </c>
      <c r="D2015">
        <f t="shared" ca="1" si="199"/>
        <v>0.26224967267239463</v>
      </c>
      <c r="E2015">
        <f t="shared" ca="1" si="200"/>
        <v>1586</v>
      </c>
      <c r="F2015">
        <f t="shared" ca="1" si="201"/>
        <v>264</v>
      </c>
    </row>
    <row r="2016" spans="1:6" x14ac:dyDescent="0.25">
      <c r="A2016">
        <f t="shared" si="198"/>
        <v>4060225</v>
      </c>
      <c r="B2016">
        <v>2015</v>
      </c>
      <c r="C2016">
        <f t="shared" si="204"/>
        <v>245</v>
      </c>
      <c r="D2016">
        <f t="shared" ca="1" si="199"/>
        <v>0.25363507485446057</v>
      </c>
      <c r="E2016">
        <f t="shared" ca="1" si="200"/>
        <v>1609</v>
      </c>
      <c r="F2016">
        <f t="shared" ca="1" si="201"/>
        <v>298</v>
      </c>
    </row>
    <row r="2017" spans="1:6" x14ac:dyDescent="0.25">
      <c r="A2017">
        <f t="shared" si="198"/>
        <v>4064256</v>
      </c>
      <c r="B2017">
        <v>2016</v>
      </c>
      <c r="C2017">
        <f t="shared" si="204"/>
        <v>245</v>
      </c>
      <c r="D2017">
        <f t="shared" ca="1" si="199"/>
        <v>0.20275970825124812</v>
      </c>
      <c r="E2017">
        <f t="shared" ca="1" si="200"/>
        <v>1714</v>
      </c>
      <c r="F2017">
        <f t="shared" ca="1" si="201"/>
        <v>244</v>
      </c>
    </row>
    <row r="2018" spans="1:6" x14ac:dyDescent="0.25">
      <c r="A2018">
        <f t="shared" si="198"/>
        <v>4068289</v>
      </c>
      <c r="B2018">
        <v>2017</v>
      </c>
      <c r="C2018">
        <f t="shared" si="204"/>
        <v>245</v>
      </c>
      <c r="D2018">
        <f t="shared" ca="1" si="199"/>
        <v>0.56838350294929429</v>
      </c>
      <c r="E2018">
        <f t="shared" ca="1" si="200"/>
        <v>949</v>
      </c>
      <c r="F2018">
        <f t="shared" ca="1" si="201"/>
        <v>214</v>
      </c>
    </row>
    <row r="2019" spans="1:6" x14ac:dyDescent="0.25">
      <c r="A2019">
        <f t="shared" si="198"/>
        <v>4072324</v>
      </c>
      <c r="B2019">
        <v>2018</v>
      </c>
      <c r="C2019">
        <f t="shared" si="204"/>
        <v>245</v>
      </c>
      <c r="D2019">
        <f t="shared" ca="1" si="199"/>
        <v>0.98949653956799732</v>
      </c>
      <c r="E2019">
        <f t="shared" ca="1" si="200"/>
        <v>27</v>
      </c>
      <c r="F2019">
        <f t="shared" ca="1" si="201"/>
        <v>180</v>
      </c>
    </row>
    <row r="2020" spans="1:6" x14ac:dyDescent="0.25">
      <c r="A2020">
        <f t="shared" si="198"/>
        <v>4076361</v>
      </c>
      <c r="B2020">
        <v>2019</v>
      </c>
      <c r="C2020">
        <f t="shared" si="204"/>
        <v>245</v>
      </c>
      <c r="D2020">
        <f t="shared" ca="1" si="199"/>
        <v>0.70751080644862041</v>
      </c>
      <c r="E2020">
        <f t="shared" ca="1" si="200"/>
        <v>631</v>
      </c>
      <c r="F2020">
        <f t="shared" ca="1" si="201"/>
        <v>222</v>
      </c>
    </row>
    <row r="2021" spans="1:6" x14ac:dyDescent="0.25">
      <c r="A2021">
        <f t="shared" si="198"/>
        <v>4080400</v>
      </c>
      <c r="B2021">
        <v>2020</v>
      </c>
      <c r="C2021">
        <f t="shared" si="204"/>
        <v>245</v>
      </c>
      <c r="D2021">
        <f t="shared" ca="1" si="199"/>
        <v>0.47042040793035789</v>
      </c>
      <c r="E2021">
        <f t="shared" ca="1" si="200"/>
        <v>1152</v>
      </c>
      <c r="F2021">
        <f t="shared" ca="1" si="201"/>
        <v>273</v>
      </c>
    </row>
    <row r="2022" spans="1:6" x14ac:dyDescent="0.25">
      <c r="A2022">
        <f t="shared" si="198"/>
        <v>4084441</v>
      </c>
      <c r="B2022">
        <v>2021</v>
      </c>
      <c r="C2022">
        <f t="shared" si="204"/>
        <v>245</v>
      </c>
      <c r="D2022">
        <f t="shared" ca="1" si="199"/>
        <v>0.45046337207439258</v>
      </c>
      <c r="E2022">
        <f t="shared" ca="1" si="200"/>
        <v>1192</v>
      </c>
      <c r="F2022">
        <f t="shared" ca="1" si="201"/>
        <v>233</v>
      </c>
    </row>
    <row r="2023" spans="1:6" x14ac:dyDescent="0.25">
      <c r="A2023">
        <f t="shared" si="198"/>
        <v>4088484</v>
      </c>
      <c r="B2023">
        <v>2022</v>
      </c>
      <c r="C2023">
        <f t="shared" si="204"/>
        <v>245</v>
      </c>
      <c r="D2023">
        <f t="shared" ca="1" si="199"/>
        <v>0.81345582272735883</v>
      </c>
      <c r="E2023">
        <f t="shared" ca="1" si="200"/>
        <v>419</v>
      </c>
      <c r="F2023">
        <f t="shared" ca="1" si="201"/>
        <v>298</v>
      </c>
    </row>
    <row r="2024" spans="1:6" x14ac:dyDescent="0.25">
      <c r="A2024">
        <f t="shared" si="198"/>
        <v>4092529</v>
      </c>
      <c r="B2024">
        <v>2023</v>
      </c>
      <c r="C2024">
        <f t="shared" si="204"/>
        <v>245</v>
      </c>
      <c r="D2024">
        <f t="shared" ca="1" si="199"/>
        <v>0.54380803115954912</v>
      </c>
      <c r="E2024">
        <f t="shared" ca="1" si="200"/>
        <v>1003</v>
      </c>
      <c r="F2024">
        <f t="shared" ca="1" si="201"/>
        <v>249</v>
      </c>
    </row>
    <row r="2025" spans="1:6" x14ac:dyDescent="0.25">
      <c r="A2025">
        <f t="shared" si="198"/>
        <v>4096576</v>
      </c>
      <c r="B2025">
        <v>2024</v>
      </c>
      <c r="C2025">
        <f t="shared" si="204"/>
        <v>245</v>
      </c>
      <c r="D2025">
        <f t="shared" ca="1" si="199"/>
        <v>0.57648963973965339</v>
      </c>
      <c r="E2025">
        <f t="shared" ca="1" si="200"/>
        <v>924</v>
      </c>
      <c r="F2025">
        <f t="shared" ca="1" si="201"/>
        <v>252</v>
      </c>
    </row>
    <row r="2026" spans="1:6" x14ac:dyDescent="0.25">
      <c r="A2026">
        <f t="shared" si="198"/>
        <v>4100625</v>
      </c>
      <c r="B2026">
        <v>2025</v>
      </c>
      <c r="C2026">
        <f t="shared" si="204"/>
        <v>245</v>
      </c>
      <c r="D2026">
        <f t="shared" ca="1" si="199"/>
        <v>0.90255515354559268</v>
      </c>
      <c r="E2026">
        <f t="shared" ca="1" si="200"/>
        <v>222</v>
      </c>
      <c r="F2026">
        <f t="shared" ca="1" si="201"/>
        <v>236</v>
      </c>
    </row>
    <row r="2027" spans="1:6" x14ac:dyDescent="0.25">
      <c r="A2027">
        <f t="shared" si="198"/>
        <v>4104676</v>
      </c>
      <c r="B2027">
        <v>2026</v>
      </c>
      <c r="C2027">
        <f>3*60+32</f>
        <v>212</v>
      </c>
      <c r="D2027">
        <f t="shared" ca="1" si="199"/>
        <v>0.36521796591751721</v>
      </c>
      <c r="E2027">
        <f t="shared" ca="1" si="200"/>
        <v>1390</v>
      </c>
      <c r="F2027">
        <f t="shared" ca="1" si="201"/>
        <v>311</v>
      </c>
    </row>
    <row r="2028" spans="1:6" x14ac:dyDescent="0.25">
      <c r="A2028">
        <f t="shared" si="198"/>
        <v>4108729</v>
      </c>
      <c r="B2028">
        <v>2027</v>
      </c>
      <c r="C2028">
        <f>3*60+33</f>
        <v>213</v>
      </c>
      <c r="D2028">
        <f t="shared" ca="1" si="199"/>
        <v>0.64770715812194168</v>
      </c>
      <c r="E2028">
        <f t="shared" ca="1" si="200"/>
        <v>774</v>
      </c>
      <c r="F2028">
        <f t="shared" ca="1" si="201"/>
        <v>237</v>
      </c>
    </row>
    <row r="2029" spans="1:6" x14ac:dyDescent="0.25">
      <c r="A2029">
        <f t="shared" si="198"/>
        <v>4112784</v>
      </c>
      <c r="B2029">
        <v>2028</v>
      </c>
      <c r="C2029">
        <f>3*60+32</f>
        <v>212</v>
      </c>
      <c r="D2029">
        <f t="shared" ca="1" si="199"/>
        <v>0.1811763195528362</v>
      </c>
      <c r="E2029">
        <f t="shared" ca="1" si="200"/>
        <v>1762</v>
      </c>
      <c r="F2029">
        <f t="shared" ca="1" si="201"/>
        <v>223</v>
      </c>
    </row>
    <row r="2030" spans="1:6" x14ac:dyDescent="0.25">
      <c r="A2030">
        <f t="shared" si="198"/>
        <v>4116841</v>
      </c>
      <c r="B2030">
        <v>2029</v>
      </c>
      <c r="C2030">
        <f>3*60+48</f>
        <v>228</v>
      </c>
      <c r="D2030">
        <f t="shared" ca="1" si="199"/>
        <v>0.38333252503520687</v>
      </c>
      <c r="E2030">
        <f t="shared" ca="1" si="200"/>
        <v>1342</v>
      </c>
      <c r="F2030">
        <f t="shared" ca="1" si="201"/>
        <v>231</v>
      </c>
    </row>
    <row r="2031" spans="1:6" x14ac:dyDescent="0.25">
      <c r="A2031">
        <f t="shared" si="198"/>
        <v>4120900</v>
      </c>
      <c r="B2031">
        <v>2030</v>
      </c>
      <c r="C2031">
        <f>3*60+42</f>
        <v>222</v>
      </c>
      <c r="D2031">
        <f t="shared" ca="1" si="199"/>
        <v>0.98523097538799853</v>
      </c>
      <c r="E2031">
        <f t="shared" ca="1" si="200"/>
        <v>39</v>
      </c>
      <c r="F2031">
        <f t="shared" ca="1" si="201"/>
        <v>162</v>
      </c>
    </row>
    <row r="2032" spans="1:6" x14ac:dyDescent="0.25">
      <c r="A2032">
        <f t="shared" si="198"/>
        <v>4124961</v>
      </c>
      <c r="B2032">
        <v>2031</v>
      </c>
      <c r="C2032">
        <f>3*60+48</f>
        <v>228</v>
      </c>
      <c r="D2032">
        <f t="shared" ca="1" si="199"/>
        <v>0.30579552901216556</v>
      </c>
      <c r="E2032">
        <f t="shared" ca="1" si="200"/>
        <v>1512</v>
      </c>
      <c r="F2032">
        <f t="shared" ca="1" si="201"/>
        <v>240</v>
      </c>
    </row>
    <row r="2033" spans="1:6" x14ac:dyDescent="0.25">
      <c r="A2033">
        <f t="shared" si="198"/>
        <v>4129024</v>
      </c>
      <c r="B2033">
        <v>2032</v>
      </c>
      <c r="C2033">
        <f>3*60+16</f>
        <v>196</v>
      </c>
      <c r="D2033">
        <f t="shared" ca="1" si="199"/>
        <v>0.82691958612982941</v>
      </c>
      <c r="E2033">
        <f t="shared" ca="1" si="200"/>
        <v>389</v>
      </c>
      <c r="F2033">
        <f t="shared" ca="1" si="201"/>
        <v>169</v>
      </c>
    </row>
    <row r="2034" spans="1:6" x14ac:dyDescent="0.25">
      <c r="A2034">
        <f t="shared" si="198"/>
        <v>4133089</v>
      </c>
      <c r="B2034">
        <v>2033</v>
      </c>
      <c r="C2034">
        <f>3*60+16</f>
        <v>196</v>
      </c>
      <c r="D2034">
        <f t="shared" ca="1" si="199"/>
        <v>0.76868289816054436</v>
      </c>
      <c r="E2034">
        <f t="shared" ca="1" si="200"/>
        <v>504</v>
      </c>
      <c r="F2034">
        <f t="shared" ca="1" si="201"/>
        <v>265</v>
      </c>
    </row>
    <row r="2035" spans="1:6" x14ac:dyDescent="0.25">
      <c r="A2035">
        <f t="shared" si="198"/>
        <v>4137156</v>
      </c>
      <c r="B2035">
        <v>2034</v>
      </c>
      <c r="C2035">
        <f>3*60+16</f>
        <v>196</v>
      </c>
      <c r="D2035">
        <f t="shared" ca="1" si="199"/>
        <v>0.32086696902471579</v>
      </c>
      <c r="E2035">
        <f t="shared" ca="1" si="200"/>
        <v>1471</v>
      </c>
      <c r="F2035">
        <f t="shared" ca="1" si="201"/>
        <v>261</v>
      </c>
    </row>
    <row r="2036" spans="1:6" x14ac:dyDescent="0.25">
      <c r="A2036">
        <f t="shared" si="198"/>
        <v>4141225</v>
      </c>
      <c r="B2036">
        <v>2035</v>
      </c>
      <c r="C2036">
        <f>3*60+16</f>
        <v>196</v>
      </c>
      <c r="D2036">
        <f t="shared" ca="1" si="199"/>
        <v>0.25782556118108568</v>
      </c>
      <c r="E2036">
        <f t="shared" ca="1" si="200"/>
        <v>1597</v>
      </c>
      <c r="F2036">
        <f t="shared" ca="1" si="201"/>
        <v>267</v>
      </c>
    </row>
    <row r="2037" spans="1:6" x14ac:dyDescent="0.25">
      <c r="A2037">
        <f t="shared" si="198"/>
        <v>4145296</v>
      </c>
      <c r="B2037">
        <v>2036</v>
      </c>
      <c r="C2037">
        <f>3*60+16</f>
        <v>196</v>
      </c>
      <c r="D2037">
        <f t="shared" ca="1" si="199"/>
        <v>0.93812540618138729</v>
      </c>
      <c r="E2037">
        <f t="shared" ca="1" si="200"/>
        <v>135</v>
      </c>
      <c r="F2037">
        <f t="shared" ca="1" si="201"/>
        <v>182</v>
      </c>
    </row>
    <row r="2038" spans="1:6" x14ac:dyDescent="0.25">
      <c r="A2038">
        <f t="shared" si="198"/>
        <v>4149369</v>
      </c>
      <c r="B2038">
        <v>2037</v>
      </c>
      <c r="C2038">
        <f t="shared" ref="C2038:C2046" si="205">3*60+19</f>
        <v>199</v>
      </c>
      <c r="D2038">
        <f t="shared" ca="1" si="199"/>
        <v>0.42641563919895142</v>
      </c>
      <c r="E2038">
        <f t="shared" ca="1" si="200"/>
        <v>1252</v>
      </c>
      <c r="F2038">
        <f t="shared" ca="1" si="201"/>
        <v>253</v>
      </c>
    </row>
    <row r="2039" spans="1:6" x14ac:dyDescent="0.25">
      <c r="A2039">
        <f t="shared" si="198"/>
        <v>4153444</v>
      </c>
      <c r="B2039">
        <v>2038</v>
      </c>
      <c r="C2039">
        <f t="shared" si="205"/>
        <v>199</v>
      </c>
      <c r="D2039">
        <f t="shared" ca="1" si="199"/>
        <v>0.79371516100998529</v>
      </c>
      <c r="E2039">
        <f t="shared" ca="1" si="200"/>
        <v>461</v>
      </c>
      <c r="F2039">
        <f t="shared" ca="1" si="201"/>
        <v>230</v>
      </c>
    </row>
    <row r="2040" spans="1:6" x14ac:dyDescent="0.25">
      <c r="A2040">
        <f t="shared" si="198"/>
        <v>4157521</v>
      </c>
      <c r="B2040">
        <v>2039</v>
      </c>
      <c r="C2040">
        <f t="shared" si="205"/>
        <v>199</v>
      </c>
      <c r="D2040">
        <f t="shared" ca="1" si="199"/>
        <v>0.25342498283129311</v>
      </c>
      <c r="E2040">
        <f t="shared" ca="1" si="200"/>
        <v>1611</v>
      </c>
      <c r="F2040">
        <f t="shared" ca="1" si="201"/>
        <v>265</v>
      </c>
    </row>
    <row r="2041" spans="1:6" x14ac:dyDescent="0.25">
      <c r="A2041">
        <f t="shared" si="198"/>
        <v>4161600</v>
      </c>
      <c r="B2041">
        <v>2040</v>
      </c>
      <c r="C2041">
        <f t="shared" si="205"/>
        <v>199</v>
      </c>
      <c r="D2041">
        <f t="shared" ca="1" si="199"/>
        <v>0.78691716013855073</v>
      </c>
      <c r="E2041">
        <f t="shared" ca="1" si="200"/>
        <v>473</v>
      </c>
      <c r="F2041">
        <f t="shared" ca="1" si="201"/>
        <v>220</v>
      </c>
    </row>
    <row r="2042" spans="1:6" x14ac:dyDescent="0.25">
      <c r="A2042">
        <f t="shared" si="198"/>
        <v>4165681</v>
      </c>
      <c r="B2042">
        <v>2041</v>
      </c>
      <c r="C2042">
        <f t="shared" si="205"/>
        <v>199</v>
      </c>
      <c r="D2042">
        <f t="shared" ca="1" si="199"/>
        <v>0.45307208051726033</v>
      </c>
      <c r="E2042">
        <f t="shared" ca="1" si="200"/>
        <v>1187</v>
      </c>
      <c r="F2042">
        <f t="shared" ca="1" si="201"/>
        <v>233</v>
      </c>
    </row>
    <row r="2043" spans="1:6" x14ac:dyDescent="0.25">
      <c r="A2043">
        <f t="shared" si="198"/>
        <v>4169764</v>
      </c>
      <c r="B2043">
        <v>2042</v>
      </c>
      <c r="C2043">
        <f t="shared" si="205"/>
        <v>199</v>
      </c>
      <c r="D2043">
        <f t="shared" ca="1" si="199"/>
        <v>0.84022504813348908</v>
      </c>
      <c r="E2043">
        <f t="shared" ca="1" si="200"/>
        <v>364</v>
      </c>
      <c r="F2043">
        <f t="shared" ca="1" si="201"/>
        <v>215</v>
      </c>
    </row>
    <row r="2044" spans="1:6" x14ac:dyDescent="0.25">
      <c r="A2044">
        <f t="shared" si="198"/>
        <v>4173849</v>
      </c>
      <c r="B2044">
        <v>2043</v>
      </c>
      <c r="C2044">
        <f t="shared" si="205"/>
        <v>199</v>
      </c>
      <c r="D2044">
        <f t="shared" ca="1" si="199"/>
        <v>0.69424064151771248</v>
      </c>
      <c r="E2044">
        <f t="shared" ca="1" si="200"/>
        <v>671</v>
      </c>
      <c r="F2044">
        <f t="shared" ca="1" si="201"/>
        <v>248</v>
      </c>
    </row>
    <row r="2045" spans="1:6" x14ac:dyDescent="0.25">
      <c r="A2045">
        <f t="shared" si="198"/>
        <v>4177936</v>
      </c>
      <c r="B2045">
        <v>2044</v>
      </c>
      <c r="C2045">
        <f t="shared" si="205"/>
        <v>199</v>
      </c>
      <c r="D2045">
        <f t="shared" ca="1" si="199"/>
        <v>2.3573314961418013E-2</v>
      </c>
      <c r="E2045">
        <f t="shared" ca="1" si="200"/>
        <v>2154</v>
      </c>
      <c r="F2045">
        <f t="shared" ca="1" si="201"/>
        <v>250</v>
      </c>
    </row>
    <row r="2046" spans="1:6" x14ac:dyDescent="0.25">
      <c r="A2046">
        <f t="shared" si="198"/>
        <v>4182025</v>
      </c>
      <c r="B2046">
        <v>2045</v>
      </c>
      <c r="C2046">
        <f t="shared" si="205"/>
        <v>199</v>
      </c>
      <c r="D2046">
        <f t="shared" ca="1" si="199"/>
        <v>0.68751168663651563</v>
      </c>
      <c r="E2046">
        <f t="shared" ca="1" si="200"/>
        <v>680</v>
      </c>
      <c r="F2046">
        <f t="shared" ca="1" si="201"/>
        <v>235</v>
      </c>
    </row>
    <row r="2047" spans="1:6" x14ac:dyDescent="0.25">
      <c r="A2047">
        <f t="shared" si="198"/>
        <v>4186116</v>
      </c>
      <c r="B2047">
        <v>2046</v>
      </c>
      <c r="C2047">
        <f>3*60+53</f>
        <v>233</v>
      </c>
      <c r="D2047">
        <f t="shared" ca="1" si="199"/>
        <v>0.6202526982176092</v>
      </c>
      <c r="E2047">
        <f t="shared" ca="1" si="200"/>
        <v>836</v>
      </c>
      <c r="F2047">
        <f t="shared" ca="1" si="201"/>
        <v>204</v>
      </c>
    </row>
    <row r="2048" spans="1:6" x14ac:dyDescent="0.25">
      <c r="A2048">
        <f t="shared" si="198"/>
        <v>4190209</v>
      </c>
      <c r="B2048">
        <v>2047</v>
      </c>
      <c r="C2048">
        <f>3*60+53</f>
        <v>233</v>
      </c>
      <c r="D2048">
        <f t="shared" ca="1" si="199"/>
        <v>9.6184046073915952E-2</v>
      </c>
      <c r="E2048">
        <f t="shared" ca="1" si="200"/>
        <v>1975</v>
      </c>
      <c r="F2048">
        <f t="shared" ca="1" si="201"/>
        <v>224</v>
      </c>
    </row>
    <row r="2049" spans="1:6" x14ac:dyDescent="0.25">
      <c r="A2049">
        <f t="shared" si="198"/>
        <v>4194304</v>
      </c>
      <c r="B2049">
        <v>2048</v>
      </c>
      <c r="C2049">
        <f>3*60+23</f>
        <v>203</v>
      </c>
      <c r="D2049">
        <f t="shared" ca="1" si="199"/>
        <v>0.64226249576613659</v>
      </c>
      <c r="E2049">
        <f t="shared" ca="1" si="200"/>
        <v>793</v>
      </c>
      <c r="F2049">
        <f t="shared" ca="1" si="201"/>
        <v>250</v>
      </c>
    </row>
    <row r="2050" spans="1:6" x14ac:dyDescent="0.25">
      <c r="A2050">
        <f t="shared" si="198"/>
        <v>4198401</v>
      </c>
      <c r="B2050">
        <v>2049</v>
      </c>
      <c r="C2050">
        <f t="shared" ref="C2050:C2056" si="206">3*60+43</f>
        <v>223</v>
      </c>
      <c r="D2050">
        <f t="shared" ca="1" si="199"/>
        <v>0.18255005473965313</v>
      </c>
      <c r="E2050">
        <f t="shared" ca="1" si="200"/>
        <v>1757</v>
      </c>
      <c r="F2050">
        <f t="shared" ca="1" si="201"/>
        <v>247</v>
      </c>
    </row>
    <row r="2051" spans="1:6" x14ac:dyDescent="0.25">
      <c r="A2051">
        <f t="shared" ref="A2051:A2114" si="207">B2051^2</f>
        <v>4202500</v>
      </c>
      <c r="B2051">
        <v>2050</v>
      </c>
      <c r="C2051">
        <f t="shared" si="206"/>
        <v>223</v>
      </c>
      <c r="D2051">
        <f t="shared" ref="D2051:D2114" ca="1" si="208">RAND()</f>
        <v>0.62565563931452384</v>
      </c>
      <c r="E2051">
        <f t="shared" ref="E2051:E2114" ca="1" si="209">RANK(D2051,$D$2:$D$2194)</f>
        <v>824</v>
      </c>
      <c r="F2051">
        <f t="shared" ref="F2051:F2114" ca="1" si="210">OFFSET($C$1,E2051,0)</f>
        <v>235</v>
      </c>
    </row>
    <row r="2052" spans="1:6" x14ac:dyDescent="0.25">
      <c r="A2052">
        <f t="shared" si="207"/>
        <v>4206601</v>
      </c>
      <c r="B2052">
        <v>2051</v>
      </c>
      <c r="C2052">
        <f t="shared" si="206"/>
        <v>223</v>
      </c>
      <c r="D2052">
        <f t="shared" ca="1" si="208"/>
        <v>5.0992491101925275E-2</v>
      </c>
      <c r="E2052">
        <f t="shared" ca="1" si="209"/>
        <v>2090</v>
      </c>
      <c r="F2052">
        <f t="shared" ca="1" si="210"/>
        <v>222</v>
      </c>
    </row>
    <row r="2053" spans="1:6" x14ac:dyDescent="0.25">
      <c r="A2053">
        <f t="shared" si="207"/>
        <v>4210704</v>
      </c>
      <c r="B2053">
        <v>2052</v>
      </c>
      <c r="C2053">
        <f t="shared" si="206"/>
        <v>223</v>
      </c>
      <c r="D2053">
        <f t="shared" ca="1" si="208"/>
        <v>7.7884020321999925E-2</v>
      </c>
      <c r="E2053">
        <f t="shared" ca="1" si="209"/>
        <v>2020</v>
      </c>
      <c r="F2053">
        <f t="shared" ca="1" si="210"/>
        <v>245</v>
      </c>
    </row>
    <row r="2054" spans="1:6" x14ac:dyDescent="0.25">
      <c r="A2054">
        <f t="shared" si="207"/>
        <v>4214809</v>
      </c>
      <c r="B2054">
        <v>2053</v>
      </c>
      <c r="C2054">
        <f t="shared" si="206"/>
        <v>223</v>
      </c>
      <c r="D2054">
        <f t="shared" ca="1" si="208"/>
        <v>0.5061883572735344</v>
      </c>
      <c r="E2054">
        <f t="shared" ca="1" si="209"/>
        <v>1076</v>
      </c>
      <c r="F2054">
        <f t="shared" ca="1" si="210"/>
        <v>246</v>
      </c>
    </row>
    <row r="2055" spans="1:6" x14ac:dyDescent="0.25">
      <c r="A2055">
        <f t="shared" si="207"/>
        <v>4218916</v>
      </c>
      <c r="B2055">
        <v>2054</v>
      </c>
      <c r="C2055">
        <f t="shared" si="206"/>
        <v>223</v>
      </c>
      <c r="D2055">
        <f t="shared" ca="1" si="208"/>
        <v>0.51005529961153895</v>
      </c>
      <c r="E2055">
        <f t="shared" ca="1" si="209"/>
        <v>1070</v>
      </c>
      <c r="F2055">
        <f t="shared" ca="1" si="210"/>
        <v>292</v>
      </c>
    </row>
    <row r="2056" spans="1:6" x14ac:dyDescent="0.25">
      <c r="A2056">
        <f t="shared" si="207"/>
        <v>4223025</v>
      </c>
      <c r="B2056">
        <v>2055</v>
      </c>
      <c r="C2056">
        <f t="shared" si="206"/>
        <v>223</v>
      </c>
      <c r="D2056">
        <f t="shared" ca="1" si="208"/>
        <v>0.81384949585401134</v>
      </c>
      <c r="E2056">
        <f t="shared" ca="1" si="209"/>
        <v>418</v>
      </c>
      <c r="F2056">
        <f t="shared" ca="1" si="210"/>
        <v>210</v>
      </c>
    </row>
    <row r="2057" spans="1:6" x14ac:dyDescent="0.25">
      <c r="A2057">
        <f t="shared" si="207"/>
        <v>4227136</v>
      </c>
      <c r="B2057">
        <v>2056</v>
      </c>
      <c r="C2057">
        <f>4*60+28</f>
        <v>268</v>
      </c>
      <c r="D2057">
        <f t="shared" ca="1" si="208"/>
        <v>0.13747946563379809</v>
      </c>
      <c r="E2057">
        <f t="shared" ca="1" si="209"/>
        <v>1869</v>
      </c>
      <c r="F2057">
        <f t="shared" ca="1" si="210"/>
        <v>243</v>
      </c>
    </row>
    <row r="2058" spans="1:6" x14ac:dyDescent="0.25">
      <c r="A2058">
        <f t="shared" si="207"/>
        <v>4231249</v>
      </c>
      <c r="B2058">
        <v>2057</v>
      </c>
      <c r="C2058">
        <f>4*60+10</f>
        <v>250</v>
      </c>
      <c r="D2058">
        <f t="shared" ca="1" si="208"/>
        <v>0.33282742370260598</v>
      </c>
      <c r="E2058">
        <f t="shared" ca="1" si="209"/>
        <v>1453</v>
      </c>
      <c r="F2058">
        <f t="shared" ca="1" si="210"/>
        <v>235</v>
      </c>
    </row>
    <row r="2059" spans="1:6" x14ac:dyDescent="0.25">
      <c r="A2059">
        <f t="shared" si="207"/>
        <v>4235364</v>
      </c>
      <c r="B2059">
        <v>2058</v>
      </c>
      <c r="C2059">
        <f>4*60+28</f>
        <v>268</v>
      </c>
      <c r="D2059">
        <f t="shared" ca="1" si="208"/>
        <v>0.8855321225955971</v>
      </c>
      <c r="E2059">
        <f t="shared" ca="1" si="209"/>
        <v>259</v>
      </c>
      <c r="F2059">
        <f t="shared" ca="1" si="210"/>
        <v>227</v>
      </c>
    </row>
    <row r="2060" spans="1:6" x14ac:dyDescent="0.25">
      <c r="A2060">
        <f t="shared" si="207"/>
        <v>4239481</v>
      </c>
      <c r="B2060">
        <v>2059</v>
      </c>
      <c r="C2060">
        <f>4*60+28</f>
        <v>268</v>
      </c>
      <c r="D2060">
        <f t="shared" ca="1" si="208"/>
        <v>0.21854200085076314</v>
      </c>
      <c r="E2060">
        <f t="shared" ca="1" si="209"/>
        <v>1687</v>
      </c>
      <c r="F2060">
        <f t="shared" ca="1" si="210"/>
        <v>192</v>
      </c>
    </row>
    <row r="2061" spans="1:6" x14ac:dyDescent="0.25">
      <c r="A2061">
        <f t="shared" si="207"/>
        <v>4243600</v>
      </c>
      <c r="B2061">
        <v>2060</v>
      </c>
      <c r="C2061">
        <f>4*60+28</f>
        <v>268</v>
      </c>
      <c r="D2061">
        <f t="shared" ca="1" si="208"/>
        <v>8.9098568363279007E-2</v>
      </c>
      <c r="E2061">
        <f t="shared" ca="1" si="209"/>
        <v>1990</v>
      </c>
      <c r="F2061">
        <f t="shared" ca="1" si="210"/>
        <v>211</v>
      </c>
    </row>
    <row r="2062" spans="1:6" x14ac:dyDescent="0.25">
      <c r="A2062">
        <f t="shared" si="207"/>
        <v>4247721</v>
      </c>
      <c r="B2062">
        <v>2061</v>
      </c>
      <c r="C2062">
        <f t="shared" ref="C2062:C2067" si="211">3*60+56</f>
        <v>236</v>
      </c>
      <c r="D2062">
        <f t="shared" ca="1" si="208"/>
        <v>0.37120476519478396</v>
      </c>
      <c r="E2062">
        <f t="shared" ca="1" si="209"/>
        <v>1370</v>
      </c>
      <c r="F2062">
        <f t="shared" ca="1" si="210"/>
        <v>310</v>
      </c>
    </row>
    <row r="2063" spans="1:6" x14ac:dyDescent="0.25">
      <c r="A2063">
        <f t="shared" si="207"/>
        <v>4251844</v>
      </c>
      <c r="B2063">
        <v>2062</v>
      </c>
      <c r="C2063">
        <f t="shared" si="211"/>
        <v>236</v>
      </c>
      <c r="D2063">
        <f t="shared" ca="1" si="208"/>
        <v>0.41357079450353385</v>
      </c>
      <c r="E2063">
        <f t="shared" ca="1" si="209"/>
        <v>1278</v>
      </c>
      <c r="F2063">
        <f t="shared" ca="1" si="210"/>
        <v>290</v>
      </c>
    </row>
    <row r="2064" spans="1:6" x14ac:dyDescent="0.25">
      <c r="A2064">
        <f t="shared" si="207"/>
        <v>4255969</v>
      </c>
      <c r="B2064">
        <v>2063</v>
      </c>
      <c r="C2064">
        <f t="shared" si="211"/>
        <v>236</v>
      </c>
      <c r="D2064">
        <f t="shared" ca="1" si="208"/>
        <v>8.6552167237678113E-2</v>
      </c>
      <c r="E2064">
        <f t="shared" ca="1" si="209"/>
        <v>1997</v>
      </c>
      <c r="F2064">
        <f t="shared" ca="1" si="210"/>
        <v>207</v>
      </c>
    </row>
    <row r="2065" spans="1:6" x14ac:dyDescent="0.25">
      <c r="A2065">
        <f t="shared" si="207"/>
        <v>4260096</v>
      </c>
      <c r="B2065">
        <v>2064</v>
      </c>
      <c r="C2065">
        <f t="shared" si="211"/>
        <v>236</v>
      </c>
      <c r="D2065">
        <f t="shared" ca="1" si="208"/>
        <v>0.19250056349525824</v>
      </c>
      <c r="E2065">
        <f t="shared" ca="1" si="209"/>
        <v>1740</v>
      </c>
      <c r="F2065">
        <f t="shared" ca="1" si="210"/>
        <v>250</v>
      </c>
    </row>
    <row r="2066" spans="1:6" x14ac:dyDescent="0.25">
      <c r="A2066">
        <f t="shared" si="207"/>
        <v>4264225</v>
      </c>
      <c r="B2066">
        <v>2065</v>
      </c>
      <c r="C2066">
        <f t="shared" si="211"/>
        <v>236</v>
      </c>
      <c r="D2066">
        <f t="shared" ca="1" si="208"/>
        <v>0.89370217038110245</v>
      </c>
      <c r="E2066">
        <f t="shared" ca="1" si="209"/>
        <v>239</v>
      </c>
      <c r="F2066">
        <f t="shared" ca="1" si="210"/>
        <v>250</v>
      </c>
    </row>
    <row r="2067" spans="1:6" x14ac:dyDescent="0.25">
      <c r="A2067">
        <f t="shared" si="207"/>
        <v>4268356</v>
      </c>
      <c r="B2067">
        <v>2066</v>
      </c>
      <c r="C2067">
        <f t="shared" si="211"/>
        <v>236</v>
      </c>
      <c r="D2067">
        <f t="shared" ca="1" si="208"/>
        <v>7.2659536903922128E-2</v>
      </c>
      <c r="E2067">
        <f t="shared" ca="1" si="209"/>
        <v>2037</v>
      </c>
      <c r="F2067">
        <f t="shared" ca="1" si="210"/>
        <v>199</v>
      </c>
    </row>
    <row r="2068" spans="1:6" x14ac:dyDescent="0.25">
      <c r="A2068">
        <f t="shared" si="207"/>
        <v>4272489</v>
      </c>
      <c r="B2068">
        <v>2067</v>
      </c>
      <c r="C2068">
        <f t="shared" ref="C2068:C2074" si="212">4*60+23</f>
        <v>263</v>
      </c>
      <c r="D2068">
        <f t="shared" ca="1" si="208"/>
        <v>0.75003196333247113</v>
      </c>
      <c r="E2068">
        <f t="shared" ca="1" si="209"/>
        <v>533</v>
      </c>
      <c r="F2068">
        <f t="shared" ca="1" si="210"/>
        <v>163</v>
      </c>
    </row>
    <row r="2069" spans="1:6" x14ac:dyDescent="0.25">
      <c r="A2069">
        <f t="shared" si="207"/>
        <v>4276624</v>
      </c>
      <c r="B2069">
        <v>2068</v>
      </c>
      <c r="C2069">
        <f t="shared" si="212"/>
        <v>263</v>
      </c>
      <c r="D2069">
        <f t="shared" ca="1" si="208"/>
        <v>0.96261207498248313</v>
      </c>
      <c r="E2069">
        <f t="shared" ca="1" si="209"/>
        <v>84</v>
      </c>
      <c r="F2069">
        <f t="shared" ca="1" si="210"/>
        <v>216</v>
      </c>
    </row>
    <row r="2070" spans="1:6" x14ac:dyDescent="0.25">
      <c r="A2070">
        <f t="shared" si="207"/>
        <v>4280761</v>
      </c>
      <c r="B2070">
        <v>2069</v>
      </c>
      <c r="C2070">
        <f t="shared" si="212"/>
        <v>263</v>
      </c>
      <c r="D2070">
        <f t="shared" ca="1" si="208"/>
        <v>0.15322591343842529</v>
      </c>
      <c r="E2070">
        <f t="shared" ca="1" si="209"/>
        <v>1827</v>
      </c>
      <c r="F2070">
        <f t="shared" ca="1" si="210"/>
        <v>229</v>
      </c>
    </row>
    <row r="2071" spans="1:6" x14ac:dyDescent="0.25">
      <c r="A2071">
        <f t="shared" si="207"/>
        <v>4284900</v>
      </c>
      <c r="B2071">
        <v>2070</v>
      </c>
      <c r="C2071">
        <f t="shared" si="212"/>
        <v>263</v>
      </c>
      <c r="D2071">
        <f t="shared" ca="1" si="208"/>
        <v>0.54426717595376184</v>
      </c>
      <c r="E2071">
        <f t="shared" ca="1" si="209"/>
        <v>1002</v>
      </c>
      <c r="F2071">
        <f t="shared" ca="1" si="210"/>
        <v>249</v>
      </c>
    </row>
    <row r="2072" spans="1:6" x14ac:dyDescent="0.25">
      <c r="A2072">
        <f t="shared" si="207"/>
        <v>4289041</v>
      </c>
      <c r="B2072">
        <v>2071</v>
      </c>
      <c r="C2072">
        <f t="shared" si="212"/>
        <v>263</v>
      </c>
      <c r="D2072">
        <f t="shared" ca="1" si="208"/>
        <v>0.86030799025200877</v>
      </c>
      <c r="E2072">
        <f t="shared" ca="1" si="209"/>
        <v>320</v>
      </c>
      <c r="F2072">
        <f t="shared" ca="1" si="210"/>
        <v>220</v>
      </c>
    </row>
    <row r="2073" spans="1:6" x14ac:dyDescent="0.25">
      <c r="A2073">
        <f t="shared" si="207"/>
        <v>4293184</v>
      </c>
      <c r="B2073">
        <v>2072</v>
      </c>
      <c r="C2073">
        <f t="shared" si="212"/>
        <v>263</v>
      </c>
      <c r="D2073">
        <f t="shared" ca="1" si="208"/>
        <v>0.36711051540631345</v>
      </c>
      <c r="E2073">
        <f t="shared" ca="1" si="209"/>
        <v>1383</v>
      </c>
      <c r="F2073">
        <f t="shared" ca="1" si="210"/>
        <v>311</v>
      </c>
    </row>
    <row r="2074" spans="1:6" x14ac:dyDescent="0.25">
      <c r="A2074">
        <f t="shared" si="207"/>
        <v>4297329</v>
      </c>
      <c r="B2074">
        <v>2073</v>
      </c>
      <c r="C2074">
        <f t="shared" si="212"/>
        <v>263</v>
      </c>
      <c r="D2074">
        <f t="shared" ca="1" si="208"/>
        <v>0.99460089303864041</v>
      </c>
      <c r="E2074">
        <f t="shared" ca="1" si="209"/>
        <v>16</v>
      </c>
      <c r="F2074">
        <f t="shared" ca="1" si="210"/>
        <v>197</v>
      </c>
    </row>
    <row r="2075" spans="1:6" x14ac:dyDescent="0.25">
      <c r="A2075">
        <f t="shared" si="207"/>
        <v>4301476</v>
      </c>
      <c r="B2075">
        <v>2074</v>
      </c>
      <c r="C2075">
        <f>3*60+47</f>
        <v>227</v>
      </c>
      <c r="D2075">
        <f t="shared" ca="1" si="208"/>
        <v>0.22272792456819768</v>
      </c>
      <c r="E2075">
        <f t="shared" ca="1" si="209"/>
        <v>1681</v>
      </c>
      <c r="F2075">
        <f t="shared" ca="1" si="210"/>
        <v>192</v>
      </c>
    </row>
    <row r="2076" spans="1:6" x14ac:dyDescent="0.25">
      <c r="A2076">
        <f t="shared" si="207"/>
        <v>4305625</v>
      </c>
      <c r="B2076">
        <v>2075</v>
      </c>
      <c r="C2076">
        <f>3*60+47</f>
        <v>227</v>
      </c>
      <c r="D2076">
        <f t="shared" ca="1" si="208"/>
        <v>0.36196692013032805</v>
      </c>
      <c r="E2076">
        <f t="shared" ca="1" si="209"/>
        <v>1393</v>
      </c>
      <c r="F2076">
        <f t="shared" ca="1" si="210"/>
        <v>257</v>
      </c>
    </row>
    <row r="2077" spans="1:6" x14ac:dyDescent="0.25">
      <c r="A2077">
        <f t="shared" si="207"/>
        <v>4309776</v>
      </c>
      <c r="B2077">
        <v>2076</v>
      </c>
      <c r="C2077">
        <f>3*60+40</f>
        <v>220</v>
      </c>
      <c r="D2077">
        <f t="shared" ca="1" si="208"/>
        <v>0.35362424045511442</v>
      </c>
      <c r="E2077">
        <f t="shared" ca="1" si="209"/>
        <v>1408</v>
      </c>
      <c r="F2077">
        <f t="shared" ca="1" si="210"/>
        <v>239</v>
      </c>
    </row>
    <row r="2078" spans="1:6" x14ac:dyDescent="0.25">
      <c r="A2078">
        <f t="shared" si="207"/>
        <v>4313929</v>
      </c>
      <c r="B2078">
        <v>2077</v>
      </c>
      <c r="C2078">
        <f>3*60+40</f>
        <v>220</v>
      </c>
      <c r="D2078">
        <f t="shared" ca="1" si="208"/>
        <v>8.262576529520782E-3</v>
      </c>
      <c r="E2078">
        <f t="shared" ca="1" si="209"/>
        <v>2179</v>
      </c>
      <c r="F2078">
        <f t="shared" ca="1" si="210"/>
        <v>192</v>
      </c>
    </row>
    <row r="2079" spans="1:6" x14ac:dyDescent="0.25">
      <c r="A2079">
        <f t="shared" si="207"/>
        <v>4318084</v>
      </c>
      <c r="B2079">
        <v>2078</v>
      </c>
      <c r="C2079">
        <f>3*60+40</f>
        <v>220</v>
      </c>
      <c r="D2079">
        <f t="shared" ca="1" si="208"/>
        <v>0.9540426812677516</v>
      </c>
      <c r="E2079">
        <f t="shared" ca="1" si="209"/>
        <v>107</v>
      </c>
      <c r="F2079">
        <f t="shared" ca="1" si="210"/>
        <v>259</v>
      </c>
    </row>
    <row r="2080" spans="1:6" x14ac:dyDescent="0.25">
      <c r="A2080">
        <f t="shared" si="207"/>
        <v>4322241</v>
      </c>
      <c r="B2080">
        <v>2079</v>
      </c>
      <c r="C2080">
        <f>3*60+40</f>
        <v>220</v>
      </c>
      <c r="D2080">
        <f t="shared" ca="1" si="208"/>
        <v>0.83506694498857337</v>
      </c>
      <c r="E2080">
        <f t="shared" ca="1" si="209"/>
        <v>377</v>
      </c>
      <c r="F2080">
        <f t="shared" ca="1" si="210"/>
        <v>211</v>
      </c>
    </row>
    <row r="2081" spans="1:6" x14ac:dyDescent="0.25">
      <c r="A2081">
        <f t="shared" si="207"/>
        <v>4326400</v>
      </c>
      <c r="B2081">
        <v>2080</v>
      </c>
      <c r="C2081">
        <f>3*60+38</f>
        <v>218</v>
      </c>
      <c r="D2081">
        <f t="shared" ca="1" si="208"/>
        <v>0.75432919193743642</v>
      </c>
      <c r="E2081">
        <f t="shared" ca="1" si="209"/>
        <v>525</v>
      </c>
      <c r="F2081">
        <f t="shared" ca="1" si="210"/>
        <v>231</v>
      </c>
    </row>
    <row r="2082" spans="1:6" x14ac:dyDescent="0.25">
      <c r="A2082">
        <f t="shared" si="207"/>
        <v>4330561</v>
      </c>
      <c r="B2082">
        <v>2081</v>
      </c>
      <c r="C2082">
        <f>3*60+38</f>
        <v>218</v>
      </c>
      <c r="D2082">
        <f t="shared" ca="1" si="208"/>
        <v>0.31838898397534166</v>
      </c>
      <c r="E2082">
        <f t="shared" ca="1" si="209"/>
        <v>1481</v>
      </c>
      <c r="F2082">
        <f t="shared" ca="1" si="210"/>
        <v>243</v>
      </c>
    </row>
    <row r="2083" spans="1:6" x14ac:dyDescent="0.25">
      <c r="A2083">
        <f t="shared" si="207"/>
        <v>4334724</v>
      </c>
      <c r="B2083">
        <v>2082</v>
      </c>
      <c r="C2083">
        <f>3*60+24</f>
        <v>204</v>
      </c>
      <c r="D2083">
        <f t="shared" ca="1" si="208"/>
        <v>0.95807453438095391</v>
      </c>
      <c r="E2083">
        <f t="shared" ca="1" si="209"/>
        <v>97</v>
      </c>
      <c r="F2083">
        <f t="shared" ca="1" si="210"/>
        <v>165</v>
      </c>
    </row>
    <row r="2084" spans="1:6" x14ac:dyDescent="0.25">
      <c r="A2084">
        <f t="shared" si="207"/>
        <v>4338889</v>
      </c>
      <c r="B2084">
        <v>2083</v>
      </c>
      <c r="C2084">
        <f>4*60+23</f>
        <v>263</v>
      </c>
      <c r="D2084">
        <f t="shared" ca="1" si="208"/>
        <v>0.72765255387827343</v>
      </c>
      <c r="E2084">
        <f t="shared" ca="1" si="209"/>
        <v>577</v>
      </c>
      <c r="F2084">
        <f t="shared" ca="1" si="210"/>
        <v>225</v>
      </c>
    </row>
    <row r="2085" spans="1:6" x14ac:dyDescent="0.25">
      <c r="A2085">
        <f t="shared" si="207"/>
        <v>4343056</v>
      </c>
      <c r="B2085">
        <v>2084</v>
      </c>
      <c r="C2085">
        <f>3*60+38</f>
        <v>218</v>
      </c>
      <c r="D2085">
        <f t="shared" ca="1" si="208"/>
        <v>3.7257133305755641E-2</v>
      </c>
      <c r="E2085">
        <f t="shared" ca="1" si="209"/>
        <v>2125</v>
      </c>
      <c r="F2085">
        <f t="shared" ca="1" si="210"/>
        <v>201</v>
      </c>
    </row>
    <row r="2086" spans="1:6" x14ac:dyDescent="0.25">
      <c r="A2086">
        <f t="shared" si="207"/>
        <v>4347225</v>
      </c>
      <c r="B2086">
        <v>2085</v>
      </c>
      <c r="C2086">
        <f>3*60+55</f>
        <v>235</v>
      </c>
      <c r="D2086">
        <f t="shared" ca="1" si="208"/>
        <v>0.99273859985080337</v>
      </c>
      <c r="E2086">
        <f t="shared" ca="1" si="209"/>
        <v>20</v>
      </c>
      <c r="F2086">
        <f t="shared" ca="1" si="210"/>
        <v>197</v>
      </c>
    </row>
    <row r="2087" spans="1:6" x14ac:dyDescent="0.25">
      <c r="A2087">
        <f t="shared" si="207"/>
        <v>4351396</v>
      </c>
      <c r="B2087">
        <v>2086</v>
      </c>
      <c r="C2087">
        <f>3*60+23</f>
        <v>203</v>
      </c>
      <c r="D2087">
        <f t="shared" ca="1" si="208"/>
        <v>0.34292294398036316</v>
      </c>
      <c r="E2087">
        <f t="shared" ca="1" si="209"/>
        <v>1426</v>
      </c>
      <c r="F2087">
        <f t="shared" ca="1" si="210"/>
        <v>219</v>
      </c>
    </row>
    <row r="2088" spans="1:6" x14ac:dyDescent="0.25">
      <c r="A2088">
        <f t="shared" si="207"/>
        <v>4355569</v>
      </c>
      <c r="B2088">
        <v>2087</v>
      </c>
      <c r="C2088">
        <f>3*60+48</f>
        <v>228</v>
      </c>
      <c r="D2088">
        <f t="shared" ca="1" si="208"/>
        <v>0.64506921357487357</v>
      </c>
      <c r="E2088">
        <f t="shared" ca="1" si="209"/>
        <v>786</v>
      </c>
      <c r="F2088">
        <f t="shared" ca="1" si="210"/>
        <v>254</v>
      </c>
    </row>
    <row r="2089" spans="1:6" x14ac:dyDescent="0.25">
      <c r="A2089">
        <f t="shared" si="207"/>
        <v>4359744</v>
      </c>
      <c r="B2089">
        <v>2088</v>
      </c>
      <c r="C2089">
        <f>3*60+48</f>
        <v>228</v>
      </c>
      <c r="D2089">
        <f t="shared" ca="1" si="208"/>
        <v>0.98441330579205688</v>
      </c>
      <c r="E2089">
        <f t="shared" ca="1" si="209"/>
        <v>41</v>
      </c>
      <c r="F2089">
        <f t="shared" ca="1" si="210"/>
        <v>315</v>
      </c>
    </row>
    <row r="2090" spans="1:6" x14ac:dyDescent="0.25">
      <c r="A2090">
        <f t="shared" si="207"/>
        <v>4363921</v>
      </c>
      <c r="B2090">
        <v>2089</v>
      </c>
      <c r="C2090">
        <f>3*60+48</f>
        <v>228</v>
      </c>
      <c r="D2090">
        <f t="shared" ca="1" si="208"/>
        <v>2.4660548386523651E-2</v>
      </c>
      <c r="E2090">
        <f t="shared" ca="1" si="209"/>
        <v>2150</v>
      </c>
      <c r="F2090">
        <f t="shared" ca="1" si="210"/>
        <v>215</v>
      </c>
    </row>
    <row r="2091" spans="1:6" x14ac:dyDescent="0.25">
      <c r="A2091">
        <f t="shared" si="207"/>
        <v>4368100</v>
      </c>
      <c r="B2091">
        <v>2090</v>
      </c>
      <c r="C2091">
        <f>3*60+42</f>
        <v>222</v>
      </c>
      <c r="D2091">
        <f t="shared" ca="1" si="208"/>
        <v>0.76123110440996433</v>
      </c>
      <c r="E2091">
        <f t="shared" ca="1" si="209"/>
        <v>513</v>
      </c>
      <c r="F2091">
        <f t="shared" ca="1" si="210"/>
        <v>229</v>
      </c>
    </row>
    <row r="2092" spans="1:6" x14ac:dyDescent="0.25">
      <c r="A2092">
        <f t="shared" si="207"/>
        <v>4372281</v>
      </c>
      <c r="B2092">
        <v>2091</v>
      </c>
      <c r="C2092">
        <f>3*60+48</f>
        <v>228</v>
      </c>
      <c r="D2092">
        <f t="shared" ca="1" si="208"/>
        <v>0.89143726956823821</v>
      </c>
      <c r="E2092">
        <f t="shared" ca="1" si="209"/>
        <v>242</v>
      </c>
      <c r="F2092">
        <f t="shared" ca="1" si="210"/>
        <v>224</v>
      </c>
    </row>
    <row r="2093" spans="1:6" x14ac:dyDescent="0.25">
      <c r="A2093">
        <f t="shared" si="207"/>
        <v>4376464</v>
      </c>
      <c r="B2093">
        <v>2092</v>
      </c>
      <c r="C2093">
        <f>3*60+42</f>
        <v>222</v>
      </c>
      <c r="D2093">
        <f t="shared" ca="1" si="208"/>
        <v>0.37183725555205227</v>
      </c>
      <c r="E2093">
        <f t="shared" ca="1" si="209"/>
        <v>1369</v>
      </c>
      <c r="F2093">
        <f t="shared" ca="1" si="210"/>
        <v>172</v>
      </c>
    </row>
    <row r="2094" spans="1:6" x14ac:dyDescent="0.25">
      <c r="A2094">
        <f t="shared" si="207"/>
        <v>4380649</v>
      </c>
      <c r="B2094">
        <v>2093</v>
      </c>
      <c r="C2094">
        <f>3*60+49</f>
        <v>229</v>
      </c>
      <c r="D2094">
        <f t="shared" ca="1" si="208"/>
        <v>2.4030402094109782E-2</v>
      </c>
      <c r="E2094">
        <f t="shared" ca="1" si="209"/>
        <v>2152</v>
      </c>
      <c r="F2094">
        <f t="shared" ca="1" si="210"/>
        <v>250</v>
      </c>
    </row>
    <row r="2095" spans="1:6" x14ac:dyDescent="0.25">
      <c r="A2095">
        <f t="shared" si="207"/>
        <v>4384836</v>
      </c>
      <c r="B2095">
        <v>2094</v>
      </c>
      <c r="C2095">
        <f>3*60+42</f>
        <v>222</v>
      </c>
      <c r="D2095">
        <f t="shared" ca="1" si="208"/>
        <v>0.8620376242089135</v>
      </c>
      <c r="E2095">
        <f t="shared" ca="1" si="209"/>
        <v>314</v>
      </c>
      <c r="F2095">
        <f t="shared" ca="1" si="210"/>
        <v>236</v>
      </c>
    </row>
    <row r="2096" spans="1:6" x14ac:dyDescent="0.25">
      <c r="A2096">
        <f t="shared" si="207"/>
        <v>4389025</v>
      </c>
      <c r="B2096">
        <v>2095</v>
      </c>
      <c r="C2096">
        <f>3*60+42</f>
        <v>222</v>
      </c>
      <c r="D2096">
        <f t="shared" ca="1" si="208"/>
        <v>0.56999946657267619</v>
      </c>
      <c r="E2096">
        <f t="shared" ca="1" si="209"/>
        <v>946</v>
      </c>
      <c r="F2096">
        <f t="shared" ca="1" si="210"/>
        <v>251</v>
      </c>
    </row>
    <row r="2097" spans="1:6" x14ac:dyDescent="0.25">
      <c r="A2097">
        <f t="shared" si="207"/>
        <v>4393216</v>
      </c>
      <c r="B2097">
        <v>2096</v>
      </c>
      <c r="C2097">
        <f>3*60+37</f>
        <v>217</v>
      </c>
      <c r="D2097">
        <f t="shared" ca="1" si="208"/>
        <v>0.25815047472436015</v>
      </c>
      <c r="E2097">
        <f t="shared" ca="1" si="209"/>
        <v>1596</v>
      </c>
      <c r="F2097">
        <f t="shared" ca="1" si="210"/>
        <v>267</v>
      </c>
    </row>
    <row r="2098" spans="1:6" x14ac:dyDescent="0.25">
      <c r="A2098">
        <f t="shared" si="207"/>
        <v>4397409</v>
      </c>
      <c r="B2098">
        <v>2097</v>
      </c>
      <c r="C2098">
        <f t="shared" ref="C2098:C2103" si="213">4*60+20</f>
        <v>260</v>
      </c>
      <c r="D2098">
        <f t="shared" ca="1" si="208"/>
        <v>0.72606555984842747</v>
      </c>
      <c r="E2098">
        <f t="shared" ca="1" si="209"/>
        <v>583</v>
      </c>
      <c r="F2098">
        <f t="shared" ca="1" si="210"/>
        <v>216</v>
      </c>
    </row>
    <row r="2099" spans="1:6" x14ac:dyDescent="0.25">
      <c r="A2099">
        <f t="shared" si="207"/>
        <v>4401604</v>
      </c>
      <c r="B2099">
        <v>2098</v>
      </c>
      <c r="C2099">
        <f t="shared" si="213"/>
        <v>260</v>
      </c>
      <c r="D2099">
        <f t="shared" ca="1" si="208"/>
        <v>0.95810033625201441</v>
      </c>
      <c r="E2099">
        <f t="shared" ca="1" si="209"/>
        <v>96</v>
      </c>
      <c r="F2099">
        <f t="shared" ca="1" si="210"/>
        <v>258</v>
      </c>
    </row>
    <row r="2100" spans="1:6" x14ac:dyDescent="0.25">
      <c r="A2100">
        <f t="shared" si="207"/>
        <v>4405801</v>
      </c>
      <c r="B2100">
        <v>2099</v>
      </c>
      <c r="C2100">
        <f t="shared" si="213"/>
        <v>260</v>
      </c>
      <c r="D2100">
        <f t="shared" ca="1" si="208"/>
        <v>0.73144323305470493</v>
      </c>
      <c r="E2100">
        <f t="shared" ca="1" si="209"/>
        <v>570</v>
      </c>
      <c r="F2100">
        <f t="shared" ca="1" si="210"/>
        <v>225</v>
      </c>
    </row>
    <row r="2101" spans="1:6" x14ac:dyDescent="0.25">
      <c r="A2101">
        <f t="shared" si="207"/>
        <v>4410000</v>
      </c>
      <c r="B2101">
        <v>2100</v>
      </c>
      <c r="C2101">
        <f t="shared" si="213"/>
        <v>260</v>
      </c>
      <c r="D2101">
        <f t="shared" ca="1" si="208"/>
        <v>0.13549434511977065</v>
      </c>
      <c r="E2101">
        <f t="shared" ca="1" si="209"/>
        <v>1875</v>
      </c>
      <c r="F2101">
        <f t="shared" ca="1" si="210"/>
        <v>276</v>
      </c>
    </row>
    <row r="2102" spans="1:6" x14ac:dyDescent="0.25">
      <c r="A2102">
        <f t="shared" si="207"/>
        <v>4414201</v>
      </c>
      <c r="B2102">
        <v>2101</v>
      </c>
      <c r="C2102">
        <f t="shared" si="213"/>
        <v>260</v>
      </c>
      <c r="D2102">
        <f t="shared" ca="1" si="208"/>
        <v>0.10708821452984607</v>
      </c>
      <c r="E2102">
        <f t="shared" ca="1" si="209"/>
        <v>1948</v>
      </c>
      <c r="F2102">
        <f t="shared" ca="1" si="210"/>
        <v>204</v>
      </c>
    </row>
    <row r="2103" spans="1:6" x14ac:dyDescent="0.25">
      <c r="A2103">
        <f t="shared" si="207"/>
        <v>4418404</v>
      </c>
      <c r="B2103">
        <v>2102</v>
      </c>
      <c r="C2103">
        <f t="shared" si="213"/>
        <v>260</v>
      </c>
      <c r="D2103">
        <f t="shared" ca="1" si="208"/>
        <v>0.8069719482164206</v>
      </c>
      <c r="E2103">
        <f t="shared" ca="1" si="209"/>
        <v>430</v>
      </c>
      <c r="F2103">
        <f t="shared" ca="1" si="210"/>
        <v>303</v>
      </c>
    </row>
    <row r="2104" spans="1:6" x14ac:dyDescent="0.25">
      <c r="A2104">
        <f t="shared" si="207"/>
        <v>4422609</v>
      </c>
      <c r="B2104">
        <v>2103</v>
      </c>
      <c r="C2104">
        <f>3*60+51</f>
        <v>231</v>
      </c>
      <c r="D2104">
        <f t="shared" ca="1" si="208"/>
        <v>4.0126210748813174E-2</v>
      </c>
      <c r="E2104">
        <f t="shared" ca="1" si="209"/>
        <v>2118</v>
      </c>
      <c r="F2104">
        <f t="shared" ca="1" si="210"/>
        <v>263</v>
      </c>
    </row>
    <row r="2105" spans="1:6" x14ac:dyDescent="0.25">
      <c r="A2105">
        <f t="shared" si="207"/>
        <v>4426816</v>
      </c>
      <c r="B2105">
        <v>2104</v>
      </c>
      <c r="C2105">
        <f>3*60+51</f>
        <v>231</v>
      </c>
      <c r="D2105">
        <f t="shared" ca="1" si="208"/>
        <v>0.99754139953384635</v>
      </c>
      <c r="E2105">
        <f t="shared" ca="1" si="209"/>
        <v>8</v>
      </c>
      <c r="F2105">
        <f t="shared" ca="1" si="210"/>
        <v>166</v>
      </c>
    </row>
    <row r="2106" spans="1:6" x14ac:dyDescent="0.25">
      <c r="A2106">
        <f t="shared" si="207"/>
        <v>4431025</v>
      </c>
      <c r="B2106">
        <v>2105</v>
      </c>
      <c r="C2106">
        <f>3*60+51</f>
        <v>231</v>
      </c>
      <c r="D2106">
        <f t="shared" ca="1" si="208"/>
        <v>3.1114278507788362E-2</v>
      </c>
      <c r="E2106">
        <f t="shared" ca="1" si="209"/>
        <v>2137</v>
      </c>
      <c r="F2106">
        <f t="shared" ca="1" si="210"/>
        <v>215</v>
      </c>
    </row>
    <row r="2107" spans="1:6" x14ac:dyDescent="0.25">
      <c r="A2107">
        <f t="shared" si="207"/>
        <v>4435236</v>
      </c>
      <c r="B2107">
        <v>2106</v>
      </c>
      <c r="C2107">
        <f>4*60+3</f>
        <v>243</v>
      </c>
      <c r="D2107">
        <f t="shared" ca="1" si="208"/>
        <v>0.9189586217575294</v>
      </c>
      <c r="E2107">
        <f t="shared" ca="1" si="209"/>
        <v>181</v>
      </c>
      <c r="F2107">
        <f t="shared" ca="1" si="210"/>
        <v>239</v>
      </c>
    </row>
    <row r="2108" spans="1:6" x14ac:dyDescent="0.25">
      <c r="A2108">
        <f t="shared" si="207"/>
        <v>4439449</v>
      </c>
      <c r="B2108">
        <v>2107</v>
      </c>
      <c r="C2108">
        <f>3*60+51</f>
        <v>231</v>
      </c>
      <c r="D2108">
        <f t="shared" ca="1" si="208"/>
        <v>0.79922264611161398</v>
      </c>
      <c r="E2108">
        <f t="shared" ca="1" si="209"/>
        <v>450</v>
      </c>
      <c r="F2108">
        <f t="shared" ca="1" si="210"/>
        <v>295</v>
      </c>
    </row>
    <row r="2109" spans="1:6" x14ac:dyDescent="0.25">
      <c r="A2109">
        <f t="shared" si="207"/>
        <v>4443664</v>
      </c>
      <c r="B2109">
        <v>2108</v>
      </c>
      <c r="C2109">
        <f>3*60+51</f>
        <v>231</v>
      </c>
      <c r="D2109">
        <f t="shared" ca="1" si="208"/>
        <v>0.36791057224854773</v>
      </c>
      <c r="E2109">
        <f t="shared" ca="1" si="209"/>
        <v>1381</v>
      </c>
      <c r="F2109">
        <f t="shared" ca="1" si="210"/>
        <v>241</v>
      </c>
    </row>
    <row r="2110" spans="1:6" x14ac:dyDescent="0.25">
      <c r="A2110">
        <f t="shared" si="207"/>
        <v>4447881</v>
      </c>
      <c r="B2110">
        <v>2109</v>
      </c>
      <c r="C2110">
        <f t="shared" ref="C2110:C2116" si="214">3*60+48</f>
        <v>228</v>
      </c>
      <c r="D2110">
        <f t="shared" ca="1" si="208"/>
        <v>7.839039861176722E-2</v>
      </c>
      <c r="E2110">
        <f t="shared" ca="1" si="209"/>
        <v>2016</v>
      </c>
      <c r="F2110">
        <f t="shared" ca="1" si="210"/>
        <v>245</v>
      </c>
    </row>
    <row r="2111" spans="1:6" x14ac:dyDescent="0.25">
      <c r="A2111">
        <f t="shared" si="207"/>
        <v>4452100</v>
      </c>
      <c r="B2111">
        <v>2110</v>
      </c>
      <c r="C2111">
        <f t="shared" si="214"/>
        <v>228</v>
      </c>
      <c r="D2111">
        <f t="shared" ca="1" si="208"/>
        <v>0.68129863577144911</v>
      </c>
      <c r="E2111">
        <f t="shared" ca="1" si="209"/>
        <v>696</v>
      </c>
      <c r="F2111">
        <f t="shared" ca="1" si="210"/>
        <v>203</v>
      </c>
    </row>
    <row r="2112" spans="1:6" x14ac:dyDescent="0.25">
      <c r="A2112">
        <f t="shared" si="207"/>
        <v>4456321</v>
      </c>
      <c r="B2112">
        <v>2111</v>
      </c>
      <c r="C2112">
        <f t="shared" si="214"/>
        <v>228</v>
      </c>
      <c r="D2112">
        <f t="shared" ca="1" si="208"/>
        <v>0.77840021754682964</v>
      </c>
      <c r="E2112">
        <f t="shared" ca="1" si="209"/>
        <v>487</v>
      </c>
      <c r="F2112">
        <f t="shared" ca="1" si="210"/>
        <v>212</v>
      </c>
    </row>
    <row r="2113" spans="1:6" x14ac:dyDescent="0.25">
      <c r="A2113">
        <f t="shared" si="207"/>
        <v>4460544</v>
      </c>
      <c r="B2113">
        <v>2112</v>
      </c>
      <c r="C2113">
        <f t="shared" si="214"/>
        <v>228</v>
      </c>
      <c r="D2113">
        <f t="shared" ca="1" si="208"/>
        <v>0.90026726317351158</v>
      </c>
      <c r="E2113">
        <f t="shared" ca="1" si="209"/>
        <v>227</v>
      </c>
      <c r="F2113">
        <f t="shared" ca="1" si="210"/>
        <v>227</v>
      </c>
    </row>
    <row r="2114" spans="1:6" x14ac:dyDescent="0.25">
      <c r="A2114">
        <f t="shared" si="207"/>
        <v>4464769</v>
      </c>
      <c r="B2114">
        <v>2113</v>
      </c>
      <c r="C2114">
        <f t="shared" si="214"/>
        <v>228</v>
      </c>
      <c r="D2114">
        <f t="shared" ca="1" si="208"/>
        <v>0.96623314104026792</v>
      </c>
      <c r="E2114">
        <f t="shared" ca="1" si="209"/>
        <v>77</v>
      </c>
      <c r="F2114">
        <f t="shared" ca="1" si="210"/>
        <v>190</v>
      </c>
    </row>
    <row r="2115" spans="1:6" x14ac:dyDescent="0.25">
      <c r="A2115">
        <f t="shared" ref="A2115:A2178" si="215">B2115^2</f>
        <v>4468996</v>
      </c>
      <c r="B2115">
        <v>2114</v>
      </c>
      <c r="C2115">
        <f t="shared" si="214"/>
        <v>228</v>
      </c>
      <c r="D2115">
        <f t="shared" ref="D2115:D2178" ca="1" si="216">RAND()</f>
        <v>0.95694040363556276</v>
      </c>
      <c r="E2115">
        <f t="shared" ref="E2115:E2178" ca="1" si="217">RANK(D2115,$D$2:$D$2194)</f>
        <v>99</v>
      </c>
      <c r="F2115">
        <f t="shared" ref="F2115:F2178" ca="1" si="218">OFFSET($C$1,E2115,0)</f>
        <v>165</v>
      </c>
    </row>
    <row r="2116" spans="1:6" x14ac:dyDescent="0.25">
      <c r="A2116">
        <f t="shared" si="215"/>
        <v>4473225</v>
      </c>
      <c r="B2116">
        <v>2115</v>
      </c>
      <c r="C2116">
        <f t="shared" si="214"/>
        <v>228</v>
      </c>
      <c r="D2116">
        <f t="shared" ca="1" si="216"/>
        <v>0.41011513297966395</v>
      </c>
      <c r="E2116">
        <f t="shared" ca="1" si="217"/>
        <v>1289</v>
      </c>
      <c r="F2116">
        <f t="shared" ca="1" si="218"/>
        <v>240</v>
      </c>
    </row>
    <row r="2117" spans="1:6" x14ac:dyDescent="0.25">
      <c r="A2117">
        <f t="shared" si="215"/>
        <v>4477456</v>
      </c>
      <c r="B2117">
        <v>2116</v>
      </c>
      <c r="C2117">
        <f>4*60+16</f>
        <v>256</v>
      </c>
      <c r="D2117">
        <f t="shared" ca="1" si="216"/>
        <v>0.59425432573533565</v>
      </c>
      <c r="E2117">
        <f t="shared" ca="1" si="217"/>
        <v>891</v>
      </c>
      <c r="F2117">
        <f t="shared" ca="1" si="218"/>
        <v>266</v>
      </c>
    </row>
    <row r="2118" spans="1:6" x14ac:dyDescent="0.25">
      <c r="A2118">
        <f t="shared" si="215"/>
        <v>4481689</v>
      </c>
      <c r="B2118">
        <v>2117</v>
      </c>
      <c r="C2118">
        <f t="shared" ref="C2118:C2123" si="219">4*60+23</f>
        <v>263</v>
      </c>
      <c r="D2118">
        <f t="shared" ca="1" si="216"/>
        <v>4.4941056476832331E-2</v>
      </c>
      <c r="E2118">
        <f t="shared" ca="1" si="217"/>
        <v>2103</v>
      </c>
      <c r="F2118">
        <f t="shared" ca="1" si="218"/>
        <v>231</v>
      </c>
    </row>
    <row r="2119" spans="1:6" x14ac:dyDescent="0.25">
      <c r="A2119">
        <f t="shared" si="215"/>
        <v>4485924</v>
      </c>
      <c r="B2119">
        <v>2118</v>
      </c>
      <c r="C2119">
        <f t="shared" si="219"/>
        <v>263</v>
      </c>
      <c r="D2119">
        <f t="shared" ca="1" si="216"/>
        <v>0.22448502598808884</v>
      </c>
      <c r="E2119">
        <f t="shared" ca="1" si="217"/>
        <v>1674</v>
      </c>
      <c r="F2119">
        <f t="shared" ca="1" si="218"/>
        <v>266</v>
      </c>
    </row>
    <row r="2120" spans="1:6" x14ac:dyDescent="0.25">
      <c r="A2120">
        <f t="shared" si="215"/>
        <v>4490161</v>
      </c>
      <c r="B2120">
        <v>2119</v>
      </c>
      <c r="C2120">
        <f t="shared" si="219"/>
        <v>263</v>
      </c>
      <c r="D2120">
        <f t="shared" ca="1" si="216"/>
        <v>0.93409690889011632</v>
      </c>
      <c r="E2120">
        <f t="shared" ca="1" si="217"/>
        <v>146</v>
      </c>
      <c r="F2120">
        <f t="shared" ca="1" si="218"/>
        <v>166</v>
      </c>
    </row>
    <row r="2121" spans="1:6" x14ac:dyDescent="0.25">
      <c r="A2121">
        <f t="shared" si="215"/>
        <v>4494400</v>
      </c>
      <c r="B2121">
        <v>2120</v>
      </c>
      <c r="C2121">
        <f t="shared" si="219"/>
        <v>263</v>
      </c>
      <c r="D2121">
        <f t="shared" ca="1" si="216"/>
        <v>0.5371908129010019</v>
      </c>
      <c r="E2121">
        <f t="shared" ca="1" si="217"/>
        <v>1018</v>
      </c>
      <c r="F2121">
        <f t="shared" ca="1" si="218"/>
        <v>269</v>
      </c>
    </row>
    <row r="2122" spans="1:6" x14ac:dyDescent="0.25">
      <c r="A2122">
        <f t="shared" si="215"/>
        <v>4498641</v>
      </c>
      <c r="B2122">
        <v>2121</v>
      </c>
      <c r="C2122">
        <f t="shared" si="219"/>
        <v>263</v>
      </c>
      <c r="D2122">
        <f t="shared" ca="1" si="216"/>
        <v>4.6688190884161762E-2</v>
      </c>
      <c r="E2122">
        <f t="shared" ca="1" si="217"/>
        <v>2097</v>
      </c>
      <c r="F2122">
        <f t="shared" ca="1" si="218"/>
        <v>260</v>
      </c>
    </row>
    <row r="2123" spans="1:6" x14ac:dyDescent="0.25">
      <c r="A2123">
        <f t="shared" si="215"/>
        <v>4502884</v>
      </c>
      <c r="B2123">
        <v>2122</v>
      </c>
      <c r="C2123">
        <f t="shared" si="219"/>
        <v>263</v>
      </c>
      <c r="D2123">
        <f t="shared" ca="1" si="216"/>
        <v>0.66025720191229831</v>
      </c>
      <c r="E2123">
        <f t="shared" ca="1" si="217"/>
        <v>748</v>
      </c>
      <c r="F2123">
        <f t="shared" ca="1" si="218"/>
        <v>384</v>
      </c>
    </row>
    <row r="2124" spans="1:6" x14ac:dyDescent="0.25">
      <c r="A2124">
        <f t="shared" si="215"/>
        <v>4507129</v>
      </c>
      <c r="B2124">
        <v>2123</v>
      </c>
      <c r="C2124">
        <f>3*60+50</f>
        <v>230</v>
      </c>
      <c r="D2124">
        <f t="shared" ca="1" si="216"/>
        <v>0.34517552167119969</v>
      </c>
      <c r="E2124">
        <f t="shared" ca="1" si="217"/>
        <v>1419</v>
      </c>
      <c r="F2124">
        <f t="shared" ca="1" si="218"/>
        <v>280</v>
      </c>
    </row>
    <row r="2125" spans="1:6" x14ac:dyDescent="0.25">
      <c r="A2125">
        <f t="shared" si="215"/>
        <v>4511376</v>
      </c>
      <c r="B2125">
        <v>2124</v>
      </c>
      <c r="C2125">
        <f>3*60+50</f>
        <v>230</v>
      </c>
      <c r="D2125">
        <f t="shared" ca="1" si="216"/>
        <v>0.6990000057327167</v>
      </c>
      <c r="E2125">
        <f t="shared" ca="1" si="217"/>
        <v>657</v>
      </c>
      <c r="F2125">
        <f t="shared" ca="1" si="218"/>
        <v>253</v>
      </c>
    </row>
    <row r="2126" spans="1:6" x14ac:dyDescent="0.25">
      <c r="A2126">
        <f t="shared" si="215"/>
        <v>4515625</v>
      </c>
      <c r="B2126">
        <v>2125</v>
      </c>
      <c r="C2126">
        <f>3*60+21</f>
        <v>201</v>
      </c>
      <c r="D2126">
        <f t="shared" ca="1" si="216"/>
        <v>0.85059270581373769</v>
      </c>
      <c r="E2126">
        <f t="shared" ca="1" si="217"/>
        <v>342</v>
      </c>
      <c r="F2126">
        <f t="shared" ca="1" si="218"/>
        <v>170</v>
      </c>
    </row>
    <row r="2127" spans="1:6" x14ac:dyDescent="0.25">
      <c r="A2127">
        <f t="shared" si="215"/>
        <v>4519876</v>
      </c>
      <c r="B2127">
        <v>2126</v>
      </c>
      <c r="C2127">
        <f>3*60+21</f>
        <v>201</v>
      </c>
      <c r="D2127">
        <f t="shared" ca="1" si="216"/>
        <v>0.81569327688966331</v>
      </c>
      <c r="E2127">
        <f t="shared" ca="1" si="217"/>
        <v>413</v>
      </c>
      <c r="F2127">
        <f t="shared" ca="1" si="218"/>
        <v>388</v>
      </c>
    </row>
    <row r="2128" spans="1:6" x14ac:dyDescent="0.25">
      <c r="A2128">
        <f t="shared" si="215"/>
        <v>4524129</v>
      </c>
      <c r="B2128">
        <v>2127</v>
      </c>
      <c r="C2128">
        <f>3*60+21</f>
        <v>201</v>
      </c>
      <c r="D2128">
        <f t="shared" ca="1" si="216"/>
        <v>0.92920593614220226</v>
      </c>
      <c r="E2128">
        <f t="shared" ca="1" si="217"/>
        <v>158</v>
      </c>
      <c r="F2128">
        <f t="shared" ca="1" si="218"/>
        <v>150</v>
      </c>
    </row>
    <row r="2129" spans="1:6" x14ac:dyDescent="0.25">
      <c r="A2129">
        <f t="shared" si="215"/>
        <v>4528384</v>
      </c>
      <c r="B2129">
        <v>2128</v>
      </c>
      <c r="C2129">
        <f>3*60+21</f>
        <v>201</v>
      </c>
      <c r="D2129">
        <f t="shared" ca="1" si="216"/>
        <v>5.2025507218288802E-2</v>
      </c>
      <c r="E2129">
        <f t="shared" ca="1" si="217"/>
        <v>2087</v>
      </c>
      <c r="F2129">
        <f t="shared" ca="1" si="218"/>
        <v>228</v>
      </c>
    </row>
    <row r="2130" spans="1:6" x14ac:dyDescent="0.25">
      <c r="A2130">
        <f t="shared" si="215"/>
        <v>4532641</v>
      </c>
      <c r="B2130">
        <v>2129</v>
      </c>
      <c r="C2130">
        <f>4*60+47</f>
        <v>287</v>
      </c>
      <c r="D2130">
        <f t="shared" ca="1" si="216"/>
        <v>0.37500064375895226</v>
      </c>
      <c r="E2130">
        <f t="shared" ca="1" si="217"/>
        <v>1359</v>
      </c>
      <c r="F2130">
        <f t="shared" ca="1" si="218"/>
        <v>272</v>
      </c>
    </row>
    <row r="2131" spans="1:6" x14ac:dyDescent="0.25">
      <c r="A2131">
        <f t="shared" si="215"/>
        <v>4536900</v>
      </c>
      <c r="B2131">
        <v>2130</v>
      </c>
      <c r="C2131">
        <f>4*60+47</f>
        <v>287</v>
      </c>
      <c r="D2131">
        <f t="shared" ca="1" si="216"/>
        <v>0.55072801842591346</v>
      </c>
      <c r="E2131">
        <f t="shared" ca="1" si="217"/>
        <v>991</v>
      </c>
      <c r="F2131">
        <f t="shared" ca="1" si="218"/>
        <v>288</v>
      </c>
    </row>
    <row r="2132" spans="1:6" x14ac:dyDescent="0.25">
      <c r="A2132">
        <f t="shared" si="215"/>
        <v>4541161</v>
      </c>
      <c r="B2132">
        <v>2131</v>
      </c>
      <c r="C2132">
        <f>4*60+47</f>
        <v>287</v>
      </c>
      <c r="D2132">
        <f t="shared" ca="1" si="216"/>
        <v>0.23335268733348669</v>
      </c>
      <c r="E2132">
        <f t="shared" ca="1" si="217"/>
        <v>1654</v>
      </c>
      <c r="F2132">
        <f t="shared" ca="1" si="218"/>
        <v>235</v>
      </c>
    </row>
    <row r="2133" spans="1:6" x14ac:dyDescent="0.25">
      <c r="A2133">
        <f t="shared" si="215"/>
        <v>4545424</v>
      </c>
      <c r="B2133">
        <v>2132</v>
      </c>
      <c r="C2133">
        <f>4*60+47</f>
        <v>287</v>
      </c>
      <c r="D2133">
        <f t="shared" ca="1" si="216"/>
        <v>4.5174636675340163E-2</v>
      </c>
      <c r="E2133">
        <f t="shared" ca="1" si="217"/>
        <v>2101</v>
      </c>
      <c r="F2133">
        <f t="shared" ca="1" si="218"/>
        <v>260</v>
      </c>
    </row>
    <row r="2134" spans="1:6" x14ac:dyDescent="0.25">
      <c r="A2134">
        <f t="shared" si="215"/>
        <v>4549689</v>
      </c>
      <c r="B2134">
        <v>2133</v>
      </c>
      <c r="C2134">
        <f>4*60+47</f>
        <v>287</v>
      </c>
      <c r="D2134">
        <f t="shared" ca="1" si="216"/>
        <v>0.36621435865927476</v>
      </c>
      <c r="E2134">
        <f t="shared" ca="1" si="217"/>
        <v>1387</v>
      </c>
      <c r="F2134">
        <f t="shared" ca="1" si="218"/>
        <v>311</v>
      </c>
    </row>
    <row r="2135" spans="1:6" x14ac:dyDescent="0.25">
      <c r="A2135">
        <f t="shared" si="215"/>
        <v>4553956</v>
      </c>
      <c r="B2135">
        <v>2134</v>
      </c>
      <c r="C2135">
        <f t="shared" ref="C2135:C2142" si="220">3*60+35</f>
        <v>215</v>
      </c>
      <c r="D2135">
        <f t="shared" ca="1" si="216"/>
        <v>0.17205594436337779</v>
      </c>
      <c r="E2135">
        <f t="shared" ca="1" si="217"/>
        <v>1786</v>
      </c>
      <c r="F2135">
        <f t="shared" ca="1" si="218"/>
        <v>209</v>
      </c>
    </row>
    <row r="2136" spans="1:6" x14ac:dyDescent="0.25">
      <c r="A2136">
        <f t="shared" si="215"/>
        <v>4558225</v>
      </c>
      <c r="B2136">
        <v>2135</v>
      </c>
      <c r="C2136">
        <f t="shared" si="220"/>
        <v>215</v>
      </c>
      <c r="D2136">
        <f t="shared" ca="1" si="216"/>
        <v>0.75369294706421619</v>
      </c>
      <c r="E2136">
        <f t="shared" ca="1" si="217"/>
        <v>526</v>
      </c>
      <c r="F2136">
        <f t="shared" ca="1" si="218"/>
        <v>231</v>
      </c>
    </row>
    <row r="2137" spans="1:6" x14ac:dyDescent="0.25">
      <c r="A2137">
        <f t="shared" si="215"/>
        <v>4562496</v>
      </c>
      <c r="B2137">
        <v>2136</v>
      </c>
      <c r="C2137">
        <f t="shared" si="220"/>
        <v>215</v>
      </c>
      <c r="D2137">
        <f t="shared" ca="1" si="216"/>
        <v>9.6654113478626069E-2</v>
      </c>
      <c r="E2137">
        <f t="shared" ca="1" si="217"/>
        <v>1973</v>
      </c>
      <c r="F2137">
        <f t="shared" ca="1" si="218"/>
        <v>220</v>
      </c>
    </row>
    <row r="2138" spans="1:6" x14ac:dyDescent="0.25">
      <c r="A2138">
        <f t="shared" si="215"/>
        <v>4566769</v>
      </c>
      <c r="B2138">
        <v>2137</v>
      </c>
      <c r="C2138">
        <f t="shared" si="220"/>
        <v>215</v>
      </c>
      <c r="D2138">
        <f t="shared" ca="1" si="216"/>
        <v>0.49855383491370808</v>
      </c>
      <c r="E2138">
        <f t="shared" ca="1" si="217"/>
        <v>1087</v>
      </c>
      <c r="F2138">
        <f t="shared" ca="1" si="218"/>
        <v>249</v>
      </c>
    </row>
    <row r="2139" spans="1:6" x14ac:dyDescent="0.25">
      <c r="A2139">
        <f t="shared" si="215"/>
        <v>4571044</v>
      </c>
      <c r="B2139">
        <v>2138</v>
      </c>
      <c r="C2139">
        <f t="shared" si="220"/>
        <v>215</v>
      </c>
      <c r="D2139">
        <f t="shared" ca="1" si="216"/>
        <v>0.72383786499518343</v>
      </c>
      <c r="E2139">
        <f t="shared" ca="1" si="217"/>
        <v>588</v>
      </c>
      <c r="F2139">
        <f t="shared" ca="1" si="218"/>
        <v>168</v>
      </c>
    </row>
    <row r="2140" spans="1:6" x14ac:dyDescent="0.25">
      <c r="A2140">
        <f t="shared" si="215"/>
        <v>4575321</v>
      </c>
      <c r="B2140">
        <v>2139</v>
      </c>
      <c r="C2140">
        <f t="shared" si="220"/>
        <v>215</v>
      </c>
      <c r="D2140">
        <f t="shared" ca="1" si="216"/>
        <v>0.30047014389332227</v>
      </c>
      <c r="E2140">
        <f t="shared" ca="1" si="217"/>
        <v>1521</v>
      </c>
      <c r="F2140">
        <f t="shared" ca="1" si="218"/>
        <v>250</v>
      </c>
    </row>
    <row r="2141" spans="1:6" x14ac:dyDescent="0.25">
      <c r="A2141">
        <f t="shared" si="215"/>
        <v>4579600</v>
      </c>
      <c r="B2141">
        <v>2140</v>
      </c>
      <c r="C2141">
        <f t="shared" si="220"/>
        <v>215</v>
      </c>
      <c r="D2141">
        <f t="shared" ca="1" si="216"/>
        <v>0.36966416678833502</v>
      </c>
      <c r="E2141">
        <f t="shared" ca="1" si="217"/>
        <v>1376</v>
      </c>
      <c r="F2141">
        <f t="shared" ca="1" si="218"/>
        <v>239</v>
      </c>
    </row>
    <row r="2142" spans="1:6" x14ac:dyDescent="0.25">
      <c r="A2142">
        <f t="shared" si="215"/>
        <v>4583881</v>
      </c>
      <c r="B2142">
        <v>2141</v>
      </c>
      <c r="C2142">
        <f t="shared" si="220"/>
        <v>215</v>
      </c>
      <c r="D2142">
        <f t="shared" ca="1" si="216"/>
        <v>0.15682637622199225</v>
      </c>
      <c r="E2142">
        <f t="shared" ca="1" si="217"/>
        <v>1821</v>
      </c>
      <c r="F2142">
        <f t="shared" ca="1" si="218"/>
        <v>208</v>
      </c>
    </row>
    <row r="2143" spans="1:6" x14ac:dyDescent="0.25">
      <c r="A2143">
        <f t="shared" si="215"/>
        <v>4588164</v>
      </c>
      <c r="B2143">
        <v>2142</v>
      </c>
      <c r="C2143">
        <f>3*60+19</f>
        <v>199</v>
      </c>
      <c r="D2143">
        <f t="shared" ca="1" si="216"/>
        <v>0.57899155014943049</v>
      </c>
      <c r="E2143">
        <f t="shared" ca="1" si="217"/>
        <v>918</v>
      </c>
      <c r="F2143">
        <f t="shared" ca="1" si="218"/>
        <v>270</v>
      </c>
    </row>
    <row r="2144" spans="1:6" x14ac:dyDescent="0.25">
      <c r="A2144">
        <f t="shared" si="215"/>
        <v>4592449</v>
      </c>
      <c r="B2144">
        <v>2143</v>
      </c>
      <c r="C2144">
        <f>3*60+19</f>
        <v>199</v>
      </c>
      <c r="D2144">
        <f t="shared" ca="1" si="216"/>
        <v>0.68357515092389065</v>
      </c>
      <c r="E2144">
        <f t="shared" ca="1" si="217"/>
        <v>692</v>
      </c>
      <c r="F2144">
        <f t="shared" ca="1" si="218"/>
        <v>228</v>
      </c>
    </row>
    <row r="2145" spans="1:6" x14ac:dyDescent="0.25">
      <c r="A2145">
        <f t="shared" si="215"/>
        <v>4596736</v>
      </c>
      <c r="B2145">
        <v>2144</v>
      </c>
      <c r="C2145">
        <f>3*60+35</f>
        <v>215</v>
      </c>
      <c r="D2145">
        <f t="shared" ca="1" si="216"/>
        <v>0.8823381262493325</v>
      </c>
      <c r="E2145">
        <f t="shared" ca="1" si="217"/>
        <v>271</v>
      </c>
      <c r="F2145">
        <f t="shared" ca="1" si="218"/>
        <v>175</v>
      </c>
    </row>
    <row r="2146" spans="1:6" x14ac:dyDescent="0.25">
      <c r="A2146">
        <f t="shared" si="215"/>
        <v>4601025</v>
      </c>
      <c r="B2146">
        <v>2145</v>
      </c>
      <c r="C2146">
        <f>3*60+35</f>
        <v>215</v>
      </c>
      <c r="D2146">
        <f t="shared" ca="1" si="216"/>
        <v>0.87736871836713959</v>
      </c>
      <c r="E2146">
        <f t="shared" ca="1" si="217"/>
        <v>284</v>
      </c>
      <c r="F2146">
        <f t="shared" ca="1" si="218"/>
        <v>220</v>
      </c>
    </row>
    <row r="2147" spans="1:6" x14ac:dyDescent="0.25">
      <c r="A2147">
        <f t="shared" si="215"/>
        <v>4605316</v>
      </c>
      <c r="B2147">
        <v>2146</v>
      </c>
      <c r="C2147">
        <f>4*60+2</f>
        <v>242</v>
      </c>
      <c r="D2147">
        <f t="shared" ca="1" si="216"/>
        <v>0.67799814715405493</v>
      </c>
      <c r="E2147">
        <f t="shared" ca="1" si="217"/>
        <v>712</v>
      </c>
      <c r="F2147">
        <f t="shared" ca="1" si="218"/>
        <v>244</v>
      </c>
    </row>
    <row r="2148" spans="1:6" x14ac:dyDescent="0.25">
      <c r="A2148">
        <f t="shared" si="215"/>
        <v>4609609</v>
      </c>
      <c r="B2148">
        <v>2147</v>
      </c>
      <c r="C2148">
        <f>4*60+2</f>
        <v>242</v>
      </c>
      <c r="D2148">
        <f t="shared" ca="1" si="216"/>
        <v>0.70608384679461744</v>
      </c>
      <c r="E2148">
        <f t="shared" ca="1" si="217"/>
        <v>641</v>
      </c>
      <c r="F2148">
        <f t="shared" ca="1" si="218"/>
        <v>293</v>
      </c>
    </row>
    <row r="2149" spans="1:6" x14ac:dyDescent="0.25">
      <c r="A2149">
        <f t="shared" si="215"/>
        <v>4613904</v>
      </c>
      <c r="B2149">
        <v>2148</v>
      </c>
      <c r="C2149">
        <f>3*60+41</f>
        <v>221</v>
      </c>
      <c r="D2149">
        <f t="shared" ca="1" si="216"/>
        <v>0.6043736833441552</v>
      </c>
      <c r="E2149">
        <f t="shared" ca="1" si="217"/>
        <v>863</v>
      </c>
      <c r="F2149">
        <f t="shared" ca="1" si="218"/>
        <v>219</v>
      </c>
    </row>
    <row r="2150" spans="1:6" x14ac:dyDescent="0.25">
      <c r="A2150">
        <f t="shared" si="215"/>
        <v>4618201</v>
      </c>
      <c r="B2150">
        <v>2149</v>
      </c>
      <c r="C2150">
        <f>3*60+41</f>
        <v>221</v>
      </c>
      <c r="D2150">
        <f t="shared" ca="1" si="216"/>
        <v>0.7317102490149695</v>
      </c>
      <c r="E2150">
        <f t="shared" ca="1" si="217"/>
        <v>568</v>
      </c>
      <c r="F2150">
        <f t="shared" ca="1" si="218"/>
        <v>209</v>
      </c>
    </row>
    <row r="2151" spans="1:6" x14ac:dyDescent="0.25">
      <c r="A2151">
        <f t="shared" si="215"/>
        <v>4622500</v>
      </c>
      <c r="B2151">
        <v>2150</v>
      </c>
      <c r="C2151">
        <f>3*60+35</f>
        <v>215</v>
      </c>
      <c r="D2151">
        <f t="shared" ca="1" si="216"/>
        <v>0.46863710528296998</v>
      </c>
      <c r="E2151">
        <f t="shared" ca="1" si="217"/>
        <v>1155</v>
      </c>
      <c r="F2151">
        <f t="shared" ca="1" si="218"/>
        <v>273</v>
      </c>
    </row>
    <row r="2152" spans="1:6" x14ac:dyDescent="0.25">
      <c r="A2152">
        <f t="shared" si="215"/>
        <v>4626801</v>
      </c>
      <c r="B2152">
        <v>2151</v>
      </c>
      <c r="C2152">
        <f>3*60+41</f>
        <v>221</v>
      </c>
      <c r="D2152">
        <f t="shared" ca="1" si="216"/>
        <v>0.35481063148185099</v>
      </c>
      <c r="E2152">
        <f t="shared" ca="1" si="217"/>
        <v>1405</v>
      </c>
      <c r="F2152">
        <f t="shared" ca="1" si="218"/>
        <v>239</v>
      </c>
    </row>
    <row r="2153" spans="1:6" x14ac:dyDescent="0.25">
      <c r="A2153">
        <f t="shared" si="215"/>
        <v>4631104</v>
      </c>
      <c r="B2153">
        <v>2152</v>
      </c>
      <c r="C2153">
        <f t="shared" ref="C2153:C2158" si="221">4*60+10</f>
        <v>250</v>
      </c>
      <c r="D2153">
        <f t="shared" ca="1" si="216"/>
        <v>2.5589836347170047E-2</v>
      </c>
      <c r="E2153">
        <f t="shared" ca="1" si="217"/>
        <v>2147</v>
      </c>
      <c r="F2153">
        <f t="shared" ca="1" si="218"/>
        <v>242</v>
      </c>
    </row>
    <row r="2154" spans="1:6" x14ac:dyDescent="0.25">
      <c r="A2154">
        <f t="shared" si="215"/>
        <v>4635409</v>
      </c>
      <c r="B2154">
        <v>2153</v>
      </c>
      <c r="C2154">
        <f t="shared" si="221"/>
        <v>250</v>
      </c>
      <c r="D2154">
        <f t="shared" ca="1" si="216"/>
        <v>0.8062152504886354</v>
      </c>
      <c r="E2154">
        <f t="shared" ca="1" si="217"/>
        <v>433</v>
      </c>
      <c r="F2154">
        <f t="shared" ca="1" si="218"/>
        <v>221</v>
      </c>
    </row>
    <row r="2155" spans="1:6" x14ac:dyDescent="0.25">
      <c r="A2155">
        <f t="shared" si="215"/>
        <v>4639716</v>
      </c>
      <c r="B2155">
        <v>2154</v>
      </c>
      <c r="C2155">
        <f t="shared" si="221"/>
        <v>250</v>
      </c>
      <c r="D2155">
        <f t="shared" ca="1" si="216"/>
        <v>0.63052706987278384</v>
      </c>
      <c r="E2155">
        <f t="shared" ca="1" si="217"/>
        <v>814</v>
      </c>
      <c r="F2155">
        <f t="shared" ca="1" si="218"/>
        <v>260</v>
      </c>
    </row>
    <row r="2156" spans="1:6" x14ac:dyDescent="0.25">
      <c r="A2156">
        <f t="shared" si="215"/>
        <v>4644025</v>
      </c>
      <c r="B2156">
        <v>2155</v>
      </c>
      <c r="C2156">
        <f t="shared" si="221"/>
        <v>250</v>
      </c>
      <c r="D2156">
        <f t="shared" ca="1" si="216"/>
        <v>0.25200798354660625</v>
      </c>
      <c r="E2156">
        <f t="shared" ca="1" si="217"/>
        <v>1614</v>
      </c>
      <c r="F2156">
        <f t="shared" ca="1" si="218"/>
        <v>265</v>
      </c>
    </row>
    <row r="2157" spans="1:6" x14ac:dyDescent="0.25">
      <c r="A2157">
        <f t="shared" si="215"/>
        <v>4648336</v>
      </c>
      <c r="B2157">
        <v>2156</v>
      </c>
      <c r="C2157">
        <f t="shared" si="221"/>
        <v>250</v>
      </c>
      <c r="D2157">
        <f t="shared" ca="1" si="216"/>
        <v>0.41681849750434541</v>
      </c>
      <c r="E2157">
        <f t="shared" ca="1" si="217"/>
        <v>1270</v>
      </c>
      <c r="F2157">
        <f t="shared" ca="1" si="218"/>
        <v>239</v>
      </c>
    </row>
    <row r="2158" spans="1:6" x14ac:dyDescent="0.25">
      <c r="A2158">
        <f t="shared" si="215"/>
        <v>4652649</v>
      </c>
      <c r="B2158">
        <v>2157</v>
      </c>
      <c r="C2158">
        <f t="shared" si="221"/>
        <v>250</v>
      </c>
      <c r="D2158">
        <f t="shared" ca="1" si="216"/>
        <v>0.14518260016390583</v>
      </c>
      <c r="E2158">
        <f t="shared" ca="1" si="217"/>
        <v>1845</v>
      </c>
      <c r="F2158">
        <f t="shared" ca="1" si="218"/>
        <v>233</v>
      </c>
    </row>
    <row r="2159" spans="1:6" x14ac:dyDescent="0.25">
      <c r="A2159">
        <f t="shared" si="215"/>
        <v>4656964</v>
      </c>
      <c r="B2159">
        <v>2158</v>
      </c>
      <c r="C2159">
        <f t="shared" ref="C2159:C2166" si="222">4*60+5</f>
        <v>245</v>
      </c>
      <c r="D2159">
        <f t="shared" ca="1" si="216"/>
        <v>0.16580026184802565</v>
      </c>
      <c r="E2159">
        <f t="shared" ca="1" si="217"/>
        <v>1796</v>
      </c>
      <c r="F2159">
        <f t="shared" ca="1" si="218"/>
        <v>200</v>
      </c>
    </row>
    <row r="2160" spans="1:6" x14ac:dyDescent="0.25">
      <c r="A2160">
        <f t="shared" si="215"/>
        <v>4661281</v>
      </c>
      <c r="B2160">
        <v>2159</v>
      </c>
      <c r="C2160">
        <f t="shared" si="222"/>
        <v>245</v>
      </c>
      <c r="D2160">
        <f t="shared" ca="1" si="216"/>
        <v>0.91612193862193958</v>
      </c>
      <c r="E2160">
        <f t="shared" ca="1" si="217"/>
        <v>188</v>
      </c>
      <c r="F2160">
        <f t="shared" ca="1" si="218"/>
        <v>178</v>
      </c>
    </row>
    <row r="2161" spans="1:6" x14ac:dyDescent="0.25">
      <c r="A2161">
        <f t="shared" si="215"/>
        <v>4665600</v>
      </c>
      <c r="B2161">
        <v>2160</v>
      </c>
      <c r="C2161">
        <f t="shared" si="222"/>
        <v>245</v>
      </c>
      <c r="D2161">
        <f t="shared" ca="1" si="216"/>
        <v>0.14184970104060868</v>
      </c>
      <c r="E2161">
        <f t="shared" ca="1" si="217"/>
        <v>1855</v>
      </c>
      <c r="F2161">
        <f t="shared" ca="1" si="218"/>
        <v>242</v>
      </c>
    </row>
    <row r="2162" spans="1:6" x14ac:dyDescent="0.25">
      <c r="A2162">
        <f t="shared" si="215"/>
        <v>4669921</v>
      </c>
      <c r="B2162">
        <v>2161</v>
      </c>
      <c r="C2162">
        <f t="shared" si="222"/>
        <v>245</v>
      </c>
      <c r="D2162">
        <f t="shared" ca="1" si="216"/>
        <v>3.3142673515963561E-2</v>
      </c>
      <c r="E2162">
        <f t="shared" ca="1" si="217"/>
        <v>2131</v>
      </c>
      <c r="F2162">
        <f t="shared" ca="1" si="218"/>
        <v>287</v>
      </c>
    </row>
    <row r="2163" spans="1:6" x14ac:dyDescent="0.25">
      <c r="A2163">
        <f t="shared" si="215"/>
        <v>4674244</v>
      </c>
      <c r="B2163">
        <v>2162</v>
      </c>
      <c r="C2163">
        <f t="shared" si="222"/>
        <v>245</v>
      </c>
      <c r="D2163">
        <f t="shared" ca="1" si="216"/>
        <v>0.74697299001853579</v>
      </c>
      <c r="E2163">
        <f t="shared" ca="1" si="217"/>
        <v>540</v>
      </c>
      <c r="F2163">
        <f t="shared" ca="1" si="218"/>
        <v>200</v>
      </c>
    </row>
    <row r="2164" spans="1:6" x14ac:dyDescent="0.25">
      <c r="A2164">
        <f t="shared" si="215"/>
        <v>4678569</v>
      </c>
      <c r="B2164">
        <v>2163</v>
      </c>
      <c r="C2164">
        <f t="shared" si="222"/>
        <v>245</v>
      </c>
      <c r="D2164">
        <f t="shared" ca="1" si="216"/>
        <v>4.8161791416364896E-2</v>
      </c>
      <c r="E2164">
        <f t="shared" ca="1" si="217"/>
        <v>2092</v>
      </c>
      <c r="F2164">
        <f t="shared" ca="1" si="218"/>
        <v>222</v>
      </c>
    </row>
    <row r="2165" spans="1:6" x14ac:dyDescent="0.25">
      <c r="A2165">
        <f t="shared" si="215"/>
        <v>4682896</v>
      </c>
      <c r="B2165">
        <v>2164</v>
      </c>
      <c r="C2165">
        <f t="shared" si="222"/>
        <v>245</v>
      </c>
      <c r="D2165">
        <f t="shared" ca="1" si="216"/>
        <v>0.56546808599411569</v>
      </c>
      <c r="E2165">
        <f t="shared" ca="1" si="217"/>
        <v>954</v>
      </c>
      <c r="F2165">
        <f t="shared" ca="1" si="218"/>
        <v>237</v>
      </c>
    </row>
    <row r="2166" spans="1:6" x14ac:dyDescent="0.25">
      <c r="A2166">
        <f t="shared" si="215"/>
        <v>4687225</v>
      </c>
      <c r="B2166">
        <v>2165</v>
      </c>
      <c r="C2166">
        <f t="shared" si="222"/>
        <v>245</v>
      </c>
      <c r="D2166">
        <f t="shared" ca="1" si="216"/>
        <v>0.63686800337883209</v>
      </c>
      <c r="E2166">
        <f t="shared" ca="1" si="217"/>
        <v>801</v>
      </c>
      <c r="F2166">
        <f t="shared" ca="1" si="218"/>
        <v>244</v>
      </c>
    </row>
    <row r="2167" spans="1:6" x14ac:dyDescent="0.25">
      <c r="A2167">
        <f t="shared" si="215"/>
        <v>4691556</v>
      </c>
      <c r="B2167">
        <v>2166</v>
      </c>
      <c r="C2167">
        <f t="shared" ref="C2167:C2175" si="223">3*60+13</f>
        <v>193</v>
      </c>
      <c r="D2167">
        <f t="shared" ca="1" si="216"/>
        <v>0.3926661863351375</v>
      </c>
      <c r="E2167">
        <f t="shared" ca="1" si="217"/>
        <v>1320</v>
      </c>
      <c r="F2167">
        <f t="shared" ca="1" si="218"/>
        <v>273</v>
      </c>
    </row>
    <row r="2168" spans="1:6" x14ac:dyDescent="0.25">
      <c r="A2168">
        <f t="shared" si="215"/>
        <v>4695889</v>
      </c>
      <c r="B2168">
        <v>2167</v>
      </c>
      <c r="C2168">
        <f t="shared" si="223"/>
        <v>193</v>
      </c>
      <c r="D2168">
        <f t="shared" ca="1" si="216"/>
        <v>5.3286592428680724E-2</v>
      </c>
      <c r="E2168">
        <f t="shared" ca="1" si="217"/>
        <v>2085</v>
      </c>
      <c r="F2168">
        <f t="shared" ca="1" si="218"/>
        <v>235</v>
      </c>
    </row>
    <row r="2169" spans="1:6" x14ac:dyDescent="0.25">
      <c r="A2169">
        <f t="shared" si="215"/>
        <v>4700224</v>
      </c>
      <c r="B2169">
        <v>2168</v>
      </c>
      <c r="C2169">
        <f t="shared" si="223"/>
        <v>193</v>
      </c>
      <c r="D2169">
        <f t="shared" ca="1" si="216"/>
        <v>0.12250284994459471</v>
      </c>
      <c r="E2169">
        <f t="shared" ca="1" si="217"/>
        <v>1917</v>
      </c>
      <c r="F2169">
        <f t="shared" ca="1" si="218"/>
        <v>222</v>
      </c>
    </row>
    <row r="2170" spans="1:6" x14ac:dyDescent="0.25">
      <c r="A2170">
        <f t="shared" si="215"/>
        <v>4704561</v>
      </c>
      <c r="B2170">
        <v>2169</v>
      </c>
      <c r="C2170">
        <f t="shared" si="223"/>
        <v>193</v>
      </c>
      <c r="D2170">
        <f t="shared" ca="1" si="216"/>
        <v>0.41377107434892635</v>
      </c>
      <c r="E2170">
        <f t="shared" ca="1" si="217"/>
        <v>1276</v>
      </c>
      <c r="F2170">
        <f t="shared" ca="1" si="218"/>
        <v>290</v>
      </c>
    </row>
    <row r="2171" spans="1:6" x14ac:dyDescent="0.25">
      <c r="A2171">
        <f t="shared" si="215"/>
        <v>4708900</v>
      </c>
      <c r="B2171">
        <v>2170</v>
      </c>
      <c r="C2171">
        <f t="shared" si="223"/>
        <v>193</v>
      </c>
      <c r="D2171">
        <f t="shared" ca="1" si="216"/>
        <v>0.73404276436742499</v>
      </c>
      <c r="E2171">
        <f t="shared" ca="1" si="217"/>
        <v>564</v>
      </c>
      <c r="F2171">
        <f t="shared" ca="1" si="218"/>
        <v>232</v>
      </c>
    </row>
    <row r="2172" spans="1:6" x14ac:dyDescent="0.25">
      <c r="A2172">
        <f t="shared" si="215"/>
        <v>4713241</v>
      </c>
      <c r="B2172">
        <v>2171</v>
      </c>
      <c r="C2172">
        <f t="shared" si="223"/>
        <v>193</v>
      </c>
      <c r="D2172">
        <f t="shared" ca="1" si="216"/>
        <v>0.67971437622735686</v>
      </c>
      <c r="E2172">
        <f t="shared" ca="1" si="217"/>
        <v>704</v>
      </c>
      <c r="F2172">
        <f t="shared" ca="1" si="218"/>
        <v>265</v>
      </c>
    </row>
    <row r="2173" spans="1:6" x14ac:dyDescent="0.25">
      <c r="A2173">
        <f t="shared" si="215"/>
        <v>4717584</v>
      </c>
      <c r="B2173">
        <v>2172</v>
      </c>
      <c r="C2173">
        <f t="shared" si="223"/>
        <v>193</v>
      </c>
      <c r="D2173">
        <f t="shared" ca="1" si="216"/>
        <v>0.56099405792432588</v>
      </c>
      <c r="E2173">
        <f t="shared" ca="1" si="217"/>
        <v>970</v>
      </c>
      <c r="F2173">
        <f t="shared" ca="1" si="218"/>
        <v>292</v>
      </c>
    </row>
    <row r="2174" spans="1:6" x14ac:dyDescent="0.25">
      <c r="A2174">
        <f t="shared" si="215"/>
        <v>4721929</v>
      </c>
      <c r="B2174">
        <v>2173</v>
      </c>
      <c r="C2174">
        <f t="shared" si="223"/>
        <v>193</v>
      </c>
      <c r="D2174">
        <f t="shared" ca="1" si="216"/>
        <v>0.65390694671041805</v>
      </c>
      <c r="E2174">
        <f t="shared" ca="1" si="217"/>
        <v>763</v>
      </c>
      <c r="F2174">
        <f t="shared" ca="1" si="218"/>
        <v>239</v>
      </c>
    </row>
    <row r="2175" spans="1:6" x14ac:dyDescent="0.25">
      <c r="A2175">
        <f t="shared" si="215"/>
        <v>4726276</v>
      </c>
      <c r="B2175">
        <v>2174</v>
      </c>
      <c r="C2175">
        <f t="shared" si="223"/>
        <v>193</v>
      </c>
      <c r="D2175">
        <f t="shared" ca="1" si="216"/>
        <v>7.8029031954645278E-2</v>
      </c>
      <c r="E2175">
        <f t="shared" ca="1" si="217"/>
        <v>2019</v>
      </c>
      <c r="F2175">
        <f t="shared" ca="1" si="218"/>
        <v>245</v>
      </c>
    </row>
    <row r="2176" spans="1:6" x14ac:dyDescent="0.25">
      <c r="A2176">
        <f t="shared" si="215"/>
        <v>4730625</v>
      </c>
      <c r="B2176">
        <v>2175</v>
      </c>
      <c r="C2176">
        <f>3*60+45</f>
        <v>225</v>
      </c>
      <c r="D2176">
        <f t="shared" ca="1" si="216"/>
        <v>5.987996053167044E-2</v>
      </c>
      <c r="E2176">
        <f t="shared" ca="1" si="217"/>
        <v>2065</v>
      </c>
      <c r="F2176">
        <f t="shared" ca="1" si="218"/>
        <v>236</v>
      </c>
    </row>
    <row r="2177" spans="1:6" x14ac:dyDescent="0.25">
      <c r="A2177">
        <f t="shared" si="215"/>
        <v>4734976</v>
      </c>
      <c r="B2177">
        <v>2176</v>
      </c>
      <c r="C2177">
        <f>3*60+12</f>
        <v>192</v>
      </c>
      <c r="D2177">
        <f t="shared" ca="1" si="216"/>
        <v>0.90815699917175341</v>
      </c>
      <c r="E2177">
        <f t="shared" ca="1" si="217"/>
        <v>207</v>
      </c>
      <c r="F2177">
        <f t="shared" ca="1" si="218"/>
        <v>195</v>
      </c>
    </row>
    <row r="2178" spans="1:6" x14ac:dyDescent="0.25">
      <c r="A2178">
        <f t="shared" si="215"/>
        <v>4739329</v>
      </c>
      <c r="B2178">
        <v>2177</v>
      </c>
      <c r="C2178">
        <f>3*60+12</f>
        <v>192</v>
      </c>
      <c r="D2178">
        <f t="shared" ca="1" si="216"/>
        <v>0.95941526710428549</v>
      </c>
      <c r="E2178">
        <f t="shared" ca="1" si="217"/>
        <v>89</v>
      </c>
      <c r="F2178">
        <f t="shared" ca="1" si="218"/>
        <v>216</v>
      </c>
    </row>
    <row r="2179" spans="1:6" x14ac:dyDescent="0.25">
      <c r="A2179">
        <f t="shared" ref="A2179:A2194" si="224">B2179^2</f>
        <v>4743684</v>
      </c>
      <c r="B2179">
        <v>2178</v>
      </c>
      <c r="C2179">
        <f>3*60+45</f>
        <v>225</v>
      </c>
      <c r="D2179">
        <f t="shared" ref="D2179:D2194" ca="1" si="225">RAND()</f>
        <v>0.60315924427741485</v>
      </c>
      <c r="E2179">
        <f t="shared" ref="E2179:E2194" ca="1" si="226">RANK(D2179,$D$2:$D$2194)</f>
        <v>867</v>
      </c>
      <c r="F2179">
        <f t="shared" ref="F2179:F2194" ca="1" si="227">OFFSET($C$1,E2179,0)</f>
        <v>277</v>
      </c>
    </row>
    <row r="2180" spans="1:6" x14ac:dyDescent="0.25">
      <c r="A2180">
        <f t="shared" si="224"/>
        <v>4748041</v>
      </c>
      <c r="B2180">
        <v>2179</v>
      </c>
      <c r="C2180">
        <f>3*60+12</f>
        <v>192</v>
      </c>
      <c r="D2180">
        <f t="shared" ca="1" si="225"/>
        <v>0.4816742162138441</v>
      </c>
      <c r="E2180">
        <f t="shared" ca="1" si="226"/>
        <v>1124</v>
      </c>
      <c r="F2180">
        <f t="shared" ca="1" si="227"/>
        <v>265</v>
      </c>
    </row>
    <row r="2181" spans="1:6" x14ac:dyDescent="0.25">
      <c r="A2181">
        <f t="shared" si="224"/>
        <v>4752400</v>
      </c>
      <c r="B2181">
        <v>2180</v>
      </c>
      <c r="C2181">
        <f t="shared" ref="C2181:C2189" si="228">3*60+39</f>
        <v>219</v>
      </c>
      <c r="D2181">
        <f t="shared" ca="1" si="225"/>
        <v>5.5370074418307436E-2</v>
      </c>
      <c r="E2181">
        <f t="shared" ca="1" si="226"/>
        <v>2076</v>
      </c>
      <c r="F2181">
        <f t="shared" ca="1" si="227"/>
        <v>220</v>
      </c>
    </row>
    <row r="2182" spans="1:6" x14ac:dyDescent="0.25">
      <c r="A2182">
        <f t="shared" si="224"/>
        <v>4756761</v>
      </c>
      <c r="B2182">
        <v>2181</v>
      </c>
      <c r="C2182">
        <f t="shared" si="228"/>
        <v>219</v>
      </c>
      <c r="D2182">
        <f t="shared" ca="1" si="225"/>
        <v>0.59655310344500845</v>
      </c>
      <c r="E2182">
        <f t="shared" ca="1" si="226"/>
        <v>885</v>
      </c>
      <c r="F2182">
        <f t="shared" ca="1" si="227"/>
        <v>196</v>
      </c>
    </row>
    <row r="2183" spans="1:6" x14ac:dyDescent="0.25">
      <c r="A2183">
        <f t="shared" si="224"/>
        <v>4761124</v>
      </c>
      <c r="B2183">
        <v>2182</v>
      </c>
      <c r="C2183">
        <f t="shared" si="228"/>
        <v>219</v>
      </c>
      <c r="D2183">
        <f t="shared" ca="1" si="225"/>
        <v>0.57552564398675765</v>
      </c>
      <c r="E2183">
        <f t="shared" ca="1" si="226"/>
        <v>927</v>
      </c>
      <c r="F2183">
        <f t="shared" ca="1" si="227"/>
        <v>230</v>
      </c>
    </row>
    <row r="2184" spans="1:6" x14ac:dyDescent="0.25">
      <c r="A2184">
        <f t="shared" si="224"/>
        <v>4765489</v>
      </c>
      <c r="B2184">
        <v>2183</v>
      </c>
      <c r="C2184">
        <f t="shared" si="228"/>
        <v>219</v>
      </c>
      <c r="D2184">
        <f t="shared" ca="1" si="225"/>
        <v>0.19910454769389574</v>
      </c>
      <c r="E2184">
        <f t="shared" ca="1" si="226"/>
        <v>1721</v>
      </c>
      <c r="F2184">
        <f t="shared" ca="1" si="227"/>
        <v>235</v>
      </c>
    </row>
    <row r="2185" spans="1:6" x14ac:dyDescent="0.25">
      <c r="A2185">
        <f t="shared" si="224"/>
        <v>4769856</v>
      </c>
      <c r="B2185">
        <v>2184</v>
      </c>
      <c r="C2185">
        <f t="shared" si="228"/>
        <v>219</v>
      </c>
      <c r="D2185">
        <f t="shared" ca="1" si="225"/>
        <v>0.48884605549779059</v>
      </c>
      <c r="E2185">
        <f t="shared" ca="1" si="226"/>
        <v>1112</v>
      </c>
      <c r="F2185">
        <f t="shared" ca="1" si="227"/>
        <v>220</v>
      </c>
    </row>
    <row r="2186" spans="1:6" x14ac:dyDescent="0.25">
      <c r="A2186">
        <f t="shared" si="224"/>
        <v>4774225</v>
      </c>
      <c r="B2186">
        <v>2185</v>
      </c>
      <c r="C2186">
        <f t="shared" si="228"/>
        <v>219</v>
      </c>
      <c r="D2186">
        <f t="shared" ca="1" si="225"/>
        <v>0.73070557217089849</v>
      </c>
      <c r="E2186">
        <f t="shared" ca="1" si="226"/>
        <v>571</v>
      </c>
      <c r="F2186">
        <f t="shared" ca="1" si="227"/>
        <v>225</v>
      </c>
    </row>
    <row r="2187" spans="1:6" x14ac:dyDescent="0.25">
      <c r="A2187">
        <f t="shared" si="224"/>
        <v>4778596</v>
      </c>
      <c r="B2187">
        <v>2186</v>
      </c>
      <c r="C2187">
        <f t="shared" si="228"/>
        <v>219</v>
      </c>
      <c r="D2187">
        <f t="shared" ca="1" si="225"/>
        <v>0.5197493901600001</v>
      </c>
      <c r="E2187">
        <f t="shared" ca="1" si="226"/>
        <v>1049</v>
      </c>
      <c r="F2187">
        <f t="shared" ca="1" si="227"/>
        <v>256</v>
      </c>
    </row>
    <row r="2188" spans="1:6" x14ac:dyDescent="0.25">
      <c r="A2188">
        <f t="shared" si="224"/>
        <v>4782969</v>
      </c>
      <c r="B2188">
        <v>2187</v>
      </c>
      <c r="C2188">
        <f t="shared" si="228"/>
        <v>219</v>
      </c>
      <c r="D2188">
        <f t="shared" ca="1" si="225"/>
        <v>0.22729524249260014</v>
      </c>
      <c r="E2188">
        <f t="shared" ca="1" si="226"/>
        <v>1669</v>
      </c>
      <c r="F2188">
        <f t="shared" ca="1" si="227"/>
        <v>266</v>
      </c>
    </row>
    <row r="2189" spans="1:6" x14ac:dyDescent="0.25">
      <c r="A2189">
        <f t="shared" si="224"/>
        <v>4787344</v>
      </c>
      <c r="B2189">
        <v>2188</v>
      </c>
      <c r="C2189">
        <f t="shared" si="228"/>
        <v>219</v>
      </c>
      <c r="D2189">
        <f t="shared" ca="1" si="225"/>
        <v>0.23356550411588817</v>
      </c>
      <c r="E2189">
        <f t="shared" ca="1" si="226"/>
        <v>1653</v>
      </c>
      <c r="F2189">
        <f t="shared" ca="1" si="227"/>
        <v>235</v>
      </c>
    </row>
    <row r="2190" spans="1:6" x14ac:dyDescent="0.25">
      <c r="A2190">
        <f t="shared" si="224"/>
        <v>4791721</v>
      </c>
      <c r="B2190">
        <v>2189</v>
      </c>
      <c r="C2190">
        <f>3*60+45</f>
        <v>225</v>
      </c>
      <c r="D2190">
        <f t="shared" ca="1" si="225"/>
        <v>0.15938674663955976</v>
      </c>
      <c r="E2190">
        <f t="shared" ca="1" si="226"/>
        <v>1813</v>
      </c>
      <c r="F2190">
        <f t="shared" ca="1" si="227"/>
        <v>208</v>
      </c>
    </row>
    <row r="2191" spans="1:6" x14ac:dyDescent="0.25">
      <c r="A2191">
        <f t="shared" si="224"/>
        <v>4796100</v>
      </c>
      <c r="B2191">
        <v>2190</v>
      </c>
      <c r="C2191">
        <f>3*60+45</f>
        <v>225</v>
      </c>
      <c r="D2191">
        <f t="shared" ca="1" si="225"/>
        <v>0.25976328720200703</v>
      </c>
      <c r="E2191">
        <f t="shared" ca="1" si="226"/>
        <v>1592</v>
      </c>
      <c r="F2191">
        <f t="shared" ca="1" si="227"/>
        <v>264</v>
      </c>
    </row>
    <row r="2192" spans="1:6" x14ac:dyDescent="0.25">
      <c r="A2192">
        <f t="shared" si="224"/>
        <v>4800481</v>
      </c>
      <c r="B2192">
        <v>2191</v>
      </c>
      <c r="C2192">
        <f>3*60+45</f>
        <v>225</v>
      </c>
      <c r="D2192">
        <f t="shared" ca="1" si="225"/>
        <v>0.97086138440775804</v>
      </c>
      <c r="E2192">
        <f t="shared" ca="1" si="226"/>
        <v>69</v>
      </c>
      <c r="F2192">
        <f t="shared" ca="1" si="227"/>
        <v>255</v>
      </c>
    </row>
    <row r="2193" spans="1:6" x14ac:dyDescent="0.25">
      <c r="A2193">
        <f t="shared" si="224"/>
        <v>4804864</v>
      </c>
      <c r="B2193">
        <v>2192</v>
      </c>
      <c r="C2193">
        <f>3*60+53</f>
        <v>233</v>
      </c>
      <c r="D2193">
        <f t="shared" ca="1" si="225"/>
        <v>0.32171134889322206</v>
      </c>
      <c r="E2193">
        <f t="shared" ca="1" si="226"/>
        <v>1468</v>
      </c>
      <c r="F2193">
        <f t="shared" ca="1" si="227"/>
        <v>210</v>
      </c>
    </row>
    <row r="2194" spans="1:6" x14ac:dyDescent="0.25">
      <c r="A2194">
        <f t="shared" si="224"/>
        <v>4809249</v>
      </c>
      <c r="B2194">
        <v>2193</v>
      </c>
      <c r="C2194">
        <f>3*60+53</f>
        <v>233</v>
      </c>
      <c r="D2194">
        <f t="shared" ca="1" si="225"/>
        <v>6.0216905930400744E-2</v>
      </c>
      <c r="E2194">
        <f t="shared" ca="1" si="226"/>
        <v>2063</v>
      </c>
      <c r="F2194">
        <f t="shared" ca="1" si="227"/>
        <v>236</v>
      </c>
    </row>
  </sheetData>
  <pageMargins left="0.75" right="0.75" top="1" bottom="1" header="0.5" footer="0.5"/>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2364"/>
  <sheetViews>
    <sheetView workbookViewId="0">
      <selection activeCell="J5" sqref="J5"/>
    </sheetView>
  </sheetViews>
  <sheetFormatPr defaultColWidth="8.875" defaultRowHeight="15" x14ac:dyDescent="0.25"/>
  <cols>
    <col min="1" max="1" width="15" style="4" customWidth="1"/>
    <col min="2" max="3" width="13" style="4" bestFit="1" customWidth="1"/>
    <col min="4" max="4" width="11.375" style="4" customWidth="1"/>
    <col min="5" max="5" width="10.875" style="4" customWidth="1"/>
    <col min="6" max="6" width="10.625" style="4" customWidth="1"/>
    <col min="7" max="7" width="8.625" style="4" customWidth="1"/>
    <col min="8" max="8" width="10.125" style="4" customWidth="1"/>
    <col min="9" max="9" width="10" style="4" customWidth="1"/>
    <col min="10" max="10" width="13" style="4" bestFit="1" customWidth="1"/>
    <col min="11" max="11" width="9.625" style="4" customWidth="1"/>
    <col min="12" max="12" width="9" style="4" customWidth="1"/>
    <col min="13" max="18" width="8.125" style="4" customWidth="1"/>
    <col min="19" max="20" width="13.625" style="4" customWidth="1"/>
    <col min="21" max="21" width="5.625" style="4" bestFit="1" customWidth="1"/>
    <col min="22" max="22" width="10" style="4" customWidth="1"/>
    <col min="23" max="24" width="17.625" style="4" customWidth="1"/>
    <col min="25" max="37" width="8.125" style="4" bestFit="1" customWidth="1"/>
    <col min="38" max="51" width="8.875" style="4"/>
    <col min="52" max="52" width="28" style="4" customWidth="1"/>
    <col min="53" max="256" width="8.875" style="4"/>
    <col min="257" max="257" width="15" style="4" customWidth="1"/>
    <col min="258" max="259" width="13" style="4" bestFit="1" customWidth="1"/>
    <col min="260" max="260" width="11.375" style="4" customWidth="1"/>
    <col min="261" max="261" width="10.875" style="4" customWidth="1"/>
    <col min="262" max="262" width="10.625" style="4" customWidth="1"/>
    <col min="263" max="263" width="8.625" style="4" customWidth="1"/>
    <col min="264" max="264" width="10.125" style="4" customWidth="1"/>
    <col min="265" max="265" width="10" style="4" customWidth="1"/>
    <col min="266" max="266" width="13" style="4" bestFit="1" customWidth="1"/>
    <col min="267" max="267" width="9.625" style="4" customWidth="1"/>
    <col min="268" max="268" width="9" style="4" customWidth="1"/>
    <col min="269" max="274" width="8.125" style="4" customWidth="1"/>
    <col min="275" max="276" width="13.625" style="4" customWidth="1"/>
    <col min="277" max="277" width="5.625" style="4" bestFit="1" customWidth="1"/>
    <col min="278" max="278" width="10" style="4" customWidth="1"/>
    <col min="279" max="280" width="17.625" style="4" customWidth="1"/>
    <col min="281" max="293" width="8.125" style="4" bestFit="1" customWidth="1"/>
    <col min="294" max="307" width="8.875" style="4"/>
    <col min="308" max="308" width="28" style="4" customWidth="1"/>
    <col min="309" max="512" width="8.875" style="4"/>
    <col min="513" max="513" width="15" style="4" customWidth="1"/>
    <col min="514" max="515" width="13" style="4" bestFit="1" customWidth="1"/>
    <col min="516" max="516" width="11.375" style="4" customWidth="1"/>
    <col min="517" max="517" width="10.875" style="4" customWidth="1"/>
    <col min="518" max="518" width="10.625" style="4" customWidth="1"/>
    <col min="519" max="519" width="8.625" style="4" customWidth="1"/>
    <col min="520" max="520" width="10.125" style="4" customWidth="1"/>
    <col min="521" max="521" width="10" style="4" customWidth="1"/>
    <col min="522" max="522" width="13" style="4" bestFit="1" customWidth="1"/>
    <col min="523" max="523" width="9.625" style="4" customWidth="1"/>
    <col min="524" max="524" width="9" style="4" customWidth="1"/>
    <col min="525" max="530" width="8.125" style="4" customWidth="1"/>
    <col min="531" max="532" width="13.625" style="4" customWidth="1"/>
    <col min="533" max="533" width="5.625" style="4" bestFit="1" customWidth="1"/>
    <col min="534" max="534" width="10" style="4" customWidth="1"/>
    <col min="535" max="536" width="17.625" style="4" customWidth="1"/>
    <col min="537" max="549" width="8.125" style="4" bestFit="1" customWidth="1"/>
    <col min="550" max="563" width="8.875" style="4"/>
    <col min="564" max="564" width="28" style="4" customWidth="1"/>
    <col min="565" max="768" width="8.875" style="4"/>
    <col min="769" max="769" width="15" style="4" customWidth="1"/>
    <col min="770" max="771" width="13" style="4" bestFit="1" customWidth="1"/>
    <col min="772" max="772" width="11.375" style="4" customWidth="1"/>
    <col min="773" max="773" width="10.875" style="4" customWidth="1"/>
    <col min="774" max="774" width="10.625" style="4" customWidth="1"/>
    <col min="775" max="775" width="8.625" style="4" customWidth="1"/>
    <col min="776" max="776" width="10.125" style="4" customWidth="1"/>
    <col min="777" max="777" width="10" style="4" customWidth="1"/>
    <col min="778" max="778" width="13" style="4" bestFit="1" customWidth="1"/>
    <col min="779" max="779" width="9.625" style="4" customWidth="1"/>
    <col min="780" max="780" width="9" style="4" customWidth="1"/>
    <col min="781" max="786" width="8.125" style="4" customWidth="1"/>
    <col min="787" max="788" width="13.625" style="4" customWidth="1"/>
    <col min="789" max="789" width="5.625" style="4" bestFit="1" customWidth="1"/>
    <col min="790" max="790" width="10" style="4" customWidth="1"/>
    <col min="791" max="792" width="17.625" style="4" customWidth="1"/>
    <col min="793" max="805" width="8.125" style="4" bestFit="1" customWidth="1"/>
    <col min="806" max="819" width="8.875" style="4"/>
    <col min="820" max="820" width="28" style="4" customWidth="1"/>
    <col min="821" max="1024" width="8.875" style="4"/>
    <col min="1025" max="1025" width="15" style="4" customWidth="1"/>
    <col min="1026" max="1027" width="13" style="4" bestFit="1" customWidth="1"/>
    <col min="1028" max="1028" width="11.375" style="4" customWidth="1"/>
    <col min="1029" max="1029" width="10.875" style="4" customWidth="1"/>
    <col min="1030" max="1030" width="10.625" style="4" customWidth="1"/>
    <col min="1031" max="1031" width="8.625" style="4" customWidth="1"/>
    <col min="1032" max="1032" width="10.125" style="4" customWidth="1"/>
    <col min="1033" max="1033" width="10" style="4" customWidth="1"/>
    <col min="1034" max="1034" width="13" style="4" bestFit="1" customWidth="1"/>
    <col min="1035" max="1035" width="9.625" style="4" customWidth="1"/>
    <col min="1036" max="1036" width="9" style="4" customWidth="1"/>
    <col min="1037" max="1042" width="8.125" style="4" customWidth="1"/>
    <col min="1043" max="1044" width="13.625" style="4" customWidth="1"/>
    <col min="1045" max="1045" width="5.625" style="4" bestFit="1" customWidth="1"/>
    <col min="1046" max="1046" width="10" style="4" customWidth="1"/>
    <col min="1047" max="1048" width="17.625" style="4" customWidth="1"/>
    <col min="1049" max="1061" width="8.125" style="4" bestFit="1" customWidth="1"/>
    <col min="1062" max="1075" width="8.875" style="4"/>
    <col min="1076" max="1076" width="28" style="4" customWidth="1"/>
    <col min="1077" max="1280" width="8.875" style="4"/>
    <col min="1281" max="1281" width="15" style="4" customWidth="1"/>
    <col min="1282" max="1283" width="13" style="4" bestFit="1" customWidth="1"/>
    <col min="1284" max="1284" width="11.375" style="4" customWidth="1"/>
    <col min="1285" max="1285" width="10.875" style="4" customWidth="1"/>
    <col min="1286" max="1286" width="10.625" style="4" customWidth="1"/>
    <col min="1287" max="1287" width="8.625" style="4" customWidth="1"/>
    <col min="1288" max="1288" width="10.125" style="4" customWidth="1"/>
    <col min="1289" max="1289" width="10" style="4" customWidth="1"/>
    <col min="1290" max="1290" width="13" style="4" bestFit="1" customWidth="1"/>
    <col min="1291" max="1291" width="9.625" style="4" customWidth="1"/>
    <col min="1292" max="1292" width="9" style="4" customWidth="1"/>
    <col min="1293" max="1298" width="8.125" style="4" customWidth="1"/>
    <col min="1299" max="1300" width="13.625" style="4" customWidth="1"/>
    <col min="1301" max="1301" width="5.625" style="4" bestFit="1" customWidth="1"/>
    <col min="1302" max="1302" width="10" style="4" customWidth="1"/>
    <col min="1303" max="1304" width="17.625" style="4" customWidth="1"/>
    <col min="1305" max="1317" width="8.125" style="4" bestFit="1" customWidth="1"/>
    <col min="1318" max="1331" width="8.875" style="4"/>
    <col min="1332" max="1332" width="28" style="4" customWidth="1"/>
    <col min="1333" max="1536" width="8.875" style="4"/>
    <col min="1537" max="1537" width="15" style="4" customWidth="1"/>
    <col min="1538" max="1539" width="13" style="4" bestFit="1" customWidth="1"/>
    <col min="1540" max="1540" width="11.375" style="4" customWidth="1"/>
    <col min="1541" max="1541" width="10.875" style="4" customWidth="1"/>
    <col min="1542" max="1542" width="10.625" style="4" customWidth="1"/>
    <col min="1543" max="1543" width="8.625" style="4" customWidth="1"/>
    <col min="1544" max="1544" width="10.125" style="4" customWidth="1"/>
    <col min="1545" max="1545" width="10" style="4" customWidth="1"/>
    <col min="1546" max="1546" width="13" style="4" bestFit="1" customWidth="1"/>
    <col min="1547" max="1547" width="9.625" style="4" customWidth="1"/>
    <col min="1548" max="1548" width="9" style="4" customWidth="1"/>
    <col min="1549" max="1554" width="8.125" style="4" customWidth="1"/>
    <col min="1555" max="1556" width="13.625" style="4" customWidth="1"/>
    <col min="1557" max="1557" width="5.625" style="4" bestFit="1" customWidth="1"/>
    <col min="1558" max="1558" width="10" style="4" customWidth="1"/>
    <col min="1559" max="1560" width="17.625" style="4" customWidth="1"/>
    <col min="1561" max="1573" width="8.125" style="4" bestFit="1" customWidth="1"/>
    <col min="1574" max="1587" width="8.875" style="4"/>
    <col min="1588" max="1588" width="28" style="4" customWidth="1"/>
    <col min="1589" max="1792" width="8.875" style="4"/>
    <col min="1793" max="1793" width="15" style="4" customWidth="1"/>
    <col min="1794" max="1795" width="13" style="4" bestFit="1" customWidth="1"/>
    <col min="1796" max="1796" width="11.375" style="4" customWidth="1"/>
    <col min="1797" max="1797" width="10.875" style="4" customWidth="1"/>
    <col min="1798" max="1798" width="10.625" style="4" customWidth="1"/>
    <col min="1799" max="1799" width="8.625" style="4" customWidth="1"/>
    <col min="1800" max="1800" width="10.125" style="4" customWidth="1"/>
    <col min="1801" max="1801" width="10" style="4" customWidth="1"/>
    <col min="1802" max="1802" width="13" style="4" bestFit="1" customWidth="1"/>
    <col min="1803" max="1803" width="9.625" style="4" customWidth="1"/>
    <col min="1804" max="1804" width="9" style="4" customWidth="1"/>
    <col min="1805" max="1810" width="8.125" style="4" customWidth="1"/>
    <col min="1811" max="1812" width="13.625" style="4" customWidth="1"/>
    <col min="1813" max="1813" width="5.625" style="4" bestFit="1" customWidth="1"/>
    <col min="1814" max="1814" width="10" style="4" customWidth="1"/>
    <col min="1815" max="1816" width="17.625" style="4" customWidth="1"/>
    <col min="1817" max="1829" width="8.125" style="4" bestFit="1" customWidth="1"/>
    <col min="1830" max="1843" width="8.875" style="4"/>
    <col min="1844" max="1844" width="28" style="4" customWidth="1"/>
    <col min="1845" max="2048" width="8.875" style="4"/>
    <col min="2049" max="2049" width="15" style="4" customWidth="1"/>
    <col min="2050" max="2051" width="13" style="4" bestFit="1" customWidth="1"/>
    <col min="2052" max="2052" width="11.375" style="4" customWidth="1"/>
    <col min="2053" max="2053" width="10.875" style="4" customWidth="1"/>
    <col min="2054" max="2054" width="10.625" style="4" customWidth="1"/>
    <col min="2055" max="2055" width="8.625" style="4" customWidth="1"/>
    <col min="2056" max="2056" width="10.125" style="4" customWidth="1"/>
    <col min="2057" max="2057" width="10" style="4" customWidth="1"/>
    <col min="2058" max="2058" width="13" style="4" bestFit="1" customWidth="1"/>
    <col min="2059" max="2059" width="9.625" style="4" customWidth="1"/>
    <col min="2060" max="2060" width="9" style="4" customWidth="1"/>
    <col min="2061" max="2066" width="8.125" style="4" customWidth="1"/>
    <col min="2067" max="2068" width="13.625" style="4" customWidth="1"/>
    <col min="2069" max="2069" width="5.625" style="4" bestFit="1" customWidth="1"/>
    <col min="2070" max="2070" width="10" style="4" customWidth="1"/>
    <col min="2071" max="2072" width="17.625" style="4" customWidth="1"/>
    <col min="2073" max="2085" width="8.125" style="4" bestFit="1" customWidth="1"/>
    <col min="2086" max="2099" width="8.875" style="4"/>
    <col min="2100" max="2100" width="28" style="4" customWidth="1"/>
    <col min="2101" max="2304" width="8.875" style="4"/>
    <col min="2305" max="2305" width="15" style="4" customWidth="1"/>
    <col min="2306" max="2307" width="13" style="4" bestFit="1" customWidth="1"/>
    <col min="2308" max="2308" width="11.375" style="4" customWidth="1"/>
    <col min="2309" max="2309" width="10.875" style="4" customWidth="1"/>
    <col min="2310" max="2310" width="10.625" style="4" customWidth="1"/>
    <col min="2311" max="2311" width="8.625" style="4" customWidth="1"/>
    <col min="2312" max="2312" width="10.125" style="4" customWidth="1"/>
    <col min="2313" max="2313" width="10" style="4" customWidth="1"/>
    <col min="2314" max="2314" width="13" style="4" bestFit="1" customWidth="1"/>
    <col min="2315" max="2315" width="9.625" style="4" customWidth="1"/>
    <col min="2316" max="2316" width="9" style="4" customWidth="1"/>
    <col min="2317" max="2322" width="8.125" style="4" customWidth="1"/>
    <col min="2323" max="2324" width="13.625" style="4" customWidth="1"/>
    <col min="2325" max="2325" width="5.625" style="4" bestFit="1" customWidth="1"/>
    <col min="2326" max="2326" width="10" style="4" customWidth="1"/>
    <col min="2327" max="2328" width="17.625" style="4" customWidth="1"/>
    <col min="2329" max="2341" width="8.125" style="4" bestFit="1" customWidth="1"/>
    <col min="2342" max="2355" width="8.875" style="4"/>
    <col min="2356" max="2356" width="28" style="4" customWidth="1"/>
    <col min="2357" max="2560" width="8.875" style="4"/>
    <col min="2561" max="2561" width="15" style="4" customWidth="1"/>
    <col min="2562" max="2563" width="13" style="4" bestFit="1" customWidth="1"/>
    <col min="2564" max="2564" width="11.375" style="4" customWidth="1"/>
    <col min="2565" max="2565" width="10.875" style="4" customWidth="1"/>
    <col min="2566" max="2566" width="10.625" style="4" customWidth="1"/>
    <col min="2567" max="2567" width="8.625" style="4" customWidth="1"/>
    <col min="2568" max="2568" width="10.125" style="4" customWidth="1"/>
    <col min="2569" max="2569" width="10" style="4" customWidth="1"/>
    <col min="2570" max="2570" width="13" style="4" bestFit="1" customWidth="1"/>
    <col min="2571" max="2571" width="9.625" style="4" customWidth="1"/>
    <col min="2572" max="2572" width="9" style="4" customWidth="1"/>
    <col min="2573" max="2578" width="8.125" style="4" customWidth="1"/>
    <col min="2579" max="2580" width="13.625" style="4" customWidth="1"/>
    <col min="2581" max="2581" width="5.625" style="4" bestFit="1" customWidth="1"/>
    <col min="2582" max="2582" width="10" style="4" customWidth="1"/>
    <col min="2583" max="2584" width="17.625" style="4" customWidth="1"/>
    <col min="2585" max="2597" width="8.125" style="4" bestFit="1" customWidth="1"/>
    <col min="2598" max="2611" width="8.875" style="4"/>
    <col min="2612" max="2612" width="28" style="4" customWidth="1"/>
    <col min="2613" max="2816" width="8.875" style="4"/>
    <col min="2817" max="2817" width="15" style="4" customWidth="1"/>
    <col min="2818" max="2819" width="13" style="4" bestFit="1" customWidth="1"/>
    <col min="2820" max="2820" width="11.375" style="4" customWidth="1"/>
    <col min="2821" max="2821" width="10.875" style="4" customWidth="1"/>
    <col min="2822" max="2822" width="10.625" style="4" customWidth="1"/>
    <col min="2823" max="2823" width="8.625" style="4" customWidth="1"/>
    <col min="2824" max="2824" width="10.125" style="4" customWidth="1"/>
    <col min="2825" max="2825" width="10" style="4" customWidth="1"/>
    <col min="2826" max="2826" width="13" style="4" bestFit="1" customWidth="1"/>
    <col min="2827" max="2827" width="9.625" style="4" customWidth="1"/>
    <col min="2828" max="2828" width="9" style="4" customWidth="1"/>
    <col min="2829" max="2834" width="8.125" style="4" customWidth="1"/>
    <col min="2835" max="2836" width="13.625" style="4" customWidth="1"/>
    <col min="2837" max="2837" width="5.625" style="4" bestFit="1" customWidth="1"/>
    <col min="2838" max="2838" width="10" style="4" customWidth="1"/>
    <col min="2839" max="2840" width="17.625" style="4" customWidth="1"/>
    <col min="2841" max="2853" width="8.125" style="4" bestFit="1" customWidth="1"/>
    <col min="2854" max="2867" width="8.875" style="4"/>
    <col min="2868" max="2868" width="28" style="4" customWidth="1"/>
    <col min="2869" max="3072" width="8.875" style="4"/>
    <col min="3073" max="3073" width="15" style="4" customWidth="1"/>
    <col min="3074" max="3075" width="13" style="4" bestFit="1" customWidth="1"/>
    <col min="3076" max="3076" width="11.375" style="4" customWidth="1"/>
    <col min="3077" max="3077" width="10.875" style="4" customWidth="1"/>
    <col min="3078" max="3078" width="10.625" style="4" customWidth="1"/>
    <col min="3079" max="3079" width="8.625" style="4" customWidth="1"/>
    <col min="3080" max="3080" width="10.125" style="4" customWidth="1"/>
    <col min="3081" max="3081" width="10" style="4" customWidth="1"/>
    <col min="3082" max="3082" width="13" style="4" bestFit="1" customWidth="1"/>
    <col min="3083" max="3083" width="9.625" style="4" customWidth="1"/>
    <col min="3084" max="3084" width="9" style="4" customWidth="1"/>
    <col min="3085" max="3090" width="8.125" style="4" customWidth="1"/>
    <col min="3091" max="3092" width="13.625" style="4" customWidth="1"/>
    <col min="3093" max="3093" width="5.625" style="4" bestFit="1" customWidth="1"/>
    <col min="3094" max="3094" width="10" style="4" customWidth="1"/>
    <col min="3095" max="3096" width="17.625" style="4" customWidth="1"/>
    <col min="3097" max="3109" width="8.125" style="4" bestFit="1" customWidth="1"/>
    <col min="3110" max="3123" width="8.875" style="4"/>
    <col min="3124" max="3124" width="28" style="4" customWidth="1"/>
    <col min="3125" max="3328" width="8.875" style="4"/>
    <col min="3329" max="3329" width="15" style="4" customWidth="1"/>
    <col min="3330" max="3331" width="13" style="4" bestFit="1" customWidth="1"/>
    <col min="3332" max="3332" width="11.375" style="4" customWidth="1"/>
    <col min="3333" max="3333" width="10.875" style="4" customWidth="1"/>
    <col min="3334" max="3334" width="10.625" style="4" customWidth="1"/>
    <col min="3335" max="3335" width="8.625" style="4" customWidth="1"/>
    <col min="3336" max="3336" width="10.125" style="4" customWidth="1"/>
    <col min="3337" max="3337" width="10" style="4" customWidth="1"/>
    <col min="3338" max="3338" width="13" style="4" bestFit="1" customWidth="1"/>
    <col min="3339" max="3339" width="9.625" style="4" customWidth="1"/>
    <col min="3340" max="3340" width="9" style="4" customWidth="1"/>
    <col min="3341" max="3346" width="8.125" style="4" customWidth="1"/>
    <col min="3347" max="3348" width="13.625" style="4" customWidth="1"/>
    <col min="3349" max="3349" width="5.625" style="4" bestFit="1" customWidth="1"/>
    <col min="3350" max="3350" width="10" style="4" customWidth="1"/>
    <col min="3351" max="3352" width="17.625" style="4" customWidth="1"/>
    <col min="3353" max="3365" width="8.125" style="4" bestFit="1" customWidth="1"/>
    <col min="3366" max="3379" width="8.875" style="4"/>
    <col min="3380" max="3380" width="28" style="4" customWidth="1"/>
    <col min="3381" max="3584" width="8.875" style="4"/>
    <col min="3585" max="3585" width="15" style="4" customWidth="1"/>
    <col min="3586" max="3587" width="13" style="4" bestFit="1" customWidth="1"/>
    <col min="3588" max="3588" width="11.375" style="4" customWidth="1"/>
    <col min="3589" max="3589" width="10.875" style="4" customWidth="1"/>
    <col min="3590" max="3590" width="10.625" style="4" customWidth="1"/>
    <col min="3591" max="3591" width="8.625" style="4" customWidth="1"/>
    <col min="3592" max="3592" width="10.125" style="4" customWidth="1"/>
    <col min="3593" max="3593" width="10" style="4" customWidth="1"/>
    <col min="3594" max="3594" width="13" style="4" bestFit="1" customWidth="1"/>
    <col min="3595" max="3595" width="9.625" style="4" customWidth="1"/>
    <col min="3596" max="3596" width="9" style="4" customWidth="1"/>
    <col min="3597" max="3602" width="8.125" style="4" customWidth="1"/>
    <col min="3603" max="3604" width="13.625" style="4" customWidth="1"/>
    <col min="3605" max="3605" width="5.625" style="4" bestFit="1" customWidth="1"/>
    <col min="3606" max="3606" width="10" style="4" customWidth="1"/>
    <col min="3607" max="3608" width="17.625" style="4" customWidth="1"/>
    <col min="3609" max="3621" width="8.125" style="4" bestFit="1" customWidth="1"/>
    <col min="3622" max="3635" width="8.875" style="4"/>
    <col min="3636" max="3636" width="28" style="4" customWidth="1"/>
    <col min="3637" max="3840" width="8.875" style="4"/>
    <col min="3841" max="3841" width="15" style="4" customWidth="1"/>
    <col min="3842" max="3843" width="13" style="4" bestFit="1" customWidth="1"/>
    <col min="3844" max="3844" width="11.375" style="4" customWidth="1"/>
    <col min="3845" max="3845" width="10.875" style="4" customWidth="1"/>
    <col min="3846" max="3846" width="10.625" style="4" customWidth="1"/>
    <col min="3847" max="3847" width="8.625" style="4" customWidth="1"/>
    <col min="3848" max="3848" width="10.125" style="4" customWidth="1"/>
    <col min="3849" max="3849" width="10" style="4" customWidth="1"/>
    <col min="3850" max="3850" width="13" style="4" bestFit="1" customWidth="1"/>
    <col min="3851" max="3851" width="9.625" style="4" customWidth="1"/>
    <col min="3852" max="3852" width="9" style="4" customWidth="1"/>
    <col min="3853" max="3858" width="8.125" style="4" customWidth="1"/>
    <col min="3859" max="3860" width="13.625" style="4" customWidth="1"/>
    <col min="3861" max="3861" width="5.625" style="4" bestFit="1" customWidth="1"/>
    <col min="3862" max="3862" width="10" style="4" customWidth="1"/>
    <col min="3863" max="3864" width="17.625" style="4" customWidth="1"/>
    <col min="3865" max="3877" width="8.125" style="4" bestFit="1" customWidth="1"/>
    <col min="3878" max="3891" width="8.875" style="4"/>
    <col min="3892" max="3892" width="28" style="4" customWidth="1"/>
    <col min="3893" max="4096" width="8.875" style="4"/>
    <col min="4097" max="4097" width="15" style="4" customWidth="1"/>
    <col min="4098" max="4099" width="13" style="4" bestFit="1" customWidth="1"/>
    <col min="4100" max="4100" width="11.375" style="4" customWidth="1"/>
    <col min="4101" max="4101" width="10.875" style="4" customWidth="1"/>
    <col min="4102" max="4102" width="10.625" style="4" customWidth="1"/>
    <col min="4103" max="4103" width="8.625" style="4" customWidth="1"/>
    <col min="4104" max="4104" width="10.125" style="4" customWidth="1"/>
    <col min="4105" max="4105" width="10" style="4" customWidth="1"/>
    <col min="4106" max="4106" width="13" style="4" bestFit="1" customWidth="1"/>
    <col min="4107" max="4107" width="9.625" style="4" customWidth="1"/>
    <col min="4108" max="4108" width="9" style="4" customWidth="1"/>
    <col min="4109" max="4114" width="8.125" style="4" customWidth="1"/>
    <col min="4115" max="4116" width="13.625" style="4" customWidth="1"/>
    <col min="4117" max="4117" width="5.625" style="4" bestFit="1" customWidth="1"/>
    <col min="4118" max="4118" width="10" style="4" customWidth="1"/>
    <col min="4119" max="4120" width="17.625" style="4" customWidth="1"/>
    <col min="4121" max="4133" width="8.125" style="4" bestFit="1" customWidth="1"/>
    <col min="4134" max="4147" width="8.875" style="4"/>
    <col min="4148" max="4148" width="28" style="4" customWidth="1"/>
    <col min="4149" max="4352" width="8.875" style="4"/>
    <col min="4353" max="4353" width="15" style="4" customWidth="1"/>
    <col min="4354" max="4355" width="13" style="4" bestFit="1" customWidth="1"/>
    <col min="4356" max="4356" width="11.375" style="4" customWidth="1"/>
    <col min="4357" max="4357" width="10.875" style="4" customWidth="1"/>
    <col min="4358" max="4358" width="10.625" style="4" customWidth="1"/>
    <col min="4359" max="4359" width="8.625" style="4" customWidth="1"/>
    <col min="4360" max="4360" width="10.125" style="4" customWidth="1"/>
    <col min="4361" max="4361" width="10" style="4" customWidth="1"/>
    <col min="4362" max="4362" width="13" style="4" bestFit="1" customWidth="1"/>
    <col min="4363" max="4363" width="9.625" style="4" customWidth="1"/>
    <col min="4364" max="4364" width="9" style="4" customWidth="1"/>
    <col min="4365" max="4370" width="8.125" style="4" customWidth="1"/>
    <col min="4371" max="4372" width="13.625" style="4" customWidth="1"/>
    <col min="4373" max="4373" width="5.625" style="4" bestFit="1" customWidth="1"/>
    <col min="4374" max="4374" width="10" style="4" customWidth="1"/>
    <col min="4375" max="4376" width="17.625" style="4" customWidth="1"/>
    <col min="4377" max="4389" width="8.125" style="4" bestFit="1" customWidth="1"/>
    <col min="4390" max="4403" width="8.875" style="4"/>
    <col min="4404" max="4404" width="28" style="4" customWidth="1"/>
    <col min="4405" max="4608" width="8.875" style="4"/>
    <col min="4609" max="4609" width="15" style="4" customWidth="1"/>
    <col min="4610" max="4611" width="13" style="4" bestFit="1" customWidth="1"/>
    <col min="4612" max="4612" width="11.375" style="4" customWidth="1"/>
    <col min="4613" max="4613" width="10.875" style="4" customWidth="1"/>
    <col min="4614" max="4614" width="10.625" style="4" customWidth="1"/>
    <col min="4615" max="4615" width="8.625" style="4" customWidth="1"/>
    <col min="4616" max="4616" width="10.125" style="4" customWidth="1"/>
    <col min="4617" max="4617" width="10" style="4" customWidth="1"/>
    <col min="4618" max="4618" width="13" style="4" bestFit="1" customWidth="1"/>
    <col min="4619" max="4619" width="9.625" style="4" customWidth="1"/>
    <col min="4620" max="4620" width="9" style="4" customWidth="1"/>
    <col min="4621" max="4626" width="8.125" style="4" customWidth="1"/>
    <col min="4627" max="4628" width="13.625" style="4" customWidth="1"/>
    <col min="4629" max="4629" width="5.625" style="4" bestFit="1" customWidth="1"/>
    <col min="4630" max="4630" width="10" style="4" customWidth="1"/>
    <col min="4631" max="4632" width="17.625" style="4" customWidth="1"/>
    <col min="4633" max="4645" width="8.125" style="4" bestFit="1" customWidth="1"/>
    <col min="4646" max="4659" width="8.875" style="4"/>
    <col min="4660" max="4660" width="28" style="4" customWidth="1"/>
    <col min="4661" max="4864" width="8.875" style="4"/>
    <col min="4865" max="4865" width="15" style="4" customWidth="1"/>
    <col min="4866" max="4867" width="13" style="4" bestFit="1" customWidth="1"/>
    <col min="4868" max="4868" width="11.375" style="4" customWidth="1"/>
    <col min="4869" max="4869" width="10.875" style="4" customWidth="1"/>
    <col min="4870" max="4870" width="10.625" style="4" customWidth="1"/>
    <col min="4871" max="4871" width="8.625" style="4" customWidth="1"/>
    <col min="4872" max="4872" width="10.125" style="4" customWidth="1"/>
    <col min="4873" max="4873" width="10" style="4" customWidth="1"/>
    <col min="4874" max="4874" width="13" style="4" bestFit="1" customWidth="1"/>
    <col min="4875" max="4875" width="9.625" style="4" customWidth="1"/>
    <col min="4876" max="4876" width="9" style="4" customWidth="1"/>
    <col min="4877" max="4882" width="8.125" style="4" customWidth="1"/>
    <col min="4883" max="4884" width="13.625" style="4" customWidth="1"/>
    <col min="4885" max="4885" width="5.625" style="4" bestFit="1" customWidth="1"/>
    <col min="4886" max="4886" width="10" style="4" customWidth="1"/>
    <col min="4887" max="4888" width="17.625" style="4" customWidth="1"/>
    <col min="4889" max="4901" width="8.125" style="4" bestFit="1" customWidth="1"/>
    <col min="4902" max="4915" width="8.875" style="4"/>
    <col min="4916" max="4916" width="28" style="4" customWidth="1"/>
    <col min="4917" max="5120" width="8.875" style="4"/>
    <col min="5121" max="5121" width="15" style="4" customWidth="1"/>
    <col min="5122" max="5123" width="13" style="4" bestFit="1" customWidth="1"/>
    <col min="5124" max="5124" width="11.375" style="4" customWidth="1"/>
    <col min="5125" max="5125" width="10.875" style="4" customWidth="1"/>
    <col min="5126" max="5126" width="10.625" style="4" customWidth="1"/>
    <col min="5127" max="5127" width="8.625" style="4" customWidth="1"/>
    <col min="5128" max="5128" width="10.125" style="4" customWidth="1"/>
    <col min="5129" max="5129" width="10" style="4" customWidth="1"/>
    <col min="5130" max="5130" width="13" style="4" bestFit="1" customWidth="1"/>
    <col min="5131" max="5131" width="9.625" style="4" customWidth="1"/>
    <col min="5132" max="5132" width="9" style="4" customWidth="1"/>
    <col min="5133" max="5138" width="8.125" style="4" customWidth="1"/>
    <col min="5139" max="5140" width="13.625" style="4" customWidth="1"/>
    <col min="5141" max="5141" width="5.625" style="4" bestFit="1" customWidth="1"/>
    <col min="5142" max="5142" width="10" style="4" customWidth="1"/>
    <col min="5143" max="5144" width="17.625" style="4" customWidth="1"/>
    <col min="5145" max="5157" width="8.125" style="4" bestFit="1" customWidth="1"/>
    <col min="5158" max="5171" width="8.875" style="4"/>
    <col min="5172" max="5172" width="28" style="4" customWidth="1"/>
    <col min="5173" max="5376" width="8.875" style="4"/>
    <col min="5377" max="5377" width="15" style="4" customWidth="1"/>
    <col min="5378" max="5379" width="13" style="4" bestFit="1" customWidth="1"/>
    <col min="5380" max="5380" width="11.375" style="4" customWidth="1"/>
    <col min="5381" max="5381" width="10.875" style="4" customWidth="1"/>
    <col min="5382" max="5382" width="10.625" style="4" customWidth="1"/>
    <col min="5383" max="5383" width="8.625" style="4" customWidth="1"/>
    <col min="5384" max="5384" width="10.125" style="4" customWidth="1"/>
    <col min="5385" max="5385" width="10" style="4" customWidth="1"/>
    <col min="5386" max="5386" width="13" style="4" bestFit="1" customWidth="1"/>
    <col min="5387" max="5387" width="9.625" style="4" customWidth="1"/>
    <col min="5388" max="5388" width="9" style="4" customWidth="1"/>
    <col min="5389" max="5394" width="8.125" style="4" customWidth="1"/>
    <col min="5395" max="5396" width="13.625" style="4" customWidth="1"/>
    <col min="5397" max="5397" width="5.625" style="4" bestFit="1" customWidth="1"/>
    <col min="5398" max="5398" width="10" style="4" customWidth="1"/>
    <col min="5399" max="5400" width="17.625" style="4" customWidth="1"/>
    <col min="5401" max="5413" width="8.125" style="4" bestFit="1" customWidth="1"/>
    <col min="5414" max="5427" width="8.875" style="4"/>
    <col min="5428" max="5428" width="28" style="4" customWidth="1"/>
    <col min="5429" max="5632" width="8.875" style="4"/>
    <col min="5633" max="5633" width="15" style="4" customWidth="1"/>
    <col min="5634" max="5635" width="13" style="4" bestFit="1" customWidth="1"/>
    <col min="5636" max="5636" width="11.375" style="4" customWidth="1"/>
    <col min="5637" max="5637" width="10.875" style="4" customWidth="1"/>
    <col min="5638" max="5638" width="10.625" style="4" customWidth="1"/>
    <col min="5639" max="5639" width="8.625" style="4" customWidth="1"/>
    <col min="5640" max="5640" width="10.125" style="4" customWidth="1"/>
    <col min="5641" max="5641" width="10" style="4" customWidth="1"/>
    <col min="5642" max="5642" width="13" style="4" bestFit="1" customWidth="1"/>
    <col min="5643" max="5643" width="9.625" style="4" customWidth="1"/>
    <col min="5644" max="5644" width="9" style="4" customWidth="1"/>
    <col min="5645" max="5650" width="8.125" style="4" customWidth="1"/>
    <col min="5651" max="5652" width="13.625" style="4" customWidth="1"/>
    <col min="5653" max="5653" width="5.625" style="4" bestFit="1" customWidth="1"/>
    <col min="5654" max="5654" width="10" style="4" customWidth="1"/>
    <col min="5655" max="5656" width="17.625" style="4" customWidth="1"/>
    <col min="5657" max="5669" width="8.125" style="4" bestFit="1" customWidth="1"/>
    <col min="5670" max="5683" width="8.875" style="4"/>
    <col min="5684" max="5684" width="28" style="4" customWidth="1"/>
    <col min="5685" max="5888" width="8.875" style="4"/>
    <col min="5889" max="5889" width="15" style="4" customWidth="1"/>
    <col min="5890" max="5891" width="13" style="4" bestFit="1" customWidth="1"/>
    <col min="5892" max="5892" width="11.375" style="4" customWidth="1"/>
    <col min="5893" max="5893" width="10.875" style="4" customWidth="1"/>
    <col min="5894" max="5894" width="10.625" style="4" customWidth="1"/>
    <col min="5895" max="5895" width="8.625" style="4" customWidth="1"/>
    <col min="5896" max="5896" width="10.125" style="4" customWidth="1"/>
    <col min="5897" max="5897" width="10" style="4" customWidth="1"/>
    <col min="5898" max="5898" width="13" style="4" bestFit="1" customWidth="1"/>
    <col min="5899" max="5899" width="9.625" style="4" customWidth="1"/>
    <col min="5900" max="5900" width="9" style="4" customWidth="1"/>
    <col min="5901" max="5906" width="8.125" style="4" customWidth="1"/>
    <col min="5907" max="5908" width="13.625" style="4" customWidth="1"/>
    <col min="5909" max="5909" width="5.625" style="4" bestFit="1" customWidth="1"/>
    <col min="5910" max="5910" width="10" style="4" customWidth="1"/>
    <col min="5911" max="5912" width="17.625" style="4" customWidth="1"/>
    <col min="5913" max="5925" width="8.125" style="4" bestFit="1" customWidth="1"/>
    <col min="5926" max="5939" width="8.875" style="4"/>
    <col min="5940" max="5940" width="28" style="4" customWidth="1"/>
    <col min="5941" max="6144" width="8.875" style="4"/>
    <col min="6145" max="6145" width="15" style="4" customWidth="1"/>
    <col min="6146" max="6147" width="13" style="4" bestFit="1" customWidth="1"/>
    <col min="6148" max="6148" width="11.375" style="4" customWidth="1"/>
    <col min="6149" max="6149" width="10.875" style="4" customWidth="1"/>
    <col min="6150" max="6150" width="10.625" style="4" customWidth="1"/>
    <col min="6151" max="6151" width="8.625" style="4" customWidth="1"/>
    <col min="6152" max="6152" width="10.125" style="4" customWidth="1"/>
    <col min="6153" max="6153" width="10" style="4" customWidth="1"/>
    <col min="6154" max="6154" width="13" style="4" bestFit="1" customWidth="1"/>
    <col min="6155" max="6155" width="9.625" style="4" customWidth="1"/>
    <col min="6156" max="6156" width="9" style="4" customWidth="1"/>
    <col min="6157" max="6162" width="8.125" style="4" customWidth="1"/>
    <col min="6163" max="6164" width="13.625" style="4" customWidth="1"/>
    <col min="6165" max="6165" width="5.625" style="4" bestFit="1" customWidth="1"/>
    <col min="6166" max="6166" width="10" style="4" customWidth="1"/>
    <col min="6167" max="6168" width="17.625" style="4" customWidth="1"/>
    <col min="6169" max="6181" width="8.125" style="4" bestFit="1" customWidth="1"/>
    <col min="6182" max="6195" width="8.875" style="4"/>
    <col min="6196" max="6196" width="28" style="4" customWidth="1"/>
    <col min="6197" max="6400" width="8.875" style="4"/>
    <col min="6401" max="6401" width="15" style="4" customWidth="1"/>
    <col min="6402" max="6403" width="13" style="4" bestFit="1" customWidth="1"/>
    <col min="6404" max="6404" width="11.375" style="4" customWidth="1"/>
    <col min="6405" max="6405" width="10.875" style="4" customWidth="1"/>
    <col min="6406" max="6406" width="10.625" style="4" customWidth="1"/>
    <col min="6407" max="6407" width="8.625" style="4" customWidth="1"/>
    <col min="6408" max="6408" width="10.125" style="4" customWidth="1"/>
    <col min="6409" max="6409" width="10" style="4" customWidth="1"/>
    <col min="6410" max="6410" width="13" style="4" bestFit="1" customWidth="1"/>
    <col min="6411" max="6411" width="9.625" style="4" customWidth="1"/>
    <col min="6412" max="6412" width="9" style="4" customWidth="1"/>
    <col min="6413" max="6418" width="8.125" style="4" customWidth="1"/>
    <col min="6419" max="6420" width="13.625" style="4" customWidth="1"/>
    <col min="6421" max="6421" width="5.625" style="4" bestFit="1" customWidth="1"/>
    <col min="6422" max="6422" width="10" style="4" customWidth="1"/>
    <col min="6423" max="6424" width="17.625" style="4" customWidth="1"/>
    <col min="6425" max="6437" width="8.125" style="4" bestFit="1" customWidth="1"/>
    <col min="6438" max="6451" width="8.875" style="4"/>
    <col min="6452" max="6452" width="28" style="4" customWidth="1"/>
    <col min="6453" max="6656" width="8.875" style="4"/>
    <col min="6657" max="6657" width="15" style="4" customWidth="1"/>
    <col min="6658" max="6659" width="13" style="4" bestFit="1" customWidth="1"/>
    <col min="6660" max="6660" width="11.375" style="4" customWidth="1"/>
    <col min="6661" max="6661" width="10.875" style="4" customWidth="1"/>
    <col min="6662" max="6662" width="10.625" style="4" customWidth="1"/>
    <col min="6663" max="6663" width="8.625" style="4" customWidth="1"/>
    <col min="6664" max="6664" width="10.125" style="4" customWidth="1"/>
    <col min="6665" max="6665" width="10" style="4" customWidth="1"/>
    <col min="6666" max="6666" width="13" style="4" bestFit="1" customWidth="1"/>
    <col min="6667" max="6667" width="9.625" style="4" customWidth="1"/>
    <col min="6668" max="6668" width="9" style="4" customWidth="1"/>
    <col min="6669" max="6674" width="8.125" style="4" customWidth="1"/>
    <col min="6675" max="6676" width="13.625" style="4" customWidth="1"/>
    <col min="6677" max="6677" width="5.625" style="4" bestFit="1" customWidth="1"/>
    <col min="6678" max="6678" width="10" style="4" customWidth="1"/>
    <col min="6679" max="6680" width="17.625" style="4" customWidth="1"/>
    <col min="6681" max="6693" width="8.125" style="4" bestFit="1" customWidth="1"/>
    <col min="6694" max="6707" width="8.875" style="4"/>
    <col min="6708" max="6708" width="28" style="4" customWidth="1"/>
    <col min="6709" max="6912" width="8.875" style="4"/>
    <col min="6913" max="6913" width="15" style="4" customWidth="1"/>
    <col min="6914" max="6915" width="13" style="4" bestFit="1" customWidth="1"/>
    <col min="6916" max="6916" width="11.375" style="4" customWidth="1"/>
    <col min="6917" max="6917" width="10.875" style="4" customWidth="1"/>
    <col min="6918" max="6918" width="10.625" style="4" customWidth="1"/>
    <col min="6919" max="6919" width="8.625" style="4" customWidth="1"/>
    <col min="6920" max="6920" width="10.125" style="4" customWidth="1"/>
    <col min="6921" max="6921" width="10" style="4" customWidth="1"/>
    <col min="6922" max="6922" width="13" style="4" bestFit="1" customWidth="1"/>
    <col min="6923" max="6923" width="9.625" style="4" customWidth="1"/>
    <col min="6924" max="6924" width="9" style="4" customWidth="1"/>
    <col min="6925" max="6930" width="8.125" style="4" customWidth="1"/>
    <col min="6931" max="6932" width="13.625" style="4" customWidth="1"/>
    <col min="6933" max="6933" width="5.625" style="4" bestFit="1" customWidth="1"/>
    <col min="6934" max="6934" width="10" style="4" customWidth="1"/>
    <col min="6935" max="6936" width="17.625" style="4" customWidth="1"/>
    <col min="6937" max="6949" width="8.125" style="4" bestFit="1" customWidth="1"/>
    <col min="6950" max="6963" width="8.875" style="4"/>
    <col min="6964" max="6964" width="28" style="4" customWidth="1"/>
    <col min="6965" max="7168" width="8.875" style="4"/>
    <col min="7169" max="7169" width="15" style="4" customWidth="1"/>
    <col min="7170" max="7171" width="13" style="4" bestFit="1" customWidth="1"/>
    <col min="7172" max="7172" width="11.375" style="4" customWidth="1"/>
    <col min="7173" max="7173" width="10.875" style="4" customWidth="1"/>
    <col min="7174" max="7174" width="10.625" style="4" customWidth="1"/>
    <col min="7175" max="7175" width="8.625" style="4" customWidth="1"/>
    <col min="7176" max="7176" width="10.125" style="4" customWidth="1"/>
    <col min="7177" max="7177" width="10" style="4" customWidth="1"/>
    <col min="7178" max="7178" width="13" style="4" bestFit="1" customWidth="1"/>
    <col min="7179" max="7179" width="9.625" style="4" customWidth="1"/>
    <col min="7180" max="7180" width="9" style="4" customWidth="1"/>
    <col min="7181" max="7186" width="8.125" style="4" customWidth="1"/>
    <col min="7187" max="7188" width="13.625" style="4" customWidth="1"/>
    <col min="7189" max="7189" width="5.625" style="4" bestFit="1" customWidth="1"/>
    <col min="7190" max="7190" width="10" style="4" customWidth="1"/>
    <col min="7191" max="7192" width="17.625" style="4" customWidth="1"/>
    <col min="7193" max="7205" width="8.125" style="4" bestFit="1" customWidth="1"/>
    <col min="7206" max="7219" width="8.875" style="4"/>
    <col min="7220" max="7220" width="28" style="4" customWidth="1"/>
    <col min="7221" max="7424" width="8.875" style="4"/>
    <col min="7425" max="7425" width="15" style="4" customWidth="1"/>
    <col min="7426" max="7427" width="13" style="4" bestFit="1" customWidth="1"/>
    <col min="7428" max="7428" width="11.375" style="4" customWidth="1"/>
    <col min="7429" max="7429" width="10.875" style="4" customWidth="1"/>
    <col min="7430" max="7430" width="10.625" style="4" customWidth="1"/>
    <col min="7431" max="7431" width="8.625" style="4" customWidth="1"/>
    <col min="7432" max="7432" width="10.125" style="4" customWidth="1"/>
    <col min="7433" max="7433" width="10" style="4" customWidth="1"/>
    <col min="7434" max="7434" width="13" style="4" bestFit="1" customWidth="1"/>
    <col min="7435" max="7435" width="9.625" style="4" customWidth="1"/>
    <col min="7436" max="7436" width="9" style="4" customWidth="1"/>
    <col min="7437" max="7442" width="8.125" style="4" customWidth="1"/>
    <col min="7443" max="7444" width="13.625" style="4" customWidth="1"/>
    <col min="7445" max="7445" width="5.625" style="4" bestFit="1" customWidth="1"/>
    <col min="7446" max="7446" width="10" style="4" customWidth="1"/>
    <col min="7447" max="7448" width="17.625" style="4" customWidth="1"/>
    <col min="7449" max="7461" width="8.125" style="4" bestFit="1" customWidth="1"/>
    <col min="7462" max="7475" width="8.875" style="4"/>
    <col min="7476" max="7476" width="28" style="4" customWidth="1"/>
    <col min="7477" max="7680" width="8.875" style="4"/>
    <col min="7681" max="7681" width="15" style="4" customWidth="1"/>
    <col min="7682" max="7683" width="13" style="4" bestFit="1" customWidth="1"/>
    <col min="7684" max="7684" width="11.375" style="4" customWidth="1"/>
    <col min="7685" max="7685" width="10.875" style="4" customWidth="1"/>
    <col min="7686" max="7686" width="10.625" style="4" customWidth="1"/>
    <col min="7687" max="7687" width="8.625" style="4" customWidth="1"/>
    <col min="7688" max="7688" width="10.125" style="4" customWidth="1"/>
    <col min="7689" max="7689" width="10" style="4" customWidth="1"/>
    <col min="7690" max="7690" width="13" style="4" bestFit="1" customWidth="1"/>
    <col min="7691" max="7691" width="9.625" style="4" customWidth="1"/>
    <col min="7692" max="7692" width="9" style="4" customWidth="1"/>
    <col min="7693" max="7698" width="8.125" style="4" customWidth="1"/>
    <col min="7699" max="7700" width="13.625" style="4" customWidth="1"/>
    <col min="7701" max="7701" width="5.625" style="4" bestFit="1" customWidth="1"/>
    <col min="7702" max="7702" width="10" style="4" customWidth="1"/>
    <col min="7703" max="7704" width="17.625" style="4" customWidth="1"/>
    <col min="7705" max="7717" width="8.125" style="4" bestFit="1" customWidth="1"/>
    <col min="7718" max="7731" width="8.875" style="4"/>
    <col min="7732" max="7732" width="28" style="4" customWidth="1"/>
    <col min="7733" max="7936" width="8.875" style="4"/>
    <col min="7937" max="7937" width="15" style="4" customWidth="1"/>
    <col min="7938" max="7939" width="13" style="4" bestFit="1" customWidth="1"/>
    <col min="7940" max="7940" width="11.375" style="4" customWidth="1"/>
    <col min="7941" max="7941" width="10.875" style="4" customWidth="1"/>
    <col min="7942" max="7942" width="10.625" style="4" customWidth="1"/>
    <col min="7943" max="7943" width="8.625" style="4" customWidth="1"/>
    <col min="7944" max="7944" width="10.125" style="4" customWidth="1"/>
    <col min="7945" max="7945" width="10" style="4" customWidth="1"/>
    <col min="7946" max="7946" width="13" style="4" bestFit="1" customWidth="1"/>
    <col min="7947" max="7947" width="9.625" style="4" customWidth="1"/>
    <col min="7948" max="7948" width="9" style="4" customWidth="1"/>
    <col min="7949" max="7954" width="8.125" style="4" customWidth="1"/>
    <col min="7955" max="7956" width="13.625" style="4" customWidth="1"/>
    <col min="7957" max="7957" width="5.625" style="4" bestFit="1" customWidth="1"/>
    <col min="7958" max="7958" width="10" style="4" customWidth="1"/>
    <col min="7959" max="7960" width="17.625" style="4" customWidth="1"/>
    <col min="7961" max="7973" width="8.125" style="4" bestFit="1" customWidth="1"/>
    <col min="7974" max="7987" width="8.875" style="4"/>
    <col min="7988" max="7988" width="28" style="4" customWidth="1"/>
    <col min="7989" max="8192" width="8.875" style="4"/>
    <col min="8193" max="8193" width="15" style="4" customWidth="1"/>
    <col min="8194" max="8195" width="13" style="4" bestFit="1" customWidth="1"/>
    <col min="8196" max="8196" width="11.375" style="4" customWidth="1"/>
    <col min="8197" max="8197" width="10.875" style="4" customWidth="1"/>
    <col min="8198" max="8198" width="10.625" style="4" customWidth="1"/>
    <col min="8199" max="8199" width="8.625" style="4" customWidth="1"/>
    <col min="8200" max="8200" width="10.125" style="4" customWidth="1"/>
    <col min="8201" max="8201" width="10" style="4" customWidth="1"/>
    <col min="8202" max="8202" width="13" style="4" bestFit="1" customWidth="1"/>
    <col min="8203" max="8203" width="9.625" style="4" customWidth="1"/>
    <col min="8204" max="8204" width="9" style="4" customWidth="1"/>
    <col min="8205" max="8210" width="8.125" style="4" customWidth="1"/>
    <col min="8211" max="8212" width="13.625" style="4" customWidth="1"/>
    <col min="8213" max="8213" width="5.625" style="4" bestFit="1" customWidth="1"/>
    <col min="8214" max="8214" width="10" style="4" customWidth="1"/>
    <col min="8215" max="8216" width="17.625" style="4" customWidth="1"/>
    <col min="8217" max="8229" width="8.125" style="4" bestFit="1" customWidth="1"/>
    <col min="8230" max="8243" width="8.875" style="4"/>
    <col min="8244" max="8244" width="28" style="4" customWidth="1"/>
    <col min="8245" max="8448" width="8.875" style="4"/>
    <col min="8449" max="8449" width="15" style="4" customWidth="1"/>
    <col min="8450" max="8451" width="13" style="4" bestFit="1" customWidth="1"/>
    <col min="8452" max="8452" width="11.375" style="4" customWidth="1"/>
    <col min="8453" max="8453" width="10.875" style="4" customWidth="1"/>
    <col min="8454" max="8454" width="10.625" style="4" customWidth="1"/>
    <col min="8455" max="8455" width="8.625" style="4" customWidth="1"/>
    <col min="8456" max="8456" width="10.125" style="4" customWidth="1"/>
    <col min="8457" max="8457" width="10" style="4" customWidth="1"/>
    <col min="8458" max="8458" width="13" style="4" bestFit="1" customWidth="1"/>
    <col min="8459" max="8459" width="9.625" style="4" customWidth="1"/>
    <col min="8460" max="8460" width="9" style="4" customWidth="1"/>
    <col min="8461" max="8466" width="8.125" style="4" customWidth="1"/>
    <col min="8467" max="8468" width="13.625" style="4" customWidth="1"/>
    <col min="8469" max="8469" width="5.625" style="4" bestFit="1" customWidth="1"/>
    <col min="8470" max="8470" width="10" style="4" customWidth="1"/>
    <col min="8471" max="8472" width="17.625" style="4" customWidth="1"/>
    <col min="8473" max="8485" width="8.125" style="4" bestFit="1" customWidth="1"/>
    <col min="8486" max="8499" width="8.875" style="4"/>
    <col min="8500" max="8500" width="28" style="4" customWidth="1"/>
    <col min="8501" max="8704" width="8.875" style="4"/>
    <col min="8705" max="8705" width="15" style="4" customWidth="1"/>
    <col min="8706" max="8707" width="13" style="4" bestFit="1" customWidth="1"/>
    <col min="8708" max="8708" width="11.375" style="4" customWidth="1"/>
    <col min="8709" max="8709" width="10.875" style="4" customWidth="1"/>
    <col min="8710" max="8710" width="10.625" style="4" customWidth="1"/>
    <col min="8711" max="8711" width="8.625" style="4" customWidth="1"/>
    <col min="8712" max="8712" width="10.125" style="4" customWidth="1"/>
    <col min="8713" max="8713" width="10" style="4" customWidth="1"/>
    <col min="8714" max="8714" width="13" style="4" bestFit="1" customWidth="1"/>
    <col min="8715" max="8715" width="9.625" style="4" customWidth="1"/>
    <col min="8716" max="8716" width="9" style="4" customWidth="1"/>
    <col min="8717" max="8722" width="8.125" style="4" customWidth="1"/>
    <col min="8723" max="8724" width="13.625" style="4" customWidth="1"/>
    <col min="8725" max="8725" width="5.625" style="4" bestFit="1" customWidth="1"/>
    <col min="8726" max="8726" width="10" style="4" customWidth="1"/>
    <col min="8727" max="8728" width="17.625" style="4" customWidth="1"/>
    <col min="8729" max="8741" width="8.125" style="4" bestFit="1" customWidth="1"/>
    <col min="8742" max="8755" width="8.875" style="4"/>
    <col min="8756" max="8756" width="28" style="4" customWidth="1"/>
    <col min="8757" max="8960" width="8.875" style="4"/>
    <col min="8961" max="8961" width="15" style="4" customWidth="1"/>
    <col min="8962" max="8963" width="13" style="4" bestFit="1" customWidth="1"/>
    <col min="8964" max="8964" width="11.375" style="4" customWidth="1"/>
    <col min="8965" max="8965" width="10.875" style="4" customWidth="1"/>
    <col min="8966" max="8966" width="10.625" style="4" customWidth="1"/>
    <col min="8967" max="8967" width="8.625" style="4" customWidth="1"/>
    <col min="8968" max="8968" width="10.125" style="4" customWidth="1"/>
    <col min="8969" max="8969" width="10" style="4" customWidth="1"/>
    <col min="8970" max="8970" width="13" style="4" bestFit="1" customWidth="1"/>
    <col min="8971" max="8971" width="9.625" style="4" customWidth="1"/>
    <col min="8972" max="8972" width="9" style="4" customWidth="1"/>
    <col min="8973" max="8978" width="8.125" style="4" customWidth="1"/>
    <col min="8979" max="8980" width="13.625" style="4" customWidth="1"/>
    <col min="8981" max="8981" width="5.625" style="4" bestFit="1" customWidth="1"/>
    <col min="8982" max="8982" width="10" style="4" customWidth="1"/>
    <col min="8983" max="8984" width="17.625" style="4" customWidth="1"/>
    <col min="8985" max="8997" width="8.125" style="4" bestFit="1" customWidth="1"/>
    <col min="8998" max="9011" width="8.875" style="4"/>
    <col min="9012" max="9012" width="28" style="4" customWidth="1"/>
    <col min="9013" max="9216" width="8.875" style="4"/>
    <col min="9217" max="9217" width="15" style="4" customWidth="1"/>
    <col min="9218" max="9219" width="13" style="4" bestFit="1" customWidth="1"/>
    <col min="9220" max="9220" width="11.375" style="4" customWidth="1"/>
    <col min="9221" max="9221" width="10.875" style="4" customWidth="1"/>
    <col min="9222" max="9222" width="10.625" style="4" customWidth="1"/>
    <col min="9223" max="9223" width="8.625" style="4" customWidth="1"/>
    <col min="9224" max="9224" width="10.125" style="4" customWidth="1"/>
    <col min="9225" max="9225" width="10" style="4" customWidth="1"/>
    <col min="9226" max="9226" width="13" style="4" bestFit="1" customWidth="1"/>
    <col min="9227" max="9227" width="9.625" style="4" customWidth="1"/>
    <col min="9228" max="9228" width="9" style="4" customWidth="1"/>
    <col min="9229" max="9234" width="8.125" style="4" customWidth="1"/>
    <col min="9235" max="9236" width="13.625" style="4" customWidth="1"/>
    <col min="9237" max="9237" width="5.625" style="4" bestFit="1" customWidth="1"/>
    <col min="9238" max="9238" width="10" style="4" customWidth="1"/>
    <col min="9239" max="9240" width="17.625" style="4" customWidth="1"/>
    <col min="9241" max="9253" width="8.125" style="4" bestFit="1" customWidth="1"/>
    <col min="9254" max="9267" width="8.875" style="4"/>
    <col min="9268" max="9268" width="28" style="4" customWidth="1"/>
    <col min="9269" max="9472" width="8.875" style="4"/>
    <col min="9473" max="9473" width="15" style="4" customWidth="1"/>
    <col min="9474" max="9475" width="13" style="4" bestFit="1" customWidth="1"/>
    <col min="9476" max="9476" width="11.375" style="4" customWidth="1"/>
    <col min="9477" max="9477" width="10.875" style="4" customWidth="1"/>
    <col min="9478" max="9478" width="10.625" style="4" customWidth="1"/>
    <col min="9479" max="9479" width="8.625" style="4" customWidth="1"/>
    <col min="9480" max="9480" width="10.125" style="4" customWidth="1"/>
    <col min="9481" max="9481" width="10" style="4" customWidth="1"/>
    <col min="9482" max="9482" width="13" style="4" bestFit="1" customWidth="1"/>
    <col min="9483" max="9483" width="9.625" style="4" customWidth="1"/>
    <col min="9484" max="9484" width="9" style="4" customWidth="1"/>
    <col min="9485" max="9490" width="8.125" style="4" customWidth="1"/>
    <col min="9491" max="9492" width="13.625" style="4" customWidth="1"/>
    <col min="9493" max="9493" width="5.625" style="4" bestFit="1" customWidth="1"/>
    <col min="9494" max="9494" width="10" style="4" customWidth="1"/>
    <col min="9495" max="9496" width="17.625" style="4" customWidth="1"/>
    <col min="9497" max="9509" width="8.125" style="4" bestFit="1" customWidth="1"/>
    <col min="9510" max="9523" width="8.875" style="4"/>
    <col min="9524" max="9524" width="28" style="4" customWidth="1"/>
    <col min="9525" max="9728" width="8.875" style="4"/>
    <col min="9729" max="9729" width="15" style="4" customWidth="1"/>
    <col min="9730" max="9731" width="13" style="4" bestFit="1" customWidth="1"/>
    <col min="9732" max="9732" width="11.375" style="4" customWidth="1"/>
    <col min="9733" max="9733" width="10.875" style="4" customWidth="1"/>
    <col min="9734" max="9734" width="10.625" style="4" customWidth="1"/>
    <col min="9735" max="9735" width="8.625" style="4" customWidth="1"/>
    <col min="9736" max="9736" width="10.125" style="4" customWidth="1"/>
    <col min="9737" max="9737" width="10" style="4" customWidth="1"/>
    <col min="9738" max="9738" width="13" style="4" bestFit="1" customWidth="1"/>
    <col min="9739" max="9739" width="9.625" style="4" customWidth="1"/>
    <col min="9740" max="9740" width="9" style="4" customWidth="1"/>
    <col min="9741" max="9746" width="8.125" style="4" customWidth="1"/>
    <col min="9747" max="9748" width="13.625" style="4" customWidth="1"/>
    <col min="9749" max="9749" width="5.625" style="4" bestFit="1" customWidth="1"/>
    <col min="9750" max="9750" width="10" style="4" customWidth="1"/>
    <col min="9751" max="9752" width="17.625" style="4" customWidth="1"/>
    <col min="9753" max="9765" width="8.125" style="4" bestFit="1" customWidth="1"/>
    <col min="9766" max="9779" width="8.875" style="4"/>
    <col min="9780" max="9780" width="28" style="4" customWidth="1"/>
    <col min="9781" max="9984" width="8.875" style="4"/>
    <col min="9985" max="9985" width="15" style="4" customWidth="1"/>
    <col min="9986" max="9987" width="13" style="4" bestFit="1" customWidth="1"/>
    <col min="9988" max="9988" width="11.375" style="4" customWidth="1"/>
    <col min="9989" max="9989" width="10.875" style="4" customWidth="1"/>
    <col min="9990" max="9990" width="10.625" style="4" customWidth="1"/>
    <col min="9991" max="9991" width="8.625" style="4" customWidth="1"/>
    <col min="9992" max="9992" width="10.125" style="4" customWidth="1"/>
    <col min="9993" max="9993" width="10" style="4" customWidth="1"/>
    <col min="9994" max="9994" width="13" style="4" bestFit="1" customWidth="1"/>
    <col min="9995" max="9995" width="9.625" style="4" customWidth="1"/>
    <col min="9996" max="9996" width="9" style="4" customWidth="1"/>
    <col min="9997" max="10002" width="8.125" style="4" customWidth="1"/>
    <col min="10003" max="10004" width="13.625" style="4" customWidth="1"/>
    <col min="10005" max="10005" width="5.625" style="4" bestFit="1" customWidth="1"/>
    <col min="10006" max="10006" width="10" style="4" customWidth="1"/>
    <col min="10007" max="10008" width="17.625" style="4" customWidth="1"/>
    <col min="10009" max="10021" width="8.125" style="4" bestFit="1" customWidth="1"/>
    <col min="10022" max="10035" width="8.875" style="4"/>
    <col min="10036" max="10036" width="28" style="4" customWidth="1"/>
    <col min="10037" max="10240" width="8.875" style="4"/>
    <col min="10241" max="10241" width="15" style="4" customWidth="1"/>
    <col min="10242" max="10243" width="13" style="4" bestFit="1" customWidth="1"/>
    <col min="10244" max="10244" width="11.375" style="4" customWidth="1"/>
    <col min="10245" max="10245" width="10.875" style="4" customWidth="1"/>
    <col min="10246" max="10246" width="10.625" style="4" customWidth="1"/>
    <col min="10247" max="10247" width="8.625" style="4" customWidth="1"/>
    <col min="10248" max="10248" width="10.125" style="4" customWidth="1"/>
    <col min="10249" max="10249" width="10" style="4" customWidth="1"/>
    <col min="10250" max="10250" width="13" style="4" bestFit="1" customWidth="1"/>
    <col min="10251" max="10251" width="9.625" style="4" customWidth="1"/>
    <col min="10252" max="10252" width="9" style="4" customWidth="1"/>
    <col min="10253" max="10258" width="8.125" style="4" customWidth="1"/>
    <col min="10259" max="10260" width="13.625" style="4" customWidth="1"/>
    <col min="10261" max="10261" width="5.625" style="4" bestFit="1" customWidth="1"/>
    <col min="10262" max="10262" width="10" style="4" customWidth="1"/>
    <col min="10263" max="10264" width="17.625" style="4" customWidth="1"/>
    <col min="10265" max="10277" width="8.125" style="4" bestFit="1" customWidth="1"/>
    <col min="10278" max="10291" width="8.875" style="4"/>
    <col min="10292" max="10292" width="28" style="4" customWidth="1"/>
    <col min="10293" max="10496" width="8.875" style="4"/>
    <col min="10497" max="10497" width="15" style="4" customWidth="1"/>
    <col min="10498" max="10499" width="13" style="4" bestFit="1" customWidth="1"/>
    <col min="10500" max="10500" width="11.375" style="4" customWidth="1"/>
    <col min="10501" max="10501" width="10.875" style="4" customWidth="1"/>
    <col min="10502" max="10502" width="10.625" style="4" customWidth="1"/>
    <col min="10503" max="10503" width="8.625" style="4" customWidth="1"/>
    <col min="10504" max="10504" width="10.125" style="4" customWidth="1"/>
    <col min="10505" max="10505" width="10" style="4" customWidth="1"/>
    <col min="10506" max="10506" width="13" style="4" bestFit="1" customWidth="1"/>
    <col min="10507" max="10507" width="9.625" style="4" customWidth="1"/>
    <col min="10508" max="10508" width="9" style="4" customWidth="1"/>
    <col min="10509" max="10514" width="8.125" style="4" customWidth="1"/>
    <col min="10515" max="10516" width="13.625" style="4" customWidth="1"/>
    <col min="10517" max="10517" width="5.625" style="4" bestFit="1" customWidth="1"/>
    <col min="10518" max="10518" width="10" style="4" customWidth="1"/>
    <col min="10519" max="10520" width="17.625" style="4" customWidth="1"/>
    <col min="10521" max="10533" width="8.125" style="4" bestFit="1" customWidth="1"/>
    <col min="10534" max="10547" width="8.875" style="4"/>
    <col min="10548" max="10548" width="28" style="4" customWidth="1"/>
    <col min="10549" max="10752" width="8.875" style="4"/>
    <col min="10753" max="10753" width="15" style="4" customWidth="1"/>
    <col min="10754" max="10755" width="13" style="4" bestFit="1" customWidth="1"/>
    <col min="10756" max="10756" width="11.375" style="4" customWidth="1"/>
    <col min="10757" max="10757" width="10.875" style="4" customWidth="1"/>
    <col min="10758" max="10758" width="10.625" style="4" customWidth="1"/>
    <col min="10759" max="10759" width="8.625" style="4" customWidth="1"/>
    <col min="10760" max="10760" width="10.125" style="4" customWidth="1"/>
    <col min="10761" max="10761" width="10" style="4" customWidth="1"/>
    <col min="10762" max="10762" width="13" style="4" bestFit="1" customWidth="1"/>
    <col min="10763" max="10763" width="9.625" style="4" customWidth="1"/>
    <col min="10764" max="10764" width="9" style="4" customWidth="1"/>
    <col min="10765" max="10770" width="8.125" style="4" customWidth="1"/>
    <col min="10771" max="10772" width="13.625" style="4" customWidth="1"/>
    <col min="10773" max="10773" width="5.625" style="4" bestFit="1" customWidth="1"/>
    <col min="10774" max="10774" width="10" style="4" customWidth="1"/>
    <col min="10775" max="10776" width="17.625" style="4" customWidth="1"/>
    <col min="10777" max="10789" width="8.125" style="4" bestFit="1" customWidth="1"/>
    <col min="10790" max="10803" width="8.875" style="4"/>
    <col min="10804" max="10804" width="28" style="4" customWidth="1"/>
    <col min="10805" max="11008" width="8.875" style="4"/>
    <col min="11009" max="11009" width="15" style="4" customWidth="1"/>
    <col min="11010" max="11011" width="13" style="4" bestFit="1" customWidth="1"/>
    <col min="11012" max="11012" width="11.375" style="4" customWidth="1"/>
    <col min="11013" max="11013" width="10.875" style="4" customWidth="1"/>
    <col min="11014" max="11014" width="10.625" style="4" customWidth="1"/>
    <col min="11015" max="11015" width="8.625" style="4" customWidth="1"/>
    <col min="11016" max="11016" width="10.125" style="4" customWidth="1"/>
    <col min="11017" max="11017" width="10" style="4" customWidth="1"/>
    <col min="11018" max="11018" width="13" style="4" bestFit="1" customWidth="1"/>
    <col min="11019" max="11019" width="9.625" style="4" customWidth="1"/>
    <col min="11020" max="11020" width="9" style="4" customWidth="1"/>
    <col min="11021" max="11026" width="8.125" style="4" customWidth="1"/>
    <col min="11027" max="11028" width="13.625" style="4" customWidth="1"/>
    <col min="11029" max="11029" width="5.625" style="4" bestFit="1" customWidth="1"/>
    <col min="11030" max="11030" width="10" style="4" customWidth="1"/>
    <col min="11031" max="11032" width="17.625" style="4" customWidth="1"/>
    <col min="11033" max="11045" width="8.125" style="4" bestFit="1" customWidth="1"/>
    <col min="11046" max="11059" width="8.875" style="4"/>
    <col min="11060" max="11060" width="28" style="4" customWidth="1"/>
    <col min="11061" max="11264" width="8.875" style="4"/>
    <col min="11265" max="11265" width="15" style="4" customWidth="1"/>
    <col min="11266" max="11267" width="13" style="4" bestFit="1" customWidth="1"/>
    <col min="11268" max="11268" width="11.375" style="4" customWidth="1"/>
    <col min="11269" max="11269" width="10.875" style="4" customWidth="1"/>
    <col min="11270" max="11270" width="10.625" style="4" customWidth="1"/>
    <col min="11271" max="11271" width="8.625" style="4" customWidth="1"/>
    <col min="11272" max="11272" width="10.125" style="4" customWidth="1"/>
    <col min="11273" max="11273" width="10" style="4" customWidth="1"/>
    <col min="11274" max="11274" width="13" style="4" bestFit="1" customWidth="1"/>
    <col min="11275" max="11275" width="9.625" style="4" customWidth="1"/>
    <col min="11276" max="11276" width="9" style="4" customWidth="1"/>
    <col min="11277" max="11282" width="8.125" style="4" customWidth="1"/>
    <col min="11283" max="11284" width="13.625" style="4" customWidth="1"/>
    <col min="11285" max="11285" width="5.625" style="4" bestFit="1" customWidth="1"/>
    <col min="11286" max="11286" width="10" style="4" customWidth="1"/>
    <col min="11287" max="11288" width="17.625" style="4" customWidth="1"/>
    <col min="11289" max="11301" width="8.125" style="4" bestFit="1" customWidth="1"/>
    <col min="11302" max="11315" width="8.875" style="4"/>
    <col min="11316" max="11316" width="28" style="4" customWidth="1"/>
    <col min="11317" max="11520" width="8.875" style="4"/>
    <col min="11521" max="11521" width="15" style="4" customWidth="1"/>
    <col min="11522" max="11523" width="13" style="4" bestFit="1" customWidth="1"/>
    <col min="11524" max="11524" width="11.375" style="4" customWidth="1"/>
    <col min="11525" max="11525" width="10.875" style="4" customWidth="1"/>
    <col min="11526" max="11526" width="10.625" style="4" customWidth="1"/>
    <col min="11527" max="11527" width="8.625" style="4" customWidth="1"/>
    <col min="11528" max="11528" width="10.125" style="4" customWidth="1"/>
    <col min="11529" max="11529" width="10" style="4" customWidth="1"/>
    <col min="11530" max="11530" width="13" style="4" bestFit="1" customWidth="1"/>
    <col min="11531" max="11531" width="9.625" style="4" customWidth="1"/>
    <col min="11532" max="11532" width="9" style="4" customWidth="1"/>
    <col min="11533" max="11538" width="8.125" style="4" customWidth="1"/>
    <col min="11539" max="11540" width="13.625" style="4" customWidth="1"/>
    <col min="11541" max="11541" width="5.625" style="4" bestFit="1" customWidth="1"/>
    <col min="11542" max="11542" width="10" style="4" customWidth="1"/>
    <col min="11543" max="11544" width="17.625" style="4" customWidth="1"/>
    <col min="11545" max="11557" width="8.125" style="4" bestFit="1" customWidth="1"/>
    <col min="11558" max="11571" width="8.875" style="4"/>
    <col min="11572" max="11572" width="28" style="4" customWidth="1"/>
    <col min="11573" max="11776" width="8.875" style="4"/>
    <col min="11777" max="11777" width="15" style="4" customWidth="1"/>
    <col min="11778" max="11779" width="13" style="4" bestFit="1" customWidth="1"/>
    <col min="11780" max="11780" width="11.375" style="4" customWidth="1"/>
    <col min="11781" max="11781" width="10.875" style="4" customWidth="1"/>
    <col min="11782" max="11782" width="10.625" style="4" customWidth="1"/>
    <col min="11783" max="11783" width="8.625" style="4" customWidth="1"/>
    <col min="11784" max="11784" width="10.125" style="4" customWidth="1"/>
    <col min="11785" max="11785" width="10" style="4" customWidth="1"/>
    <col min="11786" max="11786" width="13" style="4" bestFit="1" customWidth="1"/>
    <col min="11787" max="11787" width="9.625" style="4" customWidth="1"/>
    <col min="11788" max="11788" width="9" style="4" customWidth="1"/>
    <col min="11789" max="11794" width="8.125" style="4" customWidth="1"/>
    <col min="11795" max="11796" width="13.625" style="4" customWidth="1"/>
    <col min="11797" max="11797" width="5.625" style="4" bestFit="1" customWidth="1"/>
    <col min="11798" max="11798" width="10" style="4" customWidth="1"/>
    <col min="11799" max="11800" width="17.625" style="4" customWidth="1"/>
    <col min="11801" max="11813" width="8.125" style="4" bestFit="1" customWidth="1"/>
    <col min="11814" max="11827" width="8.875" style="4"/>
    <col min="11828" max="11828" width="28" style="4" customWidth="1"/>
    <col min="11829" max="12032" width="8.875" style="4"/>
    <col min="12033" max="12033" width="15" style="4" customWidth="1"/>
    <col min="12034" max="12035" width="13" style="4" bestFit="1" customWidth="1"/>
    <col min="12036" max="12036" width="11.375" style="4" customWidth="1"/>
    <col min="12037" max="12037" width="10.875" style="4" customWidth="1"/>
    <col min="12038" max="12038" width="10.625" style="4" customWidth="1"/>
    <col min="12039" max="12039" width="8.625" style="4" customWidth="1"/>
    <col min="12040" max="12040" width="10.125" style="4" customWidth="1"/>
    <col min="12041" max="12041" width="10" style="4" customWidth="1"/>
    <col min="12042" max="12042" width="13" style="4" bestFit="1" customWidth="1"/>
    <col min="12043" max="12043" width="9.625" style="4" customWidth="1"/>
    <col min="12044" max="12044" width="9" style="4" customWidth="1"/>
    <col min="12045" max="12050" width="8.125" style="4" customWidth="1"/>
    <col min="12051" max="12052" width="13.625" style="4" customWidth="1"/>
    <col min="12053" max="12053" width="5.625" style="4" bestFit="1" customWidth="1"/>
    <col min="12054" max="12054" width="10" style="4" customWidth="1"/>
    <col min="12055" max="12056" width="17.625" style="4" customWidth="1"/>
    <col min="12057" max="12069" width="8.125" style="4" bestFit="1" customWidth="1"/>
    <col min="12070" max="12083" width="8.875" style="4"/>
    <col min="12084" max="12084" width="28" style="4" customWidth="1"/>
    <col min="12085" max="12288" width="8.875" style="4"/>
    <col min="12289" max="12289" width="15" style="4" customWidth="1"/>
    <col min="12290" max="12291" width="13" style="4" bestFit="1" customWidth="1"/>
    <col min="12292" max="12292" width="11.375" style="4" customWidth="1"/>
    <col min="12293" max="12293" width="10.875" style="4" customWidth="1"/>
    <col min="12294" max="12294" width="10.625" style="4" customWidth="1"/>
    <col min="12295" max="12295" width="8.625" style="4" customWidth="1"/>
    <col min="12296" max="12296" width="10.125" style="4" customWidth="1"/>
    <col min="12297" max="12297" width="10" style="4" customWidth="1"/>
    <col min="12298" max="12298" width="13" style="4" bestFit="1" customWidth="1"/>
    <col min="12299" max="12299" width="9.625" style="4" customWidth="1"/>
    <col min="12300" max="12300" width="9" style="4" customWidth="1"/>
    <col min="12301" max="12306" width="8.125" style="4" customWidth="1"/>
    <col min="12307" max="12308" width="13.625" style="4" customWidth="1"/>
    <col min="12309" max="12309" width="5.625" style="4" bestFit="1" customWidth="1"/>
    <col min="12310" max="12310" width="10" style="4" customWidth="1"/>
    <col min="12311" max="12312" width="17.625" style="4" customWidth="1"/>
    <col min="12313" max="12325" width="8.125" style="4" bestFit="1" customWidth="1"/>
    <col min="12326" max="12339" width="8.875" style="4"/>
    <col min="12340" max="12340" width="28" style="4" customWidth="1"/>
    <col min="12341" max="12544" width="8.875" style="4"/>
    <col min="12545" max="12545" width="15" style="4" customWidth="1"/>
    <col min="12546" max="12547" width="13" style="4" bestFit="1" customWidth="1"/>
    <col min="12548" max="12548" width="11.375" style="4" customWidth="1"/>
    <col min="12549" max="12549" width="10.875" style="4" customWidth="1"/>
    <col min="12550" max="12550" width="10.625" style="4" customWidth="1"/>
    <col min="12551" max="12551" width="8.625" style="4" customWidth="1"/>
    <col min="12552" max="12552" width="10.125" style="4" customWidth="1"/>
    <col min="12553" max="12553" width="10" style="4" customWidth="1"/>
    <col min="12554" max="12554" width="13" style="4" bestFit="1" customWidth="1"/>
    <col min="12555" max="12555" width="9.625" style="4" customWidth="1"/>
    <col min="12556" max="12556" width="9" style="4" customWidth="1"/>
    <col min="12557" max="12562" width="8.125" style="4" customWidth="1"/>
    <col min="12563" max="12564" width="13.625" style="4" customWidth="1"/>
    <col min="12565" max="12565" width="5.625" style="4" bestFit="1" customWidth="1"/>
    <col min="12566" max="12566" width="10" style="4" customWidth="1"/>
    <col min="12567" max="12568" width="17.625" style="4" customWidth="1"/>
    <col min="12569" max="12581" width="8.125" style="4" bestFit="1" customWidth="1"/>
    <col min="12582" max="12595" width="8.875" style="4"/>
    <col min="12596" max="12596" width="28" style="4" customWidth="1"/>
    <col min="12597" max="12800" width="8.875" style="4"/>
    <col min="12801" max="12801" width="15" style="4" customWidth="1"/>
    <col min="12802" max="12803" width="13" style="4" bestFit="1" customWidth="1"/>
    <col min="12804" max="12804" width="11.375" style="4" customWidth="1"/>
    <col min="12805" max="12805" width="10.875" style="4" customWidth="1"/>
    <col min="12806" max="12806" width="10.625" style="4" customWidth="1"/>
    <col min="12807" max="12807" width="8.625" style="4" customWidth="1"/>
    <col min="12808" max="12808" width="10.125" style="4" customWidth="1"/>
    <col min="12809" max="12809" width="10" style="4" customWidth="1"/>
    <col min="12810" max="12810" width="13" style="4" bestFit="1" customWidth="1"/>
    <col min="12811" max="12811" width="9.625" style="4" customWidth="1"/>
    <col min="12812" max="12812" width="9" style="4" customWidth="1"/>
    <col min="12813" max="12818" width="8.125" style="4" customWidth="1"/>
    <col min="12819" max="12820" width="13.625" style="4" customWidth="1"/>
    <col min="12821" max="12821" width="5.625" style="4" bestFit="1" customWidth="1"/>
    <col min="12822" max="12822" width="10" style="4" customWidth="1"/>
    <col min="12823" max="12824" width="17.625" style="4" customWidth="1"/>
    <col min="12825" max="12837" width="8.125" style="4" bestFit="1" customWidth="1"/>
    <col min="12838" max="12851" width="8.875" style="4"/>
    <col min="12852" max="12852" width="28" style="4" customWidth="1"/>
    <col min="12853" max="13056" width="8.875" style="4"/>
    <col min="13057" max="13057" width="15" style="4" customWidth="1"/>
    <col min="13058" max="13059" width="13" style="4" bestFit="1" customWidth="1"/>
    <col min="13060" max="13060" width="11.375" style="4" customWidth="1"/>
    <col min="13061" max="13061" width="10.875" style="4" customWidth="1"/>
    <col min="13062" max="13062" width="10.625" style="4" customWidth="1"/>
    <col min="13063" max="13063" width="8.625" style="4" customWidth="1"/>
    <col min="13064" max="13064" width="10.125" style="4" customWidth="1"/>
    <col min="13065" max="13065" width="10" style="4" customWidth="1"/>
    <col min="13066" max="13066" width="13" style="4" bestFit="1" customWidth="1"/>
    <col min="13067" max="13067" width="9.625" style="4" customWidth="1"/>
    <col min="13068" max="13068" width="9" style="4" customWidth="1"/>
    <col min="13069" max="13074" width="8.125" style="4" customWidth="1"/>
    <col min="13075" max="13076" width="13.625" style="4" customWidth="1"/>
    <col min="13077" max="13077" width="5.625" style="4" bestFit="1" customWidth="1"/>
    <col min="13078" max="13078" width="10" style="4" customWidth="1"/>
    <col min="13079" max="13080" width="17.625" style="4" customWidth="1"/>
    <col min="13081" max="13093" width="8.125" style="4" bestFit="1" customWidth="1"/>
    <col min="13094" max="13107" width="8.875" style="4"/>
    <col min="13108" max="13108" width="28" style="4" customWidth="1"/>
    <col min="13109" max="13312" width="8.875" style="4"/>
    <col min="13313" max="13313" width="15" style="4" customWidth="1"/>
    <col min="13314" max="13315" width="13" style="4" bestFit="1" customWidth="1"/>
    <col min="13316" max="13316" width="11.375" style="4" customWidth="1"/>
    <col min="13317" max="13317" width="10.875" style="4" customWidth="1"/>
    <col min="13318" max="13318" width="10.625" style="4" customWidth="1"/>
    <col min="13319" max="13319" width="8.625" style="4" customWidth="1"/>
    <col min="13320" max="13320" width="10.125" style="4" customWidth="1"/>
    <col min="13321" max="13321" width="10" style="4" customWidth="1"/>
    <col min="13322" max="13322" width="13" style="4" bestFit="1" customWidth="1"/>
    <col min="13323" max="13323" width="9.625" style="4" customWidth="1"/>
    <col min="13324" max="13324" width="9" style="4" customWidth="1"/>
    <col min="13325" max="13330" width="8.125" style="4" customWidth="1"/>
    <col min="13331" max="13332" width="13.625" style="4" customWidth="1"/>
    <col min="13333" max="13333" width="5.625" style="4" bestFit="1" customWidth="1"/>
    <col min="13334" max="13334" width="10" style="4" customWidth="1"/>
    <col min="13335" max="13336" width="17.625" style="4" customWidth="1"/>
    <col min="13337" max="13349" width="8.125" style="4" bestFit="1" customWidth="1"/>
    <col min="13350" max="13363" width="8.875" style="4"/>
    <col min="13364" max="13364" width="28" style="4" customWidth="1"/>
    <col min="13365" max="13568" width="8.875" style="4"/>
    <col min="13569" max="13569" width="15" style="4" customWidth="1"/>
    <col min="13570" max="13571" width="13" style="4" bestFit="1" customWidth="1"/>
    <col min="13572" max="13572" width="11.375" style="4" customWidth="1"/>
    <col min="13573" max="13573" width="10.875" style="4" customWidth="1"/>
    <col min="13574" max="13574" width="10.625" style="4" customWidth="1"/>
    <col min="13575" max="13575" width="8.625" style="4" customWidth="1"/>
    <col min="13576" max="13576" width="10.125" style="4" customWidth="1"/>
    <col min="13577" max="13577" width="10" style="4" customWidth="1"/>
    <col min="13578" max="13578" width="13" style="4" bestFit="1" customWidth="1"/>
    <col min="13579" max="13579" width="9.625" style="4" customWidth="1"/>
    <col min="13580" max="13580" width="9" style="4" customWidth="1"/>
    <col min="13581" max="13586" width="8.125" style="4" customWidth="1"/>
    <col min="13587" max="13588" width="13.625" style="4" customWidth="1"/>
    <col min="13589" max="13589" width="5.625" style="4" bestFit="1" customWidth="1"/>
    <col min="13590" max="13590" width="10" style="4" customWidth="1"/>
    <col min="13591" max="13592" width="17.625" style="4" customWidth="1"/>
    <col min="13593" max="13605" width="8.125" style="4" bestFit="1" customWidth="1"/>
    <col min="13606" max="13619" width="8.875" style="4"/>
    <col min="13620" max="13620" width="28" style="4" customWidth="1"/>
    <col min="13621" max="13824" width="8.875" style="4"/>
    <col min="13825" max="13825" width="15" style="4" customWidth="1"/>
    <col min="13826" max="13827" width="13" style="4" bestFit="1" customWidth="1"/>
    <col min="13828" max="13828" width="11.375" style="4" customWidth="1"/>
    <col min="13829" max="13829" width="10.875" style="4" customWidth="1"/>
    <col min="13830" max="13830" width="10.625" style="4" customWidth="1"/>
    <col min="13831" max="13831" width="8.625" style="4" customWidth="1"/>
    <col min="13832" max="13832" width="10.125" style="4" customWidth="1"/>
    <col min="13833" max="13833" width="10" style="4" customWidth="1"/>
    <col min="13834" max="13834" width="13" style="4" bestFit="1" customWidth="1"/>
    <col min="13835" max="13835" width="9.625" style="4" customWidth="1"/>
    <col min="13836" max="13836" width="9" style="4" customWidth="1"/>
    <col min="13837" max="13842" width="8.125" style="4" customWidth="1"/>
    <col min="13843" max="13844" width="13.625" style="4" customWidth="1"/>
    <col min="13845" max="13845" width="5.625" style="4" bestFit="1" customWidth="1"/>
    <col min="13846" max="13846" width="10" style="4" customWidth="1"/>
    <col min="13847" max="13848" width="17.625" style="4" customWidth="1"/>
    <col min="13849" max="13861" width="8.125" style="4" bestFit="1" customWidth="1"/>
    <col min="13862" max="13875" width="8.875" style="4"/>
    <col min="13876" max="13876" width="28" style="4" customWidth="1"/>
    <col min="13877" max="14080" width="8.875" style="4"/>
    <col min="14081" max="14081" width="15" style="4" customWidth="1"/>
    <col min="14082" max="14083" width="13" style="4" bestFit="1" customWidth="1"/>
    <col min="14084" max="14084" width="11.375" style="4" customWidth="1"/>
    <col min="14085" max="14085" width="10.875" style="4" customWidth="1"/>
    <col min="14086" max="14086" width="10.625" style="4" customWidth="1"/>
    <col min="14087" max="14087" width="8.625" style="4" customWidth="1"/>
    <col min="14088" max="14088" width="10.125" style="4" customWidth="1"/>
    <col min="14089" max="14089" width="10" style="4" customWidth="1"/>
    <col min="14090" max="14090" width="13" style="4" bestFit="1" customWidth="1"/>
    <col min="14091" max="14091" width="9.625" style="4" customWidth="1"/>
    <col min="14092" max="14092" width="9" style="4" customWidth="1"/>
    <col min="14093" max="14098" width="8.125" style="4" customWidth="1"/>
    <col min="14099" max="14100" width="13.625" style="4" customWidth="1"/>
    <col min="14101" max="14101" width="5.625" style="4" bestFit="1" customWidth="1"/>
    <col min="14102" max="14102" width="10" style="4" customWidth="1"/>
    <col min="14103" max="14104" width="17.625" style="4" customWidth="1"/>
    <col min="14105" max="14117" width="8.125" style="4" bestFit="1" customWidth="1"/>
    <col min="14118" max="14131" width="8.875" style="4"/>
    <col min="14132" max="14132" width="28" style="4" customWidth="1"/>
    <col min="14133" max="14336" width="8.875" style="4"/>
    <col min="14337" max="14337" width="15" style="4" customWidth="1"/>
    <col min="14338" max="14339" width="13" style="4" bestFit="1" customWidth="1"/>
    <col min="14340" max="14340" width="11.375" style="4" customWidth="1"/>
    <col min="14341" max="14341" width="10.875" style="4" customWidth="1"/>
    <col min="14342" max="14342" width="10.625" style="4" customWidth="1"/>
    <col min="14343" max="14343" width="8.625" style="4" customWidth="1"/>
    <col min="14344" max="14344" width="10.125" style="4" customWidth="1"/>
    <col min="14345" max="14345" width="10" style="4" customWidth="1"/>
    <col min="14346" max="14346" width="13" style="4" bestFit="1" customWidth="1"/>
    <col min="14347" max="14347" width="9.625" style="4" customWidth="1"/>
    <col min="14348" max="14348" width="9" style="4" customWidth="1"/>
    <col min="14349" max="14354" width="8.125" style="4" customWidth="1"/>
    <col min="14355" max="14356" width="13.625" style="4" customWidth="1"/>
    <col min="14357" max="14357" width="5.625" style="4" bestFit="1" customWidth="1"/>
    <col min="14358" max="14358" width="10" style="4" customWidth="1"/>
    <col min="14359" max="14360" width="17.625" style="4" customWidth="1"/>
    <col min="14361" max="14373" width="8.125" style="4" bestFit="1" customWidth="1"/>
    <col min="14374" max="14387" width="8.875" style="4"/>
    <col min="14388" max="14388" width="28" style="4" customWidth="1"/>
    <col min="14389" max="14592" width="8.875" style="4"/>
    <col min="14593" max="14593" width="15" style="4" customWidth="1"/>
    <col min="14594" max="14595" width="13" style="4" bestFit="1" customWidth="1"/>
    <col min="14596" max="14596" width="11.375" style="4" customWidth="1"/>
    <col min="14597" max="14597" width="10.875" style="4" customWidth="1"/>
    <col min="14598" max="14598" width="10.625" style="4" customWidth="1"/>
    <col min="14599" max="14599" width="8.625" style="4" customWidth="1"/>
    <col min="14600" max="14600" width="10.125" style="4" customWidth="1"/>
    <col min="14601" max="14601" width="10" style="4" customWidth="1"/>
    <col min="14602" max="14602" width="13" style="4" bestFit="1" customWidth="1"/>
    <col min="14603" max="14603" width="9.625" style="4" customWidth="1"/>
    <col min="14604" max="14604" width="9" style="4" customWidth="1"/>
    <col min="14605" max="14610" width="8.125" style="4" customWidth="1"/>
    <col min="14611" max="14612" width="13.625" style="4" customWidth="1"/>
    <col min="14613" max="14613" width="5.625" style="4" bestFit="1" customWidth="1"/>
    <col min="14614" max="14614" width="10" style="4" customWidth="1"/>
    <col min="14615" max="14616" width="17.625" style="4" customWidth="1"/>
    <col min="14617" max="14629" width="8.125" style="4" bestFit="1" customWidth="1"/>
    <col min="14630" max="14643" width="8.875" style="4"/>
    <col min="14644" max="14644" width="28" style="4" customWidth="1"/>
    <col min="14645" max="14848" width="8.875" style="4"/>
    <col min="14849" max="14849" width="15" style="4" customWidth="1"/>
    <col min="14850" max="14851" width="13" style="4" bestFit="1" customWidth="1"/>
    <col min="14852" max="14852" width="11.375" style="4" customWidth="1"/>
    <col min="14853" max="14853" width="10.875" style="4" customWidth="1"/>
    <col min="14854" max="14854" width="10.625" style="4" customWidth="1"/>
    <col min="14855" max="14855" width="8.625" style="4" customWidth="1"/>
    <col min="14856" max="14856" width="10.125" style="4" customWidth="1"/>
    <col min="14857" max="14857" width="10" style="4" customWidth="1"/>
    <col min="14858" max="14858" width="13" style="4" bestFit="1" customWidth="1"/>
    <col min="14859" max="14859" width="9.625" style="4" customWidth="1"/>
    <col min="14860" max="14860" width="9" style="4" customWidth="1"/>
    <col min="14861" max="14866" width="8.125" style="4" customWidth="1"/>
    <col min="14867" max="14868" width="13.625" style="4" customWidth="1"/>
    <col min="14869" max="14869" width="5.625" style="4" bestFit="1" customWidth="1"/>
    <col min="14870" max="14870" width="10" style="4" customWidth="1"/>
    <col min="14871" max="14872" width="17.625" style="4" customWidth="1"/>
    <col min="14873" max="14885" width="8.125" style="4" bestFit="1" customWidth="1"/>
    <col min="14886" max="14899" width="8.875" style="4"/>
    <col min="14900" max="14900" width="28" style="4" customWidth="1"/>
    <col min="14901" max="15104" width="8.875" style="4"/>
    <col min="15105" max="15105" width="15" style="4" customWidth="1"/>
    <col min="15106" max="15107" width="13" style="4" bestFit="1" customWidth="1"/>
    <col min="15108" max="15108" width="11.375" style="4" customWidth="1"/>
    <col min="15109" max="15109" width="10.875" style="4" customWidth="1"/>
    <col min="15110" max="15110" width="10.625" style="4" customWidth="1"/>
    <col min="15111" max="15111" width="8.625" style="4" customWidth="1"/>
    <col min="15112" max="15112" width="10.125" style="4" customWidth="1"/>
    <col min="15113" max="15113" width="10" style="4" customWidth="1"/>
    <col min="15114" max="15114" width="13" style="4" bestFit="1" customWidth="1"/>
    <col min="15115" max="15115" width="9.625" style="4" customWidth="1"/>
    <col min="15116" max="15116" width="9" style="4" customWidth="1"/>
    <col min="15117" max="15122" width="8.125" style="4" customWidth="1"/>
    <col min="15123" max="15124" width="13.625" style="4" customWidth="1"/>
    <col min="15125" max="15125" width="5.625" style="4" bestFit="1" customWidth="1"/>
    <col min="15126" max="15126" width="10" style="4" customWidth="1"/>
    <col min="15127" max="15128" width="17.625" style="4" customWidth="1"/>
    <col min="15129" max="15141" width="8.125" style="4" bestFit="1" customWidth="1"/>
    <col min="15142" max="15155" width="8.875" style="4"/>
    <col min="15156" max="15156" width="28" style="4" customWidth="1"/>
    <col min="15157" max="15360" width="8.875" style="4"/>
    <col min="15361" max="15361" width="15" style="4" customWidth="1"/>
    <col min="15362" max="15363" width="13" style="4" bestFit="1" customWidth="1"/>
    <col min="15364" max="15364" width="11.375" style="4" customWidth="1"/>
    <col min="15365" max="15365" width="10.875" style="4" customWidth="1"/>
    <col min="15366" max="15366" width="10.625" style="4" customWidth="1"/>
    <col min="15367" max="15367" width="8.625" style="4" customWidth="1"/>
    <col min="15368" max="15368" width="10.125" style="4" customWidth="1"/>
    <col min="15369" max="15369" width="10" style="4" customWidth="1"/>
    <col min="15370" max="15370" width="13" style="4" bestFit="1" customWidth="1"/>
    <col min="15371" max="15371" width="9.625" style="4" customWidth="1"/>
    <col min="15372" max="15372" width="9" style="4" customWidth="1"/>
    <col min="15373" max="15378" width="8.125" style="4" customWidth="1"/>
    <col min="15379" max="15380" width="13.625" style="4" customWidth="1"/>
    <col min="15381" max="15381" width="5.625" style="4" bestFit="1" customWidth="1"/>
    <col min="15382" max="15382" width="10" style="4" customWidth="1"/>
    <col min="15383" max="15384" width="17.625" style="4" customWidth="1"/>
    <col min="15385" max="15397" width="8.125" style="4" bestFit="1" customWidth="1"/>
    <col min="15398" max="15411" width="8.875" style="4"/>
    <col min="15412" max="15412" width="28" style="4" customWidth="1"/>
    <col min="15413" max="15616" width="8.875" style="4"/>
    <col min="15617" max="15617" width="15" style="4" customWidth="1"/>
    <col min="15618" max="15619" width="13" style="4" bestFit="1" customWidth="1"/>
    <col min="15620" max="15620" width="11.375" style="4" customWidth="1"/>
    <col min="15621" max="15621" width="10.875" style="4" customWidth="1"/>
    <col min="15622" max="15622" width="10.625" style="4" customWidth="1"/>
    <col min="15623" max="15623" width="8.625" style="4" customWidth="1"/>
    <col min="15624" max="15624" width="10.125" style="4" customWidth="1"/>
    <col min="15625" max="15625" width="10" style="4" customWidth="1"/>
    <col min="15626" max="15626" width="13" style="4" bestFit="1" customWidth="1"/>
    <col min="15627" max="15627" width="9.625" style="4" customWidth="1"/>
    <col min="15628" max="15628" width="9" style="4" customWidth="1"/>
    <col min="15629" max="15634" width="8.125" style="4" customWidth="1"/>
    <col min="15635" max="15636" width="13.625" style="4" customWidth="1"/>
    <col min="15637" max="15637" width="5.625" style="4" bestFit="1" customWidth="1"/>
    <col min="15638" max="15638" width="10" style="4" customWidth="1"/>
    <col min="15639" max="15640" width="17.625" style="4" customWidth="1"/>
    <col min="15641" max="15653" width="8.125" style="4" bestFit="1" customWidth="1"/>
    <col min="15654" max="15667" width="8.875" style="4"/>
    <col min="15668" max="15668" width="28" style="4" customWidth="1"/>
    <col min="15669" max="15872" width="8.875" style="4"/>
    <col min="15873" max="15873" width="15" style="4" customWidth="1"/>
    <col min="15874" max="15875" width="13" style="4" bestFit="1" customWidth="1"/>
    <col min="15876" max="15876" width="11.375" style="4" customWidth="1"/>
    <col min="15877" max="15877" width="10.875" style="4" customWidth="1"/>
    <col min="15878" max="15878" width="10.625" style="4" customWidth="1"/>
    <col min="15879" max="15879" width="8.625" style="4" customWidth="1"/>
    <col min="15880" max="15880" width="10.125" style="4" customWidth="1"/>
    <col min="15881" max="15881" width="10" style="4" customWidth="1"/>
    <col min="15882" max="15882" width="13" style="4" bestFit="1" customWidth="1"/>
    <col min="15883" max="15883" width="9.625" style="4" customWidth="1"/>
    <col min="15884" max="15884" width="9" style="4" customWidth="1"/>
    <col min="15885" max="15890" width="8.125" style="4" customWidth="1"/>
    <col min="15891" max="15892" width="13.625" style="4" customWidth="1"/>
    <col min="15893" max="15893" width="5.625" style="4" bestFit="1" customWidth="1"/>
    <col min="15894" max="15894" width="10" style="4" customWidth="1"/>
    <col min="15895" max="15896" width="17.625" style="4" customWidth="1"/>
    <col min="15897" max="15909" width="8.125" style="4" bestFit="1" customWidth="1"/>
    <col min="15910" max="15923" width="8.875" style="4"/>
    <col min="15924" max="15924" width="28" style="4" customWidth="1"/>
    <col min="15925" max="16128" width="8.875" style="4"/>
    <col min="16129" max="16129" width="15" style="4" customWidth="1"/>
    <col min="16130" max="16131" width="13" style="4" bestFit="1" customWidth="1"/>
    <col min="16132" max="16132" width="11.375" style="4" customWidth="1"/>
    <col min="16133" max="16133" width="10.875" style="4" customWidth="1"/>
    <col min="16134" max="16134" width="10.625" style="4" customWidth="1"/>
    <col min="16135" max="16135" width="8.625" style="4" customWidth="1"/>
    <col min="16136" max="16136" width="10.125" style="4" customWidth="1"/>
    <col min="16137" max="16137" width="10" style="4" customWidth="1"/>
    <col min="16138" max="16138" width="13" style="4" bestFit="1" customWidth="1"/>
    <col min="16139" max="16139" width="9.625" style="4" customWidth="1"/>
    <col min="16140" max="16140" width="9" style="4" customWidth="1"/>
    <col min="16141" max="16146" width="8.125" style="4" customWidth="1"/>
    <col min="16147" max="16148" width="13.625" style="4" customWidth="1"/>
    <col min="16149" max="16149" width="5.625" style="4" bestFit="1" customWidth="1"/>
    <col min="16150" max="16150" width="10" style="4" customWidth="1"/>
    <col min="16151" max="16152" width="17.625" style="4" customWidth="1"/>
    <col min="16153" max="16165" width="8.125" style="4" bestFit="1" customWidth="1"/>
    <col min="16166" max="16179" width="8.875" style="4"/>
    <col min="16180" max="16180" width="28" style="4" customWidth="1"/>
    <col min="16181" max="16384" width="8.875" style="4"/>
  </cols>
  <sheetData>
    <row r="1" spans="1:74" ht="16.5" thickBot="1" x14ac:dyDescent="0.3">
      <c r="A1" s="4" t="s">
        <v>797</v>
      </c>
      <c r="D1" s="4" t="s">
        <v>798</v>
      </c>
      <c r="H1" s="4" t="s">
        <v>799</v>
      </c>
      <c r="N1" s="4" t="s">
        <v>800</v>
      </c>
      <c r="AS1">
        <v>1</v>
      </c>
      <c r="AT1">
        <f>4*60+39</f>
        <v>279</v>
      </c>
      <c r="BE1" s="4" t="s">
        <v>801</v>
      </c>
      <c r="BG1" s="4" t="s">
        <v>802</v>
      </c>
      <c r="BK1" s="4">
        <f ca="1">COUNT(BE2:BU2)</f>
        <v>3</v>
      </c>
    </row>
    <row r="2" spans="1:74" ht="16.5" thickBot="1" x14ac:dyDescent="0.3">
      <c r="D2" s="4" t="s">
        <v>803</v>
      </c>
      <c r="I2" s="4" t="s">
        <v>804</v>
      </c>
      <c r="J2" s="4" t="s">
        <v>805</v>
      </c>
      <c r="K2" s="4" t="s">
        <v>806</v>
      </c>
      <c r="L2" s="4" t="s">
        <v>807</v>
      </c>
      <c r="M2" s="4" t="s">
        <v>808</v>
      </c>
      <c r="AS2">
        <v>2</v>
      </c>
      <c r="AT2">
        <f>4*60+39</f>
        <v>279</v>
      </c>
      <c r="BE2" s="5">
        <f t="array" aca="1" ref="BE2:BU6" ca="1">LINEST(INDIRECT(BA7),INDIRECT(BA8),I7,TRUE)</f>
        <v>9.5986053593250374E-5</v>
      </c>
      <c r="BF2" s="6">
        <f ca="1"/>
        <v>-2.9070819016471025E-7</v>
      </c>
      <c r="BG2" s="6">
        <f ca="1"/>
        <v>240.23656446269993</v>
      </c>
      <c r="BH2" s="6" t="e">
        <f ca="1"/>
        <v>#N/A</v>
      </c>
      <c r="BI2" s="6" t="e">
        <f ca="1"/>
        <v>#N/A</v>
      </c>
      <c r="BJ2" s="6" t="e">
        <f ca="1"/>
        <v>#N/A</v>
      </c>
      <c r="BK2" s="6" t="e">
        <f ca="1"/>
        <v>#N/A</v>
      </c>
      <c r="BL2" s="6" t="e">
        <f ca="1"/>
        <v>#N/A</v>
      </c>
      <c r="BM2" s="6" t="e">
        <f ca="1"/>
        <v>#N/A</v>
      </c>
      <c r="BN2" s="6" t="e">
        <f ca="1"/>
        <v>#N/A</v>
      </c>
      <c r="BO2" s="6" t="e">
        <f ca="1"/>
        <v>#N/A</v>
      </c>
      <c r="BP2" s="6" t="e">
        <f ca="1"/>
        <v>#N/A</v>
      </c>
      <c r="BQ2" s="6" t="e">
        <f ca="1"/>
        <v>#N/A</v>
      </c>
      <c r="BR2" s="6" t="e">
        <f ca="1"/>
        <v>#N/A</v>
      </c>
      <c r="BS2" s="6" t="e">
        <f ca="1"/>
        <v>#N/A</v>
      </c>
      <c r="BT2" s="6" t="e">
        <f ca="1"/>
        <v>#N/A</v>
      </c>
      <c r="BU2" s="7" t="e">
        <f ca="1"/>
        <v>#N/A</v>
      </c>
    </row>
    <row r="3" spans="1:74" ht="15.75" x14ac:dyDescent="0.25">
      <c r="A3" s="14" t="s">
        <v>809</v>
      </c>
      <c r="B3" s="14"/>
      <c r="D3" s="4" t="s">
        <v>810</v>
      </c>
      <c r="H3" s="4" t="s">
        <v>811</v>
      </c>
      <c r="I3" s="37" t="s">
        <v>929</v>
      </c>
      <c r="J3" s="37" t="s">
        <v>840</v>
      </c>
      <c r="L3" s="15">
        <v>2</v>
      </c>
      <c r="M3" s="15">
        <v>2194</v>
      </c>
      <c r="P3" s="4" t="s">
        <v>812</v>
      </c>
      <c r="AS3">
        <v>3</v>
      </c>
      <c r="AT3">
        <f>4*60+39</f>
        <v>279</v>
      </c>
      <c r="AZ3" s="4" t="s">
        <v>813</v>
      </c>
      <c r="BA3" s="4" t="str">
        <f>$I3&amp;"!"&amp;J3&amp;L3</f>
        <v>TotalStats!F2</v>
      </c>
      <c r="BE3" s="8">
        <f ca="1"/>
        <v>5.3694812280455388E-3</v>
      </c>
      <c r="BF3" s="9">
        <f ca="1"/>
        <v>2.3697019385778687E-6</v>
      </c>
      <c r="BG3" s="9">
        <f ca="1"/>
        <v>2.5506563934993838</v>
      </c>
      <c r="BH3" s="9" t="e">
        <f ca="1"/>
        <v>#N/A</v>
      </c>
      <c r="BI3" s="9" t="e">
        <f ca="1"/>
        <v>#N/A</v>
      </c>
      <c r="BJ3" s="9" t="e">
        <f ca="1"/>
        <v>#N/A</v>
      </c>
      <c r="BK3" s="9" t="e">
        <f ca="1"/>
        <v>#N/A</v>
      </c>
      <c r="BL3" s="9" t="e">
        <f ca="1"/>
        <v>#N/A</v>
      </c>
      <c r="BM3" s="9" t="e">
        <f ca="1"/>
        <v>#N/A</v>
      </c>
      <c r="BN3" s="9" t="e">
        <f ca="1"/>
        <v>#N/A</v>
      </c>
      <c r="BO3" s="9" t="e">
        <f ca="1"/>
        <v>#N/A</v>
      </c>
      <c r="BP3" s="9" t="e">
        <f ca="1"/>
        <v>#N/A</v>
      </c>
      <c r="BQ3" s="9" t="e">
        <f ca="1"/>
        <v>#N/A</v>
      </c>
      <c r="BR3" s="9" t="e">
        <f ca="1"/>
        <v>#N/A</v>
      </c>
      <c r="BS3" s="9" t="e">
        <f ca="1"/>
        <v>#N/A</v>
      </c>
      <c r="BT3" s="9" t="e">
        <f ca="1"/>
        <v>#N/A</v>
      </c>
      <c r="BU3" s="10" t="e">
        <f ca="1"/>
        <v>#N/A</v>
      </c>
    </row>
    <row r="4" spans="1:74" ht="15.75" x14ac:dyDescent="0.25">
      <c r="A4" s="16" t="s">
        <v>814</v>
      </c>
      <c r="B4" s="16">
        <f ca="1">SQRT(B5)</f>
        <v>9.0178894837829315E-3</v>
      </c>
      <c r="H4" s="4" t="s">
        <v>815</v>
      </c>
      <c r="I4" s="17" t="str">
        <f>I3</f>
        <v>TotalStats</v>
      </c>
      <c r="J4" s="37" t="s">
        <v>931</v>
      </c>
      <c r="K4" s="37" t="s">
        <v>930</v>
      </c>
      <c r="L4" s="17">
        <f>L3</f>
        <v>2</v>
      </c>
      <c r="M4" s="17">
        <f>M3</f>
        <v>2194</v>
      </c>
      <c r="P4" s="4" t="s">
        <v>816</v>
      </c>
      <c r="AS4">
        <v>4</v>
      </c>
      <c r="AT4">
        <f>2*60+57</f>
        <v>177</v>
      </c>
      <c r="AZ4" s="4" t="s">
        <v>817</v>
      </c>
      <c r="BA4" s="4" t="str">
        <f>$I4&amp;"!"&amp;J4&amp;L4</f>
        <v>TotalStats!A2</v>
      </c>
      <c r="BE4" s="8">
        <f ca="1"/>
        <v>8.1322330741722779E-5</v>
      </c>
      <c r="BF4" s="9">
        <f ca="1"/>
        <v>39.778996653749275</v>
      </c>
      <c r="BG4" s="9" t="e">
        <f ca="1"/>
        <v>#N/A</v>
      </c>
      <c r="BH4" s="9" t="e">
        <f ca="1"/>
        <v>#N/A</v>
      </c>
      <c r="BI4" s="9" t="e">
        <f ca="1"/>
        <v>#N/A</v>
      </c>
      <c r="BJ4" s="9" t="e">
        <f ca="1"/>
        <v>#N/A</v>
      </c>
      <c r="BK4" s="9" t="e">
        <f ca="1"/>
        <v>#N/A</v>
      </c>
      <c r="BL4" s="9" t="e">
        <f ca="1"/>
        <v>#N/A</v>
      </c>
      <c r="BM4" s="9" t="e">
        <f ca="1"/>
        <v>#N/A</v>
      </c>
      <c r="BN4" s="9" t="e">
        <f ca="1"/>
        <v>#N/A</v>
      </c>
      <c r="BO4" s="9" t="e">
        <f ca="1"/>
        <v>#N/A</v>
      </c>
      <c r="BP4" s="9" t="e">
        <f ca="1"/>
        <v>#N/A</v>
      </c>
      <c r="BQ4" s="9" t="e">
        <f ca="1"/>
        <v>#N/A</v>
      </c>
      <c r="BR4" s="9" t="e">
        <f ca="1"/>
        <v>#N/A</v>
      </c>
      <c r="BS4" s="9" t="e">
        <f ca="1"/>
        <v>#N/A</v>
      </c>
      <c r="BT4" s="9" t="e">
        <f ca="1"/>
        <v>#N/A</v>
      </c>
      <c r="BU4" s="10" t="e">
        <f ca="1"/>
        <v>#N/A</v>
      </c>
    </row>
    <row r="5" spans="1:74" ht="15.75" x14ac:dyDescent="0.25">
      <c r="A5" s="16" t="s">
        <v>818</v>
      </c>
      <c r="B5" s="16">
        <f ca="1">BE4</f>
        <v>8.1322330741722779E-5</v>
      </c>
      <c r="I5" s="4" t="s">
        <v>819</v>
      </c>
      <c r="P5" s="4" t="s">
        <v>820</v>
      </c>
      <c r="AS5">
        <v>5</v>
      </c>
      <c r="AT5">
        <f>2*60+57</f>
        <v>177</v>
      </c>
      <c r="AZ5" s="4" t="s">
        <v>821</v>
      </c>
      <c r="BA5" s="4" t="str">
        <f>$I4&amp;"!"&amp;J4&amp;(L4-1)</f>
        <v>TotalStats!A1</v>
      </c>
      <c r="BE5" s="8">
        <f ca="1"/>
        <v>8.9055194338154675E-2</v>
      </c>
      <c r="BF5" s="9">
        <f ca="1"/>
        <v>2190</v>
      </c>
      <c r="BG5" s="9" t="e">
        <f ca="1"/>
        <v>#N/A</v>
      </c>
      <c r="BH5" s="9" t="e">
        <f ca="1"/>
        <v>#N/A</v>
      </c>
      <c r="BI5" s="9" t="e">
        <f ca="1"/>
        <v>#N/A</v>
      </c>
      <c r="BJ5" s="9" t="e">
        <f ca="1"/>
        <v>#N/A</v>
      </c>
      <c r="BK5" s="9" t="e">
        <f ca="1"/>
        <v>#N/A</v>
      </c>
      <c r="BL5" s="9" t="e">
        <f ca="1"/>
        <v>#N/A</v>
      </c>
      <c r="BM5" s="9" t="e">
        <f ca="1"/>
        <v>#N/A</v>
      </c>
      <c r="BN5" s="9" t="e">
        <f ca="1"/>
        <v>#N/A</v>
      </c>
      <c r="BO5" s="9" t="e">
        <f ca="1"/>
        <v>#N/A</v>
      </c>
      <c r="BP5" s="9" t="e">
        <f ca="1"/>
        <v>#N/A</v>
      </c>
      <c r="BQ5" s="9" t="e">
        <f ca="1"/>
        <v>#N/A</v>
      </c>
      <c r="BR5" s="9" t="e">
        <f ca="1"/>
        <v>#N/A</v>
      </c>
      <c r="BS5" s="9" t="e">
        <f ca="1"/>
        <v>#N/A</v>
      </c>
      <c r="BT5" s="9" t="e">
        <f ca="1"/>
        <v>#N/A</v>
      </c>
      <c r="BU5" s="10" t="e">
        <f ca="1"/>
        <v>#N/A</v>
      </c>
    </row>
    <row r="6" spans="1:74" ht="16.5" thickBot="1" x14ac:dyDescent="0.3">
      <c r="A6" s="16" t="s">
        <v>822</v>
      </c>
      <c r="B6" s="16">
        <f ca="1">1-(1-B5)*(I9-1)/(I9-BE9-1)</f>
        <v>-8.318454114220053E-4</v>
      </c>
      <c r="I6" s="4" t="s">
        <v>823</v>
      </c>
      <c r="P6" s="4" t="s">
        <v>824</v>
      </c>
      <c r="AS6">
        <v>6</v>
      </c>
      <c r="AT6">
        <f>2*60+57</f>
        <v>177</v>
      </c>
      <c r="AZ6" s="4" t="s">
        <v>825</v>
      </c>
      <c r="BA6" s="4" t="str">
        <f>$I3&amp;"!"&amp;J3&amp;(L3-1)</f>
        <v>TotalStats!F1</v>
      </c>
      <c r="BE6" s="11">
        <f ca="1"/>
        <v>281.83628188306466</v>
      </c>
      <c r="BF6" s="12">
        <f ca="1"/>
        <v>3465387.178766001</v>
      </c>
      <c r="BG6" s="12" t="e">
        <f ca="1"/>
        <v>#N/A</v>
      </c>
      <c r="BH6" s="12" t="e">
        <f ca="1"/>
        <v>#N/A</v>
      </c>
      <c r="BI6" s="12" t="e">
        <f ca="1"/>
        <v>#N/A</v>
      </c>
      <c r="BJ6" s="12" t="e">
        <f ca="1"/>
        <v>#N/A</v>
      </c>
      <c r="BK6" s="12" t="e">
        <f ca="1"/>
        <v>#N/A</v>
      </c>
      <c r="BL6" s="12" t="e">
        <f ca="1"/>
        <v>#N/A</v>
      </c>
      <c r="BM6" s="12" t="e">
        <f ca="1"/>
        <v>#N/A</v>
      </c>
      <c r="BN6" s="12" t="e">
        <f ca="1"/>
        <v>#N/A</v>
      </c>
      <c r="BO6" s="12" t="e">
        <f ca="1"/>
        <v>#N/A</v>
      </c>
      <c r="BP6" s="12" t="e">
        <f ca="1"/>
        <v>#N/A</v>
      </c>
      <c r="BQ6" s="12" t="e">
        <f ca="1"/>
        <v>#N/A</v>
      </c>
      <c r="BR6" s="12" t="e">
        <f ca="1"/>
        <v>#N/A</v>
      </c>
      <c r="BS6" s="12" t="e">
        <f ca="1"/>
        <v>#N/A</v>
      </c>
      <c r="BT6" s="12" t="e">
        <f ca="1"/>
        <v>#N/A</v>
      </c>
      <c r="BU6" s="13" t="e">
        <f ca="1"/>
        <v>#N/A</v>
      </c>
    </row>
    <row r="7" spans="1:74" ht="15.75" x14ac:dyDescent="0.25">
      <c r="A7" s="16" t="s">
        <v>826</v>
      </c>
      <c r="B7" s="16">
        <f ca="1">BF4</f>
        <v>39.778996653749275</v>
      </c>
      <c r="I7" s="15" t="b">
        <v>1</v>
      </c>
      <c r="P7" s="4" t="s">
        <v>827</v>
      </c>
      <c r="AS7">
        <v>7</v>
      </c>
      <c r="AT7">
        <f>2*60+46</f>
        <v>166</v>
      </c>
      <c r="AZ7" s="4" t="s">
        <v>828</v>
      </c>
      <c r="BA7" s="4" t="str">
        <f>BA3&amp;":"&amp;J3&amp;M3</f>
        <v>TotalStats!F2:F2194</v>
      </c>
    </row>
    <row r="8" spans="1:74" ht="16.5" thickBot="1" x14ac:dyDescent="0.3">
      <c r="A8" s="18" t="s">
        <v>829</v>
      </c>
      <c r="B8" s="18">
        <f ca="1">I9</f>
        <v>2193</v>
      </c>
      <c r="I8" s="4" t="s">
        <v>830</v>
      </c>
      <c r="L8" s="4" t="s">
        <v>831</v>
      </c>
      <c r="AS8">
        <v>8</v>
      </c>
      <c r="AT8">
        <f>2*60+46</f>
        <v>166</v>
      </c>
      <c r="AZ8" s="4" t="s">
        <v>832</v>
      </c>
      <c r="BA8" s="4" t="str">
        <f>BA4&amp;":"&amp;K4&amp;M4</f>
        <v>TotalStats!A2:B2194</v>
      </c>
      <c r="BE8" s="4" t="s">
        <v>833</v>
      </c>
    </row>
    <row r="9" spans="1:74" ht="15.75" x14ac:dyDescent="0.25">
      <c r="I9" s="4">
        <f ca="1">ROWS(INDIRECT(BA7))</f>
        <v>2193</v>
      </c>
      <c r="L9" s="4">
        <f ca="1">ROWS(INDIRECT(BA8))</f>
        <v>2193</v>
      </c>
      <c r="AS9">
        <v>9</v>
      </c>
      <c r="AT9">
        <f>2*60+46</f>
        <v>166</v>
      </c>
      <c r="BE9" s="4">
        <f ca="1">COLUMNS(INDIRECT(BA8))</f>
        <v>2</v>
      </c>
    </row>
    <row r="10" spans="1:74" ht="16.5" thickBot="1" x14ac:dyDescent="0.3">
      <c r="A10" s="4" t="s">
        <v>834</v>
      </c>
      <c r="C10" s="4" t="s">
        <v>835</v>
      </c>
      <c r="I10" s="4">
        <f ca="1">IF(I9=L9,1,0)</f>
        <v>1</v>
      </c>
      <c r="J10" s="4" t="str">
        <f ca="1">IF(I10=0,"DANGER! # of rows in x doesn't match # of rows in y","good: #rows in x and y match")</f>
        <v>good: #rows in x and y match</v>
      </c>
      <c r="AS10">
        <v>10</v>
      </c>
      <c r="AT10">
        <f>2*60+46</f>
        <v>166</v>
      </c>
      <c r="BE10" s="4" t="s">
        <v>836</v>
      </c>
    </row>
    <row r="11" spans="1:74" ht="15.75" x14ac:dyDescent="0.25">
      <c r="A11" s="19"/>
      <c r="B11" s="19" t="s">
        <v>837</v>
      </c>
      <c r="C11" s="19" t="s">
        <v>838</v>
      </c>
      <c r="D11" s="19" t="s">
        <v>839</v>
      </c>
      <c r="E11" s="19" t="s">
        <v>840</v>
      </c>
      <c r="F11" s="19" t="s">
        <v>841</v>
      </c>
      <c r="I11" s="4" t="s">
        <v>842</v>
      </c>
      <c r="AS11">
        <v>11</v>
      </c>
      <c r="AT11">
        <f>2*60+46</f>
        <v>166</v>
      </c>
      <c r="BC11" s="20" t="s">
        <v>843</v>
      </c>
      <c r="BE11" s="4">
        <v>0</v>
      </c>
      <c r="BF11" s="4">
        <v>1</v>
      </c>
      <c r="BG11" s="4">
        <v>2</v>
      </c>
      <c r="BH11" s="4">
        <v>3</v>
      </c>
      <c r="BI11" s="4">
        <v>4</v>
      </c>
      <c r="BJ11" s="4">
        <v>5</v>
      </c>
      <c r="BK11" s="4">
        <v>6</v>
      </c>
      <c r="BL11" s="4">
        <v>7</v>
      </c>
      <c r="BM11" s="4">
        <v>8</v>
      </c>
      <c r="BN11" s="4">
        <v>9</v>
      </c>
      <c r="BO11" s="4">
        <v>10</v>
      </c>
      <c r="BP11" s="4">
        <v>11</v>
      </c>
      <c r="BQ11" s="4">
        <v>12</v>
      </c>
      <c r="BR11" s="4">
        <v>13</v>
      </c>
      <c r="BS11" s="4">
        <v>14</v>
      </c>
      <c r="BT11" s="4">
        <v>15</v>
      </c>
      <c r="BU11" s="4">
        <v>16</v>
      </c>
      <c r="BV11" s="4">
        <v>17</v>
      </c>
    </row>
    <row r="12" spans="1:74" ht="15.75" x14ac:dyDescent="0.25">
      <c r="A12" s="16" t="s">
        <v>844</v>
      </c>
      <c r="B12" s="16">
        <f ca="1">B14-B13</f>
        <v>2</v>
      </c>
      <c r="C12" s="16">
        <f ca="1">BE6</f>
        <v>281.83628188306466</v>
      </c>
      <c r="D12" s="16">
        <f ca="1">C12/B12</f>
        <v>140.91814094153233</v>
      </c>
      <c r="E12" s="16">
        <f ca="1">BE5</f>
        <v>8.9055194338154675E-2</v>
      </c>
      <c r="F12" s="16">
        <f ca="1">FDIST(E12,B12,B13)</f>
        <v>0.91479839332124979</v>
      </c>
      <c r="I12" s="4">
        <f ca="1">COUNT(A:A)-COUNT(A1:A42)</f>
        <v>2193</v>
      </c>
      <c r="AS12">
        <v>12</v>
      </c>
      <c r="AT12">
        <f>4*60+33</f>
        <v>273</v>
      </c>
      <c r="BC12" s="4" t="str">
        <f ca="1">OFFSET(INDIRECT(BA6),0,0,1,1)</f>
        <v>Time in Seconds(random week)</v>
      </c>
      <c r="BD12" s="4" t="s">
        <v>845</v>
      </c>
      <c r="BE12" s="4" t="s">
        <v>846</v>
      </c>
      <c r="BF12" s="4" t="str">
        <f t="shared" ref="BF12:BV12" ca="1" si="0">IF(BF11&lt;$BK$1,OFFSET(INDIRECT($BA$5),0,BF11-1,1,1),NA())</f>
        <v>Week#^2</v>
      </c>
      <c r="BG12" s="4" t="str">
        <f t="shared" ca="1" si="0"/>
        <v>Week #</v>
      </c>
      <c r="BH12" s="4" t="e">
        <f t="shared" ca="1" si="0"/>
        <v>#N/A</v>
      </c>
      <c r="BI12" s="4" t="e">
        <f t="shared" ca="1" si="0"/>
        <v>#N/A</v>
      </c>
      <c r="BJ12" s="4" t="e">
        <f t="shared" ca="1" si="0"/>
        <v>#N/A</v>
      </c>
      <c r="BK12" s="4" t="e">
        <f t="shared" ca="1" si="0"/>
        <v>#N/A</v>
      </c>
      <c r="BL12" s="4" t="e">
        <f t="shared" ca="1" si="0"/>
        <v>#N/A</v>
      </c>
      <c r="BM12" s="4" t="e">
        <f t="shared" ca="1" si="0"/>
        <v>#N/A</v>
      </c>
      <c r="BN12" s="4" t="e">
        <f t="shared" ca="1" si="0"/>
        <v>#N/A</v>
      </c>
      <c r="BO12" s="4" t="e">
        <f t="shared" ca="1" si="0"/>
        <v>#N/A</v>
      </c>
      <c r="BP12" s="4" t="e">
        <f t="shared" ca="1" si="0"/>
        <v>#N/A</v>
      </c>
      <c r="BQ12" s="4" t="e">
        <f t="shared" ca="1" si="0"/>
        <v>#N/A</v>
      </c>
      <c r="BR12" s="4" t="e">
        <f t="shared" ca="1" si="0"/>
        <v>#N/A</v>
      </c>
      <c r="BS12" s="4" t="e">
        <f t="shared" ca="1" si="0"/>
        <v>#N/A</v>
      </c>
      <c r="BT12" s="4" t="e">
        <f t="shared" ca="1" si="0"/>
        <v>#N/A</v>
      </c>
      <c r="BU12" s="4" t="e">
        <f t="shared" ca="1" si="0"/>
        <v>#N/A</v>
      </c>
      <c r="BV12" s="4" t="e">
        <f t="shared" ca="1" si="0"/>
        <v>#N/A</v>
      </c>
    </row>
    <row r="13" spans="1:74" ht="15.75" x14ac:dyDescent="0.25">
      <c r="A13" s="16" t="s">
        <v>847</v>
      </c>
      <c r="B13" s="16">
        <f ca="1">BF5</f>
        <v>2190</v>
      </c>
      <c r="C13" s="16">
        <f ca="1">BF6</f>
        <v>3465387.178766001</v>
      </c>
      <c r="D13" s="16">
        <f ca="1">C13/B13</f>
        <v>1582.3685747789959</v>
      </c>
      <c r="E13" s="16"/>
      <c r="F13" s="16"/>
      <c r="I13" s="4">
        <f ca="1">IF(I12=I9,1,IF(I12&gt;I9,0.5,0))</f>
        <v>1</v>
      </c>
      <c r="AS13">
        <v>13</v>
      </c>
      <c r="AT13">
        <f>4*60+33</f>
        <v>273</v>
      </c>
      <c r="BD13" s="4" t="s">
        <v>848</v>
      </c>
      <c r="BE13" s="4">
        <f t="shared" ref="BE13:BV14" ca="1" si="1">IF(BE$11&lt;$BK$1,OFFSET($BE2,0,$BK$1-BE$11-1,1,1), NA())</f>
        <v>240.23656446269993</v>
      </c>
      <c r="BF13" s="4">
        <f t="shared" ca="1" si="1"/>
        <v>-2.9070819016471025E-7</v>
      </c>
      <c r="BG13" s="4">
        <f t="shared" ca="1" si="1"/>
        <v>9.5986053593250374E-5</v>
      </c>
      <c r="BH13" s="4" t="e">
        <f t="shared" ca="1" si="1"/>
        <v>#N/A</v>
      </c>
      <c r="BI13" s="4" t="e">
        <f t="shared" ca="1" si="1"/>
        <v>#N/A</v>
      </c>
      <c r="BJ13" s="4" t="e">
        <f t="shared" ca="1" si="1"/>
        <v>#N/A</v>
      </c>
      <c r="BK13" s="4" t="e">
        <f t="shared" ca="1" si="1"/>
        <v>#N/A</v>
      </c>
      <c r="BL13" s="4" t="e">
        <f t="shared" ca="1" si="1"/>
        <v>#N/A</v>
      </c>
      <c r="BM13" s="4" t="e">
        <f t="shared" ca="1" si="1"/>
        <v>#N/A</v>
      </c>
      <c r="BN13" s="4" t="e">
        <f t="shared" ca="1" si="1"/>
        <v>#N/A</v>
      </c>
      <c r="BO13" s="4" t="e">
        <f t="shared" ca="1" si="1"/>
        <v>#N/A</v>
      </c>
      <c r="BP13" s="4" t="e">
        <f t="shared" ca="1" si="1"/>
        <v>#N/A</v>
      </c>
      <c r="BQ13" s="4" t="e">
        <f t="shared" ca="1" si="1"/>
        <v>#N/A</v>
      </c>
      <c r="BR13" s="4" t="e">
        <f t="shared" ca="1" si="1"/>
        <v>#N/A</v>
      </c>
      <c r="BS13" s="4" t="e">
        <f t="shared" ca="1" si="1"/>
        <v>#N/A</v>
      </c>
      <c r="BT13" s="4" t="e">
        <f t="shared" ca="1" si="1"/>
        <v>#N/A</v>
      </c>
      <c r="BU13" s="4" t="e">
        <f t="shared" ca="1" si="1"/>
        <v>#N/A</v>
      </c>
      <c r="BV13" s="4" t="e">
        <f t="shared" ca="1" si="1"/>
        <v>#N/A</v>
      </c>
    </row>
    <row r="14" spans="1:74" ht="16.5" thickBot="1" x14ac:dyDescent="0.3">
      <c r="A14" s="18" t="s">
        <v>849</v>
      </c>
      <c r="B14" s="18">
        <f ca="1">B8-1</f>
        <v>2192</v>
      </c>
      <c r="C14" s="18">
        <f ca="1">C12+C13</f>
        <v>3465669.0150478841</v>
      </c>
      <c r="D14" s="18"/>
      <c r="E14" s="18"/>
      <c r="F14" s="18"/>
      <c r="I14" s="4" t="str">
        <f ca="1">IF(I13=0,"DANGER! # rows in residuals is less than # of data points",IF(I13=0.5,"Warning: # rows in residuals is greater than # of data points","good: #rows in residuals is equal to # of data points"))</f>
        <v>good: #rows in residuals is equal to # of data points</v>
      </c>
      <c r="AS14">
        <v>14</v>
      </c>
      <c r="AT14">
        <f>3*60+54</f>
        <v>234</v>
      </c>
      <c r="BD14" s="4" t="s">
        <v>850</v>
      </c>
      <c r="BE14" s="4">
        <f t="shared" ca="1" si="1"/>
        <v>2.5506563934993838</v>
      </c>
      <c r="BF14" s="4">
        <f t="shared" ca="1" si="1"/>
        <v>2.3697019385778687E-6</v>
      </c>
      <c r="BG14" s="4">
        <f t="shared" ca="1" si="1"/>
        <v>5.3694812280455388E-3</v>
      </c>
      <c r="BH14" s="4" t="e">
        <f t="shared" ca="1" si="1"/>
        <v>#N/A</v>
      </c>
      <c r="BI14" s="4" t="e">
        <f t="shared" ca="1" si="1"/>
        <v>#N/A</v>
      </c>
      <c r="BJ14" s="4" t="e">
        <f t="shared" ca="1" si="1"/>
        <v>#N/A</v>
      </c>
      <c r="BK14" s="4" t="e">
        <f t="shared" ca="1" si="1"/>
        <v>#N/A</v>
      </c>
      <c r="BL14" s="4" t="e">
        <f t="shared" ca="1" si="1"/>
        <v>#N/A</v>
      </c>
      <c r="BM14" s="4" t="e">
        <f t="shared" ca="1" si="1"/>
        <v>#N/A</v>
      </c>
      <c r="BN14" s="4" t="e">
        <f t="shared" ca="1" si="1"/>
        <v>#N/A</v>
      </c>
      <c r="BO14" s="4" t="e">
        <f t="shared" ca="1" si="1"/>
        <v>#N/A</v>
      </c>
      <c r="BP14" s="4" t="e">
        <f t="shared" ca="1" si="1"/>
        <v>#N/A</v>
      </c>
      <c r="BQ14" s="4" t="e">
        <f t="shared" ca="1" si="1"/>
        <v>#N/A</v>
      </c>
      <c r="BR14" s="4" t="e">
        <f t="shared" ca="1" si="1"/>
        <v>#N/A</v>
      </c>
      <c r="BS14" s="4" t="e">
        <f t="shared" ca="1" si="1"/>
        <v>#N/A</v>
      </c>
      <c r="BT14" s="4" t="e">
        <f t="shared" ca="1" si="1"/>
        <v>#N/A</v>
      </c>
      <c r="BU14" s="4" t="e">
        <f t="shared" ca="1" si="1"/>
        <v>#N/A</v>
      </c>
      <c r="BV14" s="4" t="e">
        <f t="shared" ca="1" si="1"/>
        <v>#N/A</v>
      </c>
    </row>
    <row r="15" spans="1:74" ht="16.5" thickBot="1" x14ac:dyDescent="0.3">
      <c r="AS15">
        <v>15</v>
      </c>
      <c r="AT15">
        <f>3*60+54</f>
        <v>234</v>
      </c>
    </row>
    <row r="16" spans="1:74" ht="15.75" x14ac:dyDescent="0.25">
      <c r="A16" s="19"/>
      <c r="B16" s="19" t="s">
        <v>851</v>
      </c>
      <c r="C16" s="19" t="s">
        <v>826</v>
      </c>
      <c r="D16" s="19" t="s">
        <v>852</v>
      </c>
      <c r="E16" s="19" t="s">
        <v>853</v>
      </c>
      <c r="F16" s="19" t="s">
        <v>854</v>
      </c>
      <c r="G16" s="19" t="s">
        <v>855</v>
      </c>
      <c r="H16" s="19" t="s">
        <v>856</v>
      </c>
      <c r="I16" s="19" t="s">
        <v>857</v>
      </c>
      <c r="J16" s="20" t="s">
        <v>858</v>
      </c>
      <c r="K16" s="21" t="s">
        <v>859</v>
      </c>
      <c r="AS16">
        <v>16</v>
      </c>
      <c r="AT16">
        <f t="shared" ref="AT16:AT21" si="2">3*60+17</f>
        <v>197</v>
      </c>
    </row>
    <row r="17" spans="1:46" ht="15.75" x14ac:dyDescent="0.25">
      <c r="A17" s="16" t="str">
        <f t="shared" ref="A17:A34" ca="1" si="3">IF($J17&lt;$BK$1,OFFSET($BE$12,0,$J17,1,1), NA())</f>
        <v>Intercept</v>
      </c>
      <c r="B17" s="16">
        <f t="shared" ref="B17:B34" ca="1" si="4">IF($J17&lt;$BK$1,OFFSET($BE$12,1,$J17,1,1), NA())</f>
        <v>240.23656446269993</v>
      </c>
      <c r="C17" s="16">
        <f t="shared" ref="C17:C34" ca="1" si="5">IF($J17&lt;$BK$1,OFFSET($BE$12,2,$J17,1,1), NA())</f>
        <v>2.5506563934993838</v>
      </c>
      <c r="D17" s="16">
        <f ca="1">B17/C17</f>
        <v>94.186173047443035</v>
      </c>
      <c r="E17" s="16">
        <f ca="1">TDIST(ABS(D17),$B$8-$BK$1,2)</f>
        <v>0</v>
      </c>
      <c r="F17" s="22">
        <v>-3.7254574846283717</v>
      </c>
      <c r="G17" s="22">
        <v>24.436173225494855</v>
      </c>
      <c r="H17" s="22">
        <v>-0.92643943666665507</v>
      </c>
      <c r="I17" s="22">
        <v>21.637155177533138</v>
      </c>
      <c r="J17" s="16">
        <v>0</v>
      </c>
      <c r="K17" s="4">
        <f ca="1">IF(ISERROR(A17),"",B17)</f>
        <v>240.23656446269993</v>
      </c>
      <c r="L17" s="23"/>
      <c r="AS17">
        <v>17</v>
      </c>
      <c r="AT17">
        <f t="shared" si="2"/>
        <v>197</v>
      </c>
    </row>
    <row r="18" spans="1:46" ht="15.75" x14ac:dyDescent="0.25">
      <c r="A18" s="16" t="str">
        <f t="shared" ca="1" si="3"/>
        <v>Week#^2</v>
      </c>
      <c r="B18" s="16">
        <f t="shared" ca="1" si="4"/>
        <v>-2.9070819016471025E-7</v>
      </c>
      <c r="C18" s="16">
        <f t="shared" ca="1" si="5"/>
        <v>2.3697019385778687E-6</v>
      </c>
      <c r="D18" s="16">
        <f ca="1">B18/C18</f>
        <v>-0.122677112016532</v>
      </c>
      <c r="E18" s="16">
        <f t="shared" ref="E18:E34" ca="1" si="6">TDIST(ABS(D18),$B$8-$BK$1,2)</f>
        <v>0.90237404515755093</v>
      </c>
      <c r="F18" s="22">
        <v>1.5260236983227822</v>
      </c>
      <c r="G18" s="22">
        <v>6.2543647303068557</v>
      </c>
      <c r="H18" s="22">
        <v>1.9959791501810402</v>
      </c>
      <c r="I18" s="22">
        <v>5.7844092784485976</v>
      </c>
      <c r="J18" s="16">
        <v>1</v>
      </c>
      <c r="K18" s="4" t="str">
        <f ca="1">IF(ISERROR(A18),""," + "&amp;B18&amp;"*"&amp;A18)</f>
        <v xml:space="preserve"> + -2.9070819016471E-07*Week#^2</v>
      </c>
      <c r="L18" s="23"/>
      <c r="AS18">
        <v>18</v>
      </c>
      <c r="AT18">
        <f t="shared" si="2"/>
        <v>197</v>
      </c>
    </row>
    <row r="19" spans="1:46" ht="15.75" x14ac:dyDescent="0.25">
      <c r="A19" s="16" t="str">
        <f t="shared" ca="1" si="3"/>
        <v>Week #</v>
      </c>
      <c r="B19" s="16">
        <f t="shared" ca="1" si="4"/>
        <v>9.5986053593250374E-5</v>
      </c>
      <c r="C19" s="16">
        <f t="shared" ca="1" si="5"/>
        <v>5.3694812280455388E-3</v>
      </c>
      <c r="D19" s="16">
        <f ca="1">B19/C19</f>
        <v>1.7876224818871144E-2</v>
      </c>
      <c r="E19" s="16">
        <f t="shared" ca="1" si="6"/>
        <v>0.98573922421199511</v>
      </c>
      <c r="F19" s="22">
        <v>-6.1714183107161933</v>
      </c>
      <c r="G19" s="22">
        <v>-1.4735633543659756</v>
      </c>
      <c r="H19" s="22">
        <v>-5.7044929062578547</v>
      </c>
      <c r="I19" s="22">
        <v>-1.9404887588243145</v>
      </c>
      <c r="J19" s="16">
        <v>2</v>
      </c>
      <c r="K19" s="4" t="str">
        <f t="shared" ref="K19:K34" ca="1" si="7">IF(ISERROR(A19),""," + "&amp;B19&amp;"*"&amp;A19)</f>
        <v xml:space="preserve"> + 9.59860535932504E-05*Week #</v>
      </c>
      <c r="L19" s="23"/>
      <c r="AS19">
        <v>19</v>
      </c>
      <c r="AT19">
        <f t="shared" si="2"/>
        <v>197</v>
      </c>
    </row>
    <row r="20" spans="1:46" ht="15.75" x14ac:dyDescent="0.25">
      <c r="A20" s="16" t="e">
        <f t="shared" ca="1" si="3"/>
        <v>#N/A</v>
      </c>
      <c r="B20" s="16" t="e">
        <f t="shared" ca="1" si="4"/>
        <v>#N/A</v>
      </c>
      <c r="C20" s="16" t="e">
        <f t="shared" ca="1" si="5"/>
        <v>#N/A</v>
      </c>
      <c r="D20" s="16" t="e">
        <f t="shared" ref="D20:D34" ca="1" si="8">B20/C20</f>
        <v>#N/A</v>
      </c>
      <c r="E20" s="16" t="e">
        <f t="shared" ca="1" si="6"/>
        <v>#N/A</v>
      </c>
      <c r="F20" s="22">
        <v>0</v>
      </c>
      <c r="G20" s="22">
        <v>0</v>
      </c>
      <c r="H20" s="22">
        <v>0</v>
      </c>
      <c r="I20" s="22">
        <v>0</v>
      </c>
      <c r="J20" s="16">
        <v>3</v>
      </c>
      <c r="K20" s="4" t="str">
        <f t="shared" ca="1" si="7"/>
        <v/>
      </c>
      <c r="AS20">
        <v>20</v>
      </c>
      <c r="AT20">
        <f t="shared" si="2"/>
        <v>197</v>
      </c>
    </row>
    <row r="21" spans="1:46" ht="15.75" x14ac:dyDescent="0.25">
      <c r="A21" s="16" t="e">
        <f t="shared" ca="1" si="3"/>
        <v>#N/A</v>
      </c>
      <c r="B21" s="16" t="e">
        <f t="shared" ca="1" si="4"/>
        <v>#N/A</v>
      </c>
      <c r="C21" s="16" t="e">
        <f t="shared" ca="1" si="5"/>
        <v>#N/A</v>
      </c>
      <c r="D21" s="16" t="e">
        <f t="shared" ca="1" si="8"/>
        <v>#N/A</v>
      </c>
      <c r="E21" s="16" t="e">
        <f t="shared" ca="1" si="6"/>
        <v>#N/A</v>
      </c>
      <c r="F21" s="22">
        <v>0</v>
      </c>
      <c r="G21" s="22">
        <v>0</v>
      </c>
      <c r="H21" s="22">
        <v>0</v>
      </c>
      <c r="I21" s="22">
        <v>0</v>
      </c>
      <c r="J21" s="16">
        <v>4</v>
      </c>
      <c r="K21" s="4" t="str">
        <f t="shared" ca="1" si="7"/>
        <v/>
      </c>
      <c r="AS21">
        <v>21</v>
      </c>
      <c r="AT21">
        <f t="shared" si="2"/>
        <v>197</v>
      </c>
    </row>
    <row r="22" spans="1:46" ht="15.75" x14ac:dyDescent="0.25">
      <c r="A22" s="16" t="e">
        <f t="shared" ca="1" si="3"/>
        <v>#N/A</v>
      </c>
      <c r="B22" s="16" t="e">
        <f t="shared" ca="1" si="4"/>
        <v>#N/A</v>
      </c>
      <c r="C22" s="16" t="e">
        <f t="shared" ca="1" si="5"/>
        <v>#N/A</v>
      </c>
      <c r="D22" s="16" t="e">
        <f t="shared" ca="1" si="8"/>
        <v>#N/A</v>
      </c>
      <c r="E22" s="16" t="e">
        <f t="shared" ca="1" si="6"/>
        <v>#N/A</v>
      </c>
      <c r="F22" s="22">
        <v>0</v>
      </c>
      <c r="G22" s="22">
        <v>0</v>
      </c>
      <c r="H22" s="22">
        <v>0</v>
      </c>
      <c r="I22" s="22">
        <v>0</v>
      </c>
      <c r="J22" s="16">
        <v>5</v>
      </c>
      <c r="K22" s="4" t="str">
        <f t="shared" ca="1" si="7"/>
        <v/>
      </c>
      <c r="AS22">
        <v>22</v>
      </c>
      <c r="AT22">
        <f>3*60+50</f>
        <v>230</v>
      </c>
    </row>
    <row r="23" spans="1:46" ht="15.75" x14ac:dyDescent="0.25">
      <c r="A23" s="16" t="e">
        <f t="shared" ca="1" si="3"/>
        <v>#N/A</v>
      </c>
      <c r="B23" s="16" t="e">
        <f t="shared" ca="1" si="4"/>
        <v>#N/A</v>
      </c>
      <c r="C23" s="16" t="e">
        <f t="shared" ca="1" si="5"/>
        <v>#N/A</v>
      </c>
      <c r="D23" s="16" t="e">
        <f t="shared" ca="1" si="8"/>
        <v>#N/A</v>
      </c>
      <c r="E23" s="16" t="e">
        <f t="shared" ca="1" si="6"/>
        <v>#N/A</v>
      </c>
      <c r="F23" s="22">
        <v>0</v>
      </c>
      <c r="G23" s="22">
        <v>0</v>
      </c>
      <c r="H23" s="22">
        <v>0</v>
      </c>
      <c r="I23" s="22">
        <v>0</v>
      </c>
      <c r="J23" s="16">
        <v>6</v>
      </c>
      <c r="K23" s="4" t="str">
        <f t="shared" ca="1" si="7"/>
        <v/>
      </c>
      <c r="AS23">
        <v>23</v>
      </c>
      <c r="AT23">
        <f>3*60+50</f>
        <v>230</v>
      </c>
    </row>
    <row r="24" spans="1:46" ht="15.75" x14ac:dyDescent="0.25">
      <c r="A24" s="16" t="e">
        <f t="shared" ca="1" si="3"/>
        <v>#N/A</v>
      </c>
      <c r="B24" s="16" t="e">
        <f t="shared" ca="1" si="4"/>
        <v>#N/A</v>
      </c>
      <c r="C24" s="16" t="e">
        <f t="shared" ca="1" si="5"/>
        <v>#N/A</v>
      </c>
      <c r="D24" s="16" t="e">
        <f t="shared" ca="1" si="8"/>
        <v>#N/A</v>
      </c>
      <c r="E24" s="16" t="e">
        <f t="shared" ca="1" si="6"/>
        <v>#N/A</v>
      </c>
      <c r="F24" s="22">
        <v>0</v>
      </c>
      <c r="G24" s="22">
        <v>0</v>
      </c>
      <c r="H24" s="22">
        <v>0</v>
      </c>
      <c r="I24" s="22">
        <v>0</v>
      </c>
      <c r="J24" s="16">
        <v>7</v>
      </c>
      <c r="K24" s="4" t="str">
        <f t="shared" ca="1" si="7"/>
        <v/>
      </c>
      <c r="AS24">
        <v>24</v>
      </c>
      <c r="AT24">
        <f>2*60+45</f>
        <v>165</v>
      </c>
    </row>
    <row r="25" spans="1:46" ht="15.75" x14ac:dyDescent="0.25">
      <c r="A25" s="16" t="e">
        <f t="shared" ca="1" si="3"/>
        <v>#N/A</v>
      </c>
      <c r="B25" s="16" t="e">
        <f t="shared" ca="1" si="4"/>
        <v>#N/A</v>
      </c>
      <c r="C25" s="16" t="e">
        <f t="shared" ca="1" si="5"/>
        <v>#N/A</v>
      </c>
      <c r="D25" s="16" t="e">
        <f t="shared" ca="1" si="8"/>
        <v>#N/A</v>
      </c>
      <c r="E25" s="16" t="e">
        <f t="shared" ca="1" si="6"/>
        <v>#N/A</v>
      </c>
      <c r="F25" s="22">
        <v>0</v>
      </c>
      <c r="G25" s="22">
        <v>0</v>
      </c>
      <c r="H25" s="22">
        <v>0</v>
      </c>
      <c r="I25" s="22">
        <v>0</v>
      </c>
      <c r="J25" s="16">
        <v>8</v>
      </c>
      <c r="K25" s="4" t="str">
        <f t="shared" ca="1" si="7"/>
        <v/>
      </c>
      <c r="AS25">
        <v>25</v>
      </c>
      <c r="AT25">
        <f>3*60+51</f>
        <v>231</v>
      </c>
    </row>
    <row r="26" spans="1:46" ht="15.75" x14ac:dyDescent="0.25">
      <c r="A26" s="16" t="e">
        <f t="shared" ca="1" si="3"/>
        <v>#N/A</v>
      </c>
      <c r="B26" s="16" t="e">
        <f t="shared" ca="1" si="4"/>
        <v>#N/A</v>
      </c>
      <c r="C26" s="16" t="e">
        <f t="shared" ca="1" si="5"/>
        <v>#N/A</v>
      </c>
      <c r="D26" s="16" t="e">
        <f t="shared" ca="1" si="8"/>
        <v>#N/A</v>
      </c>
      <c r="E26" s="16" t="e">
        <f t="shared" ca="1" si="6"/>
        <v>#N/A</v>
      </c>
      <c r="F26" s="22" t="s">
        <v>860</v>
      </c>
      <c r="G26" s="22">
        <v>0</v>
      </c>
      <c r="H26" s="22">
        <v>0</v>
      </c>
      <c r="I26" s="22">
        <v>0</v>
      </c>
      <c r="J26" s="16">
        <v>9</v>
      </c>
      <c r="K26" s="4" t="str">
        <f t="shared" ca="1" si="7"/>
        <v/>
      </c>
      <c r="AS26">
        <v>26</v>
      </c>
      <c r="AT26">
        <f>3*60+51</f>
        <v>231</v>
      </c>
    </row>
    <row r="27" spans="1:46" ht="15.75" x14ac:dyDescent="0.25">
      <c r="A27" s="16" t="e">
        <f t="shared" ca="1" si="3"/>
        <v>#N/A</v>
      </c>
      <c r="B27" s="16" t="e">
        <f t="shared" ca="1" si="4"/>
        <v>#N/A</v>
      </c>
      <c r="C27" s="16" t="e">
        <f t="shared" ca="1" si="5"/>
        <v>#N/A</v>
      </c>
      <c r="D27" s="16" t="e">
        <f t="shared" ca="1" si="8"/>
        <v>#N/A</v>
      </c>
      <c r="E27" s="16" t="e">
        <f t="shared" ca="1" si="6"/>
        <v>#N/A</v>
      </c>
      <c r="F27" s="22" t="s">
        <v>861</v>
      </c>
      <c r="G27" s="22">
        <v>0</v>
      </c>
      <c r="H27" s="22">
        <v>0</v>
      </c>
      <c r="I27" s="22">
        <v>0</v>
      </c>
      <c r="J27" s="16">
        <v>10</v>
      </c>
      <c r="K27" s="4" t="str">
        <f t="shared" ca="1" si="7"/>
        <v/>
      </c>
      <c r="AS27">
        <v>27</v>
      </c>
      <c r="AT27">
        <f>3*60</f>
        <v>180</v>
      </c>
    </row>
    <row r="28" spans="1:46" ht="15.75" x14ac:dyDescent="0.25">
      <c r="A28" s="16" t="e">
        <f t="shared" ca="1" si="3"/>
        <v>#N/A</v>
      </c>
      <c r="B28" s="16" t="e">
        <f t="shared" ca="1" si="4"/>
        <v>#N/A</v>
      </c>
      <c r="C28" s="16" t="e">
        <f t="shared" ca="1" si="5"/>
        <v>#N/A</v>
      </c>
      <c r="D28" s="16" t="e">
        <f t="shared" ca="1" si="8"/>
        <v>#N/A</v>
      </c>
      <c r="E28" s="16" t="e">
        <f t="shared" ca="1" si="6"/>
        <v>#N/A</v>
      </c>
      <c r="F28" s="22" t="s">
        <v>862</v>
      </c>
      <c r="G28" s="22">
        <v>0</v>
      </c>
      <c r="H28" s="22">
        <v>0</v>
      </c>
      <c r="I28" s="22">
        <v>0</v>
      </c>
      <c r="J28" s="16">
        <v>11</v>
      </c>
      <c r="K28" s="4" t="str">
        <f t="shared" ca="1" si="7"/>
        <v/>
      </c>
      <c r="R28" s="4" t="s">
        <v>863</v>
      </c>
      <c r="T28" s="4" t="s">
        <v>864</v>
      </c>
      <c r="Z28" s="4" t="s">
        <v>865</v>
      </c>
      <c r="AS28">
        <v>28</v>
      </c>
      <c r="AT28">
        <f>3*60</f>
        <v>180</v>
      </c>
    </row>
    <row r="29" spans="1:46" ht="15.75" x14ac:dyDescent="0.25">
      <c r="A29" s="16" t="e">
        <f t="shared" ca="1" si="3"/>
        <v>#N/A</v>
      </c>
      <c r="B29" s="16" t="e">
        <f t="shared" ca="1" si="4"/>
        <v>#N/A</v>
      </c>
      <c r="C29" s="16" t="e">
        <f t="shared" ca="1" si="5"/>
        <v>#N/A</v>
      </c>
      <c r="D29" s="16" t="e">
        <f t="shared" ca="1" si="8"/>
        <v>#N/A</v>
      </c>
      <c r="E29" s="16" t="e">
        <f t="shared" ca="1" si="6"/>
        <v>#N/A</v>
      </c>
      <c r="F29" s="22" t="s">
        <v>866</v>
      </c>
      <c r="G29" s="22">
        <v>0</v>
      </c>
      <c r="H29" s="22">
        <v>0</v>
      </c>
      <c r="I29" s="22">
        <v>0</v>
      </c>
      <c r="J29" s="16">
        <v>12</v>
      </c>
      <c r="K29" s="4" t="str">
        <f t="shared" ca="1" si="7"/>
        <v/>
      </c>
      <c r="R29" s="4" t="s">
        <v>867</v>
      </c>
      <c r="S29" s="4">
        <f ca="1">MIN($E$43:$E$65000)</f>
        <v>-13.236660158045339</v>
      </c>
      <c r="T29" s="4">
        <f ca="1">MAX($M$43:$M$65535)*1.1</f>
        <v>1.1000000000000001</v>
      </c>
      <c r="Z29" s="4" t="s">
        <v>799</v>
      </c>
      <c r="AS29">
        <v>29</v>
      </c>
      <c r="AT29">
        <f>3*60</f>
        <v>180</v>
      </c>
    </row>
    <row r="30" spans="1:46" ht="15.75" x14ac:dyDescent="0.25">
      <c r="A30" s="16" t="e">
        <f t="shared" ca="1" si="3"/>
        <v>#N/A</v>
      </c>
      <c r="B30" s="16" t="e">
        <f t="shared" ca="1" si="4"/>
        <v>#N/A</v>
      </c>
      <c r="C30" s="16" t="e">
        <f t="shared" ca="1" si="5"/>
        <v>#N/A</v>
      </c>
      <c r="D30" s="16" t="e">
        <f t="shared" ca="1" si="8"/>
        <v>#N/A</v>
      </c>
      <c r="E30" s="16" t="e">
        <f t="shared" ca="1" si="6"/>
        <v>#N/A</v>
      </c>
      <c r="F30" s="22">
        <v>0</v>
      </c>
      <c r="G30" s="22">
        <v>0</v>
      </c>
      <c r="H30" s="22">
        <v>0</v>
      </c>
      <c r="I30" s="22">
        <v>0</v>
      </c>
      <c r="J30" s="16">
        <v>13</v>
      </c>
      <c r="K30" s="4" t="str">
        <f t="shared" ca="1" si="7"/>
        <v/>
      </c>
      <c r="R30" s="4" t="s">
        <v>868</v>
      </c>
      <c r="S30" s="4">
        <f ca="1">QUARTILE($E$43:$E$65000,1)</f>
        <v>-7.4866839365275908</v>
      </c>
      <c r="T30" s="4">
        <f ca="1">T29</f>
        <v>1.1000000000000001</v>
      </c>
      <c r="Z30" s="4" t="s">
        <v>869</v>
      </c>
      <c r="AS30">
        <v>30</v>
      </c>
      <c r="AT30">
        <f>2*60+55</f>
        <v>175</v>
      </c>
    </row>
    <row r="31" spans="1:46" ht="15.75" x14ac:dyDescent="0.25">
      <c r="A31" s="16" t="e">
        <f t="shared" ca="1" si="3"/>
        <v>#N/A</v>
      </c>
      <c r="B31" s="16" t="e">
        <f t="shared" ca="1" si="4"/>
        <v>#N/A</v>
      </c>
      <c r="C31" s="16" t="e">
        <f t="shared" ca="1" si="5"/>
        <v>#N/A</v>
      </c>
      <c r="D31" s="16" t="e">
        <f t="shared" ca="1" si="8"/>
        <v>#N/A</v>
      </c>
      <c r="E31" s="16" t="e">
        <f t="shared" ca="1" si="6"/>
        <v>#N/A</v>
      </c>
      <c r="F31" s="22">
        <v>0</v>
      </c>
      <c r="G31" s="22">
        <v>0</v>
      </c>
      <c r="H31" s="22">
        <v>0</v>
      </c>
      <c r="I31" s="22">
        <v>0</v>
      </c>
      <c r="J31" s="16">
        <v>14</v>
      </c>
      <c r="K31" s="4" t="str">
        <f t="shared" ca="1" si="7"/>
        <v/>
      </c>
      <c r="R31" s="4" t="s">
        <v>870</v>
      </c>
      <c r="S31" s="4">
        <f ca="1">MEDIAN($E$43:$E$65000)</f>
        <v>-1.7367077150098424</v>
      </c>
      <c r="T31" s="4">
        <f ca="1">T30</f>
        <v>1.1000000000000001</v>
      </c>
      <c r="Z31" s="4" t="s">
        <v>871</v>
      </c>
      <c r="AS31">
        <v>31</v>
      </c>
      <c r="AT31">
        <f>4*60+29</f>
        <v>269</v>
      </c>
    </row>
    <row r="32" spans="1:46" ht="15.75" x14ac:dyDescent="0.25">
      <c r="A32" s="16" t="e">
        <f t="shared" ca="1" si="3"/>
        <v>#N/A</v>
      </c>
      <c r="B32" s="16" t="e">
        <f t="shared" ca="1" si="4"/>
        <v>#N/A</v>
      </c>
      <c r="C32" s="16" t="e">
        <f t="shared" ca="1" si="5"/>
        <v>#N/A</v>
      </c>
      <c r="D32" s="16" t="e">
        <f t="shared" ca="1" si="8"/>
        <v>#N/A</v>
      </c>
      <c r="E32" s="16" t="e">
        <f t="shared" ca="1" si="6"/>
        <v>#N/A</v>
      </c>
      <c r="F32" s="22">
        <v>0</v>
      </c>
      <c r="G32" s="22">
        <v>0</v>
      </c>
      <c r="H32" s="22">
        <v>0</v>
      </c>
      <c r="I32" s="22">
        <v>0</v>
      </c>
      <c r="J32" s="16">
        <v>15</v>
      </c>
      <c r="K32" s="4" t="str">
        <f t="shared" ca="1" si="7"/>
        <v/>
      </c>
      <c r="R32" s="4" t="s">
        <v>872</v>
      </c>
      <c r="S32" s="4">
        <f ca="1">QUARTILE($E$43:$E$65000,3)</f>
        <v>4.0132685065079059</v>
      </c>
      <c r="T32" s="4">
        <f ca="1">T31</f>
        <v>1.1000000000000001</v>
      </c>
      <c r="Z32" s="4" t="s">
        <v>873</v>
      </c>
      <c r="AS32">
        <v>32</v>
      </c>
      <c r="AT32">
        <f>3*60+57</f>
        <v>237</v>
      </c>
    </row>
    <row r="33" spans="1:46" ht="15.75" x14ac:dyDescent="0.25">
      <c r="A33" s="16" t="e">
        <f t="shared" ca="1" si="3"/>
        <v>#N/A</v>
      </c>
      <c r="B33" s="16" t="e">
        <f t="shared" ca="1" si="4"/>
        <v>#N/A</v>
      </c>
      <c r="C33" s="16" t="e">
        <f t="shared" ca="1" si="5"/>
        <v>#N/A</v>
      </c>
      <c r="D33" s="16" t="e">
        <f t="shared" ca="1" si="8"/>
        <v>#N/A</v>
      </c>
      <c r="E33" s="16" t="e">
        <f t="shared" ca="1" si="6"/>
        <v>#N/A</v>
      </c>
      <c r="F33" s="22">
        <v>0</v>
      </c>
      <c r="G33" s="22">
        <v>0</v>
      </c>
      <c r="H33" s="22">
        <v>0</v>
      </c>
      <c r="I33" s="22">
        <v>0</v>
      </c>
      <c r="J33" s="16">
        <v>16</v>
      </c>
      <c r="K33" s="4" t="str">
        <f t="shared" ca="1" si="7"/>
        <v/>
      </c>
      <c r="R33" s="4" t="s">
        <v>874</v>
      </c>
      <c r="S33" s="4">
        <f ca="1">MAX($E$43:$E$65000)</f>
        <v>9.7632447280256542</v>
      </c>
      <c r="T33" s="4">
        <f ca="1">T32</f>
        <v>1.1000000000000001</v>
      </c>
      <c r="AA33" s="4" t="s">
        <v>804</v>
      </c>
      <c r="AB33" s="4" t="s">
        <v>805</v>
      </c>
      <c r="AC33" s="4" t="s">
        <v>806</v>
      </c>
      <c r="AD33" s="4" t="s">
        <v>807</v>
      </c>
      <c r="AE33" s="4" t="s">
        <v>808</v>
      </c>
      <c r="AS33">
        <v>33</v>
      </c>
      <c r="AT33">
        <f>3*60+57</f>
        <v>237</v>
      </c>
    </row>
    <row r="34" spans="1:46" ht="15.75" x14ac:dyDescent="0.25">
      <c r="A34" s="16" t="e">
        <f t="shared" ca="1" si="3"/>
        <v>#N/A</v>
      </c>
      <c r="B34" s="16" t="e">
        <f t="shared" ca="1" si="4"/>
        <v>#N/A</v>
      </c>
      <c r="C34" s="16" t="e">
        <f t="shared" ca="1" si="5"/>
        <v>#N/A</v>
      </c>
      <c r="D34" s="16" t="e">
        <f t="shared" ca="1" si="8"/>
        <v>#N/A</v>
      </c>
      <c r="E34" s="16" t="e">
        <f t="shared" ca="1" si="6"/>
        <v>#N/A</v>
      </c>
      <c r="F34" s="22">
        <v>0</v>
      </c>
      <c r="G34" s="22">
        <v>0</v>
      </c>
      <c r="H34" s="22">
        <v>0</v>
      </c>
      <c r="I34" s="22">
        <v>0</v>
      </c>
      <c r="J34" s="16">
        <v>17</v>
      </c>
      <c r="K34" s="4" t="str">
        <f t="shared" ca="1" si="7"/>
        <v/>
      </c>
      <c r="R34" s="4" t="s">
        <v>875</v>
      </c>
      <c r="S34" s="4">
        <f ca="1">AVERAGE($E$43:$E$65000)</f>
        <v>-1.7367077150098424</v>
      </c>
      <c r="Z34" s="4" t="s">
        <v>811</v>
      </c>
      <c r="AA34" s="15" t="str">
        <f>I3</f>
        <v>TotalStats</v>
      </c>
      <c r="AB34" s="15" t="str">
        <f>J3</f>
        <v>F</v>
      </c>
      <c r="AD34" s="15">
        <v>17</v>
      </c>
      <c r="AE34" s="15">
        <v>21</v>
      </c>
      <c r="AI34" s="4" t="str">
        <f>$AA34&amp;"!"&amp;AB34&amp;AD34</f>
        <v>TotalStats!F17</v>
      </c>
      <c r="AJ34" s="4" t="str">
        <f>AI34&amp;":"&amp;AB34&amp;AE34</f>
        <v>TotalStats!F17:F21</v>
      </c>
      <c r="AS34">
        <v>34</v>
      </c>
      <c r="AT34">
        <f>3*60+57</f>
        <v>237</v>
      </c>
    </row>
    <row r="35" spans="1:46" ht="15.75" x14ac:dyDescent="0.25">
      <c r="A35" s="16" t="s">
        <v>876</v>
      </c>
      <c r="B35" s="16"/>
      <c r="C35" s="16"/>
      <c r="Z35" s="4" t="s">
        <v>815</v>
      </c>
      <c r="AA35" s="17" t="str">
        <f>AA34</f>
        <v>TotalStats</v>
      </c>
      <c r="AB35" s="15" t="str">
        <f>J4</f>
        <v>A</v>
      </c>
      <c r="AC35" s="15" t="str">
        <f>K4</f>
        <v>B</v>
      </c>
      <c r="AD35" s="17">
        <f>AD34</f>
        <v>17</v>
      </c>
      <c r="AE35" s="17">
        <f>AD35+(AE34-AD34)</f>
        <v>21</v>
      </c>
      <c r="AI35" s="4" t="str">
        <f>$AA35&amp;"!"&amp;AB35&amp;AD35</f>
        <v>TotalStats!A17</v>
      </c>
      <c r="AJ35" s="4" t="str">
        <f>AI35&amp;":"&amp;AC35&amp;AE35</f>
        <v>TotalStats!A17:B21</v>
      </c>
      <c r="AS35">
        <v>35</v>
      </c>
      <c r="AT35">
        <f>3*60+57</f>
        <v>237</v>
      </c>
    </row>
    <row r="36" spans="1:46" ht="15.75" x14ac:dyDescent="0.25">
      <c r="A36" s="4" t="s">
        <v>877</v>
      </c>
      <c r="B36" s="16" t="str">
        <f ca="1">K17&amp;K18&amp;K19&amp;K20&amp;K21&amp;K22&amp;K23&amp;K24&amp;K25&amp;K26&amp;K27&amp;K28&amp;K29&amp;K30&amp;K31&amp;K32&amp;K33&amp;K34</f>
        <v>240.2365644627 + -2.9070819016471E-07*Week#^2 + 9.59860535932504E-05*Week #</v>
      </c>
      <c r="AI36" s="4" t="str">
        <f>$AA34&amp;"!"&amp;AB34&amp;(AD34-1)</f>
        <v>TotalStats!F16</v>
      </c>
      <c r="AS36">
        <v>36</v>
      </c>
      <c r="AT36">
        <f>4*60+49</f>
        <v>289</v>
      </c>
    </row>
    <row r="37" spans="1:46" ht="15.75" x14ac:dyDescent="0.25">
      <c r="A37" s="4" t="s">
        <v>878</v>
      </c>
      <c r="O37" s="4" t="s">
        <v>879</v>
      </c>
      <c r="AI37" s="4" t="str">
        <f>$AA35&amp;"!"&amp;AB35&amp;(AD35-1)</f>
        <v>TotalStats!A16</v>
      </c>
      <c r="AS37">
        <v>37</v>
      </c>
      <c r="AT37">
        <f>2*60+42</f>
        <v>162</v>
      </c>
    </row>
    <row r="38" spans="1:46" ht="15.75" x14ac:dyDescent="0.25">
      <c r="O38" s="4">
        <f>COUNT(#REF!)</f>
        <v>0</v>
      </c>
      <c r="Z38" s="4" t="s">
        <v>880</v>
      </c>
      <c r="AS38">
        <v>38</v>
      </c>
      <c r="AT38">
        <f>2*60+42</f>
        <v>162</v>
      </c>
    </row>
    <row r="39" spans="1:46" ht="16.5" thickBot="1" x14ac:dyDescent="0.3">
      <c r="O39" s="4" t="s">
        <v>881</v>
      </c>
      <c r="V39" s="24"/>
      <c r="AS39">
        <v>39</v>
      </c>
      <c r="AT39">
        <f>2*60+42</f>
        <v>162</v>
      </c>
    </row>
    <row r="40" spans="1:46" ht="30.75" thickBot="1" x14ac:dyDescent="0.3">
      <c r="A40" s="4" t="s">
        <v>882</v>
      </c>
      <c r="O40" s="4" t="s">
        <v>883</v>
      </c>
      <c r="W40" s="25"/>
      <c r="X40" s="26"/>
      <c r="Z40" s="19" t="s">
        <v>884</v>
      </c>
      <c r="AA40" s="27" t="str">
        <f ca="1">"Observed  "&amp;INDIRECT(AI36)</f>
        <v>Observed  233</v>
      </c>
      <c r="AB40" s="27" t="str">
        <f ca="1">"Predicted "&amp;INDIRECT(AI36)</f>
        <v>Predicted 233</v>
      </c>
      <c r="AC40" s="19" t="s">
        <v>885</v>
      </c>
      <c r="AS40">
        <v>40</v>
      </c>
      <c r="AT40">
        <f>5*60+15</f>
        <v>315</v>
      </c>
    </row>
    <row r="41" spans="1:46" ht="16.5" thickBot="1" x14ac:dyDescent="0.3">
      <c r="B41" s="19" t="s">
        <v>886</v>
      </c>
      <c r="C41" s="4">
        <f ca="1">I13</f>
        <v>1</v>
      </c>
      <c r="D41" s="4" t="str">
        <f ca="1">I14</f>
        <v>good: #rows in residuals is equal to # of data points</v>
      </c>
      <c r="O41" s="4" t="s">
        <v>887</v>
      </c>
      <c r="W41" s="25"/>
      <c r="X41" s="26"/>
      <c r="Z41" s="16">
        <v>1</v>
      </c>
      <c r="AA41" s="4">
        <f ca="1">IF(OR(ISBLANK(Z41),Z41&gt;$I$9),NA(),OFFSET(INDIRECT($AI$34),Z41-1,0,1,1))</f>
        <v>294</v>
      </c>
      <c r="AB41" s="16">
        <f ca="1">$BE$13+SUMPRODUCT(OFFSET($BF$13,0,0,1,$BE$9),OFFSET(INDIRECT($AI$35),Z41-1,0,1,$BE$9))</f>
        <v>240.23802581826075</v>
      </c>
      <c r="AC41" s="16">
        <f ca="1">AA41-AB41</f>
        <v>53.761974181739248</v>
      </c>
      <c r="AS41">
        <v>41</v>
      </c>
      <c r="AT41">
        <f>5*60+15</f>
        <v>315</v>
      </c>
    </row>
    <row r="42" spans="1:46" ht="90" x14ac:dyDescent="0.25">
      <c r="A42" s="19" t="s">
        <v>888</v>
      </c>
      <c r="B42" s="19" t="str">
        <f ca="1">A19</f>
        <v>Week #</v>
      </c>
      <c r="C42" s="27" t="str">
        <f ca="1">"Observed "&amp;BC12</f>
        <v>Observed Time in Seconds(random week)</v>
      </c>
      <c r="D42" s="27" t="str">
        <f ca="1">"Predicted  "&amp;BC12</f>
        <v>Predicted  Time in Seconds(random week)</v>
      </c>
      <c r="E42" s="19" t="str">
        <f ca="1">"Residuals of "&amp;BC12</f>
        <v>Residuals of Time in Seconds(random week)</v>
      </c>
      <c r="F42" s="27" t="s">
        <v>889</v>
      </c>
      <c r="G42" s="28" t="str">
        <f ca="1">E42</f>
        <v>Residuals of Time in Seconds(random week)</v>
      </c>
      <c r="H42" s="24" t="s">
        <v>890</v>
      </c>
      <c r="I42" s="24" t="s">
        <v>891</v>
      </c>
      <c r="J42" s="24" t="s">
        <v>892</v>
      </c>
      <c r="K42" s="24" t="s">
        <v>893</v>
      </c>
      <c r="L42" s="24" t="str">
        <f ca="1">"Ordered "&amp;G42</f>
        <v>Ordered Residuals of Time in Seconds(random week)</v>
      </c>
      <c r="M42" s="24" t="str">
        <f ca="1">G42</f>
        <v>Residuals of Time in Seconds(random week)</v>
      </c>
      <c r="O42" s="4" t="s">
        <v>894</v>
      </c>
      <c r="P42" s="4" t="s">
        <v>895</v>
      </c>
      <c r="Q42" s="4" t="s">
        <v>896</v>
      </c>
      <c r="R42" s="24" t="s">
        <v>897</v>
      </c>
      <c r="S42" s="24" t="s">
        <v>898</v>
      </c>
      <c r="T42" s="24" t="s">
        <v>899</v>
      </c>
      <c r="U42" s="24" t="s">
        <v>900</v>
      </c>
      <c r="W42" s="25"/>
      <c r="X42" s="26"/>
      <c r="Z42" s="16">
        <v>2</v>
      </c>
      <c r="AA42" s="4">
        <f ca="1">IF(OR(ISBLANK(Z42),Z42&gt;$I$9),NA(),OFFSET(INDIRECT($AI$34),Z42-1,0,1,1))</f>
        <v>201</v>
      </c>
      <c r="AB42" s="16">
        <f ca="1">$BE$13+SUMPRODUCT(OFFSET($BF$13,0,0,1,$BE$9),OFFSET(INDIRECT($AI$35),Z42-1,0,1,$BE$9))</f>
        <v>240.23811221094405</v>
      </c>
      <c r="AC42" s="16">
        <f ca="1">AA42-AB42</f>
        <v>-39.238112210944053</v>
      </c>
      <c r="AI42" s="4" t="s">
        <v>901</v>
      </c>
      <c r="AS42">
        <v>42</v>
      </c>
      <c r="AT42">
        <f>5*60+15</f>
        <v>315</v>
      </c>
    </row>
    <row r="43" spans="1:46" ht="15.75" x14ac:dyDescent="0.25">
      <c r="A43" s="16">
        <v>1</v>
      </c>
      <c r="B43" s="22" t="s">
        <v>902</v>
      </c>
      <c r="C43" s="4">
        <f t="shared" ref="C43:C106" ca="1" si="9">IF(OR(ISBLANK(A43),A43&gt;$I$9),NA(),OFFSET(INDIRECT($BA$3),A43-1,0,1,1))</f>
        <v>227</v>
      </c>
      <c r="D43" s="16">
        <f t="shared" ref="D43:D106" ca="1" si="10">$BE$13+SUMPRODUCT(OFFSET($BF$13,0,0,1,$BE$9),OFFSET(INDIRECT($BA$4),A43-1,0,1,$BE$9))</f>
        <v>240.23666015804534</v>
      </c>
      <c r="E43" s="16">
        <f t="shared" ref="E43:E106" ca="1" si="11">C43-D43</f>
        <v>-13.236660158045339</v>
      </c>
      <c r="F43" s="22" t="s">
        <v>902</v>
      </c>
      <c r="G43" s="29">
        <f ca="1">E43</f>
        <v>-13.236660158045339</v>
      </c>
      <c r="H43" s="4">
        <v>1</v>
      </c>
      <c r="I43" s="4">
        <f ca="1">(H43-0.5)/$B$8</f>
        <v>2.2799817601459188E-4</v>
      </c>
      <c r="J43" s="4">
        <f ca="1">1-I43</f>
        <v>0.9997720018239854</v>
      </c>
      <c r="K43" s="30">
        <f ca="1">NORMINV((H43-0.5)/$B$8,0,1)</f>
        <v>-3.5053564370253762</v>
      </c>
      <c r="L43" s="4">
        <f ca="1">IF(H43&lt;=$B$8,SMALL($E$43:$E$65535,H43),NA())</f>
        <v>-13.236660158045339</v>
      </c>
      <c r="M43" s="31">
        <v>1</v>
      </c>
      <c r="O43" s="32">
        <f ca="1">S29</f>
        <v>-13.236660158045339</v>
      </c>
      <c r="P43" s="4">
        <f t="shared" ref="P43:P56" ca="1" si="12">O44</f>
        <v>-10.93666966943824</v>
      </c>
      <c r="Q43" s="31" t="str">
        <f ca="1">"&lt;"&amp;P43</f>
        <v>&lt;-10.9366696694382</v>
      </c>
      <c r="R43" s="4">
        <f ca="1">COUNTIF($E$43:$E$65535,"&lt;" &amp;P43)</f>
        <v>1</v>
      </c>
      <c r="S43" s="4">
        <f ca="1">R43</f>
        <v>1</v>
      </c>
      <c r="T43" s="33">
        <f ca="1">S43/$B$8</f>
        <v>4.5599635202918376E-4</v>
      </c>
      <c r="U43" s="34">
        <f ca="1">T43</f>
        <v>4.5599635202918376E-4</v>
      </c>
      <c r="W43" s="25"/>
      <c r="X43" s="26"/>
      <c r="Z43" s="16">
        <v>3</v>
      </c>
      <c r="AA43" s="4">
        <f ca="1">IF(OR(ISBLANK(Z43),Z43&gt;$I$9),NA(),OFFSET(INDIRECT($AI$34),Z43-1,0,1,1))</f>
        <v>223</v>
      </c>
      <c r="AB43" s="16">
        <f ca="1">$BE$13+SUMPRODUCT(OFFSET($BF$13,0,0,1,$BE$9),OFFSET(INDIRECT($AI$35),Z43-1,0,1,$BE$9))</f>
        <v>240.23819802221101</v>
      </c>
      <c r="AC43" s="16">
        <f ca="1">AA43-AB43</f>
        <v>-17.238198022211009</v>
      </c>
      <c r="AI43" s="4" t="s">
        <v>903</v>
      </c>
      <c r="AS43">
        <v>43</v>
      </c>
      <c r="AT43">
        <f>5*60+15</f>
        <v>315</v>
      </c>
    </row>
    <row r="44" spans="1:46" ht="15.75" x14ac:dyDescent="0.25">
      <c r="A44" s="16">
        <v>2</v>
      </c>
      <c r="B44" s="22" t="s">
        <v>861</v>
      </c>
      <c r="C44" s="4">
        <f t="shared" ca="1" si="9"/>
        <v>250</v>
      </c>
      <c r="D44" s="16">
        <f t="shared" ca="1" si="10"/>
        <v>240.23675527197435</v>
      </c>
      <c r="E44" s="16">
        <f t="shared" ca="1" si="11"/>
        <v>9.7632447280256542</v>
      </c>
      <c r="F44" s="22" t="s">
        <v>861</v>
      </c>
      <c r="G44" s="29">
        <f t="shared" ref="G44:G107" ca="1" si="13">E44</f>
        <v>9.7632447280256542</v>
      </c>
      <c r="H44" s="4">
        <v>2</v>
      </c>
      <c r="I44" s="4">
        <f t="shared" ref="I44:I107" ca="1" si="14">(H44-0.5)/$B$8</f>
        <v>6.8399452804377564E-4</v>
      </c>
      <c r="J44" s="4">
        <f t="shared" ref="J44:J107" ca="1" si="15">1-I44</f>
        <v>0.9993160054719562</v>
      </c>
      <c r="K44" s="30">
        <f t="shared" ref="K44:K107" ca="1" si="16">NORMINV((H44-0.5)/$B$8,0,1)</f>
        <v>-3.2013212853513022</v>
      </c>
      <c r="L44" s="4">
        <f t="shared" ref="L44:L107" ca="1" si="17">IF(H44&lt;=$B$8,SMALL($E$43:$E$65535,H44),NA())</f>
        <v>9.7632447280256542</v>
      </c>
      <c r="M44" s="4">
        <f ca="1">IF(ROUND($AI$63*L44,$AI$61)=ROUND($AI$63*L43,$AI$61),M43+1,$M$43)</f>
        <v>1</v>
      </c>
      <c r="O44" s="32">
        <f ca="1">O43+($S$33-$S$29)/10</f>
        <v>-10.93666966943824</v>
      </c>
      <c r="P44" s="4">
        <f t="shared" ca="1" si="12"/>
        <v>-8.6366791808311412</v>
      </c>
      <c r="Q44" s="4" t="str">
        <f t="shared" ref="Q44:Q56" ca="1" si="18">O44&amp;" to &lt;"&amp;P44</f>
        <v>-10.9366696694382 to &lt;-8.63667918083114</v>
      </c>
      <c r="R44" s="4">
        <f t="shared" ref="R44:R56" ca="1" si="19">COUNTIF($E$43:$E$65535,"&lt;" &amp;P44)</f>
        <v>1</v>
      </c>
      <c r="S44" s="4">
        <f ca="1">R44-R43</f>
        <v>0</v>
      </c>
      <c r="T44" s="33">
        <f t="shared" ref="T44:T56" ca="1" si="20">S44/$B$8</f>
        <v>0</v>
      </c>
      <c r="U44" s="34">
        <f ca="1">U43+T44</f>
        <v>4.5599635202918376E-4</v>
      </c>
      <c r="W44" s="25"/>
      <c r="X44" s="26"/>
      <c r="Z44" s="16">
        <v>4</v>
      </c>
      <c r="AA44" s="4">
        <f ca="1">IF(OR(ISBLANK(Z44),Z44&gt;$I$9),NA(),OFFSET(INDIRECT($AI$34),Z44-1,0,1,1))</f>
        <v>221</v>
      </c>
      <c r="AB44" s="16">
        <f ca="1">$BE$13+SUMPRODUCT(OFFSET($BF$13,0,0,1,$BE$9),OFFSET(INDIRECT($AI$35),Z44-1,0,1,$BE$9))</f>
        <v>240.23828325206156</v>
      </c>
      <c r="AC44" s="16">
        <f ca="1">AA44-AB44</f>
        <v>-19.238283252061564</v>
      </c>
      <c r="AI44" s="4" t="s">
        <v>904</v>
      </c>
      <c r="AS44">
        <v>44</v>
      </c>
      <c r="AT44">
        <f>5*60+15</f>
        <v>315</v>
      </c>
    </row>
    <row r="45" spans="1:46" ht="15.75" x14ac:dyDescent="0.25">
      <c r="A45" s="16">
        <v>3</v>
      </c>
      <c r="B45" s="22" t="s">
        <v>862</v>
      </c>
      <c r="C45" s="4">
        <f t="shared" ca="1" si="9"/>
        <v>256</v>
      </c>
      <c r="D45" s="16"/>
      <c r="E45" s="16"/>
      <c r="F45" s="22"/>
      <c r="G45" s="29"/>
      <c r="K45" s="30"/>
      <c r="O45" s="32">
        <f t="shared" ref="O45:O56" ca="1" si="21">O44+($S$33-$S$29)/10</f>
        <v>-8.6366791808311412</v>
      </c>
      <c r="P45" s="4">
        <f t="shared" ca="1" si="12"/>
        <v>-6.3366886922240422</v>
      </c>
      <c r="Q45" s="4" t="str">
        <f t="shared" ca="1" si="18"/>
        <v>-8.63667918083114 to &lt;-6.33668869222404</v>
      </c>
      <c r="R45" s="4">
        <f t="shared" ca="1" si="19"/>
        <v>1</v>
      </c>
      <c r="S45" s="4">
        <f t="shared" ref="S45:S56" ca="1" si="22">R45-R44</f>
        <v>0</v>
      </c>
      <c r="T45" s="33">
        <f t="shared" ca="1" si="20"/>
        <v>0</v>
      </c>
      <c r="U45" s="34">
        <f t="shared" ref="U45:U56" ca="1" si="23">U44+T45</f>
        <v>4.5599635202918376E-4</v>
      </c>
      <c r="W45" s="25"/>
      <c r="X45" s="26"/>
      <c r="Z45" s="16">
        <v>5</v>
      </c>
      <c r="AA45" s="4">
        <f ca="1">IF(OR(ISBLANK(Z45),Z45&gt;$I$9),NA(),OFFSET(INDIRECT($AI$34),Z45-1,0,1,1))</f>
        <v>281</v>
      </c>
      <c r="AB45" s="16">
        <f ca="1">$BE$13+SUMPRODUCT(OFFSET($BF$13,0,0,1,$BE$9),OFFSET(INDIRECT($AI$35),Z45-1,0,1,$BE$9))</f>
        <v>240.23836790049572</v>
      </c>
      <c r="AC45" s="16">
        <f ca="1">AA45-AB45</f>
        <v>40.761632099504283</v>
      </c>
      <c r="AI45" s="4" t="s">
        <v>905</v>
      </c>
      <c r="AS45">
        <v>45</v>
      </c>
      <c r="AT45">
        <f>2*60+36</f>
        <v>156</v>
      </c>
    </row>
    <row r="46" spans="1:46" ht="15.75" x14ac:dyDescent="0.25">
      <c r="A46" s="16">
        <v>4</v>
      </c>
      <c r="B46" s="22" t="s">
        <v>866</v>
      </c>
      <c r="C46" s="4">
        <f t="shared" ca="1" si="9"/>
        <v>244</v>
      </c>
      <c r="D46" s="16"/>
      <c r="E46" s="16"/>
      <c r="F46" s="22"/>
      <c r="G46" s="29"/>
      <c r="K46" s="30"/>
      <c r="O46" s="32">
        <f t="shared" ca="1" si="21"/>
        <v>-6.3366886922240422</v>
      </c>
      <c r="P46" s="4">
        <f t="shared" ca="1" si="12"/>
        <v>-4.0366982036169432</v>
      </c>
      <c r="Q46" s="4" t="str">
        <f t="shared" ca="1" si="18"/>
        <v>-6.33668869222404 to &lt;-4.03669820361694</v>
      </c>
      <c r="R46" s="4">
        <f t="shared" ca="1" si="19"/>
        <v>1</v>
      </c>
      <c r="S46" s="4">
        <f t="shared" ca="1" si="22"/>
        <v>0</v>
      </c>
      <c r="T46" s="33">
        <f t="shared" ca="1" si="20"/>
        <v>0</v>
      </c>
      <c r="U46" s="34">
        <f t="shared" ca="1" si="23"/>
        <v>4.5599635202918376E-4</v>
      </c>
      <c r="W46" s="25"/>
      <c r="X46" s="26"/>
      <c r="AI46" s="4" t="s">
        <v>906</v>
      </c>
      <c r="AS46">
        <v>46</v>
      </c>
      <c r="AT46">
        <f>2*60+36</f>
        <v>156</v>
      </c>
    </row>
    <row r="47" spans="1:46" ht="15.75" x14ac:dyDescent="0.25">
      <c r="A47" s="16">
        <v>5</v>
      </c>
      <c r="B47" s="22"/>
      <c r="C47" s="4">
        <f t="shared" ca="1" si="9"/>
        <v>230</v>
      </c>
      <c r="D47" s="16"/>
      <c r="E47" s="16"/>
      <c r="F47" s="22"/>
      <c r="G47" s="29"/>
      <c r="K47" s="30"/>
      <c r="O47" s="32">
        <f t="shared" ca="1" si="21"/>
        <v>-4.0366982036169432</v>
      </c>
      <c r="P47" s="4">
        <f t="shared" ca="1" si="12"/>
        <v>-1.7367077150098438</v>
      </c>
      <c r="Q47" s="4" t="str">
        <f t="shared" ca="1" si="18"/>
        <v>-4.03669820361694 to &lt;-1.73670771500984</v>
      </c>
      <c r="R47" s="4">
        <f t="shared" ca="1" si="19"/>
        <v>1</v>
      </c>
      <c r="S47" s="4">
        <f t="shared" ca="1" si="22"/>
        <v>0</v>
      </c>
      <c r="T47" s="33">
        <f t="shared" ca="1" si="20"/>
        <v>0</v>
      </c>
      <c r="U47" s="34">
        <f t="shared" ca="1" si="23"/>
        <v>4.5599635202918376E-4</v>
      </c>
      <c r="W47" s="25"/>
      <c r="X47" s="26"/>
      <c r="AI47" s="4" t="s">
        <v>907</v>
      </c>
      <c r="AS47">
        <v>47</v>
      </c>
      <c r="AT47">
        <f>3*60+15</f>
        <v>195</v>
      </c>
    </row>
    <row r="48" spans="1:46" ht="15.75" x14ac:dyDescent="0.25">
      <c r="A48" s="16">
        <v>6</v>
      </c>
      <c r="B48" s="22"/>
      <c r="C48" s="4">
        <f t="shared" ca="1" si="9"/>
        <v>203</v>
      </c>
      <c r="D48" s="16"/>
      <c r="E48" s="16"/>
      <c r="F48" s="22"/>
      <c r="G48" s="29"/>
      <c r="K48" s="30"/>
      <c r="O48" s="32">
        <f t="shared" ca="1" si="21"/>
        <v>-1.7367077150098438</v>
      </c>
      <c r="P48" s="4">
        <f t="shared" ca="1" si="12"/>
        <v>0.56328277359725565</v>
      </c>
      <c r="Q48" s="4" t="str">
        <f t="shared" ca="1" si="18"/>
        <v>-1.73670771500984 to &lt;0.563282773597256</v>
      </c>
      <c r="R48" s="4">
        <f t="shared" ca="1" si="19"/>
        <v>1</v>
      </c>
      <c r="S48" s="4">
        <f t="shared" ca="1" si="22"/>
        <v>0</v>
      </c>
      <c r="T48" s="33">
        <f t="shared" ca="1" si="20"/>
        <v>0</v>
      </c>
      <c r="U48" s="34">
        <f t="shared" ca="1" si="23"/>
        <v>4.5599635202918376E-4</v>
      </c>
      <c r="W48" s="25"/>
      <c r="X48" s="26"/>
      <c r="AI48" s="4" t="s">
        <v>908</v>
      </c>
      <c r="AS48">
        <v>48</v>
      </c>
      <c r="AT48">
        <f>3*60+15</f>
        <v>195</v>
      </c>
    </row>
    <row r="49" spans="1:46" ht="15.75" x14ac:dyDescent="0.25">
      <c r="A49" s="16">
        <v>7</v>
      </c>
      <c r="B49" s="22"/>
      <c r="C49" s="4">
        <f t="shared" ca="1" si="9"/>
        <v>272</v>
      </c>
      <c r="D49" s="16"/>
      <c r="E49" s="16"/>
      <c r="F49" s="22"/>
      <c r="G49" s="29"/>
      <c r="K49" s="30"/>
      <c r="O49" s="32">
        <f t="shared" ca="1" si="21"/>
        <v>0.56328277359725565</v>
      </c>
      <c r="P49" s="4">
        <f t="shared" ca="1" si="12"/>
        <v>2.8632732622043551</v>
      </c>
      <c r="Q49" s="4" t="str">
        <f t="shared" ca="1" si="18"/>
        <v>0.563282773597256 to &lt;2.86327326220436</v>
      </c>
      <c r="R49" s="4">
        <f t="shared" ca="1" si="19"/>
        <v>1</v>
      </c>
      <c r="S49" s="4">
        <f t="shared" ca="1" si="22"/>
        <v>0</v>
      </c>
      <c r="T49" s="33">
        <f t="shared" ca="1" si="20"/>
        <v>0</v>
      </c>
      <c r="U49" s="34">
        <f t="shared" ca="1" si="23"/>
        <v>4.5599635202918376E-4</v>
      </c>
      <c r="W49" s="25"/>
      <c r="X49" s="26"/>
      <c r="AI49" s="4" t="s">
        <v>909</v>
      </c>
      <c r="AS49">
        <v>49</v>
      </c>
      <c r="AT49">
        <f>3*60+6</f>
        <v>186</v>
      </c>
    </row>
    <row r="50" spans="1:46" ht="15.75" x14ac:dyDescent="0.25">
      <c r="A50" s="16">
        <v>8</v>
      </c>
      <c r="B50" s="22"/>
      <c r="C50" s="4">
        <f t="shared" ca="1" si="9"/>
        <v>203</v>
      </c>
      <c r="D50" s="16"/>
      <c r="E50" s="16"/>
      <c r="F50" s="22"/>
      <c r="G50" s="29"/>
      <c r="K50" s="30"/>
      <c r="O50" s="32">
        <f t="shared" ca="1" si="21"/>
        <v>2.8632732622043551</v>
      </c>
      <c r="P50" s="4">
        <f t="shared" ca="1" si="12"/>
        <v>5.1632637508114545</v>
      </c>
      <c r="Q50" s="4" t="str">
        <f t="shared" ca="1" si="18"/>
        <v>2.86327326220436 to &lt;5.16326375081145</v>
      </c>
      <c r="R50" s="4">
        <f t="shared" ca="1" si="19"/>
        <v>1</v>
      </c>
      <c r="S50" s="4">
        <f t="shared" ca="1" si="22"/>
        <v>0</v>
      </c>
      <c r="T50" s="33">
        <f t="shared" ca="1" si="20"/>
        <v>0</v>
      </c>
      <c r="U50" s="34">
        <f t="shared" ca="1" si="23"/>
        <v>4.5599635202918376E-4</v>
      </c>
      <c r="W50" s="25"/>
      <c r="X50" s="26"/>
      <c r="AI50" s="4" t="s">
        <v>910</v>
      </c>
      <c r="AS50">
        <v>50</v>
      </c>
      <c r="AT50">
        <f>3*60+6</f>
        <v>186</v>
      </c>
    </row>
    <row r="51" spans="1:46" ht="15.75" x14ac:dyDescent="0.25">
      <c r="A51" s="16">
        <v>9</v>
      </c>
      <c r="B51" s="22"/>
      <c r="C51" s="4">
        <f t="shared" ca="1" si="9"/>
        <v>264</v>
      </c>
      <c r="D51" s="16"/>
      <c r="E51" s="16"/>
      <c r="F51" s="22"/>
      <c r="G51" s="29"/>
      <c r="K51" s="30"/>
      <c r="O51" s="32">
        <f t="shared" ca="1" si="21"/>
        <v>5.1632637508114545</v>
      </c>
      <c r="P51" s="4">
        <f t="shared" ca="1" si="12"/>
        <v>7.4632542394185535</v>
      </c>
      <c r="Q51" s="4" t="str">
        <f t="shared" ca="1" si="18"/>
        <v>5.16326375081145 to &lt;7.46325423941855</v>
      </c>
      <c r="R51" s="4">
        <f t="shared" ca="1" si="19"/>
        <v>1</v>
      </c>
      <c r="S51" s="4">
        <f t="shared" ca="1" si="22"/>
        <v>0</v>
      </c>
      <c r="T51" s="33">
        <f t="shared" ca="1" si="20"/>
        <v>0</v>
      </c>
      <c r="U51" s="34">
        <f t="shared" ca="1" si="23"/>
        <v>4.5599635202918376E-4</v>
      </c>
      <c r="W51" s="25"/>
      <c r="X51" s="26"/>
      <c r="AI51" s="4" t="s">
        <v>911</v>
      </c>
      <c r="AS51">
        <v>51</v>
      </c>
      <c r="AT51">
        <f>3*60+6</f>
        <v>186</v>
      </c>
    </row>
    <row r="52" spans="1:46" ht="15.75" x14ac:dyDescent="0.25">
      <c r="A52" s="16">
        <v>10</v>
      </c>
      <c r="B52" s="22"/>
      <c r="C52" s="4">
        <f t="shared" ca="1" si="9"/>
        <v>272</v>
      </c>
      <c r="D52" s="16"/>
      <c r="E52" s="16"/>
      <c r="F52" s="22"/>
      <c r="G52" s="29"/>
      <c r="K52" s="30"/>
      <c r="O52" s="32">
        <f t="shared" ca="1" si="21"/>
        <v>7.4632542394185535</v>
      </c>
      <c r="P52" s="4">
        <f t="shared" ca="1" si="12"/>
        <v>9.7632447280256525</v>
      </c>
      <c r="Q52" s="4" t="str">
        <f t="shared" ca="1" si="18"/>
        <v>7.46325423941855 to &lt;9.76324472802565</v>
      </c>
      <c r="R52" s="4">
        <f t="shared" ca="1" si="19"/>
        <v>1</v>
      </c>
      <c r="S52" s="4">
        <f t="shared" ca="1" si="22"/>
        <v>0</v>
      </c>
      <c r="T52" s="33">
        <f t="shared" ca="1" si="20"/>
        <v>0</v>
      </c>
      <c r="U52" s="34">
        <f t="shared" ca="1" si="23"/>
        <v>4.5599635202918376E-4</v>
      </c>
      <c r="W52" s="25"/>
      <c r="X52" s="26"/>
      <c r="AI52" s="4" t="s">
        <v>912</v>
      </c>
      <c r="AS52">
        <v>52</v>
      </c>
      <c r="AT52">
        <f>2*60+26</f>
        <v>146</v>
      </c>
    </row>
    <row r="53" spans="1:46" ht="15.75" x14ac:dyDescent="0.25">
      <c r="A53" s="16">
        <v>11</v>
      </c>
      <c r="B53" s="22"/>
      <c r="C53" s="4">
        <f t="shared" ca="1" si="9"/>
        <v>255</v>
      </c>
      <c r="D53" s="16"/>
      <c r="E53" s="16"/>
      <c r="F53" s="22"/>
      <c r="G53" s="29"/>
      <c r="K53" s="30"/>
      <c r="O53" s="32">
        <f t="shared" ca="1" si="21"/>
        <v>9.7632447280256525</v>
      </c>
      <c r="P53" s="4">
        <f t="shared" ca="1" si="12"/>
        <v>12.063235216632751</v>
      </c>
      <c r="Q53" s="4" t="str">
        <f t="shared" ca="1" si="18"/>
        <v>9.76324472802565 to &lt;12.0632352166328</v>
      </c>
      <c r="R53" s="4">
        <f t="shared" ca="1" si="19"/>
        <v>2</v>
      </c>
      <c r="S53" s="4">
        <f t="shared" ca="1" si="22"/>
        <v>1</v>
      </c>
      <c r="T53" s="33">
        <f t="shared" ca="1" si="20"/>
        <v>4.5599635202918376E-4</v>
      </c>
      <c r="U53" s="34">
        <f t="shared" ca="1" si="23"/>
        <v>9.1199270405836752E-4</v>
      </c>
      <c r="W53" s="25"/>
      <c r="X53" s="26"/>
      <c r="AI53" s="4" t="s">
        <v>913</v>
      </c>
      <c r="AS53">
        <v>53</v>
      </c>
      <c r="AT53">
        <f>2*60+26</f>
        <v>146</v>
      </c>
    </row>
    <row r="54" spans="1:46" ht="15.75" x14ac:dyDescent="0.25">
      <c r="A54" s="16">
        <v>12</v>
      </c>
      <c r="B54" s="22"/>
      <c r="C54" s="4">
        <f t="shared" ca="1" si="9"/>
        <v>298</v>
      </c>
      <c r="D54" s="16"/>
      <c r="E54" s="16"/>
      <c r="F54" s="22"/>
      <c r="G54" s="29"/>
      <c r="K54" s="30"/>
      <c r="O54" s="32">
        <f t="shared" ca="1" si="21"/>
        <v>12.063235216632751</v>
      </c>
      <c r="P54" s="4">
        <f t="shared" ca="1" si="12"/>
        <v>14.36322570523985</v>
      </c>
      <c r="Q54" s="4" t="str">
        <f t="shared" ca="1" si="18"/>
        <v>12.0632352166328 to &lt;14.3632257052399</v>
      </c>
      <c r="R54" s="4">
        <f t="shared" ca="1" si="19"/>
        <v>2</v>
      </c>
      <c r="S54" s="4">
        <f t="shared" ca="1" si="22"/>
        <v>0</v>
      </c>
      <c r="T54" s="33">
        <f t="shared" ca="1" si="20"/>
        <v>0</v>
      </c>
      <c r="U54" s="34">
        <f t="shared" ca="1" si="23"/>
        <v>9.1199270405836752E-4</v>
      </c>
      <c r="W54" s="25"/>
      <c r="X54" s="26"/>
      <c r="AI54" s="4" t="s">
        <v>914</v>
      </c>
      <c r="AS54">
        <v>54</v>
      </c>
      <c r="AT54">
        <f>2*60+26</f>
        <v>146</v>
      </c>
    </row>
    <row r="55" spans="1:46" ht="15.75" x14ac:dyDescent="0.25">
      <c r="A55" s="16">
        <v>13</v>
      </c>
      <c r="B55" s="22"/>
      <c r="C55" s="4">
        <f t="shared" ca="1" si="9"/>
        <v>298</v>
      </c>
      <c r="D55" s="16"/>
      <c r="E55" s="16"/>
      <c r="F55" s="22"/>
      <c r="G55" s="29"/>
      <c r="K55" s="30"/>
      <c r="O55" s="32">
        <f t="shared" ca="1" si="21"/>
        <v>14.36322570523985</v>
      </c>
      <c r="P55" s="4">
        <f t="shared" ca="1" si="12"/>
        <v>16.663216193846949</v>
      </c>
      <c r="Q55" s="4" t="str">
        <f t="shared" ca="1" si="18"/>
        <v>14.3632257052399 to &lt;16.6632161938469</v>
      </c>
      <c r="R55" s="4">
        <f t="shared" ca="1" si="19"/>
        <v>2</v>
      </c>
      <c r="S55" s="4">
        <f t="shared" ca="1" si="22"/>
        <v>0</v>
      </c>
      <c r="T55" s="33">
        <f t="shared" ca="1" si="20"/>
        <v>0</v>
      </c>
      <c r="U55" s="34">
        <f t="shared" ca="1" si="23"/>
        <v>9.1199270405836752E-4</v>
      </c>
      <c r="W55" s="25"/>
      <c r="X55" s="26"/>
      <c r="AI55" s="4" t="s">
        <v>915</v>
      </c>
      <c r="AS55">
        <v>55</v>
      </c>
      <c r="AT55">
        <f>8*60+33</f>
        <v>513</v>
      </c>
    </row>
    <row r="56" spans="1:46" ht="15.75" x14ac:dyDescent="0.25">
      <c r="A56" s="16">
        <v>14</v>
      </c>
      <c r="B56" s="22"/>
      <c r="C56" s="4">
        <f t="shared" ca="1" si="9"/>
        <v>240</v>
      </c>
      <c r="D56" s="16"/>
      <c r="E56" s="16"/>
      <c r="F56" s="22"/>
      <c r="G56" s="29"/>
      <c r="K56" s="30"/>
      <c r="O56" s="32">
        <f t="shared" ca="1" si="21"/>
        <v>16.663216193846949</v>
      </c>
      <c r="P56" s="4">
        <f t="shared" si="12"/>
        <v>0</v>
      </c>
      <c r="Q56" s="4" t="str">
        <f t="shared" ca="1" si="18"/>
        <v>16.6632161938469 to &lt;0</v>
      </c>
      <c r="R56" s="4">
        <f t="shared" ca="1" si="19"/>
        <v>1</v>
      </c>
      <c r="S56" s="4">
        <f t="shared" ca="1" si="22"/>
        <v>-1</v>
      </c>
      <c r="T56" s="33">
        <f t="shared" ca="1" si="20"/>
        <v>-4.5599635202918376E-4</v>
      </c>
      <c r="U56" s="34">
        <f t="shared" ca="1" si="23"/>
        <v>4.5599635202918376E-4</v>
      </c>
      <c r="W56" s="25"/>
      <c r="X56" s="26"/>
      <c r="AS56">
        <v>56</v>
      </c>
      <c r="AT56">
        <f>8*60+33</f>
        <v>513</v>
      </c>
    </row>
    <row r="57" spans="1:46" ht="15.75" x14ac:dyDescent="0.25">
      <c r="A57" s="16">
        <v>15</v>
      </c>
      <c r="B57" s="22"/>
      <c r="C57" s="4">
        <f t="shared" ca="1" si="9"/>
        <v>233</v>
      </c>
      <c r="D57" s="16"/>
      <c r="E57" s="16"/>
      <c r="F57" s="22"/>
      <c r="G57" s="29"/>
      <c r="K57" s="30"/>
      <c r="S57" s="35"/>
      <c r="T57" s="35"/>
      <c r="W57" s="25"/>
      <c r="X57" s="26"/>
      <c r="AI57" s="4" t="s">
        <v>916</v>
      </c>
      <c r="AS57">
        <v>57</v>
      </c>
      <c r="AT57">
        <f>8*60+33</f>
        <v>513</v>
      </c>
    </row>
    <row r="58" spans="1:46" ht="15.75" x14ac:dyDescent="0.25">
      <c r="A58" s="16">
        <v>16</v>
      </c>
      <c r="B58" s="22"/>
      <c r="C58" s="4">
        <f t="shared" ca="1" si="9"/>
        <v>294</v>
      </c>
      <c r="D58" s="16"/>
      <c r="E58" s="16"/>
      <c r="F58" s="22"/>
      <c r="G58" s="29"/>
      <c r="K58" s="30"/>
      <c r="S58" s="35"/>
      <c r="T58" s="35"/>
      <c r="W58" s="25"/>
      <c r="X58" s="26"/>
      <c r="AI58" s="4" t="s">
        <v>917</v>
      </c>
      <c r="AS58">
        <v>58</v>
      </c>
      <c r="AT58">
        <f>8*60+33</f>
        <v>513</v>
      </c>
    </row>
    <row r="59" spans="1:46" ht="15.75" x14ac:dyDescent="0.25">
      <c r="A59" s="16">
        <v>17</v>
      </c>
      <c r="B59" s="22"/>
      <c r="C59" s="4">
        <f t="shared" ca="1" si="9"/>
        <v>201</v>
      </c>
      <c r="D59" s="16"/>
      <c r="E59" s="16"/>
      <c r="F59" s="22"/>
      <c r="G59" s="29"/>
      <c r="K59" s="30"/>
      <c r="S59" s="35"/>
      <c r="T59" s="35"/>
      <c r="W59" s="25"/>
      <c r="X59" s="26"/>
      <c r="AI59" s="4" t="s">
        <v>918</v>
      </c>
      <c r="AS59">
        <v>59</v>
      </c>
      <c r="AT59">
        <f>3*60+16</f>
        <v>196</v>
      </c>
    </row>
    <row r="60" spans="1:46" ht="15.75" x14ac:dyDescent="0.25">
      <c r="A60" s="16">
        <v>18</v>
      </c>
      <c r="B60" s="22"/>
      <c r="C60" s="4">
        <f t="shared" ca="1" si="9"/>
        <v>223</v>
      </c>
      <c r="D60" s="16"/>
      <c r="E60" s="16"/>
      <c r="F60" s="22"/>
      <c r="G60" s="29"/>
      <c r="K60" s="30"/>
      <c r="S60" s="35"/>
      <c r="T60" s="35"/>
      <c r="W60" s="25"/>
      <c r="X60" s="26"/>
      <c r="AI60" s="4" t="s">
        <v>919</v>
      </c>
      <c r="AS60">
        <v>60</v>
      </c>
      <c r="AT60">
        <f>3*60+17</f>
        <v>197</v>
      </c>
    </row>
    <row r="61" spans="1:46" ht="15.75" x14ac:dyDescent="0.25">
      <c r="A61" s="16">
        <v>19</v>
      </c>
      <c r="B61" s="22"/>
      <c r="C61" s="4">
        <f t="shared" ca="1" si="9"/>
        <v>221</v>
      </c>
      <c r="D61" s="16"/>
      <c r="E61" s="16"/>
      <c r="F61" s="22"/>
      <c r="G61" s="29"/>
      <c r="K61" s="30"/>
      <c r="S61" s="35"/>
      <c r="T61" s="35"/>
      <c r="W61" s="25"/>
      <c r="X61" s="26"/>
      <c r="AI61" s="32">
        <v>20</v>
      </c>
      <c r="AS61">
        <v>61</v>
      </c>
      <c r="AT61">
        <f>3*60+17</f>
        <v>197</v>
      </c>
    </row>
    <row r="62" spans="1:46" ht="15.75" x14ac:dyDescent="0.25">
      <c r="A62" s="16">
        <v>20</v>
      </c>
      <c r="B62" s="22"/>
      <c r="C62" s="4">
        <f t="shared" ca="1" si="9"/>
        <v>281</v>
      </c>
      <c r="D62" s="16"/>
      <c r="E62" s="16"/>
      <c r="F62" s="22"/>
      <c r="G62" s="29"/>
      <c r="K62" s="30"/>
      <c r="AI62" s="4" t="s">
        <v>920</v>
      </c>
      <c r="AS62">
        <v>62</v>
      </c>
      <c r="AT62">
        <f>3*60+17</f>
        <v>197</v>
      </c>
    </row>
    <row r="63" spans="1:46" ht="15.75" x14ac:dyDescent="0.25">
      <c r="A63" s="16">
        <v>21</v>
      </c>
      <c r="B63" s="22"/>
      <c r="C63" s="4">
        <f t="shared" ca="1" si="9"/>
        <v>311</v>
      </c>
      <c r="D63" s="16"/>
      <c r="E63" s="16"/>
      <c r="F63" s="22"/>
      <c r="G63" s="29"/>
      <c r="K63" s="30"/>
      <c r="AI63" s="32">
        <v>1</v>
      </c>
      <c r="AS63">
        <v>63</v>
      </c>
      <c r="AT63">
        <f>3*60+17</f>
        <v>197</v>
      </c>
    </row>
    <row r="64" spans="1:46" ht="15.75" x14ac:dyDescent="0.25">
      <c r="A64" s="16">
        <v>22</v>
      </c>
      <c r="B64" s="22"/>
      <c r="C64" s="4">
        <f t="shared" ca="1" si="9"/>
        <v>217</v>
      </c>
      <c r="D64" s="16"/>
      <c r="E64" s="16"/>
      <c r="F64" s="22"/>
      <c r="G64" s="29"/>
      <c r="K64" s="30"/>
      <c r="AS64">
        <v>64</v>
      </c>
      <c r="AT64">
        <f>3*60+7</f>
        <v>187</v>
      </c>
    </row>
    <row r="65" spans="1:46" ht="15.75" x14ac:dyDescent="0.25">
      <c r="A65" s="16">
        <v>23</v>
      </c>
      <c r="B65" s="22"/>
      <c r="C65" s="4">
        <f t="shared" ca="1" si="9"/>
        <v>273</v>
      </c>
      <c r="D65" s="16"/>
      <c r="E65" s="16"/>
      <c r="F65" s="22"/>
      <c r="G65" s="29"/>
      <c r="K65" s="30"/>
      <c r="AS65">
        <v>65</v>
      </c>
      <c r="AT65">
        <f>4*60+8</f>
        <v>248</v>
      </c>
    </row>
    <row r="66" spans="1:46" ht="15.75" x14ac:dyDescent="0.25">
      <c r="A66" s="16">
        <v>24</v>
      </c>
      <c r="B66" s="22"/>
      <c r="C66" s="4">
        <f t="shared" ca="1" si="9"/>
        <v>223</v>
      </c>
      <c r="D66" s="16"/>
      <c r="E66" s="16"/>
      <c r="F66" s="22"/>
      <c r="G66" s="29"/>
      <c r="K66" s="30"/>
      <c r="AS66">
        <v>66</v>
      </c>
      <c r="AT66">
        <f>4*60+8</f>
        <v>248</v>
      </c>
    </row>
    <row r="67" spans="1:46" ht="15.75" x14ac:dyDescent="0.25">
      <c r="A67" s="16">
        <v>25</v>
      </c>
      <c r="B67" s="22"/>
      <c r="C67" s="4">
        <f t="shared" ca="1" si="9"/>
        <v>234</v>
      </c>
      <c r="D67" s="16"/>
      <c r="E67" s="16"/>
      <c r="F67" s="22"/>
      <c r="G67" s="29"/>
      <c r="K67" s="30"/>
      <c r="AS67">
        <v>67</v>
      </c>
      <c r="AT67">
        <f>4*60+8</f>
        <v>248</v>
      </c>
    </row>
    <row r="68" spans="1:46" ht="15.75" x14ac:dyDescent="0.25">
      <c r="A68" s="16">
        <v>26</v>
      </c>
      <c r="B68" s="22"/>
      <c r="C68" s="4">
        <f t="shared" ca="1" si="9"/>
        <v>264</v>
      </c>
      <c r="D68" s="16"/>
      <c r="E68" s="16"/>
      <c r="F68" s="22"/>
      <c r="G68" s="29"/>
      <c r="K68" s="30"/>
      <c r="AS68">
        <v>68</v>
      </c>
      <c r="AT68">
        <f t="shared" ref="AT68:AT73" si="24">4*60+15</f>
        <v>255</v>
      </c>
    </row>
    <row r="69" spans="1:46" ht="15.75" x14ac:dyDescent="0.25">
      <c r="A69" s="16">
        <v>27</v>
      </c>
      <c r="B69" s="22"/>
      <c r="C69" s="4">
        <f t="shared" ca="1" si="9"/>
        <v>249</v>
      </c>
      <c r="D69" s="16"/>
      <c r="E69" s="16"/>
      <c r="F69" s="22"/>
      <c r="G69" s="29"/>
      <c r="K69" s="30"/>
      <c r="AS69">
        <v>69</v>
      </c>
      <c r="AT69">
        <f t="shared" si="24"/>
        <v>255</v>
      </c>
    </row>
    <row r="70" spans="1:46" ht="15.75" x14ac:dyDescent="0.25">
      <c r="A70" s="16">
        <v>28</v>
      </c>
      <c r="B70" s="22"/>
      <c r="C70" s="4">
        <f t="shared" ca="1" si="9"/>
        <v>193</v>
      </c>
      <c r="D70" s="16"/>
      <c r="E70" s="16"/>
      <c r="F70" s="22"/>
      <c r="G70" s="29"/>
      <c r="K70" s="30"/>
      <c r="AS70">
        <v>70</v>
      </c>
      <c r="AT70">
        <f t="shared" si="24"/>
        <v>255</v>
      </c>
    </row>
    <row r="71" spans="1:46" ht="15.75" x14ac:dyDescent="0.25">
      <c r="A71" s="16">
        <v>29</v>
      </c>
      <c r="B71" s="22"/>
      <c r="C71" s="4">
        <f t="shared" ca="1" si="9"/>
        <v>209</v>
      </c>
      <c r="D71" s="16"/>
      <c r="E71" s="16"/>
      <c r="F71" s="22"/>
      <c r="G71" s="29"/>
      <c r="K71" s="30"/>
      <c r="AS71">
        <v>71</v>
      </c>
      <c r="AT71">
        <f t="shared" si="24"/>
        <v>255</v>
      </c>
    </row>
    <row r="72" spans="1:46" ht="15.75" x14ac:dyDescent="0.25">
      <c r="A72" s="16">
        <v>30</v>
      </c>
      <c r="B72" s="22"/>
      <c r="C72" s="4">
        <f t="shared" ca="1" si="9"/>
        <v>238</v>
      </c>
      <c r="D72" s="16"/>
      <c r="E72" s="16"/>
      <c r="F72" s="22"/>
      <c r="G72" s="29"/>
      <c r="K72" s="30"/>
      <c r="AS72">
        <v>72</v>
      </c>
      <c r="AT72">
        <f t="shared" si="24"/>
        <v>255</v>
      </c>
    </row>
    <row r="73" spans="1:46" ht="15.75" x14ac:dyDescent="0.25">
      <c r="A73" s="16">
        <v>31</v>
      </c>
      <c r="B73" s="22"/>
      <c r="C73" s="4">
        <f t="shared" ca="1" si="9"/>
        <v>243</v>
      </c>
      <c r="D73" s="16"/>
      <c r="E73" s="16"/>
      <c r="F73" s="22"/>
      <c r="G73" s="29"/>
      <c r="K73" s="30"/>
      <c r="AS73">
        <v>73</v>
      </c>
      <c r="AT73">
        <f t="shared" si="24"/>
        <v>255</v>
      </c>
    </row>
    <row r="74" spans="1:46" ht="15.75" x14ac:dyDescent="0.25">
      <c r="A74" s="16">
        <v>32</v>
      </c>
      <c r="B74" s="22"/>
      <c r="C74" s="4">
        <f t="shared" ca="1" si="9"/>
        <v>146</v>
      </c>
      <c r="D74" s="16"/>
      <c r="E74" s="16"/>
      <c r="F74" s="22"/>
      <c r="G74" s="29"/>
      <c r="K74" s="30"/>
      <c r="AS74">
        <v>74</v>
      </c>
      <c r="AT74">
        <f>3*60+16</f>
        <v>196</v>
      </c>
    </row>
    <row r="75" spans="1:46" ht="15.75" x14ac:dyDescent="0.25">
      <c r="A75" s="16">
        <v>33</v>
      </c>
      <c r="B75" s="22"/>
      <c r="C75" s="4">
        <f t="shared" ca="1" si="9"/>
        <v>197</v>
      </c>
      <c r="D75" s="16"/>
      <c r="E75" s="16"/>
      <c r="F75" s="22"/>
      <c r="G75" s="29"/>
      <c r="K75" s="30"/>
      <c r="AS75">
        <v>75</v>
      </c>
      <c r="AT75">
        <f>3*60+17</f>
        <v>197</v>
      </c>
    </row>
    <row r="76" spans="1:46" ht="15.75" x14ac:dyDescent="0.25">
      <c r="A76" s="16">
        <v>34</v>
      </c>
      <c r="B76" s="22"/>
      <c r="C76" s="4">
        <f t="shared" ca="1" si="9"/>
        <v>252</v>
      </c>
      <c r="D76" s="16"/>
      <c r="E76" s="16"/>
      <c r="F76" s="22"/>
      <c r="G76" s="29"/>
      <c r="K76" s="30"/>
      <c r="AS76">
        <v>76</v>
      </c>
      <c r="AT76">
        <f>3*60+10</f>
        <v>190</v>
      </c>
    </row>
    <row r="77" spans="1:46" ht="15.75" x14ac:dyDescent="0.25">
      <c r="A77" s="16">
        <v>35</v>
      </c>
      <c r="B77" s="22"/>
      <c r="C77" s="4">
        <f t="shared" ca="1" si="9"/>
        <v>273</v>
      </c>
      <c r="D77" s="16"/>
      <c r="E77" s="16"/>
      <c r="F77" s="22"/>
      <c r="G77" s="29"/>
      <c r="K77" s="30"/>
      <c r="AS77">
        <v>77</v>
      </c>
      <c r="AT77">
        <f>3*60+10</f>
        <v>190</v>
      </c>
    </row>
    <row r="78" spans="1:46" ht="15.75" x14ac:dyDescent="0.25">
      <c r="A78" s="16">
        <v>36</v>
      </c>
      <c r="B78" s="22"/>
      <c r="C78" s="4">
        <f t="shared" ca="1" si="9"/>
        <v>266</v>
      </c>
      <c r="D78" s="16"/>
      <c r="E78" s="16"/>
      <c r="F78" s="22"/>
      <c r="G78" s="29"/>
      <c r="K78" s="30"/>
      <c r="AS78">
        <v>78</v>
      </c>
      <c r="AT78">
        <f>3*60+10</f>
        <v>190</v>
      </c>
    </row>
    <row r="79" spans="1:46" ht="15.75" x14ac:dyDescent="0.25">
      <c r="A79" s="16">
        <v>37</v>
      </c>
      <c r="B79" s="22"/>
      <c r="C79" s="4">
        <f t="shared" ca="1" si="9"/>
        <v>296</v>
      </c>
      <c r="D79" s="16"/>
      <c r="E79" s="16"/>
      <c r="F79" s="22"/>
      <c r="G79" s="29"/>
      <c r="K79" s="30"/>
      <c r="AS79">
        <v>79</v>
      </c>
      <c r="AT79">
        <f>3*60+15</f>
        <v>195</v>
      </c>
    </row>
    <row r="80" spans="1:46" ht="15.75" x14ac:dyDescent="0.25">
      <c r="A80" s="16">
        <v>38</v>
      </c>
      <c r="B80" s="22"/>
      <c r="C80" s="4">
        <f t="shared" ca="1" si="9"/>
        <v>215</v>
      </c>
      <c r="D80" s="16"/>
      <c r="E80" s="16"/>
      <c r="F80" s="22"/>
      <c r="G80" s="29"/>
      <c r="K80" s="30"/>
      <c r="AS80">
        <v>80</v>
      </c>
      <c r="AT80">
        <f>4*60+17</f>
        <v>257</v>
      </c>
    </row>
    <row r="81" spans="1:46" ht="15.75" x14ac:dyDescent="0.25">
      <c r="A81" s="16">
        <v>39</v>
      </c>
      <c r="B81" s="22"/>
      <c r="C81" s="4">
        <f t="shared" ca="1" si="9"/>
        <v>188</v>
      </c>
      <c r="D81" s="16"/>
      <c r="E81" s="16"/>
      <c r="F81" s="22"/>
      <c r="G81" s="29"/>
      <c r="K81" s="30"/>
      <c r="AS81">
        <v>81</v>
      </c>
      <c r="AT81">
        <f>4*60+17</f>
        <v>257</v>
      </c>
    </row>
    <row r="82" spans="1:46" ht="15.75" x14ac:dyDescent="0.25">
      <c r="A82" s="16">
        <v>40</v>
      </c>
      <c r="B82" s="22"/>
      <c r="C82" s="4">
        <f t="shared" ca="1" si="9"/>
        <v>256</v>
      </c>
      <c r="D82" s="16"/>
      <c r="E82" s="16"/>
      <c r="F82" s="22"/>
      <c r="G82" s="29"/>
      <c r="K82" s="30"/>
      <c r="AS82">
        <v>82</v>
      </c>
      <c r="AT82">
        <f>4*60+17</f>
        <v>257</v>
      </c>
    </row>
    <row r="83" spans="1:46" ht="15.75" x14ac:dyDescent="0.25">
      <c r="A83" s="16">
        <v>41</v>
      </c>
      <c r="B83" s="22"/>
      <c r="C83" s="4">
        <f t="shared" ca="1" si="9"/>
        <v>289</v>
      </c>
      <c r="D83" s="16"/>
      <c r="E83" s="16"/>
      <c r="F83" s="22"/>
      <c r="G83" s="29"/>
      <c r="K83" s="30"/>
      <c r="AS83">
        <v>83</v>
      </c>
      <c r="AT83">
        <f>3*60+36</f>
        <v>216</v>
      </c>
    </row>
    <row r="84" spans="1:46" ht="15.75" x14ac:dyDescent="0.25">
      <c r="A84" s="16">
        <v>42</v>
      </c>
      <c r="B84" s="22"/>
      <c r="C84" s="4">
        <f t="shared" ca="1" si="9"/>
        <v>237</v>
      </c>
      <c r="D84" s="16"/>
      <c r="E84" s="16"/>
      <c r="F84" s="22"/>
      <c r="G84" s="29"/>
      <c r="K84" s="30"/>
      <c r="AS84">
        <v>84</v>
      </c>
      <c r="AT84">
        <f>3*60+36</f>
        <v>216</v>
      </c>
    </row>
    <row r="85" spans="1:46" ht="15.75" x14ac:dyDescent="0.25">
      <c r="A85" s="16">
        <v>43</v>
      </c>
      <c r="B85" s="22"/>
      <c r="C85" s="4">
        <f t="shared" ca="1" si="9"/>
        <v>257</v>
      </c>
      <c r="D85" s="16"/>
      <c r="E85" s="16"/>
      <c r="F85" s="22"/>
      <c r="G85" s="29"/>
      <c r="K85" s="30"/>
      <c r="AS85">
        <v>85</v>
      </c>
      <c r="AT85">
        <f>3*60+36</f>
        <v>216</v>
      </c>
    </row>
    <row r="86" spans="1:46" ht="15.75" x14ac:dyDescent="0.25">
      <c r="A86" s="16">
        <v>44</v>
      </c>
      <c r="B86" s="22"/>
      <c r="C86" s="4">
        <f t="shared" ca="1" si="9"/>
        <v>263</v>
      </c>
      <c r="D86" s="16"/>
      <c r="E86" s="16"/>
      <c r="F86" s="22"/>
      <c r="G86" s="29"/>
      <c r="K86" s="30"/>
      <c r="AS86">
        <v>86</v>
      </c>
      <c r="AT86">
        <f>3*60+36</f>
        <v>216</v>
      </c>
    </row>
    <row r="87" spans="1:46" ht="15.75" x14ac:dyDescent="0.25">
      <c r="A87" s="16">
        <v>45</v>
      </c>
      <c r="B87" s="22"/>
      <c r="C87" s="4">
        <f t="shared" ca="1" si="9"/>
        <v>321</v>
      </c>
      <c r="D87" s="16"/>
      <c r="E87" s="16"/>
      <c r="F87" s="22"/>
      <c r="G87" s="29"/>
      <c r="K87" s="30"/>
      <c r="AS87">
        <v>87</v>
      </c>
      <c r="AT87">
        <f>2*60+55</f>
        <v>175</v>
      </c>
    </row>
    <row r="88" spans="1:46" ht="15.75" x14ac:dyDescent="0.25">
      <c r="A88" s="16">
        <v>46</v>
      </c>
      <c r="B88" s="22"/>
      <c r="C88" s="4">
        <f t="shared" ca="1" si="9"/>
        <v>219</v>
      </c>
      <c r="D88" s="16"/>
      <c r="E88" s="16"/>
      <c r="F88" s="22"/>
      <c r="G88" s="29"/>
      <c r="K88" s="30"/>
      <c r="AS88">
        <v>88</v>
      </c>
      <c r="AT88">
        <f>3*60+36</f>
        <v>216</v>
      </c>
    </row>
    <row r="89" spans="1:46" ht="15.75" x14ac:dyDescent="0.25">
      <c r="A89" s="16">
        <v>47</v>
      </c>
      <c r="B89" s="22"/>
      <c r="C89" s="4">
        <f t="shared" ca="1" si="9"/>
        <v>244</v>
      </c>
      <c r="D89" s="16"/>
      <c r="E89" s="16"/>
      <c r="F89" s="22"/>
      <c r="G89" s="29"/>
      <c r="K89" s="30"/>
      <c r="AS89">
        <v>89</v>
      </c>
      <c r="AT89">
        <f>3*60+36</f>
        <v>216</v>
      </c>
    </row>
    <row r="90" spans="1:46" ht="15.75" x14ac:dyDescent="0.25">
      <c r="A90" s="16">
        <v>48</v>
      </c>
      <c r="B90" s="22"/>
      <c r="C90" s="4">
        <f t="shared" ca="1" si="9"/>
        <v>222</v>
      </c>
      <c r="D90" s="16"/>
      <c r="E90" s="16"/>
      <c r="F90" s="22"/>
      <c r="G90" s="29"/>
      <c r="K90" s="30"/>
      <c r="AS90">
        <v>90</v>
      </c>
      <c r="AT90">
        <f>3*60+24</f>
        <v>204</v>
      </c>
    </row>
    <row r="91" spans="1:46" ht="15.75" x14ac:dyDescent="0.25">
      <c r="A91" s="16">
        <v>49</v>
      </c>
      <c r="B91" s="22"/>
      <c r="C91" s="4">
        <f t="shared" ca="1" si="9"/>
        <v>162</v>
      </c>
      <c r="D91" s="16"/>
      <c r="E91" s="16"/>
      <c r="F91" s="22"/>
      <c r="G91" s="29"/>
      <c r="K91" s="30"/>
      <c r="AS91">
        <v>91</v>
      </c>
      <c r="AT91">
        <f>3*60+6</f>
        <v>186</v>
      </c>
    </row>
    <row r="92" spans="1:46" ht="15.75" x14ac:dyDescent="0.25">
      <c r="A92" s="16">
        <v>50</v>
      </c>
      <c r="B92" s="22"/>
      <c r="C92" s="4">
        <f t="shared" ca="1" si="9"/>
        <v>337</v>
      </c>
      <c r="D92" s="16"/>
      <c r="E92" s="16"/>
      <c r="F92" s="22"/>
      <c r="G92" s="29"/>
      <c r="K92" s="30"/>
      <c r="AS92">
        <v>92</v>
      </c>
      <c r="AT92">
        <f>3*60+6</f>
        <v>186</v>
      </c>
    </row>
    <row r="93" spans="1:46" ht="15.75" x14ac:dyDescent="0.25">
      <c r="A93" s="16">
        <v>51</v>
      </c>
      <c r="B93" s="22"/>
      <c r="C93" s="4">
        <f t="shared" ca="1" si="9"/>
        <v>210</v>
      </c>
      <c r="D93" s="16"/>
      <c r="E93" s="16"/>
      <c r="F93" s="22"/>
      <c r="G93" s="29"/>
      <c r="K93" s="30"/>
      <c r="AS93">
        <v>93</v>
      </c>
      <c r="AT93">
        <f>3*60+6</f>
        <v>186</v>
      </c>
    </row>
    <row r="94" spans="1:46" ht="15.75" x14ac:dyDescent="0.25">
      <c r="A94" s="16">
        <v>52</v>
      </c>
      <c r="B94" s="22"/>
      <c r="C94" s="4">
        <f t="shared" ca="1" si="9"/>
        <v>283</v>
      </c>
      <c r="D94" s="16"/>
      <c r="E94" s="16"/>
      <c r="F94" s="22"/>
      <c r="G94" s="29"/>
      <c r="K94" s="30"/>
      <c r="AS94">
        <v>94</v>
      </c>
      <c r="AT94">
        <f>2*60+44</f>
        <v>164</v>
      </c>
    </row>
    <row r="95" spans="1:46" ht="15.75" x14ac:dyDescent="0.25">
      <c r="A95" s="16">
        <v>53</v>
      </c>
      <c r="B95" s="22"/>
      <c r="C95" s="4">
        <f t="shared" ca="1" si="9"/>
        <v>197</v>
      </c>
      <c r="D95" s="16"/>
      <c r="E95" s="16"/>
      <c r="F95" s="22"/>
      <c r="G95" s="29"/>
      <c r="K95" s="30"/>
      <c r="AS95">
        <v>95</v>
      </c>
      <c r="AT95">
        <f>4*60+18</f>
        <v>258</v>
      </c>
    </row>
    <row r="96" spans="1:46" ht="15.75" x14ac:dyDescent="0.25">
      <c r="A96" s="16">
        <v>54</v>
      </c>
      <c r="B96" s="22"/>
      <c r="C96" s="4">
        <f t="shared" ca="1" si="9"/>
        <v>194</v>
      </c>
      <c r="D96" s="16"/>
      <c r="E96" s="16"/>
      <c r="F96" s="22"/>
      <c r="G96" s="29"/>
      <c r="K96" s="30"/>
      <c r="AS96">
        <v>96</v>
      </c>
      <c r="AT96">
        <f>4*60+18</f>
        <v>258</v>
      </c>
    </row>
    <row r="97" spans="1:46" ht="15.75" x14ac:dyDescent="0.25">
      <c r="A97" s="16">
        <v>55</v>
      </c>
      <c r="B97" s="22"/>
      <c r="C97" s="4">
        <f t="shared" ca="1" si="9"/>
        <v>210</v>
      </c>
      <c r="D97" s="16"/>
      <c r="E97" s="16"/>
      <c r="F97" s="22"/>
      <c r="G97" s="29"/>
      <c r="K97" s="30"/>
      <c r="AS97">
        <v>97</v>
      </c>
      <c r="AT97">
        <f>2*60+45</f>
        <v>165</v>
      </c>
    </row>
    <row r="98" spans="1:46" ht="15.75" x14ac:dyDescent="0.25">
      <c r="A98" s="16">
        <v>56</v>
      </c>
      <c r="B98" s="22"/>
      <c r="C98" s="4">
        <f t="shared" ca="1" si="9"/>
        <v>177</v>
      </c>
      <c r="D98" s="16"/>
      <c r="E98" s="16"/>
      <c r="F98" s="22"/>
      <c r="G98" s="29"/>
      <c r="K98" s="30"/>
      <c r="AS98">
        <v>98</v>
      </c>
      <c r="AT98">
        <f>2*60+45</f>
        <v>165</v>
      </c>
    </row>
    <row r="99" spans="1:46" ht="15.75" x14ac:dyDescent="0.25">
      <c r="A99" s="16">
        <v>57</v>
      </c>
      <c r="B99" s="22"/>
      <c r="C99" s="4">
        <f t="shared" ca="1" si="9"/>
        <v>230</v>
      </c>
      <c r="D99" s="16"/>
      <c r="E99" s="16"/>
      <c r="F99" s="22"/>
      <c r="G99" s="29"/>
      <c r="K99" s="30"/>
      <c r="AS99">
        <v>99</v>
      </c>
      <c r="AT99">
        <f>2*60+45</f>
        <v>165</v>
      </c>
    </row>
    <row r="100" spans="1:46" ht="15.75" x14ac:dyDescent="0.25">
      <c r="A100" s="16">
        <v>58</v>
      </c>
      <c r="B100" s="22"/>
      <c r="C100" s="4">
        <f t="shared" ca="1" si="9"/>
        <v>220</v>
      </c>
      <c r="D100" s="16"/>
      <c r="E100" s="16"/>
      <c r="F100" s="22"/>
      <c r="G100" s="29"/>
      <c r="K100" s="30"/>
      <c r="AS100">
        <v>100</v>
      </c>
      <c r="AT100">
        <f>2*60+45</f>
        <v>165</v>
      </c>
    </row>
    <row r="101" spans="1:46" ht="15.75" x14ac:dyDescent="0.25">
      <c r="A101" s="16">
        <v>59</v>
      </c>
      <c r="B101" s="22"/>
      <c r="C101" s="4">
        <f t="shared" ca="1" si="9"/>
        <v>283</v>
      </c>
      <c r="D101" s="16"/>
      <c r="E101" s="16"/>
      <c r="F101" s="22"/>
      <c r="G101" s="29"/>
      <c r="K101" s="30"/>
      <c r="AS101">
        <v>101</v>
      </c>
      <c r="AT101">
        <f>6*60+54</f>
        <v>414</v>
      </c>
    </row>
    <row r="102" spans="1:46" ht="15.75" x14ac:dyDescent="0.25">
      <c r="A102" s="16">
        <v>60</v>
      </c>
      <c r="B102" s="22"/>
      <c r="C102" s="4">
        <f t="shared" ca="1" si="9"/>
        <v>338</v>
      </c>
      <c r="D102" s="16"/>
      <c r="E102" s="16"/>
      <c r="F102" s="22"/>
      <c r="G102" s="29"/>
      <c r="K102" s="30"/>
      <c r="AS102">
        <v>102</v>
      </c>
      <c r="AT102">
        <f>3*60+4</f>
        <v>184</v>
      </c>
    </row>
    <row r="103" spans="1:46" ht="15.75" x14ac:dyDescent="0.25">
      <c r="A103" s="16">
        <v>61</v>
      </c>
      <c r="B103" s="22"/>
      <c r="C103" s="4">
        <f t="shared" ca="1" si="9"/>
        <v>249</v>
      </c>
      <c r="D103" s="16"/>
      <c r="E103" s="16"/>
      <c r="F103" s="22"/>
      <c r="G103" s="29"/>
      <c r="K103" s="30"/>
      <c r="AS103">
        <v>103</v>
      </c>
      <c r="AT103">
        <f>4*60+42</f>
        <v>282</v>
      </c>
    </row>
    <row r="104" spans="1:46" ht="15.75" x14ac:dyDescent="0.25">
      <c r="A104" s="16">
        <v>62</v>
      </c>
      <c r="B104" s="22"/>
      <c r="C104" s="4">
        <f t="shared" ca="1" si="9"/>
        <v>204</v>
      </c>
      <c r="D104" s="16"/>
      <c r="E104" s="16"/>
      <c r="F104" s="22"/>
      <c r="G104" s="29"/>
      <c r="K104" s="30"/>
      <c r="AS104">
        <v>104</v>
      </c>
      <c r="AT104">
        <f>4*60+42</f>
        <v>282</v>
      </c>
    </row>
    <row r="105" spans="1:46" ht="15.75" x14ac:dyDescent="0.25">
      <c r="A105" s="16">
        <v>63</v>
      </c>
      <c r="B105" s="22"/>
      <c r="C105" s="4">
        <f t="shared" ca="1" si="9"/>
        <v>250</v>
      </c>
      <c r="D105" s="16"/>
      <c r="E105" s="16"/>
      <c r="F105" s="22"/>
      <c r="G105" s="29"/>
      <c r="K105" s="30"/>
      <c r="AS105">
        <v>105</v>
      </c>
      <c r="AT105">
        <f>4*60+42</f>
        <v>282</v>
      </c>
    </row>
    <row r="106" spans="1:46" ht="15.75" x14ac:dyDescent="0.25">
      <c r="A106" s="16">
        <v>64</v>
      </c>
      <c r="B106" s="22"/>
      <c r="C106" s="4">
        <f t="shared" ca="1" si="9"/>
        <v>223</v>
      </c>
      <c r="D106" s="16"/>
      <c r="E106" s="16"/>
      <c r="F106" s="22"/>
      <c r="G106" s="29"/>
      <c r="K106" s="30"/>
      <c r="AS106">
        <v>106</v>
      </c>
      <c r="AT106">
        <f>4*60+19</f>
        <v>259</v>
      </c>
    </row>
    <row r="107" spans="1:46" ht="15.75" x14ac:dyDescent="0.25">
      <c r="A107" s="16">
        <v>65</v>
      </c>
      <c r="B107" s="22"/>
      <c r="C107" s="4">
        <f t="shared" ref="C107:C170" ca="1" si="25">IF(OR(ISBLANK(A107),A107&gt;$I$9),NA(),OFFSET(INDIRECT($BA$3),A107-1,0,1,1))</f>
        <v>219</v>
      </c>
      <c r="D107" s="16"/>
      <c r="E107" s="16"/>
      <c r="F107" s="22"/>
      <c r="G107" s="29"/>
      <c r="K107" s="30"/>
      <c r="AS107">
        <v>107</v>
      </c>
      <c r="AT107">
        <f>4*60+19</f>
        <v>259</v>
      </c>
    </row>
    <row r="108" spans="1:46" ht="15.75" x14ac:dyDescent="0.25">
      <c r="A108" s="16">
        <v>66</v>
      </c>
      <c r="B108" s="22"/>
      <c r="C108" s="4">
        <f t="shared" ca="1" si="25"/>
        <v>247</v>
      </c>
      <c r="D108" s="16"/>
      <c r="E108" s="16"/>
      <c r="F108" s="22"/>
      <c r="G108" s="29"/>
      <c r="K108" s="30"/>
      <c r="AS108">
        <v>108</v>
      </c>
      <c r="AT108">
        <f>4*60+19</f>
        <v>259</v>
      </c>
    </row>
    <row r="109" spans="1:46" ht="15.75" x14ac:dyDescent="0.25">
      <c r="A109" s="16">
        <v>67</v>
      </c>
      <c r="B109" s="22"/>
      <c r="C109" s="4">
        <f t="shared" ca="1" si="25"/>
        <v>231</v>
      </c>
      <c r="D109" s="16"/>
      <c r="E109" s="16"/>
      <c r="F109" s="22"/>
      <c r="G109" s="29"/>
      <c r="K109" s="30"/>
      <c r="AS109">
        <v>109</v>
      </c>
      <c r="AT109">
        <f>4*60+26</f>
        <v>266</v>
      </c>
    </row>
    <row r="110" spans="1:46" ht="15.75" x14ac:dyDescent="0.25">
      <c r="A110" s="16">
        <v>68</v>
      </c>
      <c r="B110" s="22"/>
      <c r="C110" s="4">
        <f t="shared" ca="1" si="25"/>
        <v>172</v>
      </c>
      <c r="D110" s="16"/>
      <c r="E110" s="16"/>
      <c r="F110" s="22"/>
      <c r="G110" s="29"/>
      <c r="K110" s="30"/>
      <c r="AS110">
        <v>110</v>
      </c>
      <c r="AT110">
        <f>3*60+23</f>
        <v>203</v>
      </c>
    </row>
    <row r="111" spans="1:46" ht="15.75" x14ac:dyDescent="0.25">
      <c r="A111" s="16">
        <v>69</v>
      </c>
      <c r="B111" s="22"/>
      <c r="C111" s="4">
        <f t="shared" ca="1" si="25"/>
        <v>276</v>
      </c>
      <c r="D111" s="16"/>
      <c r="E111" s="16"/>
      <c r="F111" s="22"/>
      <c r="G111" s="29"/>
      <c r="K111" s="30"/>
      <c r="AS111">
        <v>111</v>
      </c>
      <c r="AT111">
        <f>3*60+23</f>
        <v>203</v>
      </c>
    </row>
    <row r="112" spans="1:46" ht="15.75" x14ac:dyDescent="0.25">
      <c r="A112" s="16">
        <v>70</v>
      </c>
      <c r="B112" s="22"/>
      <c r="C112" s="4">
        <f t="shared" ca="1" si="25"/>
        <v>256</v>
      </c>
      <c r="D112" s="16"/>
      <c r="E112" s="16"/>
      <c r="F112" s="22"/>
      <c r="G112" s="29"/>
      <c r="K112" s="30"/>
      <c r="AS112">
        <v>112</v>
      </c>
      <c r="AT112">
        <f>3*60+23</f>
        <v>203</v>
      </c>
    </row>
    <row r="113" spans="1:46" ht="15.75" x14ac:dyDescent="0.25">
      <c r="A113" s="16">
        <v>71</v>
      </c>
      <c r="B113" s="22"/>
      <c r="C113" s="4">
        <f t="shared" ca="1" si="25"/>
        <v>266</v>
      </c>
      <c r="D113" s="16"/>
      <c r="E113" s="16"/>
      <c r="F113" s="22"/>
      <c r="G113" s="29"/>
      <c r="K113" s="30"/>
      <c r="AS113">
        <v>113</v>
      </c>
      <c r="AT113">
        <f>4*60+46</f>
        <v>286</v>
      </c>
    </row>
    <row r="114" spans="1:46" ht="15.75" x14ac:dyDescent="0.25">
      <c r="A114" s="16">
        <v>72</v>
      </c>
      <c r="B114" s="22"/>
      <c r="C114" s="4">
        <f t="shared" ca="1" si="25"/>
        <v>244</v>
      </c>
      <c r="D114" s="16"/>
      <c r="E114" s="16"/>
      <c r="F114" s="22"/>
      <c r="G114" s="29"/>
      <c r="K114" s="30"/>
      <c r="AS114">
        <v>114</v>
      </c>
      <c r="AT114">
        <f>4*60+46</f>
        <v>286</v>
      </c>
    </row>
    <row r="115" spans="1:46" ht="15.75" x14ac:dyDescent="0.25">
      <c r="A115" s="16">
        <v>73</v>
      </c>
      <c r="B115" s="22"/>
      <c r="C115" s="4">
        <f t="shared" ca="1" si="25"/>
        <v>253</v>
      </c>
      <c r="D115" s="16"/>
      <c r="E115" s="16"/>
      <c r="F115" s="22"/>
      <c r="G115" s="29"/>
      <c r="K115" s="30"/>
      <c r="AS115">
        <v>115</v>
      </c>
      <c r="AT115">
        <f>4*60+46</f>
        <v>286</v>
      </c>
    </row>
    <row r="116" spans="1:46" ht="15.75" x14ac:dyDescent="0.25">
      <c r="A116" s="16">
        <v>74</v>
      </c>
      <c r="B116" s="22"/>
      <c r="C116" s="4">
        <f t="shared" ca="1" si="25"/>
        <v>233</v>
      </c>
      <c r="D116" s="16"/>
      <c r="E116" s="16"/>
      <c r="F116" s="22"/>
      <c r="G116" s="29"/>
      <c r="K116" s="30"/>
      <c r="AS116">
        <v>116</v>
      </c>
      <c r="AT116">
        <f>4*60+46</f>
        <v>286</v>
      </c>
    </row>
    <row r="117" spans="1:46" ht="15.75" x14ac:dyDescent="0.25">
      <c r="A117" s="16">
        <v>75</v>
      </c>
      <c r="B117" s="22"/>
      <c r="C117" s="4">
        <f t="shared" ca="1" si="25"/>
        <v>298</v>
      </c>
      <c r="D117" s="16"/>
      <c r="E117" s="16"/>
      <c r="F117" s="22"/>
      <c r="G117" s="29"/>
      <c r="K117" s="30"/>
      <c r="AS117">
        <v>117</v>
      </c>
      <c r="AT117">
        <f>2*60+50</f>
        <v>170</v>
      </c>
    </row>
    <row r="118" spans="1:46" ht="15.75" x14ac:dyDescent="0.25">
      <c r="A118" s="16">
        <v>76</v>
      </c>
      <c r="B118" s="22"/>
      <c r="C118" s="4">
        <f t="shared" ca="1" si="25"/>
        <v>214</v>
      </c>
      <c r="D118" s="16"/>
      <c r="E118" s="16"/>
      <c r="F118" s="22"/>
      <c r="G118" s="29"/>
      <c r="K118" s="30"/>
      <c r="AS118">
        <v>118</v>
      </c>
      <c r="AT118">
        <f>4*60+46</f>
        <v>286</v>
      </c>
    </row>
    <row r="119" spans="1:46" ht="15.75" x14ac:dyDescent="0.25">
      <c r="A119" s="16">
        <v>77</v>
      </c>
      <c r="B119" s="22"/>
      <c r="C119" s="4">
        <f t="shared" ca="1" si="25"/>
        <v>273</v>
      </c>
      <c r="D119" s="16"/>
      <c r="E119" s="16"/>
      <c r="F119" s="22"/>
      <c r="G119" s="29"/>
      <c r="K119" s="30"/>
      <c r="AS119">
        <v>119</v>
      </c>
      <c r="AT119">
        <f>3*60+40</f>
        <v>220</v>
      </c>
    </row>
    <row r="120" spans="1:46" ht="15.75" x14ac:dyDescent="0.25">
      <c r="A120" s="16">
        <v>78</v>
      </c>
      <c r="B120" s="22"/>
      <c r="C120" s="4">
        <f t="shared" ca="1" si="25"/>
        <v>211</v>
      </c>
      <c r="D120" s="16"/>
      <c r="E120" s="16"/>
      <c r="F120" s="22"/>
      <c r="G120" s="29"/>
      <c r="K120" s="30"/>
      <c r="AS120">
        <v>120</v>
      </c>
      <c r="AT120">
        <f>3*60+40</f>
        <v>220</v>
      </c>
    </row>
    <row r="121" spans="1:46" ht="15.75" x14ac:dyDescent="0.25">
      <c r="A121" s="16">
        <v>79</v>
      </c>
      <c r="B121" s="22"/>
      <c r="C121" s="4">
        <f t="shared" ca="1" si="25"/>
        <v>252</v>
      </c>
      <c r="D121" s="16"/>
      <c r="E121" s="16"/>
      <c r="F121" s="22"/>
      <c r="G121" s="29"/>
      <c r="K121" s="30"/>
      <c r="AS121">
        <v>121</v>
      </c>
      <c r="AT121">
        <f>3*60+20</f>
        <v>200</v>
      </c>
    </row>
    <row r="122" spans="1:46" ht="15.75" x14ac:dyDescent="0.25">
      <c r="A122" s="16">
        <v>80</v>
      </c>
      <c r="B122" s="22"/>
      <c r="C122" s="4">
        <f t="shared" ca="1" si="25"/>
        <v>230</v>
      </c>
      <c r="D122" s="16"/>
      <c r="E122" s="16"/>
      <c r="F122" s="22"/>
      <c r="G122" s="29"/>
      <c r="K122" s="30"/>
      <c r="AS122">
        <v>122</v>
      </c>
      <c r="AT122">
        <f>3*60+20</f>
        <v>200</v>
      </c>
    </row>
    <row r="123" spans="1:46" ht="15.75" x14ac:dyDescent="0.25">
      <c r="A123" s="16">
        <v>81</v>
      </c>
      <c r="B123" s="22"/>
      <c r="C123" s="4">
        <f t="shared" ca="1" si="25"/>
        <v>229</v>
      </c>
      <c r="D123" s="16"/>
      <c r="E123" s="16"/>
      <c r="F123" s="22"/>
      <c r="G123" s="29"/>
      <c r="K123" s="30"/>
      <c r="AS123">
        <v>123</v>
      </c>
      <c r="AT123">
        <f>3*60+20</f>
        <v>200</v>
      </c>
    </row>
    <row r="124" spans="1:46" ht="15.75" x14ac:dyDescent="0.25">
      <c r="A124" s="16">
        <v>82</v>
      </c>
      <c r="B124" s="22"/>
      <c r="C124" s="4">
        <f t="shared" ca="1" si="25"/>
        <v>229</v>
      </c>
      <c r="D124" s="16"/>
      <c r="E124" s="16"/>
      <c r="F124" s="22"/>
      <c r="G124" s="29"/>
      <c r="K124" s="30"/>
      <c r="AS124">
        <v>124</v>
      </c>
      <c r="AT124">
        <f>3*60+20</f>
        <v>200</v>
      </c>
    </row>
    <row r="125" spans="1:46" ht="15.75" x14ac:dyDescent="0.25">
      <c r="A125" s="16">
        <v>83</v>
      </c>
      <c r="B125" s="22"/>
      <c r="C125" s="4">
        <f t="shared" ca="1" si="25"/>
        <v>251</v>
      </c>
      <c r="D125" s="16"/>
      <c r="E125" s="16"/>
      <c r="F125" s="22"/>
      <c r="G125" s="29"/>
      <c r="K125" s="30"/>
      <c r="AS125">
        <v>125</v>
      </c>
      <c r="AT125">
        <f>2*60+58</f>
        <v>178</v>
      </c>
    </row>
    <row r="126" spans="1:46" ht="15.75" x14ac:dyDescent="0.25">
      <c r="A126" s="16">
        <v>84</v>
      </c>
      <c r="B126" s="22"/>
      <c r="C126" s="4">
        <f t="shared" ca="1" si="25"/>
        <v>245</v>
      </c>
      <c r="D126" s="16"/>
      <c r="E126" s="16"/>
      <c r="F126" s="22"/>
      <c r="G126" s="29"/>
      <c r="K126" s="30"/>
      <c r="AS126">
        <v>126</v>
      </c>
      <c r="AT126">
        <f>3*60+28</f>
        <v>208</v>
      </c>
    </row>
    <row r="127" spans="1:46" ht="15.75" x14ac:dyDescent="0.25">
      <c r="A127" s="16">
        <v>85</v>
      </c>
      <c r="B127" s="22"/>
      <c r="C127" s="4">
        <f t="shared" ca="1" si="25"/>
        <v>247</v>
      </c>
      <c r="D127" s="16"/>
      <c r="E127" s="16"/>
      <c r="F127" s="22"/>
      <c r="G127" s="29"/>
      <c r="K127" s="30"/>
      <c r="AS127">
        <v>127</v>
      </c>
      <c r="AT127">
        <f>4*60+7</f>
        <v>247</v>
      </c>
    </row>
    <row r="128" spans="1:46" ht="15.75" x14ac:dyDescent="0.25">
      <c r="A128" s="16">
        <v>86</v>
      </c>
      <c r="B128" s="22"/>
      <c r="C128" s="4">
        <f t="shared" ca="1" si="25"/>
        <v>205</v>
      </c>
      <c r="D128" s="16"/>
      <c r="E128" s="16"/>
      <c r="F128" s="22"/>
      <c r="G128" s="29"/>
      <c r="K128" s="30"/>
      <c r="AS128">
        <v>128</v>
      </c>
      <c r="AT128">
        <f>4*60+7</f>
        <v>247</v>
      </c>
    </row>
    <row r="129" spans="1:46" ht="15.75" x14ac:dyDescent="0.25">
      <c r="A129" s="16">
        <v>87</v>
      </c>
      <c r="B129" s="22"/>
      <c r="C129" s="4">
        <f t="shared" ca="1" si="25"/>
        <v>212</v>
      </c>
      <c r="D129" s="16"/>
      <c r="E129" s="16"/>
      <c r="F129" s="22"/>
      <c r="G129" s="29"/>
      <c r="K129" s="30"/>
      <c r="AS129">
        <v>129</v>
      </c>
      <c r="AT129">
        <f>4*60+7</f>
        <v>247</v>
      </c>
    </row>
    <row r="130" spans="1:46" ht="15.75" x14ac:dyDescent="0.25">
      <c r="A130" s="16">
        <v>88</v>
      </c>
      <c r="B130" s="22"/>
      <c r="C130" s="4">
        <f t="shared" ca="1" si="25"/>
        <v>228</v>
      </c>
      <c r="D130" s="16"/>
      <c r="E130" s="16"/>
      <c r="F130" s="22"/>
      <c r="G130" s="29"/>
      <c r="K130" s="30"/>
      <c r="AS130">
        <v>130</v>
      </c>
      <c r="AT130">
        <f>4*60+7</f>
        <v>247</v>
      </c>
    </row>
    <row r="131" spans="1:46" ht="15.75" x14ac:dyDescent="0.25">
      <c r="A131" s="16">
        <v>89</v>
      </c>
      <c r="B131" s="22"/>
      <c r="C131" s="4">
        <f t="shared" ca="1" si="25"/>
        <v>245</v>
      </c>
      <c r="D131" s="16"/>
      <c r="E131" s="16"/>
      <c r="F131" s="22"/>
      <c r="G131" s="29"/>
      <c r="K131" s="30"/>
      <c r="AS131">
        <v>131</v>
      </c>
      <c r="AT131">
        <f>3*60+25</f>
        <v>205</v>
      </c>
    </row>
    <row r="132" spans="1:46" ht="15.75" x14ac:dyDescent="0.25">
      <c r="A132" s="16">
        <v>90</v>
      </c>
      <c r="B132" s="22"/>
      <c r="C132" s="4">
        <f t="shared" ca="1" si="25"/>
        <v>168</v>
      </c>
      <c r="D132" s="16"/>
      <c r="E132" s="16"/>
      <c r="F132" s="22"/>
      <c r="G132" s="29"/>
      <c r="K132" s="30"/>
      <c r="AS132">
        <v>132</v>
      </c>
      <c r="AT132">
        <f>4*60+29</f>
        <v>269</v>
      </c>
    </row>
    <row r="133" spans="1:46" ht="15.75" x14ac:dyDescent="0.25">
      <c r="A133" s="16">
        <v>91</v>
      </c>
      <c r="B133" s="22"/>
      <c r="C133" s="4">
        <f t="shared" ca="1" si="25"/>
        <v>236</v>
      </c>
      <c r="D133" s="16"/>
      <c r="E133" s="16"/>
      <c r="F133" s="22"/>
      <c r="G133" s="29"/>
      <c r="K133" s="30"/>
      <c r="AS133">
        <v>133</v>
      </c>
      <c r="AT133">
        <f>4*60+29</f>
        <v>269</v>
      </c>
    </row>
    <row r="134" spans="1:46" ht="15.75" x14ac:dyDescent="0.25">
      <c r="A134" s="16">
        <v>92</v>
      </c>
      <c r="B134" s="22"/>
      <c r="C134" s="4">
        <f t="shared" ca="1" si="25"/>
        <v>222</v>
      </c>
      <c r="D134" s="16"/>
      <c r="E134" s="16"/>
      <c r="F134" s="22"/>
      <c r="G134" s="29"/>
      <c r="K134" s="30"/>
      <c r="AS134">
        <v>134</v>
      </c>
      <c r="AT134">
        <f>3*60+2</f>
        <v>182</v>
      </c>
    </row>
    <row r="135" spans="1:46" ht="15.75" x14ac:dyDescent="0.25">
      <c r="A135" s="16">
        <v>93</v>
      </c>
      <c r="B135" s="22"/>
      <c r="C135" s="4">
        <f t="shared" ca="1" si="25"/>
        <v>262</v>
      </c>
      <c r="D135" s="16"/>
      <c r="E135" s="16"/>
      <c r="F135" s="22"/>
      <c r="G135" s="29"/>
      <c r="K135" s="30"/>
      <c r="AS135">
        <v>135</v>
      </c>
      <c r="AT135">
        <f>3*60+2</f>
        <v>182</v>
      </c>
    </row>
    <row r="136" spans="1:46" ht="15.75" x14ac:dyDescent="0.25">
      <c r="A136" s="16">
        <v>94</v>
      </c>
      <c r="B136" s="22"/>
      <c r="C136" s="4">
        <f t="shared" ca="1" si="25"/>
        <v>230</v>
      </c>
      <c r="D136" s="16"/>
      <c r="E136" s="16"/>
      <c r="F136" s="22"/>
      <c r="G136" s="29"/>
      <c r="K136" s="30"/>
      <c r="AS136">
        <v>136</v>
      </c>
      <c r="AT136">
        <f>2*60+14</f>
        <v>134</v>
      </c>
    </row>
    <row r="137" spans="1:46" ht="15.75" x14ac:dyDescent="0.25">
      <c r="A137" s="16">
        <v>95</v>
      </c>
      <c r="B137" s="22"/>
      <c r="C137" s="4">
        <f t="shared" ca="1" si="25"/>
        <v>282</v>
      </c>
      <c r="D137" s="16"/>
      <c r="E137" s="16"/>
      <c r="F137" s="22"/>
      <c r="G137" s="29"/>
      <c r="K137" s="30"/>
      <c r="AS137">
        <v>137</v>
      </c>
      <c r="AT137">
        <f>2*60+14</f>
        <v>134</v>
      </c>
    </row>
    <row r="138" spans="1:46" ht="15.75" x14ac:dyDescent="0.25">
      <c r="A138" s="16">
        <v>96</v>
      </c>
      <c r="B138" s="22"/>
      <c r="C138" s="4">
        <f t="shared" ca="1" si="25"/>
        <v>277</v>
      </c>
      <c r="D138" s="16"/>
      <c r="E138" s="16"/>
      <c r="F138" s="22"/>
      <c r="G138" s="29"/>
      <c r="K138" s="30"/>
      <c r="AS138">
        <v>138</v>
      </c>
      <c r="AT138">
        <f>3*60+15</f>
        <v>195</v>
      </c>
    </row>
    <row r="139" spans="1:46" ht="15.75" x14ac:dyDescent="0.25">
      <c r="A139" s="16">
        <v>97</v>
      </c>
      <c r="B139" s="22"/>
      <c r="C139" s="4">
        <f t="shared" ca="1" si="25"/>
        <v>245</v>
      </c>
      <c r="D139" s="16"/>
      <c r="E139" s="16"/>
      <c r="F139" s="22"/>
      <c r="G139" s="29"/>
      <c r="K139" s="30"/>
      <c r="AS139">
        <v>139</v>
      </c>
      <c r="AT139">
        <f>3*60+55</f>
        <v>235</v>
      </c>
    </row>
    <row r="140" spans="1:46" ht="15.75" x14ac:dyDescent="0.25">
      <c r="A140" s="16">
        <v>98</v>
      </c>
      <c r="B140" s="22"/>
      <c r="C140" s="4">
        <f t="shared" ca="1" si="25"/>
        <v>199</v>
      </c>
      <c r="D140" s="16"/>
      <c r="E140" s="16"/>
      <c r="F140" s="22"/>
      <c r="G140" s="29"/>
      <c r="K140" s="30"/>
      <c r="AS140">
        <v>140</v>
      </c>
      <c r="AT140">
        <f>3*60+55</f>
        <v>235</v>
      </c>
    </row>
    <row r="141" spans="1:46" ht="15.75" x14ac:dyDescent="0.25">
      <c r="A141" s="16">
        <v>99</v>
      </c>
      <c r="B141" s="22"/>
      <c r="C141" s="4">
        <f t="shared" ca="1" si="25"/>
        <v>264</v>
      </c>
      <c r="D141" s="16"/>
      <c r="E141" s="16"/>
      <c r="F141" s="22"/>
      <c r="G141" s="29"/>
      <c r="K141" s="30"/>
      <c r="AS141">
        <v>141</v>
      </c>
      <c r="AT141">
        <f>3*60+58</f>
        <v>238</v>
      </c>
    </row>
    <row r="142" spans="1:46" ht="15.75" x14ac:dyDescent="0.25">
      <c r="A142" s="16">
        <v>100</v>
      </c>
      <c r="B142" s="22"/>
      <c r="C142" s="4">
        <f t="shared" ca="1" si="25"/>
        <v>217</v>
      </c>
      <c r="D142" s="16"/>
      <c r="E142" s="16"/>
      <c r="F142" s="22"/>
      <c r="G142" s="29"/>
      <c r="K142" s="30"/>
      <c r="AS142">
        <v>142</v>
      </c>
      <c r="AT142">
        <f>3*60+11</f>
        <v>191</v>
      </c>
    </row>
    <row r="143" spans="1:46" ht="15.75" x14ac:dyDescent="0.25">
      <c r="A143" s="16">
        <v>101</v>
      </c>
      <c r="B143" s="22"/>
      <c r="C143" s="4">
        <f t="shared" ca="1" si="25"/>
        <v>218</v>
      </c>
      <c r="D143" s="16"/>
      <c r="E143" s="16"/>
      <c r="F143" s="22"/>
      <c r="G143" s="29"/>
      <c r="K143" s="30"/>
      <c r="AS143">
        <v>143</v>
      </c>
      <c r="AT143">
        <f>3*60+58</f>
        <v>238</v>
      </c>
    </row>
    <row r="144" spans="1:46" ht="15.75" x14ac:dyDescent="0.25">
      <c r="A144" s="16">
        <v>102</v>
      </c>
      <c r="B144" s="22"/>
      <c r="C144" s="4">
        <f t="shared" ca="1" si="25"/>
        <v>199</v>
      </c>
      <c r="D144" s="16"/>
      <c r="E144" s="16"/>
      <c r="F144" s="22"/>
      <c r="G144" s="29"/>
      <c r="K144" s="30"/>
      <c r="AS144">
        <v>144</v>
      </c>
      <c r="AT144">
        <f>3*60+26</f>
        <v>206</v>
      </c>
    </row>
    <row r="145" spans="1:46" ht="15.75" x14ac:dyDescent="0.25">
      <c r="A145" s="16">
        <v>103</v>
      </c>
      <c r="B145" s="22"/>
      <c r="C145" s="4">
        <f t="shared" ca="1" si="25"/>
        <v>215</v>
      </c>
      <c r="D145" s="16"/>
      <c r="E145" s="16"/>
      <c r="F145" s="22"/>
      <c r="G145" s="29"/>
      <c r="K145" s="30"/>
      <c r="AS145">
        <v>145</v>
      </c>
      <c r="AT145">
        <f>2*60+46</f>
        <v>166</v>
      </c>
    </row>
    <row r="146" spans="1:46" ht="15.75" x14ac:dyDescent="0.25">
      <c r="A146" s="16">
        <v>104</v>
      </c>
      <c r="B146" s="22"/>
      <c r="C146" s="4">
        <f t="shared" ca="1" si="25"/>
        <v>216</v>
      </c>
      <c r="D146" s="16"/>
      <c r="E146" s="16"/>
      <c r="F146" s="22"/>
      <c r="G146" s="29"/>
      <c r="K146" s="30"/>
      <c r="AS146">
        <v>146</v>
      </c>
      <c r="AT146">
        <f>2*60+46</f>
        <v>166</v>
      </c>
    </row>
    <row r="147" spans="1:46" ht="15.75" x14ac:dyDescent="0.25">
      <c r="A147" s="16">
        <v>105</v>
      </c>
      <c r="B147" s="22"/>
      <c r="C147" s="4">
        <f t="shared" ca="1" si="25"/>
        <v>273</v>
      </c>
      <c r="D147" s="16"/>
      <c r="E147" s="16"/>
      <c r="F147" s="22"/>
      <c r="G147" s="29"/>
      <c r="K147" s="30"/>
      <c r="AS147">
        <v>147</v>
      </c>
      <c r="AT147">
        <f>4*60+33</f>
        <v>273</v>
      </c>
    </row>
    <row r="148" spans="1:46" ht="15.75" x14ac:dyDescent="0.25">
      <c r="A148" s="16">
        <v>106</v>
      </c>
      <c r="B148" s="22"/>
      <c r="C148" s="4">
        <f t="shared" ca="1" si="25"/>
        <v>273</v>
      </c>
      <c r="D148" s="16"/>
      <c r="E148" s="16"/>
      <c r="F148" s="22"/>
      <c r="G148" s="29"/>
      <c r="K148" s="30"/>
      <c r="AS148">
        <v>148</v>
      </c>
      <c r="AT148">
        <f>3*60+55</f>
        <v>235</v>
      </c>
    </row>
    <row r="149" spans="1:46" ht="15.75" x14ac:dyDescent="0.25">
      <c r="A149" s="16">
        <v>107</v>
      </c>
      <c r="B149" s="22"/>
      <c r="C149" s="4">
        <f t="shared" ca="1" si="25"/>
        <v>262</v>
      </c>
      <c r="D149" s="16"/>
      <c r="E149" s="16"/>
      <c r="F149" s="22"/>
      <c r="G149" s="29"/>
      <c r="K149" s="30"/>
      <c r="AS149">
        <v>149</v>
      </c>
      <c r="AT149">
        <f>3*60+55</f>
        <v>235</v>
      </c>
    </row>
    <row r="150" spans="1:46" ht="15.75" x14ac:dyDescent="0.25">
      <c r="A150" s="16">
        <v>108</v>
      </c>
      <c r="B150" s="22"/>
      <c r="C150" s="4">
        <f t="shared" ca="1" si="25"/>
        <v>303</v>
      </c>
      <c r="D150" s="16"/>
      <c r="E150" s="16"/>
      <c r="F150" s="22"/>
      <c r="G150" s="29"/>
      <c r="K150" s="30"/>
      <c r="AS150">
        <v>150</v>
      </c>
      <c r="AT150">
        <f>3*60+21</f>
        <v>201</v>
      </c>
    </row>
    <row r="151" spans="1:46" ht="15.75" x14ac:dyDescent="0.25">
      <c r="A151" s="16">
        <v>109</v>
      </c>
      <c r="B151" s="22"/>
      <c r="C151" s="4">
        <f t="shared" ca="1" si="25"/>
        <v>222</v>
      </c>
      <c r="D151" s="16"/>
      <c r="E151" s="16"/>
      <c r="F151" s="22"/>
      <c r="G151" s="29"/>
      <c r="K151" s="30"/>
      <c r="AS151">
        <v>151</v>
      </c>
      <c r="AT151">
        <f>3*60+21</f>
        <v>201</v>
      </c>
    </row>
    <row r="152" spans="1:46" ht="15.75" x14ac:dyDescent="0.25">
      <c r="A152" s="16">
        <v>110</v>
      </c>
      <c r="B152" s="22"/>
      <c r="C152" s="4">
        <f t="shared" ca="1" si="25"/>
        <v>243</v>
      </c>
      <c r="D152" s="16"/>
      <c r="E152" s="16"/>
      <c r="F152" s="22"/>
      <c r="G152" s="29"/>
      <c r="K152" s="30"/>
      <c r="AS152">
        <v>152</v>
      </c>
      <c r="AT152">
        <f>4*60</f>
        <v>240</v>
      </c>
    </row>
    <row r="153" spans="1:46" ht="15.75" x14ac:dyDescent="0.25">
      <c r="A153" s="16">
        <v>111</v>
      </c>
      <c r="B153" s="22"/>
      <c r="C153" s="4">
        <f t="shared" ca="1" si="25"/>
        <v>186</v>
      </c>
      <c r="D153" s="16"/>
      <c r="E153" s="16"/>
      <c r="F153" s="22"/>
      <c r="G153" s="29"/>
      <c r="K153" s="30"/>
      <c r="AS153">
        <v>153</v>
      </c>
      <c r="AT153">
        <f>2*60+56</f>
        <v>176</v>
      </c>
    </row>
    <row r="154" spans="1:46" ht="15.75" x14ac:dyDescent="0.25">
      <c r="A154" s="16">
        <v>112</v>
      </c>
      <c r="B154" s="22"/>
      <c r="C154" s="4">
        <f t="shared" ca="1" si="25"/>
        <v>250</v>
      </c>
      <c r="D154" s="16"/>
      <c r="E154" s="16"/>
      <c r="F154" s="22"/>
      <c r="G154" s="29"/>
      <c r="K154" s="30"/>
      <c r="AS154">
        <v>154</v>
      </c>
      <c r="AT154">
        <f>2*60+56</f>
        <v>176</v>
      </c>
    </row>
    <row r="155" spans="1:46" ht="15.75" x14ac:dyDescent="0.25">
      <c r="A155" s="16">
        <v>113</v>
      </c>
      <c r="B155" s="22"/>
      <c r="C155" s="4">
        <f t="shared" ca="1" si="25"/>
        <v>196</v>
      </c>
      <c r="D155" s="16"/>
      <c r="E155" s="16"/>
      <c r="F155" s="22"/>
      <c r="G155" s="29"/>
      <c r="K155" s="30"/>
      <c r="AS155">
        <v>155</v>
      </c>
      <c r="AT155">
        <f>2*60+43</f>
        <v>163</v>
      </c>
    </row>
    <row r="156" spans="1:46" ht="15.75" x14ac:dyDescent="0.25">
      <c r="A156" s="16">
        <v>114</v>
      </c>
      <c r="B156" s="22"/>
      <c r="C156" s="4">
        <f t="shared" ca="1" si="25"/>
        <v>222</v>
      </c>
      <c r="D156" s="16"/>
      <c r="E156" s="16"/>
      <c r="F156" s="22"/>
      <c r="G156" s="29"/>
      <c r="K156" s="30"/>
      <c r="AS156">
        <v>156</v>
      </c>
      <c r="AT156">
        <f>2*60+43</f>
        <v>163</v>
      </c>
    </row>
    <row r="157" spans="1:46" ht="15.75" x14ac:dyDescent="0.25">
      <c r="A157" s="16">
        <v>115</v>
      </c>
      <c r="B157" s="22"/>
      <c r="C157" s="4">
        <f t="shared" ca="1" si="25"/>
        <v>252</v>
      </c>
      <c r="D157" s="16"/>
      <c r="E157" s="16"/>
      <c r="F157" s="22"/>
      <c r="G157" s="29"/>
      <c r="K157" s="30"/>
      <c r="AS157">
        <v>157</v>
      </c>
      <c r="AT157">
        <f>2*60+30</f>
        <v>150</v>
      </c>
    </row>
    <row r="158" spans="1:46" ht="15.75" x14ac:dyDescent="0.25">
      <c r="A158" s="16">
        <v>116</v>
      </c>
      <c r="B158" s="22"/>
      <c r="C158" s="4">
        <f t="shared" ca="1" si="25"/>
        <v>247</v>
      </c>
      <c r="D158" s="16"/>
      <c r="E158" s="16"/>
      <c r="F158" s="22"/>
      <c r="G158" s="29"/>
      <c r="K158" s="30"/>
      <c r="AS158">
        <v>158</v>
      </c>
      <c r="AT158">
        <f>2*60+30</f>
        <v>150</v>
      </c>
    </row>
    <row r="159" spans="1:46" ht="15.75" x14ac:dyDescent="0.25">
      <c r="A159" s="16">
        <v>117</v>
      </c>
      <c r="B159" s="22"/>
      <c r="C159" s="4">
        <f t="shared" ca="1" si="25"/>
        <v>384</v>
      </c>
      <c r="D159" s="16"/>
      <c r="E159" s="16"/>
      <c r="F159" s="22"/>
      <c r="G159" s="29"/>
      <c r="K159" s="30"/>
      <c r="AS159">
        <v>159</v>
      </c>
      <c r="AT159">
        <f>3*60+35</f>
        <v>215</v>
      </c>
    </row>
    <row r="160" spans="1:46" ht="15.75" x14ac:dyDescent="0.25">
      <c r="A160" s="16">
        <v>118</v>
      </c>
      <c r="B160" s="22"/>
      <c r="C160" s="4">
        <f t="shared" ca="1" si="25"/>
        <v>252</v>
      </c>
      <c r="D160" s="16"/>
      <c r="E160" s="16"/>
      <c r="F160" s="22"/>
      <c r="G160" s="29"/>
      <c r="K160" s="30"/>
      <c r="AS160">
        <v>160</v>
      </c>
      <c r="AT160">
        <f>3*60+31</f>
        <v>211</v>
      </c>
    </row>
    <row r="161" spans="1:46" ht="15.75" x14ac:dyDescent="0.25">
      <c r="A161" s="16">
        <v>119</v>
      </c>
      <c r="B161" s="22"/>
      <c r="C161" s="4">
        <f t="shared" ca="1" si="25"/>
        <v>243</v>
      </c>
      <c r="D161" s="16"/>
      <c r="E161" s="16"/>
      <c r="F161" s="22"/>
      <c r="G161" s="29"/>
      <c r="K161" s="30"/>
      <c r="AS161">
        <v>161</v>
      </c>
      <c r="AT161">
        <f>2*60+46</f>
        <v>166</v>
      </c>
    </row>
    <row r="162" spans="1:46" ht="15.75" x14ac:dyDescent="0.25">
      <c r="A162" s="16">
        <v>120</v>
      </c>
      <c r="B162" s="22"/>
      <c r="C162" s="4">
        <f t="shared" ca="1" si="25"/>
        <v>253</v>
      </c>
      <c r="D162" s="16"/>
      <c r="E162" s="16"/>
      <c r="F162" s="22"/>
      <c r="G162" s="29"/>
      <c r="K162" s="30"/>
      <c r="AS162">
        <v>162</v>
      </c>
      <c r="AT162">
        <f>3*60+31</f>
        <v>211</v>
      </c>
    </row>
    <row r="163" spans="1:46" ht="15.75" x14ac:dyDescent="0.25">
      <c r="A163" s="16">
        <v>121</v>
      </c>
      <c r="B163" s="22"/>
      <c r="C163" s="4">
        <f t="shared" ca="1" si="25"/>
        <v>260</v>
      </c>
      <c r="D163" s="16"/>
      <c r="E163" s="16"/>
      <c r="F163" s="22"/>
      <c r="G163" s="29"/>
      <c r="K163" s="30"/>
      <c r="AS163">
        <v>163</v>
      </c>
      <c r="AT163">
        <f>3*60+36</f>
        <v>216</v>
      </c>
    </row>
    <row r="164" spans="1:46" ht="15.75" x14ac:dyDescent="0.25">
      <c r="A164" s="16">
        <v>122</v>
      </c>
      <c r="B164" s="22"/>
      <c r="C164" s="4">
        <f t="shared" ca="1" si="25"/>
        <v>243</v>
      </c>
      <c r="D164" s="16"/>
      <c r="E164" s="16"/>
      <c r="F164" s="22"/>
      <c r="G164" s="29"/>
      <c r="K164" s="30"/>
      <c r="AS164">
        <v>164</v>
      </c>
      <c r="AT164">
        <f>3*60+31</f>
        <v>211</v>
      </c>
    </row>
    <row r="165" spans="1:46" ht="15.75" x14ac:dyDescent="0.25">
      <c r="A165" s="16">
        <v>123</v>
      </c>
      <c r="B165" s="22"/>
      <c r="C165" s="4">
        <f t="shared" ca="1" si="25"/>
        <v>240</v>
      </c>
      <c r="D165" s="16"/>
      <c r="E165" s="16"/>
      <c r="F165" s="22"/>
      <c r="G165" s="29"/>
      <c r="K165" s="30"/>
      <c r="AS165">
        <v>165</v>
      </c>
      <c r="AT165">
        <f>3*60+31</f>
        <v>211</v>
      </c>
    </row>
    <row r="166" spans="1:46" ht="15.75" x14ac:dyDescent="0.25">
      <c r="A166" s="16">
        <v>124</v>
      </c>
      <c r="B166" s="22"/>
      <c r="C166" s="4">
        <f t="shared" ca="1" si="25"/>
        <v>162</v>
      </c>
      <c r="D166" s="16"/>
      <c r="E166" s="16"/>
      <c r="F166" s="22"/>
      <c r="G166" s="29"/>
      <c r="K166" s="30"/>
      <c r="AS166">
        <v>166</v>
      </c>
      <c r="AT166">
        <f>3*60+24</f>
        <v>204</v>
      </c>
    </row>
    <row r="167" spans="1:46" ht="15.75" x14ac:dyDescent="0.25">
      <c r="A167" s="16">
        <v>125</v>
      </c>
      <c r="B167" s="22"/>
      <c r="C167" s="4">
        <f t="shared" ca="1" si="25"/>
        <v>280</v>
      </c>
      <c r="D167" s="16"/>
      <c r="E167" s="16"/>
      <c r="F167" s="22"/>
      <c r="G167" s="29"/>
      <c r="K167" s="30"/>
      <c r="AS167">
        <v>167</v>
      </c>
      <c r="AT167">
        <f>3*60+24</f>
        <v>204</v>
      </c>
    </row>
    <row r="168" spans="1:46" ht="15.75" x14ac:dyDescent="0.25">
      <c r="A168" s="16">
        <v>126</v>
      </c>
      <c r="B168" s="22"/>
      <c r="C168" s="4">
        <f t="shared" ca="1" si="25"/>
        <v>244</v>
      </c>
      <c r="D168" s="16"/>
      <c r="E168" s="16"/>
      <c r="F168" s="22"/>
      <c r="G168" s="29"/>
      <c r="K168" s="30"/>
      <c r="AS168">
        <v>168</v>
      </c>
      <c r="AT168">
        <f>3*60+24</f>
        <v>204</v>
      </c>
    </row>
    <row r="169" spans="1:46" ht="15.75" x14ac:dyDescent="0.25">
      <c r="A169" s="16">
        <v>127</v>
      </c>
      <c r="B169" s="22"/>
      <c r="C169" s="4">
        <f t="shared" ca="1" si="25"/>
        <v>255</v>
      </c>
      <c r="D169" s="16"/>
      <c r="E169" s="16"/>
      <c r="F169" s="22"/>
      <c r="G169" s="29"/>
      <c r="K169" s="30"/>
      <c r="AS169">
        <v>169</v>
      </c>
      <c r="AT169">
        <f>3*60+27</f>
        <v>207</v>
      </c>
    </row>
    <row r="170" spans="1:46" ht="15.75" x14ac:dyDescent="0.25">
      <c r="A170" s="16">
        <v>128</v>
      </c>
      <c r="B170" s="22"/>
      <c r="C170" s="4">
        <f t="shared" ca="1" si="25"/>
        <v>244</v>
      </c>
      <c r="D170" s="16"/>
      <c r="E170" s="16"/>
      <c r="F170" s="22"/>
      <c r="G170" s="29"/>
      <c r="K170" s="30"/>
      <c r="AS170">
        <v>170</v>
      </c>
      <c r="AT170">
        <f>3*60+18</f>
        <v>198</v>
      </c>
    </row>
    <row r="171" spans="1:46" ht="15.75" x14ac:dyDescent="0.25">
      <c r="A171" s="16">
        <v>129</v>
      </c>
      <c r="B171" s="22"/>
      <c r="C171" s="4">
        <f t="shared" ref="C171:C234" ca="1" si="26">IF(OR(ISBLANK(A171),A171&gt;$I$9),NA(),OFFSET(INDIRECT($BA$3),A171-1,0,1,1))</f>
        <v>231</v>
      </c>
      <c r="D171" s="16"/>
      <c r="E171" s="16"/>
      <c r="F171" s="22"/>
      <c r="G171" s="29"/>
      <c r="K171" s="30"/>
      <c r="AS171">
        <v>171</v>
      </c>
      <c r="AT171">
        <f>2*60+48</f>
        <v>168</v>
      </c>
    </row>
    <row r="172" spans="1:46" ht="15.75" x14ac:dyDescent="0.25">
      <c r="A172" s="16">
        <v>130</v>
      </c>
      <c r="B172" s="22"/>
      <c r="C172" s="4">
        <f t="shared" ca="1" si="26"/>
        <v>273</v>
      </c>
      <c r="D172" s="16"/>
      <c r="E172" s="16"/>
      <c r="F172" s="22"/>
      <c r="G172" s="29"/>
      <c r="K172" s="30"/>
      <c r="AS172">
        <v>172</v>
      </c>
      <c r="AT172">
        <f>5*60+23</f>
        <v>323</v>
      </c>
    </row>
    <row r="173" spans="1:46" ht="15.75" x14ac:dyDescent="0.25">
      <c r="A173" s="16">
        <v>131</v>
      </c>
      <c r="B173" s="22"/>
      <c r="C173" s="4">
        <f t="shared" ca="1" si="26"/>
        <v>298</v>
      </c>
      <c r="D173" s="16"/>
      <c r="E173" s="16"/>
      <c r="F173" s="22"/>
      <c r="G173" s="29"/>
      <c r="K173" s="30"/>
      <c r="AS173">
        <v>173</v>
      </c>
      <c r="AT173">
        <f>3*60+29</f>
        <v>209</v>
      </c>
    </row>
    <row r="174" spans="1:46" ht="15.75" x14ac:dyDescent="0.25">
      <c r="A174" s="16">
        <v>132</v>
      </c>
      <c r="B174" s="22"/>
      <c r="C174" s="4">
        <f t="shared" ca="1" si="26"/>
        <v>264</v>
      </c>
      <c r="D174" s="16"/>
      <c r="E174" s="16"/>
      <c r="F174" s="22"/>
      <c r="G174" s="29"/>
      <c r="K174" s="30"/>
      <c r="AS174">
        <v>174</v>
      </c>
      <c r="AT174">
        <f>3*60+29</f>
        <v>209</v>
      </c>
    </row>
    <row r="175" spans="1:46" ht="15.75" x14ac:dyDescent="0.25">
      <c r="A175" s="16">
        <v>133</v>
      </c>
      <c r="B175" s="22"/>
      <c r="C175" s="4">
        <f t="shared" ca="1" si="26"/>
        <v>249</v>
      </c>
      <c r="D175" s="16"/>
      <c r="E175" s="16"/>
      <c r="F175" s="22"/>
      <c r="G175" s="29"/>
      <c r="K175" s="30"/>
      <c r="AS175">
        <v>175</v>
      </c>
      <c r="AT175">
        <f>2*60+46</f>
        <v>166</v>
      </c>
    </row>
    <row r="176" spans="1:46" ht="15.75" x14ac:dyDescent="0.25">
      <c r="A176" s="16">
        <v>134</v>
      </c>
      <c r="B176" s="22"/>
      <c r="C176" s="4">
        <f t="shared" ca="1" si="26"/>
        <v>341</v>
      </c>
      <c r="D176" s="16"/>
      <c r="E176" s="16"/>
      <c r="F176" s="22"/>
      <c r="G176" s="29"/>
      <c r="K176" s="30"/>
      <c r="AS176">
        <v>176</v>
      </c>
      <c r="AT176">
        <f>2*60+46</f>
        <v>166</v>
      </c>
    </row>
    <row r="177" spans="1:46" ht="15.75" x14ac:dyDescent="0.25">
      <c r="A177" s="16">
        <v>135</v>
      </c>
      <c r="B177" s="22"/>
      <c r="C177" s="4">
        <f t="shared" ca="1" si="26"/>
        <v>252</v>
      </c>
      <c r="D177" s="16"/>
      <c r="E177" s="16"/>
      <c r="F177" s="22"/>
      <c r="G177" s="29"/>
      <c r="K177" s="30"/>
      <c r="AS177">
        <v>177</v>
      </c>
      <c r="AT177">
        <f>6*60+58</f>
        <v>418</v>
      </c>
    </row>
    <row r="178" spans="1:46" ht="15.75" x14ac:dyDescent="0.25">
      <c r="A178" s="16">
        <v>136</v>
      </c>
      <c r="B178" s="22"/>
      <c r="C178" s="4">
        <f t="shared" ca="1" si="26"/>
        <v>233</v>
      </c>
      <c r="D178" s="16"/>
      <c r="E178" s="16"/>
      <c r="F178" s="22"/>
      <c r="G178" s="29"/>
      <c r="K178" s="30"/>
      <c r="AS178">
        <v>178</v>
      </c>
      <c r="AT178">
        <f>6*60+58</f>
        <v>418</v>
      </c>
    </row>
    <row r="179" spans="1:46" ht="15.75" x14ac:dyDescent="0.25">
      <c r="A179" s="16">
        <v>137</v>
      </c>
      <c r="B179" s="22"/>
      <c r="C179" s="4">
        <f t="shared" ca="1" si="26"/>
        <v>237</v>
      </c>
      <c r="D179" s="16"/>
      <c r="E179" s="16"/>
      <c r="F179" s="22"/>
      <c r="G179" s="29"/>
      <c r="K179" s="30"/>
      <c r="AS179">
        <v>179</v>
      </c>
      <c r="AT179">
        <f>6*60+58</f>
        <v>418</v>
      </c>
    </row>
    <row r="180" spans="1:46" ht="15.75" x14ac:dyDescent="0.25">
      <c r="A180" s="16">
        <v>138</v>
      </c>
      <c r="B180" s="22"/>
      <c r="C180" s="4">
        <f t="shared" ca="1" si="26"/>
        <v>273</v>
      </c>
      <c r="D180" s="16"/>
      <c r="E180" s="16"/>
      <c r="F180" s="22"/>
      <c r="G180" s="29"/>
      <c r="K180" s="30"/>
      <c r="AS180">
        <v>180</v>
      </c>
      <c r="AT180">
        <f>3*60+50</f>
        <v>230</v>
      </c>
    </row>
    <row r="181" spans="1:46" ht="15.75" x14ac:dyDescent="0.25">
      <c r="A181" s="16">
        <v>139</v>
      </c>
      <c r="B181" s="22"/>
      <c r="C181" s="4">
        <f t="shared" ca="1" si="26"/>
        <v>200</v>
      </c>
      <c r="D181" s="16"/>
      <c r="E181" s="16"/>
      <c r="F181" s="22"/>
      <c r="G181" s="29"/>
      <c r="K181" s="30"/>
      <c r="AS181">
        <v>181</v>
      </c>
      <c r="AT181">
        <f>3*60+59</f>
        <v>239</v>
      </c>
    </row>
    <row r="182" spans="1:46" ht="15.75" x14ac:dyDescent="0.25">
      <c r="A182" s="16">
        <v>140</v>
      </c>
      <c r="B182" s="22"/>
      <c r="C182" s="4">
        <f t="shared" ca="1" si="26"/>
        <v>215</v>
      </c>
      <c r="D182" s="16"/>
      <c r="E182" s="16"/>
      <c r="F182" s="22"/>
      <c r="G182" s="29"/>
      <c r="K182" s="30"/>
      <c r="AS182">
        <v>182</v>
      </c>
      <c r="AT182">
        <f>3*60+59</f>
        <v>239</v>
      </c>
    </row>
    <row r="183" spans="1:46" ht="15.75" x14ac:dyDescent="0.25">
      <c r="A183" s="16">
        <v>141</v>
      </c>
      <c r="B183" s="22"/>
      <c r="C183" s="4">
        <f t="shared" ca="1" si="26"/>
        <v>233</v>
      </c>
      <c r="D183" s="16"/>
      <c r="E183" s="16"/>
      <c r="F183" s="22"/>
      <c r="G183" s="29"/>
      <c r="K183" s="30"/>
      <c r="AS183">
        <v>183</v>
      </c>
      <c r="AT183">
        <f>3*60+37</f>
        <v>217</v>
      </c>
    </row>
    <row r="184" spans="1:46" ht="15.75" x14ac:dyDescent="0.25">
      <c r="A184" s="16">
        <v>142</v>
      </c>
      <c r="B184" s="22"/>
      <c r="C184" s="4">
        <f t="shared" ca="1" si="26"/>
        <v>273</v>
      </c>
      <c r="D184" s="16"/>
      <c r="E184" s="16"/>
      <c r="F184" s="22"/>
      <c r="G184" s="29"/>
      <c r="K184" s="30"/>
      <c r="AS184">
        <v>184</v>
      </c>
      <c r="AT184">
        <f>3*60+22</f>
        <v>202</v>
      </c>
    </row>
    <row r="185" spans="1:46" ht="15.75" x14ac:dyDescent="0.25">
      <c r="A185" s="16">
        <v>143</v>
      </c>
      <c r="B185" s="22"/>
      <c r="C185" s="4">
        <f t="shared" ca="1" si="26"/>
        <v>260</v>
      </c>
      <c r="D185" s="16"/>
      <c r="E185" s="16"/>
      <c r="F185" s="22"/>
      <c r="G185" s="29"/>
      <c r="K185" s="30"/>
      <c r="AS185">
        <v>185</v>
      </c>
      <c r="AT185">
        <f>3*60+14</f>
        <v>194</v>
      </c>
    </row>
    <row r="186" spans="1:46" ht="15.75" x14ac:dyDescent="0.25">
      <c r="A186" s="16">
        <v>144</v>
      </c>
      <c r="B186" s="22"/>
      <c r="C186" s="4">
        <f t="shared" ca="1" si="26"/>
        <v>289</v>
      </c>
      <c r="D186" s="16"/>
      <c r="E186" s="16"/>
      <c r="F186" s="22"/>
      <c r="G186" s="29"/>
      <c r="K186" s="30"/>
      <c r="AS186">
        <v>186</v>
      </c>
      <c r="AT186">
        <f>3*60+14</f>
        <v>194</v>
      </c>
    </row>
    <row r="187" spans="1:46" ht="15.75" x14ac:dyDescent="0.25">
      <c r="A187" s="16">
        <v>145</v>
      </c>
      <c r="B187" s="22"/>
      <c r="C187" s="4">
        <f t="shared" ca="1" si="26"/>
        <v>238</v>
      </c>
      <c r="D187" s="16"/>
      <c r="E187" s="16"/>
      <c r="F187" s="22"/>
      <c r="G187" s="29"/>
      <c r="K187" s="30"/>
      <c r="AS187">
        <v>187</v>
      </c>
      <c r="AT187">
        <f>2*60+58</f>
        <v>178</v>
      </c>
    </row>
    <row r="188" spans="1:46" ht="15.75" x14ac:dyDescent="0.25">
      <c r="A188" s="16">
        <v>146</v>
      </c>
      <c r="B188" s="22"/>
      <c r="C188" s="4">
        <f t="shared" ca="1" si="26"/>
        <v>245</v>
      </c>
      <c r="D188" s="16"/>
      <c r="E188" s="16"/>
      <c r="F188" s="22"/>
      <c r="G188" s="29"/>
      <c r="K188" s="30"/>
      <c r="AS188">
        <v>188</v>
      </c>
      <c r="AT188">
        <f>2*60+58</f>
        <v>178</v>
      </c>
    </row>
    <row r="189" spans="1:46" ht="15.75" x14ac:dyDescent="0.25">
      <c r="A189" s="16">
        <v>147</v>
      </c>
      <c r="B189" s="22"/>
      <c r="C189" s="4">
        <f t="shared" ca="1" si="26"/>
        <v>292</v>
      </c>
      <c r="D189" s="16"/>
      <c r="E189" s="16"/>
      <c r="F189" s="22"/>
      <c r="G189" s="29"/>
      <c r="K189" s="30"/>
      <c r="AS189">
        <v>189</v>
      </c>
      <c r="AT189">
        <f>2*60+55</f>
        <v>175</v>
      </c>
    </row>
    <row r="190" spans="1:46" ht="15.75" x14ac:dyDescent="0.25">
      <c r="A190" s="16">
        <v>148</v>
      </c>
      <c r="B190" s="22"/>
      <c r="C190" s="4">
        <f t="shared" ca="1" si="26"/>
        <v>216</v>
      </c>
      <c r="D190" s="16"/>
      <c r="E190" s="16"/>
      <c r="F190" s="22"/>
      <c r="G190" s="29"/>
      <c r="K190" s="30"/>
      <c r="AS190">
        <v>190</v>
      </c>
      <c r="AT190">
        <f>3*60+30</f>
        <v>210</v>
      </c>
    </row>
    <row r="191" spans="1:46" ht="15.75" x14ac:dyDescent="0.25">
      <c r="A191" s="16">
        <v>149</v>
      </c>
      <c r="B191" s="22"/>
      <c r="C191" s="4">
        <f t="shared" ca="1" si="26"/>
        <v>225</v>
      </c>
      <c r="D191" s="16"/>
      <c r="E191" s="16"/>
      <c r="F191" s="22"/>
      <c r="G191" s="29"/>
      <c r="K191" s="30"/>
      <c r="AS191">
        <v>191</v>
      </c>
      <c r="AT191">
        <f>2*60+32</f>
        <v>152</v>
      </c>
    </row>
    <row r="192" spans="1:46" ht="15.75" x14ac:dyDescent="0.25">
      <c r="A192" s="16">
        <v>150</v>
      </c>
      <c r="B192" s="22"/>
      <c r="C192" s="4">
        <f t="shared" ca="1" si="26"/>
        <v>265</v>
      </c>
      <c r="D192" s="16"/>
      <c r="E192" s="16"/>
      <c r="F192" s="22"/>
      <c r="G192" s="29"/>
      <c r="K192" s="30"/>
      <c r="AS192">
        <v>192</v>
      </c>
      <c r="AT192">
        <f>2*60+32</f>
        <v>152</v>
      </c>
    </row>
    <row r="193" spans="1:46" ht="15.75" x14ac:dyDescent="0.25">
      <c r="A193" s="16">
        <v>151</v>
      </c>
      <c r="B193" s="22"/>
      <c r="C193" s="4">
        <f t="shared" ca="1" si="26"/>
        <v>192</v>
      </c>
      <c r="D193" s="16"/>
      <c r="E193" s="16"/>
      <c r="F193" s="22"/>
      <c r="G193" s="29"/>
      <c r="K193" s="30"/>
      <c r="AS193">
        <v>193</v>
      </c>
      <c r="AT193">
        <f>2*60+32</f>
        <v>152</v>
      </c>
    </row>
    <row r="194" spans="1:46" ht="15.75" x14ac:dyDescent="0.25">
      <c r="A194" s="16">
        <v>152</v>
      </c>
      <c r="B194" s="22"/>
      <c r="C194" s="4">
        <f t="shared" ca="1" si="26"/>
        <v>146</v>
      </c>
      <c r="D194" s="16"/>
      <c r="E194" s="16"/>
      <c r="F194" s="22"/>
      <c r="G194" s="29"/>
      <c r="K194" s="30"/>
      <c r="AS194">
        <v>194</v>
      </c>
      <c r="AT194">
        <f>4*60+26</f>
        <v>266</v>
      </c>
    </row>
    <row r="195" spans="1:46" ht="15.75" x14ac:dyDescent="0.25">
      <c r="A195" s="16">
        <v>153</v>
      </c>
      <c r="B195" s="22"/>
      <c r="C195" s="4">
        <f t="shared" ca="1" si="26"/>
        <v>162</v>
      </c>
      <c r="D195" s="16"/>
      <c r="E195" s="16"/>
      <c r="F195" s="22"/>
      <c r="G195" s="29"/>
      <c r="K195" s="30"/>
      <c r="AS195">
        <v>195</v>
      </c>
      <c r="AT195">
        <f>4*60+36</f>
        <v>276</v>
      </c>
    </row>
    <row r="196" spans="1:46" ht="15.75" x14ac:dyDescent="0.25">
      <c r="A196" s="16">
        <v>154</v>
      </c>
      <c r="B196" s="22"/>
      <c r="C196" s="4">
        <f t="shared" ca="1" si="26"/>
        <v>254</v>
      </c>
      <c r="D196" s="16"/>
      <c r="E196" s="16"/>
      <c r="F196" s="22"/>
      <c r="G196" s="29"/>
      <c r="K196" s="30"/>
      <c r="AS196">
        <v>196</v>
      </c>
      <c r="AT196">
        <f>3*60+24</f>
        <v>204</v>
      </c>
    </row>
    <row r="197" spans="1:46" ht="15.75" x14ac:dyDescent="0.25">
      <c r="A197" s="16">
        <v>155</v>
      </c>
      <c r="B197" s="22"/>
      <c r="C197" s="4">
        <f t="shared" ca="1" si="26"/>
        <v>231</v>
      </c>
      <c r="D197" s="16"/>
      <c r="E197" s="16"/>
      <c r="F197" s="22"/>
      <c r="G197" s="29"/>
      <c r="K197" s="30"/>
      <c r="AS197">
        <v>197</v>
      </c>
      <c r="AT197">
        <f>3*60+40</f>
        <v>220</v>
      </c>
    </row>
    <row r="198" spans="1:46" ht="15.75" x14ac:dyDescent="0.25">
      <c r="A198" s="16">
        <v>156</v>
      </c>
      <c r="B198" s="22"/>
      <c r="C198" s="4">
        <f t="shared" ca="1" si="26"/>
        <v>276</v>
      </c>
      <c r="D198" s="16"/>
      <c r="E198" s="16"/>
      <c r="F198" s="22"/>
      <c r="G198" s="29"/>
      <c r="K198" s="30"/>
      <c r="AS198">
        <v>198</v>
      </c>
      <c r="AT198">
        <f>3*60+40</f>
        <v>220</v>
      </c>
    </row>
    <row r="199" spans="1:46" ht="15.75" x14ac:dyDescent="0.25">
      <c r="A199" s="16">
        <v>157</v>
      </c>
      <c r="B199" s="22"/>
      <c r="C199" s="4">
        <f t="shared" ca="1" si="26"/>
        <v>262</v>
      </c>
      <c r="D199" s="16"/>
      <c r="E199" s="16"/>
      <c r="F199" s="22"/>
      <c r="G199" s="29"/>
      <c r="K199" s="30"/>
      <c r="AS199">
        <v>199</v>
      </c>
      <c r="AT199">
        <f>2*60+37</f>
        <v>157</v>
      </c>
    </row>
    <row r="200" spans="1:46" ht="15.75" x14ac:dyDescent="0.25">
      <c r="A200" s="16">
        <v>158</v>
      </c>
      <c r="B200" s="22"/>
      <c r="C200" s="4">
        <f t="shared" ca="1" si="26"/>
        <v>223</v>
      </c>
      <c r="D200" s="16"/>
      <c r="E200" s="16"/>
      <c r="F200" s="22"/>
      <c r="G200" s="29"/>
      <c r="K200" s="30"/>
      <c r="AS200">
        <v>200</v>
      </c>
      <c r="AT200">
        <f>4*60+15</f>
        <v>255</v>
      </c>
    </row>
    <row r="201" spans="1:46" ht="15.75" x14ac:dyDescent="0.25">
      <c r="A201" s="16">
        <v>159</v>
      </c>
      <c r="B201" s="22"/>
      <c r="C201" s="4">
        <f t="shared" ca="1" si="26"/>
        <v>295</v>
      </c>
      <c r="D201" s="16"/>
      <c r="E201" s="16"/>
      <c r="F201" s="22"/>
      <c r="G201" s="29"/>
      <c r="K201" s="30"/>
      <c r="AS201">
        <v>201</v>
      </c>
      <c r="AT201">
        <f>3*60+28</f>
        <v>208</v>
      </c>
    </row>
    <row r="202" spans="1:46" ht="15.75" x14ac:dyDescent="0.25">
      <c r="A202" s="16">
        <v>160</v>
      </c>
      <c r="B202" s="22"/>
      <c r="C202" s="4">
        <f t="shared" ca="1" si="26"/>
        <v>202</v>
      </c>
      <c r="D202" s="16"/>
      <c r="E202" s="16"/>
      <c r="F202" s="22"/>
      <c r="G202" s="29"/>
      <c r="K202" s="30"/>
      <c r="AS202">
        <v>202</v>
      </c>
      <c r="AT202">
        <f>3*60+31</f>
        <v>211</v>
      </c>
    </row>
    <row r="203" spans="1:46" ht="15.75" x14ac:dyDescent="0.25">
      <c r="A203" s="16">
        <v>161</v>
      </c>
      <c r="B203" s="22"/>
      <c r="C203" s="4">
        <f t="shared" ca="1" si="26"/>
        <v>257</v>
      </c>
      <c r="D203" s="16"/>
      <c r="E203" s="16"/>
      <c r="F203" s="22"/>
      <c r="G203" s="29"/>
      <c r="K203" s="30"/>
      <c r="AS203">
        <v>203</v>
      </c>
      <c r="AT203">
        <f>3*60+27</f>
        <v>207</v>
      </c>
    </row>
    <row r="204" spans="1:46" ht="15.75" x14ac:dyDescent="0.25">
      <c r="A204" s="16">
        <v>162</v>
      </c>
      <c r="B204" s="22"/>
      <c r="C204" s="4">
        <f t="shared" ca="1" si="26"/>
        <v>226</v>
      </c>
      <c r="D204" s="16"/>
      <c r="E204" s="16"/>
      <c r="F204" s="22"/>
      <c r="G204" s="29"/>
      <c r="K204" s="30"/>
      <c r="AS204">
        <v>204</v>
      </c>
      <c r="AT204">
        <f>2*60+58</f>
        <v>178</v>
      </c>
    </row>
    <row r="205" spans="1:46" ht="15.75" x14ac:dyDescent="0.25">
      <c r="A205" s="16">
        <v>163</v>
      </c>
      <c r="B205" s="22"/>
      <c r="C205" s="4">
        <f t="shared" ca="1" si="26"/>
        <v>217</v>
      </c>
      <c r="D205" s="16"/>
      <c r="E205" s="16"/>
      <c r="F205" s="22"/>
      <c r="G205" s="29"/>
      <c r="K205" s="30"/>
      <c r="AS205">
        <v>205</v>
      </c>
      <c r="AT205">
        <f>2*60+58</f>
        <v>178</v>
      </c>
    </row>
    <row r="206" spans="1:46" ht="15.75" x14ac:dyDescent="0.25">
      <c r="A206" s="16">
        <v>164</v>
      </c>
      <c r="B206" s="22"/>
      <c r="C206" s="4">
        <f t="shared" ca="1" si="26"/>
        <v>216</v>
      </c>
      <c r="D206" s="16"/>
      <c r="E206" s="16"/>
      <c r="F206" s="22"/>
      <c r="G206" s="29"/>
      <c r="K206" s="30"/>
      <c r="AS206">
        <v>206</v>
      </c>
      <c r="AT206">
        <f>3*60+15</f>
        <v>195</v>
      </c>
    </row>
    <row r="207" spans="1:46" ht="15.75" x14ac:dyDescent="0.25">
      <c r="A207" s="16">
        <v>165</v>
      </c>
      <c r="B207" s="22"/>
      <c r="C207" s="4">
        <f t="shared" ca="1" si="26"/>
        <v>246</v>
      </c>
      <c r="D207" s="16"/>
      <c r="E207" s="16"/>
      <c r="F207" s="22"/>
      <c r="G207" s="29"/>
      <c r="K207" s="30"/>
      <c r="AS207">
        <v>207</v>
      </c>
      <c r="AT207">
        <f>3*60+15</f>
        <v>195</v>
      </c>
    </row>
    <row r="208" spans="1:46" ht="15.75" x14ac:dyDescent="0.25">
      <c r="A208" s="16">
        <v>166</v>
      </c>
      <c r="B208" s="22"/>
      <c r="C208" s="4">
        <f t="shared" ca="1" si="26"/>
        <v>165</v>
      </c>
      <c r="D208" s="16"/>
      <c r="E208" s="16"/>
      <c r="F208" s="22"/>
      <c r="G208" s="29"/>
      <c r="K208" s="30"/>
      <c r="AS208">
        <v>208</v>
      </c>
      <c r="AT208">
        <f>3*60+44</f>
        <v>224</v>
      </c>
    </row>
    <row r="209" spans="1:46" ht="15.75" x14ac:dyDescent="0.25">
      <c r="A209" s="16">
        <v>167</v>
      </c>
      <c r="B209" s="22"/>
      <c r="C209" s="4">
        <f t="shared" ca="1" si="26"/>
        <v>287</v>
      </c>
      <c r="D209" s="16"/>
      <c r="E209" s="16"/>
      <c r="F209" s="22"/>
      <c r="G209" s="29"/>
      <c r="K209" s="30"/>
      <c r="AS209">
        <v>209</v>
      </c>
      <c r="AT209">
        <f>3*60+29</f>
        <v>209</v>
      </c>
    </row>
    <row r="210" spans="1:46" ht="15.75" x14ac:dyDescent="0.25">
      <c r="A210" s="16">
        <v>168</v>
      </c>
      <c r="B210" s="22"/>
      <c r="C210" s="4">
        <f t="shared" ca="1" si="26"/>
        <v>259</v>
      </c>
      <c r="D210" s="16"/>
      <c r="E210" s="16"/>
      <c r="F210" s="22"/>
      <c r="G210" s="29"/>
      <c r="K210" s="30"/>
      <c r="AS210">
        <v>210</v>
      </c>
      <c r="AT210">
        <f>5*60+54</f>
        <v>354</v>
      </c>
    </row>
    <row r="211" spans="1:46" ht="15.75" x14ac:dyDescent="0.25">
      <c r="A211" s="16">
        <v>169</v>
      </c>
      <c r="B211" s="22"/>
      <c r="C211" s="4">
        <f t="shared" ca="1" si="26"/>
        <v>240</v>
      </c>
      <c r="D211" s="16"/>
      <c r="E211" s="16"/>
      <c r="F211" s="22"/>
      <c r="G211" s="29"/>
      <c r="K211" s="30"/>
      <c r="AS211">
        <v>211</v>
      </c>
      <c r="AT211">
        <f>5*60+54</f>
        <v>354</v>
      </c>
    </row>
    <row r="212" spans="1:46" ht="15.75" x14ac:dyDescent="0.25">
      <c r="A212" s="16">
        <v>170</v>
      </c>
      <c r="B212" s="22"/>
      <c r="C212" s="4">
        <f t="shared" ca="1" si="26"/>
        <v>248</v>
      </c>
      <c r="D212" s="16"/>
      <c r="E212" s="16"/>
      <c r="F212" s="22"/>
      <c r="G212" s="29"/>
      <c r="K212" s="30"/>
      <c r="AS212">
        <v>212</v>
      </c>
      <c r="AT212">
        <f>3*60+20</f>
        <v>200</v>
      </c>
    </row>
    <row r="213" spans="1:46" ht="15.75" x14ac:dyDescent="0.25">
      <c r="A213" s="16">
        <v>171</v>
      </c>
      <c r="B213" s="22"/>
      <c r="C213" s="4">
        <f t="shared" ca="1" si="26"/>
        <v>150</v>
      </c>
      <c r="D213" s="16"/>
      <c r="E213" s="16"/>
      <c r="F213" s="22"/>
      <c r="G213" s="29"/>
      <c r="K213" s="30"/>
      <c r="AS213">
        <v>213</v>
      </c>
      <c r="AT213">
        <f>2*60+50</f>
        <v>170</v>
      </c>
    </row>
    <row r="214" spans="1:46" ht="15.75" x14ac:dyDescent="0.25">
      <c r="A214" s="16">
        <v>172</v>
      </c>
      <c r="B214" s="22"/>
      <c r="C214" s="4">
        <f t="shared" ca="1" si="26"/>
        <v>216</v>
      </c>
      <c r="D214" s="16"/>
      <c r="E214" s="16"/>
      <c r="F214" s="22"/>
      <c r="G214" s="29"/>
      <c r="K214" s="30"/>
      <c r="AS214">
        <v>214</v>
      </c>
      <c r="AT214">
        <f>2*60+50</f>
        <v>170</v>
      </c>
    </row>
    <row r="215" spans="1:46" ht="15.75" x14ac:dyDescent="0.25">
      <c r="A215" s="16">
        <v>173</v>
      </c>
      <c r="B215" s="22"/>
      <c r="C215" s="4">
        <f t="shared" ca="1" si="26"/>
        <v>213</v>
      </c>
      <c r="D215" s="16"/>
      <c r="E215" s="16"/>
      <c r="F215" s="22"/>
      <c r="G215" s="29"/>
      <c r="K215" s="30"/>
      <c r="AS215">
        <v>215</v>
      </c>
      <c r="AT215">
        <f>3*60+12</f>
        <v>192</v>
      </c>
    </row>
    <row r="216" spans="1:46" ht="15.75" x14ac:dyDescent="0.25">
      <c r="A216" s="16">
        <v>174</v>
      </c>
      <c r="B216" s="22"/>
      <c r="C216" s="4">
        <f t="shared" ca="1" si="26"/>
        <v>193</v>
      </c>
      <c r="D216" s="16"/>
      <c r="E216" s="16"/>
      <c r="F216" s="22"/>
      <c r="G216" s="29"/>
      <c r="K216" s="30"/>
      <c r="AS216">
        <v>216</v>
      </c>
      <c r="AT216">
        <f>2*60+30</f>
        <v>150</v>
      </c>
    </row>
    <row r="217" spans="1:46" ht="15.75" x14ac:dyDescent="0.25">
      <c r="A217" s="16">
        <v>175</v>
      </c>
      <c r="B217" s="22"/>
      <c r="C217" s="4">
        <f t="shared" ca="1" si="26"/>
        <v>224</v>
      </c>
      <c r="D217" s="16"/>
      <c r="E217" s="16"/>
      <c r="F217" s="22"/>
      <c r="G217" s="29"/>
      <c r="K217" s="30"/>
      <c r="AS217">
        <v>217</v>
      </c>
      <c r="AT217">
        <f>3*60+2</f>
        <v>182</v>
      </c>
    </row>
    <row r="218" spans="1:46" ht="15.75" x14ac:dyDescent="0.25">
      <c r="A218" s="16">
        <v>176</v>
      </c>
      <c r="B218" s="22"/>
      <c r="C218" s="4">
        <f t="shared" ca="1" si="26"/>
        <v>220</v>
      </c>
      <c r="D218" s="16"/>
      <c r="E218" s="16"/>
      <c r="F218" s="22"/>
      <c r="G218" s="29"/>
      <c r="K218" s="30"/>
      <c r="AS218">
        <v>218</v>
      </c>
      <c r="AT218">
        <f>3*60+25</f>
        <v>205</v>
      </c>
    </row>
    <row r="219" spans="1:46" ht="15.75" x14ac:dyDescent="0.25">
      <c r="A219" s="16">
        <v>177</v>
      </c>
      <c r="B219" s="22"/>
      <c r="C219" s="4">
        <f t="shared" ca="1" si="26"/>
        <v>269</v>
      </c>
      <c r="D219" s="16"/>
      <c r="E219" s="16"/>
      <c r="F219" s="22"/>
      <c r="G219" s="29"/>
      <c r="K219" s="30"/>
      <c r="AS219">
        <v>219</v>
      </c>
      <c r="AT219">
        <f>3*60+31</f>
        <v>211</v>
      </c>
    </row>
    <row r="220" spans="1:46" ht="15.75" x14ac:dyDescent="0.25">
      <c r="A220" s="16">
        <v>178</v>
      </c>
      <c r="B220" s="22"/>
      <c r="C220" s="4">
        <f t="shared" ca="1" si="26"/>
        <v>260</v>
      </c>
      <c r="D220" s="16"/>
      <c r="E220" s="16"/>
      <c r="F220" s="22"/>
      <c r="G220" s="29"/>
      <c r="K220" s="30"/>
      <c r="AS220">
        <v>220</v>
      </c>
      <c r="AT220">
        <f>4*60+18</f>
        <v>258</v>
      </c>
    </row>
    <row r="221" spans="1:46" ht="15.75" x14ac:dyDescent="0.25">
      <c r="A221" s="16">
        <v>179</v>
      </c>
      <c r="B221" s="22"/>
      <c r="C221" s="4">
        <f t="shared" ca="1" si="26"/>
        <v>198</v>
      </c>
      <c r="D221" s="16"/>
      <c r="E221" s="16"/>
      <c r="F221" s="22"/>
      <c r="G221" s="29"/>
      <c r="K221" s="30"/>
      <c r="AS221">
        <v>221</v>
      </c>
      <c r="AT221">
        <f>3*60+27</f>
        <v>207</v>
      </c>
    </row>
    <row r="222" spans="1:46" ht="15.75" x14ac:dyDescent="0.25">
      <c r="A222" s="16">
        <v>180</v>
      </c>
      <c r="B222" s="22"/>
      <c r="C222" s="4">
        <f t="shared" ca="1" si="26"/>
        <v>170</v>
      </c>
      <c r="D222" s="16"/>
      <c r="E222" s="16"/>
      <c r="F222" s="22"/>
      <c r="G222" s="29"/>
      <c r="K222" s="30"/>
      <c r="AS222">
        <v>222</v>
      </c>
      <c r="AT222">
        <f>3*60+56</f>
        <v>236</v>
      </c>
    </row>
    <row r="223" spans="1:46" ht="15.75" x14ac:dyDescent="0.25">
      <c r="A223" s="16">
        <v>181</v>
      </c>
      <c r="B223" s="22"/>
      <c r="C223" s="4">
        <f t="shared" ca="1" si="26"/>
        <v>217</v>
      </c>
      <c r="D223" s="16"/>
      <c r="E223" s="16"/>
      <c r="F223" s="22"/>
      <c r="G223" s="29"/>
      <c r="K223" s="30"/>
      <c r="AS223">
        <v>223</v>
      </c>
      <c r="AT223">
        <f>3*60+21</f>
        <v>201</v>
      </c>
    </row>
    <row r="224" spans="1:46" ht="15.75" x14ac:dyDescent="0.25">
      <c r="A224" s="16">
        <v>182</v>
      </c>
      <c r="B224" s="22"/>
      <c r="C224" s="4">
        <f t="shared" ca="1" si="26"/>
        <v>263</v>
      </c>
      <c r="D224" s="16"/>
      <c r="E224" s="16"/>
      <c r="F224" s="22"/>
      <c r="G224" s="29"/>
      <c r="K224" s="30"/>
      <c r="AS224">
        <v>224</v>
      </c>
      <c r="AT224">
        <f>5*60+38</f>
        <v>338</v>
      </c>
    </row>
    <row r="225" spans="1:46" ht="15.75" x14ac:dyDescent="0.25">
      <c r="A225" s="16">
        <v>183</v>
      </c>
      <c r="B225" s="22"/>
      <c r="C225" s="4">
        <f t="shared" ca="1" si="26"/>
        <v>215</v>
      </c>
      <c r="D225" s="16"/>
      <c r="E225" s="16"/>
      <c r="F225" s="22"/>
      <c r="G225" s="29"/>
      <c r="K225" s="30"/>
      <c r="AS225">
        <v>225</v>
      </c>
      <c r="AT225">
        <f>5*60+38</f>
        <v>338</v>
      </c>
    </row>
    <row r="226" spans="1:46" ht="15.75" x14ac:dyDescent="0.25">
      <c r="A226" s="16">
        <v>184</v>
      </c>
      <c r="B226" s="22"/>
      <c r="C226" s="4">
        <f t="shared" ca="1" si="26"/>
        <v>220</v>
      </c>
      <c r="D226" s="16"/>
      <c r="E226" s="16"/>
      <c r="F226" s="22"/>
      <c r="G226" s="29"/>
      <c r="K226" s="30"/>
      <c r="AS226">
        <v>226</v>
      </c>
      <c r="AT226">
        <f>3*60+23</f>
        <v>203</v>
      </c>
    </row>
    <row r="227" spans="1:46" ht="15.75" x14ac:dyDescent="0.25">
      <c r="A227" s="16">
        <v>185</v>
      </c>
      <c r="B227" s="22"/>
      <c r="C227" s="4">
        <f t="shared" ca="1" si="26"/>
        <v>168</v>
      </c>
      <c r="D227" s="16"/>
      <c r="E227" s="16"/>
      <c r="F227" s="22"/>
      <c r="G227" s="29"/>
      <c r="K227" s="30"/>
      <c r="AS227">
        <v>227</v>
      </c>
      <c r="AT227">
        <f>3*60+47</f>
        <v>227</v>
      </c>
    </row>
    <row r="228" spans="1:46" ht="15.75" x14ac:dyDescent="0.25">
      <c r="A228" s="16">
        <v>186</v>
      </c>
      <c r="B228" s="22"/>
      <c r="C228" s="4">
        <f t="shared" ca="1" si="26"/>
        <v>211</v>
      </c>
      <c r="D228" s="16"/>
      <c r="E228" s="16"/>
      <c r="F228" s="22"/>
      <c r="G228" s="29"/>
      <c r="K228" s="30"/>
      <c r="AS228">
        <v>228</v>
      </c>
      <c r="AT228">
        <f>3*60+47</f>
        <v>227</v>
      </c>
    </row>
    <row r="229" spans="1:46" ht="15.75" x14ac:dyDescent="0.25">
      <c r="A229" s="16">
        <v>187</v>
      </c>
      <c r="B229" s="22"/>
      <c r="C229" s="4">
        <f t="shared" ca="1" si="26"/>
        <v>250</v>
      </c>
      <c r="D229" s="16"/>
      <c r="E229" s="16"/>
      <c r="F229" s="22"/>
      <c r="G229" s="29"/>
      <c r="K229" s="30"/>
      <c r="AS229">
        <v>229</v>
      </c>
      <c r="AT229">
        <f>3*60+47</f>
        <v>227</v>
      </c>
    </row>
    <row r="230" spans="1:46" ht="15.75" x14ac:dyDescent="0.25">
      <c r="A230" s="16">
        <v>188</v>
      </c>
      <c r="B230" s="22"/>
      <c r="C230" s="4">
        <f t="shared" ca="1" si="26"/>
        <v>308</v>
      </c>
      <c r="D230" s="16"/>
      <c r="E230" s="16"/>
      <c r="F230" s="22"/>
      <c r="G230" s="29"/>
      <c r="K230" s="30"/>
      <c r="AS230">
        <v>230</v>
      </c>
      <c r="AT230">
        <f>2*60+51</f>
        <v>171</v>
      </c>
    </row>
    <row r="231" spans="1:46" ht="15.75" x14ac:dyDescent="0.25">
      <c r="A231" s="16">
        <v>189</v>
      </c>
      <c r="B231" s="22"/>
      <c r="C231" s="4">
        <f t="shared" ca="1" si="26"/>
        <v>231</v>
      </c>
      <c r="D231" s="16"/>
      <c r="E231" s="16"/>
      <c r="F231" s="22"/>
      <c r="G231" s="29"/>
      <c r="K231" s="30"/>
      <c r="AS231">
        <v>231</v>
      </c>
      <c r="AT231">
        <f>2*60+33</f>
        <v>153</v>
      </c>
    </row>
    <row r="232" spans="1:46" ht="15.75" x14ac:dyDescent="0.25">
      <c r="A232" s="16">
        <v>190</v>
      </c>
      <c r="B232" s="22"/>
      <c r="C232" s="4">
        <f t="shared" ca="1" si="26"/>
        <v>283</v>
      </c>
      <c r="D232" s="16"/>
      <c r="E232" s="16"/>
      <c r="F232" s="22"/>
      <c r="G232" s="29"/>
      <c r="K232" s="30"/>
      <c r="AS232">
        <v>232</v>
      </c>
      <c r="AT232">
        <f>3*60+13</f>
        <v>193</v>
      </c>
    </row>
    <row r="233" spans="1:46" ht="15.75" x14ac:dyDescent="0.25">
      <c r="A233" s="16">
        <v>191</v>
      </c>
      <c r="B233" s="22"/>
      <c r="C233" s="4">
        <f t="shared" ca="1" si="26"/>
        <v>235</v>
      </c>
      <c r="D233" s="16"/>
      <c r="E233" s="16"/>
      <c r="F233" s="22"/>
      <c r="G233" s="29"/>
      <c r="K233" s="30"/>
      <c r="AS233">
        <v>233</v>
      </c>
      <c r="AT233">
        <f>3*60+16</f>
        <v>196</v>
      </c>
    </row>
    <row r="234" spans="1:46" ht="15.75" x14ac:dyDescent="0.25">
      <c r="A234" s="16">
        <v>192</v>
      </c>
      <c r="B234" s="22"/>
      <c r="C234" s="4">
        <f t="shared" ca="1" si="26"/>
        <v>258</v>
      </c>
      <c r="D234" s="16"/>
      <c r="E234" s="16"/>
      <c r="F234" s="22"/>
      <c r="G234" s="29"/>
      <c r="K234" s="30"/>
      <c r="AS234">
        <v>234</v>
      </c>
      <c r="AT234">
        <f>3*60+24</f>
        <v>204</v>
      </c>
    </row>
    <row r="235" spans="1:46" ht="15.75" x14ac:dyDescent="0.25">
      <c r="A235" s="16">
        <v>193</v>
      </c>
      <c r="B235" s="22"/>
      <c r="C235" s="4">
        <f t="shared" ref="C235:C298" ca="1" si="27">IF(OR(ISBLANK(A235),A235&gt;$I$9),NA(),OFFSET(INDIRECT($BA$3),A235-1,0,1,1))</f>
        <v>229</v>
      </c>
      <c r="D235" s="16"/>
      <c r="E235" s="16"/>
      <c r="F235" s="22"/>
      <c r="G235" s="29"/>
      <c r="K235" s="30"/>
      <c r="AS235">
        <v>235</v>
      </c>
      <c r="AT235">
        <f>3*60+24</f>
        <v>204</v>
      </c>
    </row>
    <row r="236" spans="1:46" ht="15.75" x14ac:dyDescent="0.25">
      <c r="A236" s="16">
        <v>194</v>
      </c>
      <c r="B236" s="22"/>
      <c r="C236" s="4">
        <f t="shared" ca="1" si="27"/>
        <v>321</v>
      </c>
      <c r="D236" s="16"/>
      <c r="E236" s="16"/>
      <c r="F236" s="22"/>
      <c r="G236" s="29"/>
      <c r="K236" s="30"/>
      <c r="AS236">
        <v>236</v>
      </c>
      <c r="AT236">
        <f>3*60+24</f>
        <v>204</v>
      </c>
    </row>
    <row r="237" spans="1:46" ht="15.75" x14ac:dyDescent="0.25">
      <c r="A237" s="16">
        <v>195</v>
      </c>
      <c r="B237" s="22"/>
      <c r="C237" s="4">
        <f t="shared" ca="1" si="27"/>
        <v>263</v>
      </c>
      <c r="D237" s="16"/>
      <c r="E237" s="16"/>
      <c r="F237" s="22"/>
      <c r="G237" s="29"/>
      <c r="K237" s="30"/>
      <c r="AS237">
        <v>237</v>
      </c>
      <c r="AT237">
        <f>3*60+24</f>
        <v>204</v>
      </c>
    </row>
    <row r="238" spans="1:46" ht="15.75" x14ac:dyDescent="0.25">
      <c r="A238" s="16">
        <v>196</v>
      </c>
      <c r="B238" s="22"/>
      <c r="C238" s="4">
        <f t="shared" ca="1" si="27"/>
        <v>256</v>
      </c>
      <c r="D238" s="16"/>
      <c r="E238" s="16"/>
      <c r="F238" s="22"/>
      <c r="G238" s="29"/>
      <c r="K238" s="30"/>
      <c r="AS238">
        <v>238</v>
      </c>
      <c r="AT238">
        <f>3*60+57</f>
        <v>237</v>
      </c>
    </row>
    <row r="239" spans="1:46" ht="15.75" x14ac:dyDescent="0.25">
      <c r="A239" s="16">
        <v>197</v>
      </c>
      <c r="B239" s="22"/>
      <c r="C239" s="4">
        <f t="shared" ca="1" si="27"/>
        <v>208</v>
      </c>
      <c r="D239" s="16"/>
      <c r="E239" s="16"/>
      <c r="F239" s="22"/>
      <c r="G239" s="29"/>
      <c r="K239" s="30"/>
      <c r="AS239">
        <v>239</v>
      </c>
      <c r="AT239">
        <f>4*60+10</f>
        <v>250</v>
      </c>
    </row>
    <row r="240" spans="1:46" ht="15.75" x14ac:dyDescent="0.25">
      <c r="A240" s="16">
        <v>198</v>
      </c>
      <c r="B240" s="22"/>
      <c r="C240" s="4">
        <f t="shared" ca="1" si="27"/>
        <v>223</v>
      </c>
      <c r="D240" s="16"/>
      <c r="E240" s="16"/>
      <c r="F240" s="22"/>
      <c r="G240" s="29"/>
      <c r="K240" s="30"/>
      <c r="AS240">
        <v>240</v>
      </c>
      <c r="AT240">
        <f>3*60+28</f>
        <v>208</v>
      </c>
    </row>
    <row r="241" spans="1:46" ht="15.75" x14ac:dyDescent="0.25">
      <c r="A241" s="16">
        <v>199</v>
      </c>
      <c r="B241" s="22"/>
      <c r="C241" s="4">
        <f t="shared" ca="1" si="27"/>
        <v>230</v>
      </c>
      <c r="D241" s="16"/>
      <c r="E241" s="16"/>
      <c r="F241" s="22"/>
      <c r="G241" s="29"/>
      <c r="K241" s="30"/>
      <c r="AS241">
        <v>241</v>
      </c>
      <c r="AT241">
        <f>3*60+44</f>
        <v>224</v>
      </c>
    </row>
    <row r="242" spans="1:46" ht="15.75" x14ac:dyDescent="0.25">
      <c r="A242" s="16">
        <v>200</v>
      </c>
      <c r="B242" s="22"/>
      <c r="C242" s="4">
        <f t="shared" ca="1" si="27"/>
        <v>243</v>
      </c>
      <c r="D242" s="16"/>
      <c r="E242" s="16"/>
      <c r="F242" s="22"/>
      <c r="G242" s="29"/>
      <c r="K242" s="30"/>
      <c r="AS242">
        <v>242</v>
      </c>
      <c r="AT242">
        <f>3*60+44</f>
        <v>224</v>
      </c>
    </row>
    <row r="243" spans="1:46" ht="15.75" x14ac:dyDescent="0.25">
      <c r="A243" s="16">
        <v>201</v>
      </c>
      <c r="B243" s="22"/>
      <c r="C243" s="4">
        <f t="shared" ca="1" si="27"/>
        <v>230</v>
      </c>
      <c r="D243" s="16"/>
      <c r="E243" s="16"/>
      <c r="F243" s="22"/>
      <c r="G243" s="29"/>
      <c r="K243" s="30"/>
      <c r="AS243">
        <v>243</v>
      </c>
      <c r="AT243">
        <f>3*60+2</f>
        <v>182</v>
      </c>
    </row>
    <row r="244" spans="1:46" ht="15.75" x14ac:dyDescent="0.25">
      <c r="A244" s="16">
        <v>202</v>
      </c>
      <c r="B244" s="22"/>
      <c r="C244" s="4">
        <f t="shared" ca="1" si="27"/>
        <v>270</v>
      </c>
      <c r="D244" s="16"/>
      <c r="E244" s="16"/>
      <c r="F244" s="22"/>
      <c r="G244" s="29"/>
      <c r="K244" s="30"/>
      <c r="AS244">
        <v>244</v>
      </c>
      <c r="AT244">
        <f>3*60+12</f>
        <v>192</v>
      </c>
    </row>
    <row r="245" spans="1:46" ht="15.75" x14ac:dyDescent="0.25">
      <c r="A245" s="16">
        <v>203</v>
      </c>
      <c r="B245" s="22"/>
      <c r="C245" s="4">
        <f t="shared" ca="1" si="27"/>
        <v>273</v>
      </c>
      <c r="D245" s="16"/>
      <c r="E245" s="16"/>
      <c r="F245" s="22"/>
      <c r="G245" s="29"/>
      <c r="K245" s="30"/>
      <c r="AS245">
        <v>245</v>
      </c>
      <c r="AT245">
        <f>3*60+8</f>
        <v>188</v>
      </c>
    </row>
    <row r="246" spans="1:46" ht="15.75" x14ac:dyDescent="0.25">
      <c r="A246" s="16">
        <v>204</v>
      </c>
      <c r="B246" s="22"/>
      <c r="C246" s="4">
        <f t="shared" ca="1" si="27"/>
        <v>255</v>
      </c>
      <c r="D246" s="16"/>
      <c r="E246" s="16"/>
      <c r="F246" s="22"/>
      <c r="G246" s="29"/>
      <c r="K246" s="30"/>
      <c r="AS246">
        <v>246</v>
      </c>
      <c r="AT246">
        <f>3*60+8</f>
        <v>188</v>
      </c>
    </row>
    <row r="247" spans="1:46" ht="15.75" x14ac:dyDescent="0.25">
      <c r="A247" s="16">
        <v>205</v>
      </c>
      <c r="B247" s="22"/>
      <c r="C247" s="4">
        <f t="shared" ca="1" si="27"/>
        <v>207</v>
      </c>
      <c r="D247" s="16"/>
      <c r="E247" s="16"/>
      <c r="F247" s="22"/>
      <c r="G247" s="29"/>
      <c r="K247" s="30"/>
      <c r="AS247">
        <v>247</v>
      </c>
      <c r="AT247">
        <f>3*60+30</f>
        <v>210</v>
      </c>
    </row>
    <row r="248" spans="1:46" ht="15.75" x14ac:dyDescent="0.25">
      <c r="A248" s="16">
        <v>206</v>
      </c>
      <c r="B248" s="22"/>
      <c r="C248" s="4">
        <f t="shared" ca="1" si="27"/>
        <v>266</v>
      </c>
      <c r="D248" s="16"/>
      <c r="E248" s="16"/>
      <c r="F248" s="22"/>
      <c r="G248" s="29"/>
      <c r="K248" s="30"/>
      <c r="AS248">
        <v>248</v>
      </c>
      <c r="AT248">
        <f>3*60+32</f>
        <v>212</v>
      </c>
    </row>
    <row r="249" spans="1:46" ht="15.75" x14ac:dyDescent="0.25">
      <c r="A249" s="16">
        <v>207</v>
      </c>
      <c r="B249" s="22"/>
      <c r="C249" s="4">
        <f t="shared" ca="1" si="27"/>
        <v>222</v>
      </c>
      <c r="D249" s="16"/>
      <c r="E249" s="16"/>
      <c r="F249" s="22"/>
      <c r="G249" s="29"/>
      <c r="K249" s="30"/>
      <c r="AS249">
        <v>249</v>
      </c>
      <c r="AT249">
        <f>3*60+30</f>
        <v>210</v>
      </c>
    </row>
    <row r="250" spans="1:46" ht="15.75" x14ac:dyDescent="0.25">
      <c r="A250" s="16">
        <v>208</v>
      </c>
      <c r="B250" s="22"/>
      <c r="C250" s="4">
        <f t="shared" ca="1" si="27"/>
        <v>220</v>
      </c>
      <c r="D250" s="16"/>
      <c r="E250" s="16"/>
      <c r="F250" s="22"/>
      <c r="G250" s="29"/>
      <c r="K250" s="30"/>
      <c r="AS250">
        <v>250</v>
      </c>
      <c r="AT250">
        <f>3*60+9</f>
        <v>189</v>
      </c>
    </row>
    <row r="251" spans="1:46" ht="15.75" x14ac:dyDescent="0.25">
      <c r="A251" s="16">
        <v>209</v>
      </c>
      <c r="B251" s="22"/>
      <c r="C251" s="4">
        <f t="shared" ca="1" si="27"/>
        <v>212</v>
      </c>
      <c r="D251" s="16"/>
      <c r="E251" s="16"/>
      <c r="F251" s="22"/>
      <c r="G251" s="29"/>
      <c r="K251" s="30"/>
      <c r="AS251">
        <v>251</v>
      </c>
      <c r="AT251">
        <f>3*60+9</f>
        <v>189</v>
      </c>
    </row>
    <row r="252" spans="1:46" ht="15.75" x14ac:dyDescent="0.25">
      <c r="A252" s="16">
        <v>210</v>
      </c>
      <c r="B252" s="22"/>
      <c r="C252" s="4">
        <f t="shared" ca="1" si="27"/>
        <v>241</v>
      </c>
      <c r="D252" s="16"/>
      <c r="E252" s="16"/>
      <c r="F252" s="22"/>
      <c r="G252" s="29"/>
      <c r="K252" s="30"/>
      <c r="AS252">
        <v>252</v>
      </c>
      <c r="AT252">
        <f>3*60+9</f>
        <v>189</v>
      </c>
    </row>
    <row r="253" spans="1:46" ht="15.75" x14ac:dyDescent="0.25">
      <c r="A253" s="16">
        <v>211</v>
      </c>
      <c r="B253" s="22"/>
      <c r="C253" s="4">
        <f t="shared" ca="1" si="27"/>
        <v>270</v>
      </c>
      <c r="D253" s="16"/>
      <c r="E253" s="16"/>
      <c r="F253" s="22"/>
      <c r="G253" s="29"/>
      <c r="K253" s="30"/>
      <c r="AS253">
        <v>253</v>
      </c>
      <c r="AT253">
        <f>3*60+42</f>
        <v>222</v>
      </c>
    </row>
    <row r="254" spans="1:46" ht="15.75" x14ac:dyDescent="0.25">
      <c r="A254" s="16">
        <v>212</v>
      </c>
      <c r="B254" s="22"/>
      <c r="C254" s="4">
        <f t="shared" ca="1" si="27"/>
        <v>166</v>
      </c>
      <c r="D254" s="16"/>
      <c r="E254" s="16"/>
      <c r="F254" s="22"/>
      <c r="G254" s="29"/>
      <c r="K254" s="30"/>
      <c r="AS254">
        <v>254</v>
      </c>
      <c r="AT254">
        <f>3*60+42</f>
        <v>222</v>
      </c>
    </row>
    <row r="255" spans="1:46" ht="15.75" x14ac:dyDescent="0.25">
      <c r="A255" s="16">
        <v>213</v>
      </c>
      <c r="B255" s="22"/>
      <c r="C255" s="4">
        <f t="shared" ca="1" si="27"/>
        <v>253</v>
      </c>
      <c r="D255" s="16"/>
      <c r="E255" s="16"/>
      <c r="F255" s="22"/>
      <c r="G255" s="29"/>
      <c r="K255" s="30"/>
      <c r="AS255">
        <v>255</v>
      </c>
      <c r="AT255">
        <f>3*60+42</f>
        <v>222</v>
      </c>
    </row>
    <row r="256" spans="1:46" ht="15.75" x14ac:dyDescent="0.25">
      <c r="A256" s="16">
        <v>214</v>
      </c>
      <c r="B256" s="22"/>
      <c r="C256" s="4">
        <f t="shared" ca="1" si="27"/>
        <v>223</v>
      </c>
      <c r="D256" s="16"/>
      <c r="E256" s="16"/>
      <c r="F256" s="22"/>
      <c r="G256" s="29"/>
      <c r="K256" s="30"/>
      <c r="AS256">
        <v>256</v>
      </c>
      <c r="AT256">
        <f>2*60+58</f>
        <v>178</v>
      </c>
    </row>
    <row r="257" spans="1:46" ht="15.75" x14ac:dyDescent="0.25">
      <c r="A257" s="16">
        <v>215</v>
      </c>
      <c r="B257" s="22"/>
      <c r="C257" s="4">
        <f t="shared" ca="1" si="27"/>
        <v>270</v>
      </c>
      <c r="D257" s="16"/>
      <c r="E257" s="16"/>
      <c r="F257" s="22"/>
      <c r="G257" s="29"/>
      <c r="K257" s="30"/>
      <c r="AS257">
        <v>257</v>
      </c>
      <c r="AT257">
        <f>3*60+47</f>
        <v>227</v>
      </c>
    </row>
    <row r="258" spans="1:46" ht="15.75" x14ac:dyDescent="0.25">
      <c r="A258" s="16">
        <v>216</v>
      </c>
      <c r="B258" s="22"/>
      <c r="C258" s="4">
        <f t="shared" ca="1" si="27"/>
        <v>222</v>
      </c>
      <c r="D258" s="16"/>
      <c r="E258" s="16"/>
      <c r="F258" s="22"/>
      <c r="G258" s="29"/>
      <c r="K258" s="30"/>
      <c r="AS258">
        <v>258</v>
      </c>
      <c r="AT258">
        <f>3*60+47</f>
        <v>227</v>
      </c>
    </row>
    <row r="259" spans="1:46" ht="15.75" x14ac:dyDescent="0.25">
      <c r="A259" s="16">
        <v>217</v>
      </c>
      <c r="B259" s="22"/>
      <c r="C259" s="4">
        <f t="shared" ca="1" si="27"/>
        <v>236</v>
      </c>
      <c r="D259" s="16"/>
      <c r="E259" s="16"/>
      <c r="F259" s="22"/>
      <c r="G259" s="29"/>
      <c r="K259" s="30"/>
      <c r="AS259">
        <v>259</v>
      </c>
      <c r="AT259">
        <f>3*60+47</f>
        <v>227</v>
      </c>
    </row>
    <row r="260" spans="1:46" ht="15.75" x14ac:dyDescent="0.25">
      <c r="A260" s="16">
        <v>218</v>
      </c>
      <c r="B260" s="22"/>
      <c r="C260" s="4">
        <f t="shared" ca="1" si="27"/>
        <v>230</v>
      </c>
      <c r="D260" s="16"/>
      <c r="E260" s="16"/>
      <c r="F260" s="22"/>
      <c r="G260" s="29"/>
      <c r="K260" s="30"/>
      <c r="AS260">
        <v>260</v>
      </c>
      <c r="AT260">
        <f>2*60+58</f>
        <v>178</v>
      </c>
    </row>
    <row r="261" spans="1:46" ht="15.75" x14ac:dyDescent="0.25">
      <c r="A261" s="16">
        <v>219</v>
      </c>
      <c r="B261" s="22"/>
      <c r="C261" s="4">
        <f t="shared" ca="1" si="27"/>
        <v>230</v>
      </c>
      <c r="D261" s="16"/>
      <c r="E261" s="16"/>
      <c r="F261" s="22"/>
      <c r="G261" s="29"/>
      <c r="K261" s="30"/>
      <c r="AS261">
        <v>261</v>
      </c>
      <c r="AT261">
        <f>4*60+29</f>
        <v>269</v>
      </c>
    </row>
    <row r="262" spans="1:46" ht="15.75" x14ac:dyDescent="0.25">
      <c r="A262" s="16">
        <v>220</v>
      </c>
      <c r="B262" s="22"/>
      <c r="C262" s="4">
        <f t="shared" ca="1" si="27"/>
        <v>215</v>
      </c>
      <c r="D262" s="16"/>
      <c r="E262" s="16"/>
      <c r="F262" s="22"/>
      <c r="G262" s="29"/>
      <c r="K262" s="30"/>
      <c r="AS262">
        <v>262</v>
      </c>
      <c r="AT262">
        <f>2*60+56</f>
        <v>176</v>
      </c>
    </row>
    <row r="263" spans="1:46" ht="15.75" x14ac:dyDescent="0.25">
      <c r="A263" s="16">
        <v>221</v>
      </c>
      <c r="B263" s="22"/>
      <c r="C263" s="4">
        <f t="shared" ca="1" si="27"/>
        <v>180</v>
      </c>
      <c r="D263" s="16"/>
      <c r="E263" s="16"/>
      <c r="F263" s="22"/>
      <c r="G263" s="29"/>
      <c r="K263" s="30"/>
      <c r="AS263">
        <v>263</v>
      </c>
      <c r="AT263">
        <f>3*60+49</f>
        <v>229</v>
      </c>
    </row>
    <row r="264" spans="1:46" ht="15.75" x14ac:dyDescent="0.25">
      <c r="A264" s="16">
        <v>222</v>
      </c>
      <c r="B264" s="22"/>
      <c r="C264" s="4">
        <f t="shared" ca="1" si="27"/>
        <v>228</v>
      </c>
      <c r="D264" s="16"/>
      <c r="E264" s="16"/>
      <c r="F264" s="22"/>
      <c r="G264" s="29"/>
      <c r="K264" s="30"/>
      <c r="AS264">
        <v>264</v>
      </c>
      <c r="AT264">
        <f>3*60+43</f>
        <v>223</v>
      </c>
    </row>
    <row r="265" spans="1:46" ht="15.75" x14ac:dyDescent="0.25">
      <c r="A265" s="16">
        <v>223</v>
      </c>
      <c r="B265" s="22"/>
      <c r="C265" s="4">
        <f t="shared" ca="1" si="27"/>
        <v>252</v>
      </c>
      <c r="D265" s="16"/>
      <c r="E265" s="16"/>
      <c r="F265" s="22"/>
      <c r="G265" s="29"/>
      <c r="K265" s="30"/>
      <c r="AS265">
        <v>265</v>
      </c>
      <c r="AT265">
        <f>3*60+25</f>
        <v>205</v>
      </c>
    </row>
    <row r="266" spans="1:46" ht="15.75" x14ac:dyDescent="0.25">
      <c r="A266" s="16">
        <v>224</v>
      </c>
      <c r="B266" s="22"/>
      <c r="C266" s="4">
        <f t="shared" ca="1" si="27"/>
        <v>193</v>
      </c>
      <c r="D266" s="16"/>
      <c r="E266" s="16"/>
      <c r="F266" s="22"/>
      <c r="G266" s="29"/>
      <c r="K266" s="30"/>
      <c r="AS266">
        <v>266</v>
      </c>
      <c r="AT266">
        <f>2*60+52</f>
        <v>172</v>
      </c>
    </row>
    <row r="267" spans="1:46" ht="15.75" x14ac:dyDescent="0.25">
      <c r="A267" s="16">
        <v>225</v>
      </c>
      <c r="B267" s="22"/>
      <c r="C267" s="4">
        <f t="shared" ca="1" si="27"/>
        <v>209</v>
      </c>
      <c r="D267" s="16"/>
      <c r="E267" s="16"/>
      <c r="F267" s="22"/>
      <c r="G267" s="29"/>
      <c r="K267" s="30"/>
      <c r="AS267">
        <v>267</v>
      </c>
      <c r="AT267">
        <f>3*60+35</f>
        <v>215</v>
      </c>
    </row>
    <row r="268" spans="1:46" ht="15.75" x14ac:dyDescent="0.25">
      <c r="A268" s="16">
        <v>226</v>
      </c>
      <c r="B268" s="22"/>
      <c r="C268" s="4">
        <f t="shared" ca="1" si="27"/>
        <v>268</v>
      </c>
      <c r="D268" s="16"/>
      <c r="E268" s="16"/>
      <c r="F268" s="22"/>
      <c r="G268" s="29"/>
      <c r="K268" s="30"/>
      <c r="AS268">
        <v>268</v>
      </c>
      <c r="AT268">
        <f>3*60+35</f>
        <v>215</v>
      </c>
    </row>
    <row r="269" spans="1:46" ht="15.75" x14ac:dyDescent="0.25">
      <c r="A269" s="16">
        <v>227</v>
      </c>
      <c r="B269" s="22"/>
      <c r="C269" s="4">
        <f t="shared" ca="1" si="27"/>
        <v>240</v>
      </c>
      <c r="D269" s="16"/>
      <c r="E269" s="16"/>
      <c r="F269" s="22"/>
      <c r="G269" s="29"/>
      <c r="K269" s="30"/>
      <c r="AS269">
        <v>269</v>
      </c>
      <c r="AT269">
        <f>3*60+35</f>
        <v>215</v>
      </c>
    </row>
    <row r="270" spans="1:46" ht="15.75" x14ac:dyDescent="0.25">
      <c r="A270" s="16">
        <v>228</v>
      </c>
      <c r="B270" s="22"/>
      <c r="C270" s="4">
        <f t="shared" ca="1" si="27"/>
        <v>224</v>
      </c>
      <c r="D270" s="16"/>
      <c r="E270" s="16"/>
      <c r="F270" s="22"/>
      <c r="G270" s="29"/>
      <c r="K270" s="30"/>
      <c r="AS270">
        <v>270</v>
      </c>
      <c r="AT270">
        <f>4*60+7</f>
        <v>247</v>
      </c>
    </row>
    <row r="271" spans="1:46" ht="15.75" x14ac:dyDescent="0.25">
      <c r="A271" s="16">
        <v>229</v>
      </c>
      <c r="B271" s="22"/>
      <c r="C271" s="4">
        <f t="shared" ca="1" si="27"/>
        <v>227</v>
      </c>
      <c r="D271" s="16"/>
      <c r="E271" s="16"/>
      <c r="F271" s="22"/>
      <c r="G271" s="29"/>
      <c r="K271" s="30"/>
      <c r="AS271">
        <v>271</v>
      </c>
      <c r="AT271">
        <f>2*60+55</f>
        <v>175</v>
      </c>
    </row>
    <row r="272" spans="1:46" ht="15.75" x14ac:dyDescent="0.25">
      <c r="A272" s="16">
        <v>230</v>
      </c>
      <c r="B272" s="22"/>
      <c r="C272" s="4">
        <f t="shared" ca="1" si="27"/>
        <v>209</v>
      </c>
      <c r="D272" s="16"/>
      <c r="E272" s="16"/>
      <c r="F272" s="22"/>
      <c r="G272" s="29"/>
      <c r="K272" s="30"/>
      <c r="AS272">
        <v>272</v>
      </c>
      <c r="AT272">
        <f>3*60+20</f>
        <v>200</v>
      </c>
    </row>
    <row r="273" spans="1:46" ht="15.75" x14ac:dyDescent="0.25">
      <c r="A273" s="16">
        <v>231</v>
      </c>
      <c r="B273" s="22"/>
      <c r="C273" s="4">
        <f t="shared" ca="1" si="27"/>
        <v>251</v>
      </c>
      <c r="D273" s="16"/>
      <c r="E273" s="16"/>
      <c r="F273" s="22"/>
      <c r="G273" s="29"/>
      <c r="K273" s="30"/>
      <c r="AS273">
        <v>273</v>
      </c>
      <c r="AT273">
        <f>3*60+20</f>
        <v>200</v>
      </c>
    </row>
    <row r="274" spans="1:46" ht="15.75" x14ac:dyDescent="0.25">
      <c r="A274" s="16">
        <v>232</v>
      </c>
      <c r="B274" s="22"/>
      <c r="C274" s="4">
        <f t="shared" ca="1" si="27"/>
        <v>200</v>
      </c>
      <c r="D274" s="16"/>
      <c r="E274" s="16"/>
      <c r="F274" s="22"/>
      <c r="G274" s="29"/>
      <c r="K274" s="30"/>
      <c r="AS274">
        <v>274</v>
      </c>
      <c r="AT274">
        <f>3*60+20</f>
        <v>200</v>
      </c>
    </row>
    <row r="275" spans="1:46" ht="15.75" x14ac:dyDescent="0.25">
      <c r="A275" s="16">
        <v>233</v>
      </c>
      <c r="B275" s="22"/>
      <c r="C275" s="4">
        <f t="shared" ca="1" si="27"/>
        <v>281</v>
      </c>
      <c r="D275" s="16"/>
      <c r="E275" s="16"/>
      <c r="F275" s="22"/>
      <c r="G275" s="29"/>
      <c r="K275" s="30"/>
      <c r="AS275">
        <v>275</v>
      </c>
      <c r="AT275">
        <f>4*60+20</f>
        <v>260</v>
      </c>
    </row>
    <row r="276" spans="1:46" ht="15.75" x14ac:dyDescent="0.25">
      <c r="A276" s="16">
        <v>234</v>
      </c>
      <c r="B276" s="22"/>
      <c r="C276" s="4">
        <f t="shared" ca="1" si="27"/>
        <v>184</v>
      </c>
      <c r="D276" s="16"/>
      <c r="E276" s="16"/>
      <c r="F276" s="22"/>
      <c r="G276" s="29"/>
      <c r="K276" s="30"/>
      <c r="AS276">
        <v>276</v>
      </c>
      <c r="AT276">
        <f>4*60+20</f>
        <v>260</v>
      </c>
    </row>
    <row r="277" spans="1:46" ht="15.75" x14ac:dyDescent="0.25">
      <c r="A277" s="16">
        <v>235</v>
      </c>
      <c r="B277" s="22"/>
      <c r="C277" s="4">
        <f t="shared" ca="1" si="27"/>
        <v>166</v>
      </c>
      <c r="D277" s="16"/>
      <c r="E277" s="16"/>
      <c r="F277" s="22"/>
      <c r="G277" s="29"/>
      <c r="K277" s="30"/>
      <c r="AS277">
        <v>277</v>
      </c>
      <c r="AT277">
        <f>4*60+20</f>
        <v>260</v>
      </c>
    </row>
    <row r="278" spans="1:46" ht="15.75" x14ac:dyDescent="0.25">
      <c r="A278" s="16">
        <v>236</v>
      </c>
      <c r="B278" s="22"/>
      <c r="C278" s="4">
        <f t="shared" ca="1" si="27"/>
        <v>229</v>
      </c>
      <c r="D278" s="16"/>
      <c r="E278" s="16"/>
      <c r="F278" s="22"/>
      <c r="G278" s="29"/>
      <c r="K278" s="30"/>
      <c r="AS278">
        <v>278</v>
      </c>
      <c r="AT278">
        <f>4*60+20</f>
        <v>260</v>
      </c>
    </row>
    <row r="279" spans="1:46" ht="15.75" x14ac:dyDescent="0.25">
      <c r="A279" s="16">
        <v>237</v>
      </c>
      <c r="B279" s="22"/>
      <c r="C279" s="4">
        <f t="shared" ca="1" si="27"/>
        <v>289</v>
      </c>
      <c r="D279" s="16"/>
      <c r="E279" s="16"/>
      <c r="F279" s="22"/>
      <c r="G279" s="29"/>
      <c r="K279" s="30"/>
      <c r="AS279">
        <v>279</v>
      </c>
      <c r="AT279">
        <f>3*60+18</f>
        <v>198</v>
      </c>
    </row>
    <row r="280" spans="1:46" ht="15.75" x14ac:dyDescent="0.25">
      <c r="A280" s="16">
        <v>238</v>
      </c>
      <c r="B280" s="22"/>
      <c r="C280" s="4">
        <f t="shared" ca="1" si="27"/>
        <v>238</v>
      </c>
      <c r="D280" s="16"/>
      <c r="E280" s="16"/>
      <c r="F280" s="22"/>
      <c r="G280" s="29"/>
      <c r="K280" s="30"/>
      <c r="AS280">
        <v>280</v>
      </c>
      <c r="AT280">
        <f>2*60+51</f>
        <v>171</v>
      </c>
    </row>
    <row r="281" spans="1:46" ht="15.75" x14ac:dyDescent="0.25">
      <c r="A281" s="16">
        <v>239</v>
      </c>
      <c r="B281" s="22"/>
      <c r="C281" s="4">
        <f t="shared" ca="1" si="27"/>
        <v>233</v>
      </c>
      <c r="D281" s="16"/>
      <c r="E281" s="16"/>
      <c r="F281" s="22"/>
      <c r="G281" s="29"/>
      <c r="K281" s="30"/>
      <c r="AS281">
        <v>281</v>
      </c>
      <c r="AT281">
        <f>3*60+29</f>
        <v>209</v>
      </c>
    </row>
    <row r="282" spans="1:46" ht="15.75" x14ac:dyDescent="0.25">
      <c r="A282" s="16">
        <v>240</v>
      </c>
      <c r="B282" s="22"/>
      <c r="C282" s="4">
        <f t="shared" ca="1" si="27"/>
        <v>218</v>
      </c>
      <c r="D282" s="16"/>
      <c r="E282" s="16"/>
      <c r="F282" s="22"/>
      <c r="G282" s="29"/>
      <c r="K282" s="30"/>
      <c r="AS282">
        <v>282</v>
      </c>
      <c r="AT282">
        <f>3*60+22</f>
        <v>202</v>
      </c>
    </row>
    <row r="283" spans="1:46" ht="15.75" x14ac:dyDescent="0.25">
      <c r="A283" s="16">
        <v>241</v>
      </c>
      <c r="B283" s="22"/>
      <c r="C283" s="4">
        <f t="shared" ca="1" si="27"/>
        <v>233</v>
      </c>
      <c r="D283" s="16"/>
      <c r="E283" s="16"/>
      <c r="F283" s="22"/>
      <c r="G283" s="29"/>
      <c r="K283" s="30"/>
      <c r="AS283">
        <v>283</v>
      </c>
      <c r="AT283">
        <f>3*60+40</f>
        <v>220</v>
      </c>
    </row>
    <row r="284" spans="1:46" ht="15.75" x14ac:dyDescent="0.25">
      <c r="A284" s="16">
        <v>242</v>
      </c>
      <c r="B284" s="22"/>
      <c r="C284" s="4">
        <f t="shared" ca="1" si="27"/>
        <v>298</v>
      </c>
      <c r="D284" s="16"/>
      <c r="E284" s="16"/>
      <c r="F284" s="22"/>
      <c r="G284" s="29"/>
      <c r="K284" s="30"/>
      <c r="AS284">
        <v>284</v>
      </c>
      <c r="AT284">
        <f>3*60+40</f>
        <v>220</v>
      </c>
    </row>
    <row r="285" spans="1:46" ht="15.75" x14ac:dyDescent="0.25">
      <c r="A285" s="16">
        <v>243</v>
      </c>
      <c r="B285" s="22"/>
      <c r="C285" s="4">
        <f t="shared" ca="1" si="27"/>
        <v>308</v>
      </c>
      <c r="D285" s="16"/>
      <c r="E285" s="16"/>
      <c r="F285" s="22"/>
      <c r="G285" s="29"/>
      <c r="K285" s="30"/>
      <c r="AS285">
        <v>285</v>
      </c>
      <c r="AT285">
        <f>3*60+22</f>
        <v>202</v>
      </c>
    </row>
    <row r="286" spans="1:46" ht="15.75" x14ac:dyDescent="0.25">
      <c r="A286" s="16">
        <v>244</v>
      </c>
      <c r="B286" s="22"/>
      <c r="C286" s="4">
        <f t="shared" ca="1" si="27"/>
        <v>230</v>
      </c>
      <c r="D286" s="16"/>
      <c r="E286" s="16"/>
      <c r="F286" s="22"/>
      <c r="G286" s="29"/>
      <c r="K286" s="30"/>
      <c r="AS286">
        <v>286</v>
      </c>
      <c r="AT286">
        <f>3*60+22</f>
        <v>202</v>
      </c>
    </row>
    <row r="287" spans="1:46" ht="15.75" x14ac:dyDescent="0.25">
      <c r="A287" s="16">
        <v>245</v>
      </c>
      <c r="B287" s="22"/>
      <c r="C287" s="4">
        <f t="shared" ca="1" si="27"/>
        <v>248</v>
      </c>
      <c r="D287" s="16"/>
      <c r="E287" s="16"/>
      <c r="F287" s="22"/>
      <c r="G287" s="29"/>
      <c r="K287" s="30"/>
      <c r="AS287">
        <v>287</v>
      </c>
      <c r="AT287">
        <f>3*60+22</f>
        <v>202</v>
      </c>
    </row>
    <row r="288" spans="1:46" ht="15.75" x14ac:dyDescent="0.25">
      <c r="A288" s="16">
        <v>246</v>
      </c>
      <c r="B288" s="22"/>
      <c r="C288" s="4">
        <f t="shared" ca="1" si="27"/>
        <v>222</v>
      </c>
      <c r="D288" s="16"/>
      <c r="E288" s="16"/>
      <c r="F288" s="22"/>
      <c r="G288" s="29"/>
      <c r="K288" s="30"/>
      <c r="AS288">
        <v>288</v>
      </c>
      <c r="AT288">
        <f>3*60+22</f>
        <v>202</v>
      </c>
    </row>
    <row r="289" spans="1:46" ht="15.75" x14ac:dyDescent="0.25">
      <c r="A289" s="16">
        <v>247</v>
      </c>
      <c r="B289" s="22"/>
      <c r="C289" s="4">
        <f t="shared" ca="1" si="27"/>
        <v>207</v>
      </c>
      <c r="D289" s="16"/>
      <c r="E289" s="16"/>
      <c r="F289" s="22"/>
      <c r="G289" s="29"/>
      <c r="K289" s="30"/>
      <c r="AS289">
        <v>289</v>
      </c>
      <c r="AT289">
        <f>3*60+16</f>
        <v>196</v>
      </c>
    </row>
    <row r="290" spans="1:46" ht="15.75" x14ac:dyDescent="0.25">
      <c r="A290" s="16">
        <v>248</v>
      </c>
      <c r="B290" s="22"/>
      <c r="C290" s="4">
        <f t="shared" ca="1" si="27"/>
        <v>223</v>
      </c>
      <c r="D290" s="16"/>
      <c r="E290" s="16"/>
      <c r="F290" s="22"/>
      <c r="G290" s="29"/>
      <c r="K290" s="30"/>
      <c r="AS290">
        <v>290</v>
      </c>
      <c r="AT290">
        <f>3*60+16</f>
        <v>196</v>
      </c>
    </row>
    <row r="291" spans="1:46" ht="15.75" x14ac:dyDescent="0.25">
      <c r="A291" s="16">
        <v>249</v>
      </c>
      <c r="B291" s="22"/>
      <c r="C291" s="4">
        <f t="shared" ca="1" si="27"/>
        <v>250</v>
      </c>
      <c r="D291" s="16"/>
      <c r="E291" s="16"/>
      <c r="F291" s="22"/>
      <c r="G291" s="29"/>
      <c r="K291" s="30"/>
      <c r="AS291">
        <v>291</v>
      </c>
      <c r="AT291">
        <f>3*60+29</f>
        <v>209</v>
      </c>
    </row>
    <row r="292" spans="1:46" ht="15.75" x14ac:dyDescent="0.25">
      <c r="A292" s="16">
        <v>250</v>
      </c>
      <c r="B292" s="22"/>
      <c r="C292" s="4">
        <f t="shared" ca="1" si="27"/>
        <v>170</v>
      </c>
      <c r="D292" s="16"/>
      <c r="E292" s="16"/>
      <c r="F292" s="22"/>
      <c r="G292" s="29"/>
      <c r="K292" s="30"/>
      <c r="AS292">
        <v>292</v>
      </c>
      <c r="AT292">
        <f>3*60+29</f>
        <v>209</v>
      </c>
    </row>
    <row r="293" spans="1:46" ht="15.75" x14ac:dyDescent="0.25">
      <c r="A293" s="16">
        <v>251</v>
      </c>
      <c r="B293" s="22"/>
      <c r="C293" s="4">
        <f t="shared" ca="1" si="27"/>
        <v>237</v>
      </c>
      <c r="D293" s="16"/>
      <c r="E293" s="16"/>
      <c r="F293" s="22"/>
      <c r="G293" s="29"/>
      <c r="K293" s="30"/>
      <c r="AS293">
        <v>293</v>
      </c>
      <c r="AT293">
        <f>4*60+28</f>
        <v>268</v>
      </c>
    </row>
    <row r="294" spans="1:46" ht="15.75" x14ac:dyDescent="0.25">
      <c r="A294" s="16">
        <v>252</v>
      </c>
      <c r="B294" s="22"/>
      <c r="C294" s="4">
        <f t="shared" ca="1" si="27"/>
        <v>172</v>
      </c>
      <c r="D294" s="16"/>
      <c r="E294" s="16"/>
      <c r="F294" s="22"/>
      <c r="G294" s="29"/>
      <c r="K294" s="30"/>
      <c r="AS294">
        <v>294</v>
      </c>
      <c r="AT294">
        <f>4*60+28</f>
        <v>268</v>
      </c>
    </row>
    <row r="295" spans="1:46" ht="15.75" x14ac:dyDescent="0.25">
      <c r="A295" s="16">
        <v>253</v>
      </c>
      <c r="B295" s="22"/>
      <c r="C295" s="4">
        <f t="shared" ca="1" si="27"/>
        <v>298</v>
      </c>
      <c r="D295" s="16"/>
      <c r="E295" s="16"/>
      <c r="F295" s="22"/>
      <c r="G295" s="29"/>
      <c r="K295" s="30"/>
      <c r="AS295">
        <v>295</v>
      </c>
      <c r="AT295">
        <f>4*60+28</f>
        <v>268</v>
      </c>
    </row>
    <row r="296" spans="1:46" ht="15.75" x14ac:dyDescent="0.25">
      <c r="A296" s="16">
        <v>254</v>
      </c>
      <c r="B296" s="22"/>
      <c r="C296" s="4">
        <f t="shared" ca="1" si="27"/>
        <v>298</v>
      </c>
      <c r="D296" s="16"/>
      <c r="E296" s="16"/>
      <c r="F296" s="22"/>
      <c r="G296" s="29"/>
      <c r="K296" s="30"/>
      <c r="AS296">
        <v>296</v>
      </c>
      <c r="AT296">
        <f>4*60+28</f>
        <v>268</v>
      </c>
    </row>
    <row r="297" spans="1:46" ht="15.75" x14ac:dyDescent="0.25">
      <c r="A297" s="16">
        <v>255</v>
      </c>
      <c r="B297" s="22"/>
      <c r="C297" s="4">
        <f t="shared" ca="1" si="27"/>
        <v>325</v>
      </c>
      <c r="D297" s="16"/>
      <c r="E297" s="16"/>
      <c r="F297" s="22"/>
      <c r="G297" s="29"/>
      <c r="K297" s="30"/>
      <c r="AS297">
        <v>297</v>
      </c>
      <c r="AT297">
        <f>4*60+16</f>
        <v>256</v>
      </c>
    </row>
    <row r="298" spans="1:46" ht="15.75" x14ac:dyDescent="0.25">
      <c r="A298" s="16">
        <v>256</v>
      </c>
      <c r="B298" s="22"/>
      <c r="C298" s="4">
        <f t="shared" ca="1" si="27"/>
        <v>245</v>
      </c>
      <c r="D298" s="16"/>
      <c r="E298" s="16"/>
      <c r="F298" s="22"/>
      <c r="G298" s="29"/>
      <c r="K298" s="30"/>
      <c r="AS298">
        <v>298</v>
      </c>
      <c r="AT298">
        <f>3*60+7</f>
        <v>187</v>
      </c>
    </row>
    <row r="299" spans="1:46" ht="15.75" x14ac:dyDescent="0.25">
      <c r="A299" s="16">
        <v>257</v>
      </c>
      <c r="B299" s="22"/>
      <c r="C299" s="4">
        <f t="shared" ref="C299:C362" ca="1" si="28">IF(OR(ISBLANK(A299),A299&gt;$I$9),NA(),OFFSET(INDIRECT($BA$3),A299-1,0,1,1))</f>
        <v>251</v>
      </c>
      <c r="D299" s="16"/>
      <c r="E299" s="16"/>
      <c r="F299" s="22"/>
      <c r="G299" s="29"/>
      <c r="K299" s="30"/>
      <c r="AS299">
        <v>299</v>
      </c>
      <c r="AT299">
        <f>3*60+12</f>
        <v>192</v>
      </c>
    </row>
    <row r="300" spans="1:46" ht="15.75" x14ac:dyDescent="0.25">
      <c r="A300" s="16">
        <v>258</v>
      </c>
      <c r="B300" s="22"/>
      <c r="C300" s="4">
        <f t="shared" ca="1" si="28"/>
        <v>239</v>
      </c>
      <c r="D300" s="16"/>
      <c r="E300" s="16"/>
      <c r="F300" s="22"/>
      <c r="G300" s="29"/>
      <c r="K300" s="30"/>
      <c r="AS300">
        <v>300</v>
      </c>
      <c r="AT300">
        <f>3*60+12</f>
        <v>192</v>
      </c>
    </row>
    <row r="301" spans="1:46" ht="15.75" x14ac:dyDescent="0.25">
      <c r="A301" s="16">
        <v>259</v>
      </c>
      <c r="B301" s="22"/>
      <c r="C301" s="4">
        <f t="shared" ca="1" si="28"/>
        <v>224</v>
      </c>
      <c r="D301" s="16"/>
      <c r="E301" s="16"/>
      <c r="F301" s="22"/>
      <c r="G301" s="29"/>
      <c r="K301" s="30"/>
      <c r="AS301">
        <v>301</v>
      </c>
      <c r="AT301">
        <f>3*60+12</f>
        <v>192</v>
      </c>
    </row>
    <row r="302" spans="1:46" ht="15.75" x14ac:dyDescent="0.25">
      <c r="A302" s="16">
        <v>260</v>
      </c>
      <c r="B302" s="22"/>
      <c r="C302" s="4">
        <f t="shared" ca="1" si="28"/>
        <v>243</v>
      </c>
      <c r="D302" s="16"/>
      <c r="E302" s="16"/>
      <c r="F302" s="22"/>
      <c r="G302" s="29"/>
      <c r="K302" s="30"/>
      <c r="AS302">
        <v>302</v>
      </c>
      <c r="AT302">
        <f>3*60+2</f>
        <v>182</v>
      </c>
    </row>
    <row r="303" spans="1:46" ht="15.75" x14ac:dyDescent="0.25">
      <c r="A303" s="16">
        <v>261</v>
      </c>
      <c r="B303" s="22"/>
      <c r="C303" s="4">
        <f t="shared" ca="1" si="28"/>
        <v>203</v>
      </c>
      <c r="D303" s="16"/>
      <c r="E303" s="16"/>
      <c r="F303" s="22"/>
      <c r="G303" s="29"/>
      <c r="K303" s="30"/>
      <c r="AS303">
        <v>303</v>
      </c>
      <c r="AT303">
        <f>3*60+17</f>
        <v>197</v>
      </c>
    </row>
    <row r="304" spans="1:46" ht="15.75" x14ac:dyDescent="0.25">
      <c r="A304" s="16">
        <v>262</v>
      </c>
      <c r="B304" s="22"/>
      <c r="C304" s="4">
        <f t="shared" ca="1" si="28"/>
        <v>266</v>
      </c>
      <c r="D304" s="16"/>
      <c r="E304" s="16"/>
      <c r="F304" s="22"/>
      <c r="G304" s="29"/>
      <c r="K304" s="30"/>
      <c r="AS304">
        <v>304</v>
      </c>
      <c r="AT304">
        <f>3*60+58</f>
        <v>238</v>
      </c>
    </row>
    <row r="305" spans="1:46" ht="15.75" x14ac:dyDescent="0.25">
      <c r="A305" s="16">
        <v>263</v>
      </c>
      <c r="B305" s="22"/>
      <c r="C305" s="4">
        <f t="shared" ca="1" si="28"/>
        <v>231</v>
      </c>
      <c r="D305" s="16"/>
      <c r="E305" s="16"/>
      <c r="F305" s="22"/>
      <c r="G305" s="29"/>
      <c r="K305" s="30"/>
      <c r="AS305">
        <v>305</v>
      </c>
      <c r="AT305">
        <f>3*60+58</f>
        <v>238</v>
      </c>
    </row>
    <row r="306" spans="1:46" ht="15.75" x14ac:dyDescent="0.25">
      <c r="A306" s="16">
        <v>264</v>
      </c>
      <c r="B306" s="22"/>
      <c r="C306" s="4">
        <f t="shared" ca="1" si="28"/>
        <v>244</v>
      </c>
      <c r="D306" s="16"/>
      <c r="E306" s="16"/>
      <c r="F306" s="22"/>
      <c r="G306" s="29"/>
      <c r="K306" s="30"/>
      <c r="AS306">
        <v>306</v>
      </c>
      <c r="AT306">
        <f>3*60+5</f>
        <v>185</v>
      </c>
    </row>
    <row r="307" spans="1:46" ht="15.75" x14ac:dyDescent="0.25">
      <c r="A307" s="16">
        <v>265</v>
      </c>
      <c r="B307" s="22"/>
      <c r="C307" s="4">
        <f t="shared" ca="1" si="28"/>
        <v>230</v>
      </c>
      <c r="D307" s="16"/>
      <c r="E307" s="16"/>
      <c r="F307" s="22"/>
      <c r="G307" s="29"/>
      <c r="K307" s="30"/>
      <c r="AS307">
        <v>307</v>
      </c>
      <c r="AT307">
        <f t="shared" ref="AT307:AT313" si="29">3*60+56</f>
        <v>236</v>
      </c>
    </row>
    <row r="308" spans="1:46" ht="15.75" x14ac:dyDescent="0.25">
      <c r="A308" s="16">
        <v>266</v>
      </c>
      <c r="B308" s="22"/>
      <c r="C308" s="4">
        <f t="shared" ca="1" si="28"/>
        <v>243</v>
      </c>
      <c r="D308" s="16"/>
      <c r="E308" s="16"/>
      <c r="F308" s="22"/>
      <c r="G308" s="29"/>
      <c r="K308" s="30"/>
      <c r="AS308">
        <v>308</v>
      </c>
      <c r="AT308">
        <f t="shared" si="29"/>
        <v>236</v>
      </c>
    </row>
    <row r="309" spans="1:46" ht="15.75" x14ac:dyDescent="0.25">
      <c r="A309" s="16">
        <v>267</v>
      </c>
      <c r="B309" s="22"/>
      <c r="C309" s="4">
        <f t="shared" ca="1" si="28"/>
        <v>231</v>
      </c>
      <c r="D309" s="16"/>
      <c r="E309" s="16"/>
      <c r="F309" s="22"/>
      <c r="G309" s="29"/>
      <c r="K309" s="30"/>
      <c r="AS309">
        <v>309</v>
      </c>
      <c r="AT309">
        <f t="shared" si="29"/>
        <v>236</v>
      </c>
    </row>
    <row r="310" spans="1:46" ht="15.75" x14ac:dyDescent="0.25">
      <c r="A310" s="16">
        <v>268</v>
      </c>
      <c r="B310" s="22"/>
      <c r="C310" s="4">
        <f t="shared" ca="1" si="28"/>
        <v>193</v>
      </c>
      <c r="D310" s="16"/>
      <c r="E310" s="16"/>
      <c r="F310" s="22"/>
      <c r="G310" s="29"/>
      <c r="K310" s="30"/>
      <c r="AS310">
        <v>310</v>
      </c>
      <c r="AT310">
        <f t="shared" si="29"/>
        <v>236</v>
      </c>
    </row>
    <row r="311" spans="1:46" ht="15.75" x14ac:dyDescent="0.25">
      <c r="A311" s="16">
        <v>269</v>
      </c>
      <c r="B311" s="22"/>
      <c r="C311" s="4">
        <f t="shared" ca="1" si="28"/>
        <v>228</v>
      </c>
      <c r="D311" s="16"/>
      <c r="E311" s="16"/>
      <c r="F311" s="22"/>
      <c r="G311" s="29"/>
      <c r="K311" s="30"/>
      <c r="AS311">
        <v>311</v>
      </c>
      <c r="AT311">
        <f t="shared" si="29"/>
        <v>236</v>
      </c>
    </row>
    <row r="312" spans="1:46" ht="15.75" x14ac:dyDescent="0.25">
      <c r="A312" s="16">
        <v>270</v>
      </c>
      <c r="B312" s="22"/>
      <c r="C312" s="4">
        <f t="shared" ca="1" si="28"/>
        <v>283</v>
      </c>
      <c r="D312" s="16"/>
      <c r="E312" s="16"/>
      <c r="F312" s="22"/>
      <c r="G312" s="29"/>
      <c r="K312" s="30"/>
      <c r="AS312">
        <v>312</v>
      </c>
      <c r="AT312">
        <f t="shared" si="29"/>
        <v>236</v>
      </c>
    </row>
    <row r="313" spans="1:46" ht="15.75" x14ac:dyDescent="0.25">
      <c r="A313" s="16">
        <v>271</v>
      </c>
      <c r="B313" s="22"/>
      <c r="C313" s="4">
        <f t="shared" ca="1" si="28"/>
        <v>258</v>
      </c>
      <c r="D313" s="16"/>
      <c r="E313" s="16"/>
      <c r="F313" s="22"/>
      <c r="G313" s="29"/>
      <c r="K313" s="30"/>
      <c r="AS313">
        <v>313</v>
      </c>
      <c r="AT313">
        <f t="shared" si="29"/>
        <v>236</v>
      </c>
    </row>
    <row r="314" spans="1:46" ht="15.75" x14ac:dyDescent="0.25">
      <c r="A314" s="16">
        <v>272</v>
      </c>
      <c r="B314" s="22"/>
      <c r="C314" s="4">
        <f t="shared" ca="1" si="28"/>
        <v>215</v>
      </c>
      <c r="D314" s="16"/>
      <c r="E314" s="16"/>
      <c r="F314" s="22"/>
      <c r="G314" s="29"/>
      <c r="K314" s="30"/>
      <c r="AS314">
        <v>314</v>
      </c>
      <c r="AT314" s="1">
        <v>236</v>
      </c>
    </row>
    <row r="315" spans="1:46" ht="15.75" x14ac:dyDescent="0.25">
      <c r="A315" s="16">
        <v>273</v>
      </c>
      <c r="B315" s="22"/>
      <c r="C315" s="4">
        <f t="shared" ca="1" si="28"/>
        <v>226</v>
      </c>
      <c r="D315" s="16"/>
      <c r="E315" s="16"/>
      <c r="F315" s="22"/>
      <c r="G315" s="29"/>
      <c r="K315" s="30"/>
      <c r="AS315">
        <v>315</v>
      </c>
      <c r="AT315">
        <f>3*60+39</f>
        <v>219</v>
      </c>
    </row>
    <row r="316" spans="1:46" ht="15.75" x14ac:dyDescent="0.25">
      <c r="A316" s="16">
        <v>274</v>
      </c>
      <c r="B316" s="22"/>
      <c r="C316" s="4">
        <f t="shared" ca="1" si="28"/>
        <v>255</v>
      </c>
      <c r="D316" s="16"/>
      <c r="E316" s="16"/>
      <c r="F316" s="22"/>
      <c r="G316" s="29"/>
      <c r="K316" s="30"/>
      <c r="AS316">
        <v>316</v>
      </c>
      <c r="AT316">
        <f>2*60+50</f>
        <v>170</v>
      </c>
    </row>
    <row r="317" spans="1:46" ht="15.75" x14ac:dyDescent="0.25">
      <c r="A317" s="16">
        <v>275</v>
      </c>
      <c r="B317" s="22"/>
      <c r="C317" s="4">
        <f t="shared" ca="1" si="28"/>
        <v>200</v>
      </c>
      <c r="D317" s="16"/>
      <c r="E317" s="16"/>
      <c r="F317" s="22"/>
      <c r="G317" s="29"/>
      <c r="K317" s="30"/>
      <c r="AS317">
        <v>317</v>
      </c>
      <c r="AT317">
        <f>3*60+37</f>
        <v>217</v>
      </c>
    </row>
    <row r="318" spans="1:46" ht="15.75" x14ac:dyDescent="0.25">
      <c r="A318" s="16">
        <v>276</v>
      </c>
      <c r="B318" s="22"/>
      <c r="C318" s="4">
        <f t="shared" ca="1" si="28"/>
        <v>220</v>
      </c>
      <c r="D318" s="16"/>
      <c r="E318" s="16"/>
      <c r="F318" s="22"/>
      <c r="G318" s="29"/>
      <c r="K318" s="30"/>
      <c r="AS318">
        <v>318</v>
      </c>
      <c r="AT318">
        <f>3*60+20</f>
        <v>200</v>
      </c>
    </row>
    <row r="319" spans="1:46" ht="15.75" x14ac:dyDescent="0.25">
      <c r="A319" s="16">
        <v>277</v>
      </c>
      <c r="B319" s="22"/>
      <c r="C319" s="4">
        <f t="shared" ca="1" si="28"/>
        <v>270</v>
      </c>
      <c r="D319" s="16"/>
      <c r="E319" s="16"/>
      <c r="F319" s="22"/>
      <c r="G319" s="29"/>
      <c r="K319" s="30"/>
      <c r="AS319">
        <v>319</v>
      </c>
      <c r="AT319">
        <f>3*60+40</f>
        <v>220</v>
      </c>
    </row>
    <row r="320" spans="1:46" ht="15.75" x14ac:dyDescent="0.25">
      <c r="A320" s="16">
        <v>278</v>
      </c>
      <c r="B320" s="22"/>
      <c r="C320" s="4">
        <f t="shared" ca="1" si="28"/>
        <v>260</v>
      </c>
      <c r="D320" s="16"/>
      <c r="E320" s="16"/>
      <c r="F320" s="22"/>
      <c r="G320" s="29"/>
      <c r="K320" s="30"/>
      <c r="AS320">
        <v>320</v>
      </c>
      <c r="AT320">
        <f>3*60+40</f>
        <v>220</v>
      </c>
    </row>
    <row r="321" spans="1:46" ht="15.75" x14ac:dyDescent="0.25">
      <c r="A321" s="16">
        <v>279</v>
      </c>
      <c r="B321" s="22"/>
      <c r="C321" s="4">
        <f t="shared" ca="1" si="28"/>
        <v>454</v>
      </c>
      <c r="D321" s="16"/>
      <c r="E321" s="16"/>
      <c r="F321" s="22"/>
      <c r="G321" s="29"/>
      <c r="K321" s="30"/>
      <c r="AS321">
        <v>321</v>
      </c>
      <c r="AT321">
        <f>3*60+48</f>
        <v>228</v>
      </c>
    </row>
    <row r="322" spans="1:46" ht="15.75" x14ac:dyDescent="0.25">
      <c r="A322" s="16">
        <v>280</v>
      </c>
      <c r="B322" s="22"/>
      <c r="C322" s="4">
        <f t="shared" ca="1" si="28"/>
        <v>329</v>
      </c>
      <c r="D322" s="16"/>
      <c r="E322" s="16"/>
      <c r="F322" s="22"/>
      <c r="G322" s="29"/>
      <c r="K322" s="30"/>
      <c r="AS322">
        <v>322</v>
      </c>
      <c r="AT322">
        <f>4*60+49</f>
        <v>289</v>
      </c>
    </row>
    <row r="323" spans="1:46" ht="15.75" x14ac:dyDescent="0.25">
      <c r="A323" s="16">
        <v>281</v>
      </c>
      <c r="B323" s="22"/>
      <c r="C323" s="4">
        <f t="shared" ca="1" si="28"/>
        <v>265</v>
      </c>
      <c r="D323" s="16"/>
      <c r="E323" s="16"/>
      <c r="F323" s="22"/>
      <c r="G323" s="29"/>
      <c r="K323" s="30"/>
      <c r="AS323">
        <v>323</v>
      </c>
      <c r="AT323">
        <f>3*60+4</f>
        <v>184</v>
      </c>
    </row>
    <row r="324" spans="1:46" ht="15.75" x14ac:dyDescent="0.25">
      <c r="A324" s="16">
        <v>282</v>
      </c>
      <c r="B324" s="22"/>
      <c r="C324" s="4">
        <f t="shared" ca="1" si="28"/>
        <v>218</v>
      </c>
      <c r="D324" s="16"/>
      <c r="E324" s="16"/>
      <c r="F324" s="22"/>
      <c r="G324" s="29"/>
      <c r="K324" s="30"/>
      <c r="AS324">
        <v>324</v>
      </c>
      <c r="AT324">
        <f>3*60+4</f>
        <v>184</v>
      </c>
    </row>
    <row r="325" spans="1:46" ht="15.75" x14ac:dyDescent="0.25">
      <c r="A325" s="16">
        <v>283</v>
      </c>
      <c r="B325" s="22"/>
      <c r="C325" s="4">
        <f t="shared" ca="1" si="28"/>
        <v>222</v>
      </c>
      <c r="D325" s="16"/>
      <c r="E325" s="16"/>
      <c r="F325" s="22"/>
      <c r="G325" s="29"/>
      <c r="K325" s="30"/>
      <c r="AS325">
        <v>325</v>
      </c>
      <c r="AT325">
        <f>3*60+4</f>
        <v>184</v>
      </c>
    </row>
    <row r="326" spans="1:46" ht="15.75" x14ac:dyDescent="0.25">
      <c r="A326" s="16">
        <v>284</v>
      </c>
      <c r="B326" s="22"/>
      <c r="C326" s="4">
        <f t="shared" ca="1" si="28"/>
        <v>293</v>
      </c>
      <c r="D326" s="16"/>
      <c r="E326" s="16"/>
      <c r="F326" s="22"/>
      <c r="G326" s="29"/>
      <c r="K326" s="30"/>
      <c r="AS326">
        <v>326</v>
      </c>
      <c r="AT326">
        <f>2*60+23</f>
        <v>143</v>
      </c>
    </row>
    <row r="327" spans="1:46" ht="15.75" x14ac:dyDescent="0.25">
      <c r="A327" s="16">
        <v>285</v>
      </c>
      <c r="B327" s="22"/>
      <c r="C327" s="4">
        <f t="shared" ca="1" si="28"/>
        <v>239</v>
      </c>
      <c r="D327" s="16"/>
      <c r="E327" s="16"/>
      <c r="F327" s="22"/>
      <c r="G327" s="29"/>
      <c r="K327" s="30"/>
      <c r="AS327">
        <v>327</v>
      </c>
      <c r="AT327">
        <f>2*60+23</f>
        <v>143</v>
      </c>
    </row>
    <row r="328" spans="1:46" ht="15.75" x14ac:dyDescent="0.25">
      <c r="A328" s="16">
        <v>286</v>
      </c>
      <c r="B328" s="22"/>
      <c r="C328" s="4">
        <f t="shared" ca="1" si="28"/>
        <v>273</v>
      </c>
      <c r="D328" s="16"/>
      <c r="E328" s="16"/>
      <c r="F328" s="22"/>
      <c r="G328" s="29"/>
      <c r="K328" s="30"/>
      <c r="AS328">
        <v>328</v>
      </c>
      <c r="AT328">
        <f>3*60+51</f>
        <v>231</v>
      </c>
    </row>
    <row r="329" spans="1:46" ht="15.75" x14ac:dyDescent="0.25">
      <c r="A329" s="16">
        <v>287</v>
      </c>
      <c r="B329" s="22"/>
      <c r="C329" s="4">
        <f t="shared" ca="1" si="28"/>
        <v>244</v>
      </c>
      <c r="D329" s="16"/>
      <c r="E329" s="16"/>
      <c r="F329" s="22"/>
      <c r="G329" s="29"/>
      <c r="K329" s="30"/>
      <c r="AS329">
        <v>329</v>
      </c>
      <c r="AT329">
        <f>3*60+32</f>
        <v>212</v>
      </c>
    </row>
    <row r="330" spans="1:46" ht="15.75" x14ac:dyDescent="0.25">
      <c r="A330" s="16">
        <v>288</v>
      </c>
      <c r="B330" s="22"/>
      <c r="C330" s="4">
        <f t="shared" ca="1" si="28"/>
        <v>273</v>
      </c>
      <c r="D330" s="16"/>
      <c r="E330" s="16"/>
      <c r="F330" s="22"/>
      <c r="G330" s="29"/>
      <c r="K330" s="30"/>
      <c r="AS330">
        <v>330</v>
      </c>
      <c r="AT330">
        <f>3*60+59</f>
        <v>239</v>
      </c>
    </row>
    <row r="331" spans="1:46" ht="15.75" x14ac:dyDescent="0.25">
      <c r="A331" s="16">
        <v>289</v>
      </c>
      <c r="B331" s="22"/>
      <c r="C331" s="4">
        <f t="shared" ca="1" si="28"/>
        <v>238</v>
      </c>
      <c r="D331" s="16"/>
      <c r="E331" s="16"/>
      <c r="F331" s="22"/>
      <c r="G331" s="29"/>
      <c r="K331" s="30"/>
      <c r="AS331">
        <v>331</v>
      </c>
      <c r="AT331">
        <f>3*60</f>
        <v>180</v>
      </c>
    </row>
    <row r="332" spans="1:46" ht="15.75" x14ac:dyDescent="0.25">
      <c r="A332" s="16">
        <v>290</v>
      </c>
      <c r="B332" s="22"/>
      <c r="C332" s="4">
        <f t="shared" ca="1" si="28"/>
        <v>243</v>
      </c>
      <c r="D332" s="16"/>
      <c r="E332" s="16"/>
      <c r="F332" s="22"/>
      <c r="G332" s="29"/>
      <c r="K332" s="30"/>
      <c r="AS332">
        <v>332</v>
      </c>
      <c r="AT332">
        <f>6*60+30</f>
        <v>390</v>
      </c>
    </row>
    <row r="333" spans="1:46" ht="15.75" x14ac:dyDescent="0.25">
      <c r="A333" s="16">
        <v>291</v>
      </c>
      <c r="B333" s="22"/>
      <c r="C333" s="4">
        <f t="shared" ca="1" si="28"/>
        <v>273</v>
      </c>
      <c r="D333" s="16"/>
      <c r="E333" s="16"/>
      <c r="F333" s="22"/>
      <c r="G333" s="29"/>
      <c r="K333" s="30"/>
      <c r="AS333">
        <v>333</v>
      </c>
      <c r="AT333">
        <f>4*60+9</f>
        <v>249</v>
      </c>
    </row>
    <row r="334" spans="1:46" ht="15.75" x14ac:dyDescent="0.25">
      <c r="A334" s="16">
        <v>292</v>
      </c>
      <c r="B334" s="22"/>
      <c r="C334" s="4">
        <f t="shared" ca="1" si="28"/>
        <v>263</v>
      </c>
      <c r="D334" s="16"/>
      <c r="E334" s="16"/>
      <c r="F334" s="22"/>
      <c r="G334" s="29"/>
      <c r="K334" s="30"/>
      <c r="AS334">
        <v>334</v>
      </c>
      <c r="AT334">
        <f>3*60+54</f>
        <v>234</v>
      </c>
    </row>
    <row r="335" spans="1:46" ht="15.75" x14ac:dyDescent="0.25">
      <c r="A335" s="16">
        <v>293</v>
      </c>
      <c r="B335" s="22"/>
      <c r="C335" s="4">
        <f t="shared" ca="1" si="28"/>
        <v>168</v>
      </c>
      <c r="D335" s="16"/>
      <c r="E335" s="16"/>
      <c r="F335" s="22"/>
      <c r="G335" s="29"/>
      <c r="K335" s="30"/>
      <c r="AS335">
        <v>335</v>
      </c>
      <c r="AT335">
        <f>3*60+54</f>
        <v>234</v>
      </c>
    </row>
    <row r="336" spans="1:46" ht="15.75" x14ac:dyDescent="0.25">
      <c r="A336" s="16">
        <v>294</v>
      </c>
      <c r="B336" s="22"/>
      <c r="C336" s="4">
        <f t="shared" ca="1" si="28"/>
        <v>251</v>
      </c>
      <c r="D336" s="16"/>
      <c r="E336" s="16"/>
      <c r="F336" s="22"/>
      <c r="G336" s="29"/>
      <c r="K336" s="30"/>
      <c r="AS336">
        <v>336</v>
      </c>
      <c r="AT336">
        <f>3*60+54</f>
        <v>234</v>
      </c>
    </row>
    <row r="337" spans="1:46" ht="15.75" x14ac:dyDescent="0.25">
      <c r="A337" s="16">
        <v>295</v>
      </c>
      <c r="B337" s="22"/>
      <c r="C337" s="4">
        <f t="shared" ca="1" si="28"/>
        <v>337</v>
      </c>
      <c r="D337" s="16"/>
      <c r="E337" s="16"/>
      <c r="F337" s="22"/>
      <c r="G337" s="29"/>
      <c r="K337" s="30"/>
      <c r="AS337">
        <v>337</v>
      </c>
      <c r="AT337">
        <f>4*60+4</f>
        <v>244</v>
      </c>
    </row>
    <row r="338" spans="1:46" ht="15.75" x14ac:dyDescent="0.25">
      <c r="A338" s="16">
        <v>296</v>
      </c>
      <c r="B338" s="22"/>
      <c r="C338" s="4">
        <f t="shared" ca="1" si="28"/>
        <v>287</v>
      </c>
      <c r="D338" s="16"/>
      <c r="E338" s="16"/>
      <c r="F338" s="22"/>
      <c r="G338" s="29"/>
      <c r="K338" s="30"/>
      <c r="AS338">
        <v>338</v>
      </c>
      <c r="AT338">
        <f>4*60+17</f>
        <v>257</v>
      </c>
    </row>
    <row r="339" spans="1:46" ht="15.75" x14ac:dyDescent="0.25">
      <c r="A339" s="16">
        <v>297</v>
      </c>
      <c r="B339" s="22"/>
      <c r="C339" s="4">
        <f t="shared" ca="1" si="28"/>
        <v>219</v>
      </c>
      <c r="D339" s="16"/>
      <c r="E339" s="16"/>
      <c r="F339" s="22"/>
      <c r="G339" s="29"/>
      <c r="K339" s="30"/>
      <c r="AS339">
        <v>339</v>
      </c>
      <c r="AT339">
        <f>4*60+12</f>
        <v>252</v>
      </c>
    </row>
    <row r="340" spans="1:46" ht="15.75" x14ac:dyDescent="0.25">
      <c r="A340" s="16">
        <v>298</v>
      </c>
      <c r="B340" s="22"/>
      <c r="C340" s="4">
        <f t="shared" ca="1" si="28"/>
        <v>193</v>
      </c>
      <c r="D340" s="16"/>
      <c r="E340" s="16"/>
      <c r="F340" s="22"/>
      <c r="G340" s="29"/>
      <c r="K340" s="30"/>
      <c r="AS340">
        <v>340</v>
      </c>
      <c r="AT340">
        <f>2*60+48</f>
        <v>168</v>
      </c>
    </row>
    <row r="341" spans="1:46" ht="15.75" x14ac:dyDescent="0.25">
      <c r="A341" s="16">
        <v>299</v>
      </c>
      <c r="B341" s="22"/>
      <c r="C341" s="4">
        <f t="shared" ca="1" si="28"/>
        <v>224</v>
      </c>
      <c r="D341" s="16"/>
      <c r="E341" s="16"/>
      <c r="F341" s="22"/>
      <c r="G341" s="29"/>
      <c r="K341" s="30"/>
      <c r="AS341">
        <v>341</v>
      </c>
      <c r="AT341">
        <f>3*60+40</f>
        <v>220</v>
      </c>
    </row>
    <row r="342" spans="1:46" ht="15.75" x14ac:dyDescent="0.25">
      <c r="A342" s="16">
        <v>300</v>
      </c>
      <c r="B342" s="22"/>
      <c r="C342" s="4">
        <f t="shared" ca="1" si="28"/>
        <v>216</v>
      </c>
      <c r="D342" s="16"/>
      <c r="E342" s="16"/>
      <c r="F342" s="22"/>
      <c r="G342" s="29"/>
      <c r="K342" s="30"/>
      <c r="AS342">
        <v>342</v>
      </c>
      <c r="AT342">
        <f>2*60+50</f>
        <v>170</v>
      </c>
    </row>
    <row r="343" spans="1:46" ht="15.75" x14ac:dyDescent="0.25">
      <c r="A343" s="16">
        <v>301</v>
      </c>
      <c r="B343" s="22"/>
      <c r="C343" s="4">
        <f t="shared" ca="1" si="28"/>
        <v>193</v>
      </c>
      <c r="D343" s="16"/>
      <c r="E343" s="16"/>
      <c r="F343" s="22"/>
      <c r="G343" s="29"/>
      <c r="K343" s="30"/>
      <c r="AS343">
        <v>343</v>
      </c>
      <c r="AT343">
        <f>3*60+33</f>
        <v>213</v>
      </c>
    </row>
    <row r="344" spans="1:46" ht="15.75" x14ac:dyDescent="0.25">
      <c r="A344" s="16">
        <v>302</v>
      </c>
      <c r="B344" s="22"/>
      <c r="C344" s="4">
        <f t="shared" ca="1" si="28"/>
        <v>335</v>
      </c>
      <c r="D344" s="16"/>
      <c r="E344" s="16"/>
      <c r="F344" s="22"/>
      <c r="G344" s="29"/>
      <c r="K344" s="30"/>
      <c r="AS344">
        <v>344</v>
      </c>
      <c r="AT344">
        <f>3*60+33</f>
        <v>213</v>
      </c>
    </row>
    <row r="345" spans="1:46" ht="15.75" x14ac:dyDescent="0.25">
      <c r="A345" s="16">
        <v>303</v>
      </c>
      <c r="B345" s="22"/>
      <c r="C345" s="4">
        <f t="shared" ca="1" si="28"/>
        <v>240</v>
      </c>
      <c r="D345" s="16"/>
      <c r="E345" s="16"/>
      <c r="F345" s="22"/>
      <c r="G345" s="29"/>
      <c r="K345" s="30"/>
      <c r="AS345">
        <v>345</v>
      </c>
      <c r="AT345">
        <f>3*60+33</f>
        <v>213</v>
      </c>
    </row>
    <row r="346" spans="1:46" ht="15.75" x14ac:dyDescent="0.25">
      <c r="A346" s="16">
        <v>304</v>
      </c>
      <c r="B346" s="22"/>
      <c r="C346" s="4">
        <f t="shared" ca="1" si="28"/>
        <v>248</v>
      </c>
      <c r="D346" s="16"/>
      <c r="E346" s="16"/>
      <c r="F346" s="22"/>
      <c r="G346" s="29"/>
      <c r="K346" s="30"/>
      <c r="AS346">
        <v>346</v>
      </c>
      <c r="AT346">
        <f>3*60+33</f>
        <v>213</v>
      </c>
    </row>
    <row r="347" spans="1:46" ht="15.75" x14ac:dyDescent="0.25">
      <c r="A347" s="16">
        <v>305</v>
      </c>
      <c r="B347" s="22"/>
      <c r="C347" s="4">
        <f t="shared" ca="1" si="28"/>
        <v>244</v>
      </c>
      <c r="D347" s="16"/>
      <c r="E347" s="16"/>
      <c r="F347" s="22"/>
      <c r="G347" s="29"/>
      <c r="K347" s="30"/>
      <c r="AS347">
        <v>347</v>
      </c>
      <c r="AT347">
        <f>3*60+42</f>
        <v>222</v>
      </c>
    </row>
    <row r="348" spans="1:46" ht="15.75" x14ac:dyDescent="0.25">
      <c r="A348" s="16">
        <v>306</v>
      </c>
      <c r="B348" s="22"/>
      <c r="C348" s="4">
        <f t="shared" ca="1" si="28"/>
        <v>187</v>
      </c>
      <c r="D348" s="16"/>
      <c r="E348" s="16"/>
      <c r="F348" s="22"/>
      <c r="G348" s="29"/>
      <c r="K348" s="30"/>
      <c r="AS348">
        <v>348</v>
      </c>
      <c r="AT348">
        <f>3*60+42</f>
        <v>222</v>
      </c>
    </row>
    <row r="349" spans="1:46" ht="15.75" x14ac:dyDescent="0.25">
      <c r="A349" s="16">
        <v>307</v>
      </c>
      <c r="B349" s="22"/>
      <c r="C349" s="4">
        <f t="shared" ca="1" si="28"/>
        <v>216</v>
      </c>
      <c r="D349" s="16"/>
      <c r="E349" s="16"/>
      <c r="F349" s="22"/>
      <c r="G349" s="29"/>
      <c r="K349" s="30"/>
      <c r="AS349">
        <v>349</v>
      </c>
      <c r="AT349">
        <f>3*60+42</f>
        <v>222</v>
      </c>
    </row>
    <row r="350" spans="1:46" ht="15.75" x14ac:dyDescent="0.25">
      <c r="A350" s="16">
        <v>308</v>
      </c>
      <c r="B350" s="22"/>
      <c r="C350" s="4">
        <f t="shared" ca="1" si="28"/>
        <v>243</v>
      </c>
      <c r="D350" s="16"/>
      <c r="E350" s="16"/>
      <c r="F350" s="22"/>
      <c r="G350" s="29"/>
      <c r="K350" s="30"/>
      <c r="AS350">
        <v>350</v>
      </c>
      <c r="AT350">
        <f>3*60+42</f>
        <v>222</v>
      </c>
    </row>
    <row r="351" spans="1:46" ht="15.75" x14ac:dyDescent="0.25">
      <c r="A351" s="16">
        <v>309</v>
      </c>
      <c r="B351" s="22"/>
      <c r="C351" s="4">
        <f t="shared" ca="1" si="28"/>
        <v>274</v>
      </c>
      <c r="D351" s="16"/>
      <c r="E351" s="16"/>
      <c r="F351" s="22"/>
      <c r="G351" s="29"/>
      <c r="K351" s="30"/>
      <c r="AS351">
        <v>351</v>
      </c>
      <c r="AT351">
        <f>3*60+33</f>
        <v>213</v>
      </c>
    </row>
    <row r="352" spans="1:46" ht="15.75" x14ac:dyDescent="0.25">
      <c r="A352" s="16">
        <v>310</v>
      </c>
      <c r="B352" s="22"/>
      <c r="C352" s="4">
        <f t="shared" ca="1" si="28"/>
        <v>222</v>
      </c>
      <c r="D352" s="16"/>
      <c r="E352" s="16"/>
      <c r="F352" s="22"/>
      <c r="G352" s="29"/>
      <c r="K352" s="30"/>
      <c r="AS352">
        <v>352</v>
      </c>
      <c r="AT352">
        <f>3*60+42</f>
        <v>222</v>
      </c>
    </row>
    <row r="353" spans="1:46" ht="15.75" x14ac:dyDescent="0.25">
      <c r="A353" s="16">
        <v>311</v>
      </c>
      <c r="B353" s="22"/>
      <c r="C353" s="4">
        <f t="shared" ca="1" si="28"/>
        <v>265</v>
      </c>
      <c r="D353" s="16"/>
      <c r="E353" s="16"/>
      <c r="F353" s="22"/>
      <c r="G353" s="29"/>
      <c r="K353" s="30"/>
      <c r="AS353">
        <v>353</v>
      </c>
      <c r="AT353">
        <f>7*60+34</f>
        <v>454</v>
      </c>
    </row>
    <row r="354" spans="1:46" ht="15.75" x14ac:dyDescent="0.25">
      <c r="A354" s="16">
        <v>312</v>
      </c>
      <c r="B354" s="22"/>
      <c r="C354" s="4">
        <f t="shared" ca="1" si="28"/>
        <v>211</v>
      </c>
      <c r="D354" s="16"/>
      <c r="E354" s="16"/>
      <c r="F354" s="22"/>
      <c r="G354" s="29"/>
      <c r="K354" s="30"/>
      <c r="AS354">
        <v>354</v>
      </c>
      <c r="AT354">
        <f>7*60+34</f>
        <v>454</v>
      </c>
    </row>
    <row r="355" spans="1:46" ht="15.75" x14ac:dyDescent="0.25">
      <c r="A355" s="16">
        <v>313</v>
      </c>
      <c r="B355" s="22"/>
      <c r="C355" s="4">
        <f t="shared" ca="1" si="28"/>
        <v>270</v>
      </c>
      <c r="D355" s="16"/>
      <c r="E355" s="16"/>
      <c r="F355" s="22"/>
      <c r="G355" s="29"/>
      <c r="K355" s="30"/>
      <c r="AS355">
        <v>355</v>
      </c>
      <c r="AT355">
        <f t="shared" ref="AT355:AT364" si="30">3*60+35</f>
        <v>215</v>
      </c>
    </row>
    <row r="356" spans="1:46" ht="15.75" x14ac:dyDescent="0.25">
      <c r="A356" s="16">
        <v>314</v>
      </c>
      <c r="B356" s="22"/>
      <c r="C356" s="4">
        <f t="shared" ca="1" si="28"/>
        <v>228</v>
      </c>
      <c r="D356" s="16"/>
      <c r="E356" s="16"/>
      <c r="F356" s="22"/>
      <c r="G356" s="29"/>
      <c r="K356" s="30"/>
      <c r="AS356">
        <v>356</v>
      </c>
      <c r="AT356">
        <f t="shared" si="30"/>
        <v>215</v>
      </c>
    </row>
    <row r="357" spans="1:46" ht="15.75" x14ac:dyDescent="0.25">
      <c r="A357" s="16">
        <v>315</v>
      </c>
      <c r="B357" s="22"/>
      <c r="C357" s="4">
        <f t="shared" ca="1" si="28"/>
        <v>240</v>
      </c>
      <c r="D357" s="16"/>
      <c r="E357" s="16"/>
      <c r="F357" s="22"/>
      <c r="G357" s="29"/>
      <c r="K357" s="30"/>
      <c r="AS357">
        <v>357</v>
      </c>
      <c r="AT357">
        <f t="shared" si="30"/>
        <v>215</v>
      </c>
    </row>
    <row r="358" spans="1:46" ht="15.75" x14ac:dyDescent="0.25">
      <c r="A358" s="16">
        <v>316</v>
      </c>
      <c r="B358" s="22"/>
      <c r="C358" s="4">
        <f t="shared" ca="1" si="28"/>
        <v>328</v>
      </c>
      <c r="D358" s="16"/>
      <c r="E358" s="16"/>
      <c r="F358" s="22"/>
      <c r="G358" s="29"/>
      <c r="K358" s="30"/>
      <c r="AS358">
        <v>358</v>
      </c>
      <c r="AT358">
        <f t="shared" si="30"/>
        <v>215</v>
      </c>
    </row>
    <row r="359" spans="1:46" ht="15.75" x14ac:dyDescent="0.25">
      <c r="A359" s="16">
        <v>317</v>
      </c>
      <c r="B359" s="22"/>
      <c r="C359" s="4">
        <f t="shared" ca="1" si="28"/>
        <v>253</v>
      </c>
      <c r="D359" s="16"/>
      <c r="E359" s="16"/>
      <c r="F359" s="22"/>
      <c r="G359" s="29"/>
      <c r="K359" s="30"/>
      <c r="AS359">
        <v>359</v>
      </c>
      <c r="AT359">
        <f t="shared" si="30"/>
        <v>215</v>
      </c>
    </row>
    <row r="360" spans="1:46" ht="15.75" x14ac:dyDescent="0.25">
      <c r="A360" s="16">
        <v>318</v>
      </c>
      <c r="B360" s="22"/>
      <c r="C360" s="4">
        <f t="shared" ca="1" si="28"/>
        <v>207</v>
      </c>
      <c r="D360" s="16"/>
      <c r="E360" s="16"/>
      <c r="F360" s="22"/>
      <c r="G360" s="29"/>
      <c r="K360" s="30"/>
      <c r="AS360">
        <v>360</v>
      </c>
      <c r="AT360">
        <f t="shared" si="30"/>
        <v>215</v>
      </c>
    </row>
    <row r="361" spans="1:46" ht="15.75" x14ac:dyDescent="0.25">
      <c r="A361" s="16">
        <v>319</v>
      </c>
      <c r="B361" s="22"/>
      <c r="C361" s="4">
        <f t="shared" ca="1" si="28"/>
        <v>225</v>
      </c>
      <c r="D361" s="16"/>
      <c r="E361" s="16"/>
      <c r="F361" s="22"/>
      <c r="G361" s="29"/>
      <c r="K361" s="30"/>
      <c r="AS361">
        <v>361</v>
      </c>
      <c r="AT361">
        <f t="shared" si="30"/>
        <v>215</v>
      </c>
    </row>
    <row r="362" spans="1:46" ht="15.75" x14ac:dyDescent="0.25">
      <c r="A362" s="16">
        <v>320</v>
      </c>
      <c r="B362" s="22"/>
      <c r="C362" s="4">
        <f t="shared" ca="1" si="28"/>
        <v>258</v>
      </c>
      <c r="D362" s="16"/>
      <c r="E362" s="16"/>
      <c r="F362" s="22"/>
      <c r="G362" s="29"/>
      <c r="K362" s="30"/>
      <c r="AS362">
        <v>362</v>
      </c>
      <c r="AT362">
        <f t="shared" si="30"/>
        <v>215</v>
      </c>
    </row>
    <row r="363" spans="1:46" ht="15.75" x14ac:dyDescent="0.25">
      <c r="A363" s="16">
        <v>321</v>
      </c>
      <c r="B363" s="22"/>
      <c r="C363" s="4">
        <f t="shared" ref="C363:C426" ca="1" si="31">IF(OR(ISBLANK(A363),A363&gt;$I$9),NA(),OFFSET(INDIRECT($BA$3),A363-1,0,1,1))</f>
        <v>196</v>
      </c>
      <c r="D363" s="16"/>
      <c r="E363" s="16"/>
      <c r="F363" s="22"/>
      <c r="G363" s="29"/>
      <c r="K363" s="30"/>
      <c r="AS363">
        <v>363</v>
      </c>
      <c r="AT363">
        <f t="shared" si="30"/>
        <v>215</v>
      </c>
    </row>
    <row r="364" spans="1:46" ht="15.75" x14ac:dyDescent="0.25">
      <c r="A364" s="16">
        <v>322</v>
      </c>
      <c r="B364" s="22"/>
      <c r="C364" s="4">
        <f t="shared" ca="1" si="31"/>
        <v>232</v>
      </c>
      <c r="D364" s="16"/>
      <c r="E364" s="16"/>
      <c r="F364" s="22"/>
      <c r="G364" s="29"/>
      <c r="K364" s="30"/>
      <c r="AS364">
        <v>364</v>
      </c>
      <c r="AT364">
        <f t="shared" si="30"/>
        <v>215</v>
      </c>
    </row>
    <row r="365" spans="1:46" ht="15.75" x14ac:dyDescent="0.25">
      <c r="A365" s="16">
        <v>323</v>
      </c>
      <c r="B365" s="22"/>
      <c r="C365" s="4">
        <f t="shared" ca="1" si="31"/>
        <v>273</v>
      </c>
      <c r="D365" s="16"/>
      <c r="E365" s="16"/>
      <c r="F365" s="22"/>
      <c r="G365" s="29"/>
      <c r="K365" s="30"/>
      <c r="AS365">
        <v>365</v>
      </c>
      <c r="AT365">
        <f>3*60+36</f>
        <v>216</v>
      </c>
    </row>
    <row r="366" spans="1:46" ht="15.75" x14ac:dyDescent="0.25">
      <c r="A366" s="16">
        <v>324</v>
      </c>
      <c r="B366" s="22"/>
      <c r="C366" s="4">
        <f t="shared" ca="1" si="31"/>
        <v>220</v>
      </c>
      <c r="D366" s="16"/>
      <c r="E366" s="16"/>
      <c r="F366" s="22"/>
      <c r="G366" s="29"/>
      <c r="K366" s="30"/>
      <c r="AS366">
        <v>366</v>
      </c>
      <c r="AT366">
        <f>3*60+36</f>
        <v>216</v>
      </c>
    </row>
    <row r="367" spans="1:46" ht="15.75" x14ac:dyDescent="0.25">
      <c r="A367" s="16">
        <v>325</v>
      </c>
      <c r="B367" s="22"/>
      <c r="C367" s="4">
        <f t="shared" ca="1" si="31"/>
        <v>244</v>
      </c>
      <c r="D367" s="16"/>
      <c r="E367" s="16"/>
      <c r="F367" s="22"/>
      <c r="G367" s="29"/>
      <c r="K367" s="30"/>
      <c r="AS367">
        <v>367</v>
      </c>
      <c r="AT367" s="1">
        <v>216</v>
      </c>
    </row>
    <row r="368" spans="1:46" ht="15.75" x14ac:dyDescent="0.25">
      <c r="A368" s="16">
        <v>326</v>
      </c>
      <c r="B368" s="22"/>
      <c r="C368" s="4">
        <f t="shared" ca="1" si="31"/>
        <v>211</v>
      </c>
      <c r="D368" s="16"/>
      <c r="E368" s="16"/>
      <c r="F368" s="22"/>
      <c r="G368" s="29"/>
      <c r="K368" s="30"/>
      <c r="AS368">
        <v>368</v>
      </c>
      <c r="AT368">
        <f>3*60+36</f>
        <v>216</v>
      </c>
    </row>
    <row r="369" spans="1:46" ht="15.75" x14ac:dyDescent="0.25">
      <c r="A369" s="16">
        <v>327</v>
      </c>
      <c r="B369" s="22"/>
      <c r="C369" s="4">
        <f t="shared" ca="1" si="31"/>
        <v>220</v>
      </c>
      <c r="D369" s="16"/>
      <c r="E369" s="16"/>
      <c r="F369" s="22"/>
      <c r="G369" s="29"/>
      <c r="K369" s="30"/>
      <c r="AS369">
        <v>369</v>
      </c>
      <c r="AT369">
        <f>3*60+36</f>
        <v>216</v>
      </c>
    </row>
    <row r="370" spans="1:46" ht="15.75" x14ac:dyDescent="0.25">
      <c r="A370" s="16">
        <v>328</v>
      </c>
      <c r="B370" s="22"/>
      <c r="C370" s="4">
        <f t="shared" ca="1" si="31"/>
        <v>255</v>
      </c>
      <c r="D370" s="16"/>
      <c r="E370" s="16"/>
      <c r="F370" s="22"/>
      <c r="G370" s="29"/>
      <c r="K370" s="30"/>
      <c r="AS370">
        <v>370</v>
      </c>
      <c r="AT370">
        <f>3*60+36</f>
        <v>216</v>
      </c>
    </row>
    <row r="371" spans="1:46" ht="15.75" x14ac:dyDescent="0.25">
      <c r="A371" s="16">
        <v>329</v>
      </c>
      <c r="B371" s="22"/>
      <c r="C371" s="4">
        <f t="shared" ca="1" si="31"/>
        <v>273</v>
      </c>
      <c r="D371" s="16"/>
      <c r="E371" s="16"/>
      <c r="F371" s="22"/>
      <c r="G371" s="29"/>
      <c r="K371" s="30"/>
      <c r="AS371">
        <v>371</v>
      </c>
      <c r="AT371">
        <f>4*60+45</f>
        <v>285</v>
      </c>
    </row>
    <row r="372" spans="1:46" ht="15.75" x14ac:dyDescent="0.25">
      <c r="A372" s="16">
        <v>330</v>
      </c>
      <c r="B372" s="22"/>
      <c r="C372" s="4">
        <f t="shared" ca="1" si="31"/>
        <v>255</v>
      </c>
      <c r="D372" s="16"/>
      <c r="E372" s="16"/>
      <c r="F372" s="22"/>
      <c r="G372" s="29"/>
      <c r="K372" s="30"/>
      <c r="AS372">
        <v>372</v>
      </c>
      <c r="AT372">
        <f>4*60+45</f>
        <v>285</v>
      </c>
    </row>
    <row r="373" spans="1:46" ht="15.75" x14ac:dyDescent="0.25">
      <c r="A373" s="16">
        <v>331</v>
      </c>
      <c r="B373" s="22"/>
      <c r="C373" s="4">
        <f t="shared" ca="1" si="31"/>
        <v>239</v>
      </c>
      <c r="D373" s="16"/>
      <c r="E373" s="16"/>
      <c r="F373" s="22"/>
      <c r="G373" s="29"/>
      <c r="K373" s="30"/>
      <c r="AS373">
        <v>373</v>
      </c>
      <c r="AT373">
        <f>4*60+45</f>
        <v>285</v>
      </c>
    </row>
    <row r="374" spans="1:46" ht="15.75" x14ac:dyDescent="0.25">
      <c r="A374" s="16">
        <v>332</v>
      </c>
      <c r="B374" s="22"/>
      <c r="C374" s="4">
        <f t="shared" ca="1" si="31"/>
        <v>251</v>
      </c>
      <c r="D374" s="16"/>
      <c r="E374" s="16"/>
      <c r="F374" s="22"/>
      <c r="G374" s="29"/>
      <c r="K374" s="30"/>
      <c r="AS374">
        <v>374</v>
      </c>
      <c r="AT374">
        <f>4*60+45</f>
        <v>285</v>
      </c>
    </row>
    <row r="375" spans="1:46" ht="15.75" x14ac:dyDescent="0.25">
      <c r="A375" s="16">
        <v>333</v>
      </c>
      <c r="B375" s="22"/>
      <c r="C375" s="4">
        <f t="shared" ca="1" si="31"/>
        <v>294</v>
      </c>
      <c r="D375" s="16"/>
      <c r="E375" s="16"/>
      <c r="F375" s="22"/>
      <c r="G375" s="29"/>
      <c r="K375" s="30"/>
      <c r="AS375">
        <v>375</v>
      </c>
      <c r="AT375">
        <f>3*60+18</f>
        <v>198</v>
      </c>
    </row>
    <row r="376" spans="1:46" ht="15.75" x14ac:dyDescent="0.25">
      <c r="A376" s="16">
        <v>334</v>
      </c>
      <c r="B376" s="22"/>
      <c r="C376" s="4">
        <f t="shared" ca="1" si="31"/>
        <v>236</v>
      </c>
      <c r="D376" s="16"/>
      <c r="E376" s="16"/>
      <c r="F376" s="22"/>
      <c r="G376" s="29"/>
      <c r="K376" s="30"/>
      <c r="AS376">
        <v>376</v>
      </c>
      <c r="AT376">
        <f>3*60+18</f>
        <v>198</v>
      </c>
    </row>
    <row r="377" spans="1:46" ht="15.75" x14ac:dyDescent="0.25">
      <c r="A377" s="16">
        <v>335</v>
      </c>
      <c r="B377" s="22"/>
      <c r="C377" s="4">
        <f t="shared" ca="1" si="31"/>
        <v>164</v>
      </c>
      <c r="D377" s="16"/>
      <c r="E377" s="16"/>
      <c r="F377" s="22"/>
      <c r="G377" s="29"/>
      <c r="K377" s="30"/>
      <c r="AS377">
        <v>377</v>
      </c>
      <c r="AT377">
        <f t="shared" ref="AT377:AT384" si="32">3*60+31</f>
        <v>211</v>
      </c>
    </row>
    <row r="378" spans="1:46" ht="15.75" x14ac:dyDescent="0.25">
      <c r="A378" s="16">
        <v>336</v>
      </c>
      <c r="B378" s="22"/>
      <c r="C378" s="4">
        <f t="shared" ca="1" si="31"/>
        <v>227</v>
      </c>
      <c r="D378" s="16"/>
      <c r="E378" s="16"/>
      <c r="F378" s="22"/>
      <c r="G378" s="29"/>
      <c r="K378" s="30"/>
      <c r="AS378">
        <v>378</v>
      </c>
      <c r="AT378">
        <f t="shared" si="32"/>
        <v>211</v>
      </c>
    </row>
    <row r="379" spans="1:46" ht="15.75" x14ac:dyDescent="0.25">
      <c r="A379" s="16">
        <v>337</v>
      </c>
      <c r="B379" s="22"/>
      <c r="C379" s="4">
        <f t="shared" ca="1" si="31"/>
        <v>180</v>
      </c>
      <c r="D379" s="16"/>
      <c r="E379" s="16"/>
      <c r="F379" s="22"/>
      <c r="G379" s="29"/>
      <c r="K379" s="30"/>
      <c r="AS379">
        <v>379</v>
      </c>
      <c r="AT379">
        <f t="shared" si="32"/>
        <v>211</v>
      </c>
    </row>
    <row r="380" spans="1:46" ht="15.75" x14ac:dyDescent="0.25">
      <c r="A380" s="16">
        <v>338</v>
      </c>
      <c r="B380" s="22"/>
      <c r="C380" s="4">
        <f t="shared" ca="1" si="31"/>
        <v>255</v>
      </c>
      <c r="D380" s="16"/>
      <c r="E380" s="16"/>
      <c r="F380" s="22"/>
      <c r="G380" s="29"/>
      <c r="K380" s="30"/>
      <c r="AS380">
        <v>380</v>
      </c>
      <c r="AT380">
        <f t="shared" si="32"/>
        <v>211</v>
      </c>
    </row>
    <row r="381" spans="1:46" ht="15.75" x14ac:dyDescent="0.25">
      <c r="A381" s="16">
        <v>339</v>
      </c>
      <c r="B381" s="22"/>
      <c r="C381" s="4">
        <f t="shared" ca="1" si="31"/>
        <v>210</v>
      </c>
      <c r="D381" s="16"/>
      <c r="E381" s="16"/>
      <c r="F381" s="22"/>
      <c r="G381" s="29"/>
      <c r="K381" s="30"/>
      <c r="AS381">
        <v>381</v>
      </c>
      <c r="AT381">
        <f t="shared" si="32"/>
        <v>211</v>
      </c>
    </row>
    <row r="382" spans="1:46" ht="15.75" x14ac:dyDescent="0.25">
      <c r="A382" s="16">
        <v>340</v>
      </c>
      <c r="B382" s="22"/>
      <c r="C382" s="4">
        <f t="shared" ca="1" si="31"/>
        <v>207</v>
      </c>
      <c r="D382" s="16"/>
      <c r="E382" s="16"/>
      <c r="F382" s="22"/>
      <c r="G382" s="29"/>
      <c r="K382" s="30"/>
      <c r="AS382">
        <v>382</v>
      </c>
      <c r="AT382">
        <f t="shared" si="32"/>
        <v>211</v>
      </c>
    </row>
    <row r="383" spans="1:46" ht="15.75" x14ac:dyDescent="0.25">
      <c r="A383" s="16">
        <v>341</v>
      </c>
      <c r="B383" s="22"/>
      <c r="C383" s="4">
        <f t="shared" ca="1" si="31"/>
        <v>252</v>
      </c>
      <c r="D383" s="16"/>
      <c r="E383" s="16"/>
      <c r="F383" s="22"/>
      <c r="G383" s="29"/>
      <c r="K383" s="30"/>
      <c r="AS383">
        <v>383</v>
      </c>
      <c r="AT383">
        <f t="shared" si="32"/>
        <v>211</v>
      </c>
    </row>
    <row r="384" spans="1:46" ht="15.75" x14ac:dyDescent="0.25">
      <c r="A384" s="16">
        <v>342</v>
      </c>
      <c r="B384" s="22"/>
      <c r="C384" s="4">
        <f t="shared" ca="1" si="31"/>
        <v>290</v>
      </c>
      <c r="D384" s="16"/>
      <c r="E384" s="16"/>
      <c r="F384" s="22"/>
      <c r="G384" s="29"/>
      <c r="K384" s="30"/>
      <c r="AS384">
        <v>384</v>
      </c>
      <c r="AT384">
        <f t="shared" si="32"/>
        <v>211</v>
      </c>
    </row>
    <row r="385" spans="1:46" ht="15.75" x14ac:dyDescent="0.25">
      <c r="A385" s="16">
        <v>343</v>
      </c>
      <c r="B385" s="22"/>
      <c r="C385" s="4">
        <f t="shared" ca="1" si="31"/>
        <v>202</v>
      </c>
      <c r="D385" s="16"/>
      <c r="E385" s="16"/>
      <c r="F385" s="22"/>
      <c r="G385" s="29"/>
      <c r="K385" s="30"/>
      <c r="AS385">
        <v>385</v>
      </c>
      <c r="AT385">
        <f>3*60+25</f>
        <v>205</v>
      </c>
    </row>
    <row r="386" spans="1:46" ht="15.75" x14ac:dyDescent="0.25">
      <c r="A386" s="16">
        <v>344</v>
      </c>
      <c r="B386" s="22"/>
      <c r="C386" s="4">
        <f t="shared" ca="1" si="31"/>
        <v>245</v>
      </c>
      <c r="D386" s="16"/>
      <c r="E386" s="16"/>
      <c r="F386" s="22"/>
      <c r="G386" s="29"/>
      <c r="K386" s="30"/>
      <c r="AS386">
        <v>386</v>
      </c>
      <c r="AT386">
        <f>3*60+13</f>
        <v>193</v>
      </c>
    </row>
    <row r="387" spans="1:46" ht="15.75" x14ac:dyDescent="0.25">
      <c r="A387" s="16">
        <v>345</v>
      </c>
      <c r="B387" s="22"/>
      <c r="C387" s="4">
        <f t="shared" ca="1" si="31"/>
        <v>207</v>
      </c>
      <c r="D387" s="16"/>
      <c r="E387" s="16"/>
      <c r="F387" s="22"/>
      <c r="G387" s="29"/>
      <c r="K387" s="30"/>
      <c r="AS387">
        <v>387</v>
      </c>
      <c r="AT387">
        <f>3*60+13</f>
        <v>193</v>
      </c>
    </row>
    <row r="388" spans="1:46" ht="15.75" x14ac:dyDescent="0.25">
      <c r="A388" s="16">
        <v>346</v>
      </c>
      <c r="B388" s="22"/>
      <c r="C388" s="4">
        <f t="shared" ca="1" si="31"/>
        <v>240</v>
      </c>
      <c r="D388" s="16"/>
      <c r="E388" s="16"/>
      <c r="F388" s="22"/>
      <c r="G388" s="29"/>
      <c r="K388" s="30"/>
      <c r="AS388">
        <v>388</v>
      </c>
      <c r="AT388">
        <f>3*60</f>
        <v>180</v>
      </c>
    </row>
    <row r="389" spans="1:46" ht="15.75" x14ac:dyDescent="0.25">
      <c r="A389" s="16">
        <v>347</v>
      </c>
      <c r="B389" s="22"/>
      <c r="C389" s="4">
        <f t="shared" ca="1" si="31"/>
        <v>214</v>
      </c>
      <c r="D389" s="16"/>
      <c r="E389" s="16"/>
      <c r="F389" s="22"/>
      <c r="G389" s="29"/>
      <c r="K389" s="30"/>
      <c r="AS389">
        <v>389</v>
      </c>
      <c r="AT389">
        <f>2*60+49</f>
        <v>169</v>
      </c>
    </row>
    <row r="390" spans="1:46" ht="15.75" x14ac:dyDescent="0.25">
      <c r="A390" s="16">
        <v>348</v>
      </c>
      <c r="B390" s="22"/>
      <c r="C390" s="4">
        <f t="shared" ca="1" si="31"/>
        <v>247</v>
      </c>
      <c r="D390" s="16"/>
      <c r="E390" s="16"/>
      <c r="F390" s="22"/>
      <c r="G390" s="29"/>
      <c r="K390" s="30"/>
      <c r="AS390">
        <v>390</v>
      </c>
      <c r="AT390">
        <f t="shared" ref="AT390:AT396" si="33">4*60+34</f>
        <v>274</v>
      </c>
    </row>
    <row r="391" spans="1:46" ht="15.75" x14ac:dyDescent="0.25">
      <c r="A391" s="16">
        <v>349</v>
      </c>
      <c r="B391" s="22"/>
      <c r="C391" s="4">
        <f t="shared" ca="1" si="31"/>
        <v>283</v>
      </c>
      <c r="D391" s="16"/>
      <c r="E391" s="16"/>
      <c r="F391" s="22"/>
      <c r="G391" s="29"/>
      <c r="K391" s="30"/>
      <c r="AS391">
        <v>391</v>
      </c>
      <c r="AT391">
        <f t="shared" si="33"/>
        <v>274</v>
      </c>
    </row>
    <row r="392" spans="1:46" ht="15.75" x14ac:dyDescent="0.25">
      <c r="A392" s="16">
        <v>350</v>
      </c>
      <c r="B392" s="22"/>
      <c r="C392" s="4">
        <f t="shared" ca="1" si="31"/>
        <v>212</v>
      </c>
      <c r="D392" s="16"/>
      <c r="E392" s="16"/>
      <c r="F392" s="22"/>
      <c r="G392" s="29"/>
      <c r="K392" s="30"/>
      <c r="AS392">
        <v>392</v>
      </c>
      <c r="AT392">
        <f t="shared" si="33"/>
        <v>274</v>
      </c>
    </row>
    <row r="393" spans="1:46" ht="15.75" x14ac:dyDescent="0.25">
      <c r="A393" s="16">
        <v>351</v>
      </c>
      <c r="B393" s="22"/>
      <c r="C393" s="4">
        <f t="shared" ca="1" si="31"/>
        <v>270</v>
      </c>
      <c r="D393" s="16"/>
      <c r="E393" s="16"/>
      <c r="F393" s="22"/>
      <c r="G393" s="29"/>
      <c r="K393" s="30"/>
      <c r="AS393">
        <v>393</v>
      </c>
      <c r="AT393">
        <f t="shared" si="33"/>
        <v>274</v>
      </c>
    </row>
    <row r="394" spans="1:46" ht="15.75" x14ac:dyDescent="0.25">
      <c r="A394" s="16">
        <v>352</v>
      </c>
      <c r="B394" s="22"/>
      <c r="C394" s="4">
        <f t="shared" ca="1" si="31"/>
        <v>227</v>
      </c>
      <c r="D394" s="16"/>
      <c r="E394" s="16"/>
      <c r="F394" s="22"/>
      <c r="G394" s="29"/>
      <c r="K394" s="30"/>
      <c r="AS394">
        <v>394</v>
      </c>
      <c r="AT394">
        <f t="shared" si="33"/>
        <v>274</v>
      </c>
    </row>
    <row r="395" spans="1:46" ht="15.75" x14ac:dyDescent="0.25">
      <c r="A395" s="16">
        <v>353</v>
      </c>
      <c r="B395" s="22"/>
      <c r="C395" s="4">
        <f t="shared" ca="1" si="31"/>
        <v>243</v>
      </c>
      <c r="D395" s="16"/>
      <c r="E395" s="16"/>
      <c r="F395" s="22"/>
      <c r="G395" s="29"/>
      <c r="K395" s="30"/>
      <c r="AS395">
        <v>395</v>
      </c>
      <c r="AT395">
        <f t="shared" si="33"/>
        <v>274</v>
      </c>
    </row>
    <row r="396" spans="1:46" ht="15.75" x14ac:dyDescent="0.25">
      <c r="A396" s="16">
        <v>354</v>
      </c>
      <c r="B396" s="22"/>
      <c r="C396" s="4">
        <f t="shared" ca="1" si="31"/>
        <v>279</v>
      </c>
      <c r="D396" s="16"/>
      <c r="E396" s="16"/>
      <c r="F396" s="22"/>
      <c r="G396" s="29"/>
      <c r="K396" s="30"/>
      <c r="AS396">
        <v>396</v>
      </c>
      <c r="AT396">
        <f t="shared" si="33"/>
        <v>274</v>
      </c>
    </row>
    <row r="397" spans="1:46" ht="15.75" x14ac:dyDescent="0.25">
      <c r="A397" s="16">
        <v>355</v>
      </c>
      <c r="B397" s="22"/>
      <c r="C397" s="4">
        <f t="shared" ca="1" si="31"/>
        <v>203</v>
      </c>
      <c r="D397" s="16"/>
      <c r="E397" s="16"/>
      <c r="F397" s="22"/>
      <c r="G397" s="29"/>
      <c r="K397" s="30"/>
      <c r="AS397">
        <v>397</v>
      </c>
      <c r="AT397">
        <f>3*60+31</f>
        <v>211</v>
      </c>
    </row>
    <row r="398" spans="1:46" ht="15.75" x14ac:dyDescent="0.25">
      <c r="A398" s="16">
        <v>356</v>
      </c>
      <c r="B398" s="22"/>
      <c r="C398" s="4">
        <f t="shared" ca="1" si="31"/>
        <v>238</v>
      </c>
      <c r="D398" s="16"/>
      <c r="E398" s="16"/>
      <c r="F398" s="22"/>
      <c r="G398" s="29"/>
      <c r="K398" s="30"/>
      <c r="AS398">
        <v>398</v>
      </c>
      <c r="AT398">
        <f>3*60+36</f>
        <v>216</v>
      </c>
    </row>
    <row r="399" spans="1:46" ht="15.75" x14ac:dyDescent="0.25">
      <c r="A399" s="16">
        <v>357</v>
      </c>
      <c r="B399" s="22"/>
      <c r="C399" s="4">
        <f t="shared" ca="1" si="31"/>
        <v>268</v>
      </c>
      <c r="D399" s="16"/>
      <c r="E399" s="16"/>
      <c r="F399" s="22"/>
      <c r="G399" s="29"/>
      <c r="K399" s="30"/>
      <c r="AS399">
        <v>399</v>
      </c>
      <c r="AT399">
        <f>3*60+36</f>
        <v>216</v>
      </c>
    </row>
    <row r="400" spans="1:46" ht="15.75" x14ac:dyDescent="0.25">
      <c r="A400" s="16">
        <v>358</v>
      </c>
      <c r="B400" s="22"/>
      <c r="C400" s="4">
        <f t="shared" ca="1" si="31"/>
        <v>245</v>
      </c>
      <c r="D400" s="16"/>
      <c r="E400" s="16"/>
      <c r="F400" s="22"/>
      <c r="G400" s="29"/>
      <c r="K400" s="30"/>
      <c r="AS400">
        <v>400</v>
      </c>
      <c r="AT400">
        <f>3*60+21</f>
        <v>201</v>
      </c>
    </row>
    <row r="401" spans="1:46" ht="15.75" x14ac:dyDescent="0.25">
      <c r="A401" s="16">
        <v>359</v>
      </c>
      <c r="B401" s="22"/>
      <c r="C401" s="4">
        <f t="shared" ca="1" si="31"/>
        <v>208</v>
      </c>
      <c r="D401" s="16"/>
      <c r="E401" s="16"/>
      <c r="F401" s="22"/>
      <c r="G401" s="29"/>
      <c r="K401" s="30"/>
      <c r="AS401">
        <v>401</v>
      </c>
      <c r="AT401">
        <f>3*60+21</f>
        <v>201</v>
      </c>
    </row>
    <row r="402" spans="1:46" ht="15.75" x14ac:dyDescent="0.25">
      <c r="A402" s="16">
        <v>360</v>
      </c>
      <c r="B402" s="22"/>
      <c r="C402" s="4">
        <f t="shared" ca="1" si="31"/>
        <v>235</v>
      </c>
      <c r="D402" s="16"/>
      <c r="E402" s="16"/>
      <c r="F402" s="22"/>
      <c r="G402" s="29"/>
      <c r="K402" s="30"/>
      <c r="AS402">
        <v>402</v>
      </c>
      <c r="AT402">
        <f>3*60+40</f>
        <v>220</v>
      </c>
    </row>
    <row r="403" spans="1:46" ht="15.75" x14ac:dyDescent="0.25">
      <c r="A403" s="16">
        <v>361</v>
      </c>
      <c r="B403" s="22"/>
      <c r="C403" s="4">
        <f t="shared" ca="1" si="31"/>
        <v>272</v>
      </c>
      <c r="D403" s="16"/>
      <c r="E403" s="16"/>
      <c r="F403" s="22"/>
      <c r="G403" s="29"/>
      <c r="K403" s="30"/>
      <c r="AS403">
        <v>403</v>
      </c>
      <c r="AT403">
        <f>3*60+40</f>
        <v>220</v>
      </c>
    </row>
    <row r="404" spans="1:46" ht="15.75" x14ac:dyDescent="0.25">
      <c r="A404" s="16">
        <v>362</v>
      </c>
      <c r="B404" s="22"/>
      <c r="C404" s="4">
        <f t="shared" ca="1" si="31"/>
        <v>209</v>
      </c>
      <c r="D404" s="16"/>
      <c r="E404" s="16"/>
      <c r="F404" s="22"/>
      <c r="G404" s="29"/>
      <c r="K404" s="30"/>
      <c r="AS404">
        <v>404</v>
      </c>
      <c r="AT404">
        <f>3*60+40</f>
        <v>220</v>
      </c>
    </row>
    <row r="405" spans="1:46" ht="15.75" x14ac:dyDescent="0.25">
      <c r="A405" s="16">
        <v>363</v>
      </c>
      <c r="B405" s="22"/>
      <c r="C405" s="4">
        <f t="shared" ca="1" si="31"/>
        <v>308</v>
      </c>
      <c r="D405" s="16"/>
      <c r="E405" s="16"/>
      <c r="F405" s="22"/>
      <c r="G405" s="29"/>
      <c r="K405" s="30"/>
      <c r="AS405">
        <v>405</v>
      </c>
      <c r="AT405">
        <f>3*60+28</f>
        <v>208</v>
      </c>
    </row>
    <row r="406" spans="1:46" ht="15.75" x14ac:dyDescent="0.25">
      <c r="A406" s="16">
        <v>364</v>
      </c>
      <c r="B406" s="22"/>
      <c r="C406" s="4">
        <f t="shared" ca="1" si="31"/>
        <v>269</v>
      </c>
      <c r="D406" s="16"/>
      <c r="E406" s="16"/>
      <c r="F406" s="22"/>
      <c r="G406" s="29"/>
      <c r="K406" s="30"/>
      <c r="AS406">
        <v>406</v>
      </c>
      <c r="AT406">
        <f>3*60+28</f>
        <v>208</v>
      </c>
    </row>
    <row r="407" spans="1:46" ht="15.75" x14ac:dyDescent="0.25">
      <c r="A407" s="16">
        <v>365</v>
      </c>
      <c r="B407" s="22"/>
      <c r="C407" s="4">
        <f t="shared" ca="1" si="31"/>
        <v>269</v>
      </c>
      <c r="D407" s="16"/>
      <c r="E407" s="16"/>
      <c r="F407" s="22"/>
      <c r="G407" s="29"/>
      <c r="K407" s="30"/>
      <c r="AS407">
        <v>407</v>
      </c>
      <c r="AT407">
        <f>3*60+28</f>
        <v>208</v>
      </c>
    </row>
    <row r="408" spans="1:46" ht="15.75" x14ac:dyDescent="0.25">
      <c r="A408" s="16">
        <v>366</v>
      </c>
      <c r="B408" s="22"/>
      <c r="C408" s="4">
        <f t="shared" ca="1" si="31"/>
        <v>267</v>
      </c>
      <c r="D408" s="16"/>
      <c r="E408" s="16"/>
      <c r="F408" s="22"/>
      <c r="G408" s="29"/>
      <c r="K408" s="30"/>
      <c r="AS408">
        <v>408</v>
      </c>
      <c r="AT408">
        <f>3*60+28</f>
        <v>208</v>
      </c>
    </row>
    <row r="409" spans="1:46" ht="15.75" x14ac:dyDescent="0.25">
      <c r="A409" s="16">
        <v>367</v>
      </c>
      <c r="B409" s="22"/>
      <c r="C409" s="4">
        <f t="shared" ca="1" si="31"/>
        <v>283</v>
      </c>
      <c r="D409" s="16"/>
      <c r="E409" s="16"/>
      <c r="F409" s="22"/>
      <c r="G409" s="29"/>
      <c r="K409" s="30"/>
      <c r="AS409">
        <v>409</v>
      </c>
      <c r="AT409">
        <f>3*60+9</f>
        <v>189</v>
      </c>
    </row>
    <row r="410" spans="1:46" ht="15.75" x14ac:dyDescent="0.25">
      <c r="A410" s="16">
        <v>368</v>
      </c>
      <c r="B410" s="22"/>
      <c r="C410" s="4">
        <f t="shared" ca="1" si="31"/>
        <v>230</v>
      </c>
      <c r="D410" s="16"/>
      <c r="E410" s="16"/>
      <c r="F410" s="22"/>
      <c r="G410" s="29"/>
      <c r="K410" s="30"/>
      <c r="AS410">
        <v>410</v>
      </c>
      <c r="AT410">
        <f>3*60+37</f>
        <v>217</v>
      </c>
    </row>
    <row r="411" spans="1:46" ht="15.75" x14ac:dyDescent="0.25">
      <c r="A411" s="16">
        <v>369</v>
      </c>
      <c r="B411" s="22"/>
      <c r="C411" s="4">
        <f t="shared" ca="1" si="31"/>
        <v>205</v>
      </c>
      <c r="D411" s="16"/>
      <c r="E411" s="16"/>
      <c r="F411" s="22"/>
      <c r="G411" s="29"/>
      <c r="K411" s="30"/>
      <c r="AS411">
        <v>411</v>
      </c>
      <c r="AT411">
        <f>6*60+28</f>
        <v>388</v>
      </c>
    </row>
    <row r="412" spans="1:46" ht="15.75" x14ac:dyDescent="0.25">
      <c r="A412" s="16">
        <v>370</v>
      </c>
      <c r="B412" s="22"/>
      <c r="C412" s="4">
        <f t="shared" ca="1" si="31"/>
        <v>253</v>
      </c>
      <c r="D412" s="16"/>
      <c r="E412" s="16"/>
      <c r="F412" s="22"/>
      <c r="G412" s="29"/>
      <c r="K412" s="30"/>
      <c r="AS412">
        <v>412</v>
      </c>
      <c r="AT412">
        <f>6*60+28</f>
        <v>388</v>
      </c>
    </row>
    <row r="413" spans="1:46" ht="15.75" x14ac:dyDescent="0.25">
      <c r="A413" s="16">
        <v>371</v>
      </c>
      <c r="B413" s="22"/>
      <c r="C413" s="4">
        <f t="shared" ca="1" si="31"/>
        <v>231</v>
      </c>
      <c r="D413" s="16"/>
      <c r="E413" s="16"/>
      <c r="F413" s="22"/>
      <c r="G413" s="29"/>
      <c r="K413" s="30"/>
      <c r="AS413">
        <v>413</v>
      </c>
      <c r="AT413">
        <f>6*60+28</f>
        <v>388</v>
      </c>
    </row>
    <row r="414" spans="1:46" ht="15.75" x14ac:dyDescent="0.25">
      <c r="A414" s="16">
        <v>372</v>
      </c>
      <c r="B414" s="22"/>
      <c r="C414" s="4">
        <f t="shared" ca="1" si="31"/>
        <v>197</v>
      </c>
      <c r="D414" s="16"/>
      <c r="E414" s="16"/>
      <c r="F414" s="22"/>
      <c r="G414" s="29"/>
      <c r="K414" s="30"/>
      <c r="AS414">
        <v>414</v>
      </c>
      <c r="AT414">
        <f>3*60+25</f>
        <v>205</v>
      </c>
    </row>
    <row r="415" spans="1:46" ht="15.75" x14ac:dyDescent="0.25">
      <c r="A415" s="16">
        <v>373</v>
      </c>
      <c r="B415" s="22"/>
      <c r="C415" s="4">
        <f t="shared" ca="1" si="31"/>
        <v>241</v>
      </c>
      <c r="D415" s="16"/>
      <c r="E415" s="16"/>
      <c r="F415" s="22"/>
      <c r="G415" s="29"/>
      <c r="K415" s="30"/>
      <c r="AS415">
        <v>415</v>
      </c>
      <c r="AT415">
        <f>3*60+30</f>
        <v>210</v>
      </c>
    </row>
    <row r="416" spans="1:46" ht="15.75" x14ac:dyDescent="0.25">
      <c r="A416" s="16">
        <v>374</v>
      </c>
      <c r="B416" s="22"/>
      <c r="C416" s="4">
        <f t="shared" ca="1" si="31"/>
        <v>220</v>
      </c>
      <c r="D416" s="16"/>
      <c r="E416" s="16"/>
      <c r="F416" s="22"/>
      <c r="G416" s="29"/>
      <c r="K416" s="30"/>
      <c r="AS416">
        <v>416</v>
      </c>
      <c r="AT416">
        <f>3*60+25</f>
        <v>205</v>
      </c>
    </row>
    <row r="417" spans="1:46" ht="15.75" x14ac:dyDescent="0.25">
      <c r="A417" s="16">
        <v>375</v>
      </c>
      <c r="B417" s="22"/>
      <c r="C417" s="4">
        <f t="shared" ca="1" si="31"/>
        <v>283</v>
      </c>
      <c r="D417" s="16"/>
      <c r="E417" s="16"/>
      <c r="F417" s="22"/>
      <c r="G417" s="29"/>
      <c r="K417" s="30"/>
      <c r="AS417">
        <v>417</v>
      </c>
      <c r="AT417">
        <f>3*60+30</f>
        <v>210</v>
      </c>
    </row>
    <row r="418" spans="1:46" ht="15.75" x14ac:dyDescent="0.25">
      <c r="A418" s="16">
        <v>376</v>
      </c>
      <c r="B418" s="22"/>
      <c r="C418" s="4">
        <f t="shared" ca="1" si="31"/>
        <v>204</v>
      </c>
      <c r="D418" s="16"/>
      <c r="E418" s="16"/>
      <c r="F418" s="22"/>
      <c r="G418" s="29"/>
      <c r="K418" s="30"/>
      <c r="AS418">
        <v>418</v>
      </c>
      <c r="AT418">
        <f>3*60+30</f>
        <v>210</v>
      </c>
    </row>
    <row r="419" spans="1:46" ht="15.75" x14ac:dyDescent="0.25">
      <c r="A419" s="16">
        <v>377</v>
      </c>
      <c r="B419" s="22"/>
      <c r="C419" s="4">
        <f t="shared" ca="1" si="31"/>
        <v>235</v>
      </c>
      <c r="D419" s="16"/>
      <c r="E419" s="16"/>
      <c r="F419" s="22"/>
      <c r="G419" s="29"/>
      <c r="K419" s="30"/>
      <c r="AS419">
        <v>419</v>
      </c>
      <c r="AT419">
        <f>4*60+58</f>
        <v>298</v>
      </c>
    </row>
    <row r="420" spans="1:46" ht="15.75" x14ac:dyDescent="0.25">
      <c r="A420" s="16">
        <v>378</v>
      </c>
      <c r="B420" s="22"/>
      <c r="C420" s="4">
        <f t="shared" ca="1" si="31"/>
        <v>200</v>
      </c>
      <c r="D420" s="16"/>
      <c r="E420" s="16"/>
      <c r="F420" s="22"/>
      <c r="G420" s="29"/>
      <c r="K420" s="30"/>
      <c r="AS420">
        <v>420</v>
      </c>
      <c r="AT420">
        <f>4*60+58</f>
        <v>298</v>
      </c>
    </row>
    <row r="421" spans="1:46" ht="15.75" x14ac:dyDescent="0.25">
      <c r="A421" s="16">
        <v>379</v>
      </c>
      <c r="B421" s="22"/>
      <c r="C421" s="4">
        <f t="shared" ca="1" si="31"/>
        <v>203</v>
      </c>
      <c r="D421" s="16"/>
      <c r="E421" s="16"/>
      <c r="F421" s="22"/>
      <c r="G421" s="29"/>
      <c r="K421" s="30"/>
      <c r="AS421">
        <v>421</v>
      </c>
      <c r="AT421">
        <f>3*60+30</f>
        <v>210</v>
      </c>
    </row>
    <row r="422" spans="1:46" ht="15.75" x14ac:dyDescent="0.25">
      <c r="A422" s="16">
        <v>380</v>
      </c>
      <c r="B422" s="22"/>
      <c r="C422" s="4">
        <f t="shared" ca="1" si="31"/>
        <v>233</v>
      </c>
      <c r="D422" s="16"/>
      <c r="E422" s="16"/>
      <c r="F422" s="22"/>
      <c r="G422" s="29"/>
      <c r="K422" s="30"/>
      <c r="AS422">
        <v>422</v>
      </c>
      <c r="AT422">
        <f>3*60+30</f>
        <v>210</v>
      </c>
    </row>
    <row r="423" spans="1:46" ht="15.75" x14ac:dyDescent="0.25">
      <c r="A423" s="16">
        <v>381</v>
      </c>
      <c r="B423" s="22"/>
      <c r="C423" s="4">
        <f t="shared" ca="1" si="31"/>
        <v>201</v>
      </c>
      <c r="D423" s="16"/>
      <c r="E423" s="16"/>
      <c r="F423" s="22"/>
      <c r="G423" s="29"/>
      <c r="K423" s="30"/>
      <c r="AS423">
        <v>423</v>
      </c>
      <c r="AT423">
        <f>3*60+30</f>
        <v>210</v>
      </c>
    </row>
    <row r="424" spans="1:46" ht="15.75" x14ac:dyDescent="0.25">
      <c r="A424" s="16">
        <v>382</v>
      </c>
      <c r="B424" s="22"/>
      <c r="C424" s="4">
        <f t="shared" ca="1" si="31"/>
        <v>241</v>
      </c>
      <c r="D424" s="16"/>
      <c r="E424" s="16"/>
      <c r="F424" s="22"/>
      <c r="G424" s="29"/>
      <c r="K424" s="30"/>
      <c r="AS424">
        <v>424</v>
      </c>
      <c r="AT424">
        <f>5*60+28</f>
        <v>328</v>
      </c>
    </row>
    <row r="425" spans="1:46" ht="15.75" x14ac:dyDescent="0.25">
      <c r="A425" s="16">
        <v>383</v>
      </c>
      <c r="B425" s="22"/>
      <c r="C425" s="4">
        <f t="shared" ca="1" si="31"/>
        <v>288</v>
      </c>
      <c r="D425" s="16"/>
      <c r="E425" s="16"/>
      <c r="F425" s="22"/>
      <c r="G425" s="29"/>
      <c r="K425" s="30"/>
      <c r="AS425">
        <v>425</v>
      </c>
      <c r="AT425">
        <f>5*60+28</f>
        <v>328</v>
      </c>
    </row>
    <row r="426" spans="1:46" ht="15.75" x14ac:dyDescent="0.25">
      <c r="A426" s="16">
        <v>384</v>
      </c>
      <c r="B426" s="22"/>
      <c r="C426" s="4">
        <f t="shared" ca="1" si="31"/>
        <v>231</v>
      </c>
      <c r="D426" s="16"/>
      <c r="E426" s="16"/>
      <c r="F426" s="22"/>
      <c r="G426" s="29"/>
      <c r="K426" s="30"/>
      <c r="AS426">
        <v>426</v>
      </c>
      <c r="AT426">
        <f>5*60+28</f>
        <v>328</v>
      </c>
    </row>
    <row r="427" spans="1:46" ht="15.75" x14ac:dyDescent="0.25">
      <c r="A427" s="16">
        <v>385</v>
      </c>
      <c r="B427" s="22"/>
      <c r="C427" s="4">
        <f t="shared" ref="C427:C490" ca="1" si="34">IF(OR(ISBLANK(A427),A427&gt;$I$9),NA(),OFFSET(INDIRECT($BA$3),A427-1,0,1,1))</f>
        <v>246</v>
      </c>
      <c r="D427" s="16"/>
      <c r="E427" s="16"/>
      <c r="F427" s="22"/>
      <c r="G427" s="29"/>
      <c r="K427" s="30"/>
      <c r="AS427">
        <v>427</v>
      </c>
      <c r="AT427">
        <f>5*60+28</f>
        <v>328</v>
      </c>
    </row>
    <row r="428" spans="1:46" ht="15.75" x14ac:dyDescent="0.25">
      <c r="A428" s="16">
        <v>386</v>
      </c>
      <c r="B428" s="22"/>
      <c r="C428" s="4">
        <f t="shared" ca="1" si="34"/>
        <v>230</v>
      </c>
      <c r="D428" s="16"/>
      <c r="E428" s="16"/>
      <c r="F428" s="22"/>
      <c r="G428" s="29"/>
      <c r="K428" s="30"/>
      <c r="AS428">
        <v>428</v>
      </c>
      <c r="AT428">
        <f>3*60+15</f>
        <v>195</v>
      </c>
    </row>
    <row r="429" spans="1:46" ht="15.75" x14ac:dyDescent="0.25">
      <c r="A429" s="16">
        <v>387</v>
      </c>
      <c r="B429" s="22"/>
      <c r="C429" s="4">
        <f t="shared" ca="1" si="34"/>
        <v>247</v>
      </c>
      <c r="D429" s="16"/>
      <c r="E429" s="16"/>
      <c r="F429" s="22"/>
      <c r="G429" s="29"/>
      <c r="K429" s="30"/>
      <c r="AS429">
        <v>429</v>
      </c>
      <c r="AT429">
        <f>3*60+15</f>
        <v>195</v>
      </c>
    </row>
    <row r="430" spans="1:46" ht="15.75" x14ac:dyDescent="0.25">
      <c r="A430" s="16">
        <v>388</v>
      </c>
      <c r="B430" s="22"/>
      <c r="C430" s="4">
        <f t="shared" ca="1" si="34"/>
        <v>298</v>
      </c>
      <c r="D430" s="16"/>
      <c r="E430" s="16"/>
      <c r="F430" s="22"/>
      <c r="G430" s="29"/>
      <c r="K430" s="30"/>
      <c r="AS430">
        <v>430</v>
      </c>
      <c r="AT430">
        <f>5*60+3</f>
        <v>303</v>
      </c>
    </row>
    <row r="431" spans="1:46" ht="15.75" x14ac:dyDescent="0.25">
      <c r="A431" s="16">
        <v>389</v>
      </c>
      <c r="B431" s="22"/>
      <c r="C431" s="4">
        <f t="shared" ca="1" si="34"/>
        <v>218</v>
      </c>
      <c r="D431" s="16"/>
      <c r="E431" s="16"/>
      <c r="F431" s="22"/>
      <c r="G431" s="29"/>
      <c r="K431" s="30"/>
      <c r="AS431">
        <v>431</v>
      </c>
      <c r="AT431">
        <f>5*60+3</f>
        <v>303</v>
      </c>
    </row>
    <row r="432" spans="1:46" ht="15.75" x14ac:dyDescent="0.25">
      <c r="A432" s="16">
        <v>390</v>
      </c>
      <c r="B432" s="22"/>
      <c r="C432" s="4">
        <f t="shared" ca="1" si="34"/>
        <v>243</v>
      </c>
      <c r="D432" s="16"/>
      <c r="E432" s="16"/>
      <c r="F432" s="22"/>
      <c r="G432" s="29"/>
      <c r="K432" s="30"/>
      <c r="AS432">
        <v>432</v>
      </c>
      <c r="AT432">
        <f>3*60+15</f>
        <v>195</v>
      </c>
    </row>
    <row r="433" spans="1:46" ht="15.75" x14ac:dyDescent="0.25">
      <c r="A433" s="16">
        <v>391</v>
      </c>
      <c r="B433" s="22"/>
      <c r="C433" s="4">
        <f t="shared" ca="1" si="34"/>
        <v>217</v>
      </c>
      <c r="D433" s="16"/>
      <c r="E433" s="16"/>
      <c r="F433" s="22"/>
      <c r="G433" s="29"/>
      <c r="K433" s="30"/>
      <c r="AS433">
        <v>433</v>
      </c>
      <c r="AT433">
        <f>3*60+41</f>
        <v>221</v>
      </c>
    </row>
    <row r="434" spans="1:46" ht="15.75" x14ac:dyDescent="0.25">
      <c r="A434" s="16">
        <v>392</v>
      </c>
      <c r="B434" s="22"/>
      <c r="C434" s="4">
        <f t="shared" ca="1" si="34"/>
        <v>253</v>
      </c>
      <c r="D434" s="16"/>
      <c r="E434" s="16"/>
      <c r="F434" s="22"/>
      <c r="G434" s="29"/>
      <c r="K434" s="30"/>
      <c r="AS434">
        <v>434</v>
      </c>
      <c r="AT434">
        <f>3*60+5</f>
        <v>185</v>
      </c>
    </row>
    <row r="435" spans="1:46" ht="15.75" x14ac:dyDescent="0.25">
      <c r="A435" s="16">
        <v>393</v>
      </c>
      <c r="B435" s="22"/>
      <c r="C435" s="4">
        <f t="shared" ca="1" si="34"/>
        <v>253</v>
      </c>
      <c r="D435" s="16"/>
      <c r="E435" s="16"/>
      <c r="F435" s="22"/>
      <c r="G435" s="29"/>
      <c r="K435" s="30"/>
      <c r="AS435">
        <v>435</v>
      </c>
      <c r="AT435">
        <f>3*60+22</f>
        <v>202</v>
      </c>
    </row>
    <row r="436" spans="1:46" ht="15.75" x14ac:dyDescent="0.25">
      <c r="A436" s="16">
        <v>394</v>
      </c>
      <c r="B436" s="22"/>
      <c r="C436" s="4">
        <f t="shared" ca="1" si="34"/>
        <v>240</v>
      </c>
      <c r="D436" s="16"/>
      <c r="E436" s="16"/>
      <c r="F436" s="22"/>
      <c r="G436" s="29"/>
      <c r="K436" s="30"/>
      <c r="AS436">
        <v>436</v>
      </c>
      <c r="AT436">
        <f>3*60+55</f>
        <v>235</v>
      </c>
    </row>
    <row r="437" spans="1:46" ht="15.75" x14ac:dyDescent="0.25">
      <c r="A437" s="16">
        <v>395</v>
      </c>
      <c r="B437" s="22"/>
      <c r="C437" s="4">
        <f t="shared" ca="1" si="34"/>
        <v>244</v>
      </c>
      <c r="D437" s="16"/>
      <c r="E437" s="16"/>
      <c r="F437" s="22"/>
      <c r="G437" s="29"/>
      <c r="K437" s="30"/>
      <c r="AS437">
        <v>437</v>
      </c>
      <c r="AT437">
        <f>3*60+55</f>
        <v>235</v>
      </c>
    </row>
    <row r="438" spans="1:46" ht="15.75" x14ac:dyDescent="0.25">
      <c r="A438" s="16">
        <v>396</v>
      </c>
      <c r="B438" s="22"/>
      <c r="C438" s="4">
        <f t="shared" ca="1" si="34"/>
        <v>247</v>
      </c>
      <c r="D438" s="16"/>
      <c r="E438" s="16"/>
      <c r="F438" s="22"/>
      <c r="G438" s="29"/>
      <c r="K438" s="30"/>
      <c r="AS438">
        <v>438</v>
      </c>
      <c r="AT438">
        <f>3*60+55</f>
        <v>235</v>
      </c>
    </row>
    <row r="439" spans="1:46" ht="15.75" x14ac:dyDescent="0.25">
      <c r="A439" s="16">
        <v>397</v>
      </c>
      <c r="B439" s="22"/>
      <c r="C439" s="4">
        <f t="shared" ca="1" si="34"/>
        <v>238</v>
      </c>
      <c r="D439" s="16"/>
      <c r="E439" s="16"/>
      <c r="F439" s="22"/>
      <c r="G439" s="29"/>
      <c r="K439" s="30"/>
      <c r="AS439">
        <v>439</v>
      </c>
      <c r="AT439">
        <f>3*60+55</f>
        <v>235</v>
      </c>
    </row>
    <row r="440" spans="1:46" ht="15.75" x14ac:dyDescent="0.25">
      <c r="A440" s="16">
        <v>398</v>
      </c>
      <c r="B440" s="22"/>
      <c r="C440" s="4">
        <f t="shared" ca="1" si="34"/>
        <v>222</v>
      </c>
      <c r="D440" s="16"/>
      <c r="E440" s="16"/>
      <c r="F440" s="22"/>
      <c r="G440" s="29"/>
      <c r="K440" s="30"/>
      <c r="AS440">
        <v>440</v>
      </c>
      <c r="AT440">
        <f>5*60+14</f>
        <v>314</v>
      </c>
    </row>
    <row r="441" spans="1:46" ht="15.75" x14ac:dyDescent="0.25">
      <c r="A441" s="16">
        <v>399</v>
      </c>
      <c r="B441" s="22"/>
      <c r="C441" s="4">
        <f t="shared" ca="1" si="34"/>
        <v>249</v>
      </c>
      <c r="D441" s="16"/>
      <c r="E441" s="16"/>
      <c r="F441" s="22"/>
      <c r="G441" s="29"/>
      <c r="K441" s="30"/>
      <c r="AS441">
        <v>441</v>
      </c>
      <c r="AT441">
        <f>3*60+48</f>
        <v>228</v>
      </c>
    </row>
    <row r="442" spans="1:46" ht="15.75" x14ac:dyDescent="0.25">
      <c r="A442" s="16">
        <v>400</v>
      </c>
      <c r="B442" s="22"/>
      <c r="C442" s="4">
        <f t="shared" ca="1" si="34"/>
        <v>239</v>
      </c>
      <c r="D442" s="16"/>
      <c r="E442" s="16"/>
      <c r="F442" s="22"/>
      <c r="G442" s="29"/>
      <c r="K442" s="30"/>
      <c r="AS442">
        <v>442</v>
      </c>
      <c r="AT442">
        <f>5*60+14</f>
        <v>314</v>
      </c>
    </row>
    <row r="443" spans="1:46" ht="15.75" x14ac:dyDescent="0.25">
      <c r="A443" s="16">
        <v>401</v>
      </c>
      <c r="B443" s="22"/>
      <c r="C443" s="4">
        <f t="shared" ca="1" si="34"/>
        <v>244</v>
      </c>
      <c r="D443" s="16"/>
      <c r="E443" s="16"/>
      <c r="F443" s="22"/>
      <c r="G443" s="29"/>
      <c r="K443" s="30"/>
      <c r="AS443">
        <v>443</v>
      </c>
      <c r="AT443">
        <f>5*60+14</f>
        <v>314</v>
      </c>
    </row>
    <row r="444" spans="1:46" ht="15.75" x14ac:dyDescent="0.25">
      <c r="A444" s="16">
        <v>402</v>
      </c>
      <c r="B444" s="22"/>
      <c r="C444" s="4">
        <f t="shared" ca="1" si="34"/>
        <v>218</v>
      </c>
      <c r="D444" s="16"/>
      <c r="E444" s="16"/>
      <c r="F444" s="22"/>
      <c r="G444" s="29"/>
      <c r="K444" s="30"/>
      <c r="AS444">
        <v>444</v>
      </c>
      <c r="AT444">
        <f>4*60+28</f>
        <v>268</v>
      </c>
    </row>
    <row r="445" spans="1:46" ht="15.75" x14ac:dyDescent="0.25">
      <c r="A445" s="16">
        <v>403</v>
      </c>
      <c r="B445" s="22"/>
      <c r="C445" s="4">
        <f t="shared" ca="1" si="34"/>
        <v>325</v>
      </c>
      <c r="D445" s="16"/>
      <c r="E445" s="16"/>
      <c r="F445" s="22"/>
      <c r="G445" s="29"/>
      <c r="K445" s="30"/>
      <c r="AS445">
        <v>445</v>
      </c>
      <c r="AT445">
        <f>4*60+28</f>
        <v>268</v>
      </c>
    </row>
    <row r="446" spans="1:46" ht="15.75" x14ac:dyDescent="0.25">
      <c r="A446" s="16">
        <v>404</v>
      </c>
      <c r="B446" s="22"/>
      <c r="C446" s="4">
        <f t="shared" ca="1" si="34"/>
        <v>205</v>
      </c>
      <c r="D446" s="16"/>
      <c r="E446" s="16"/>
      <c r="F446" s="22"/>
      <c r="G446" s="29"/>
      <c r="K446" s="30"/>
      <c r="AS446">
        <v>446</v>
      </c>
      <c r="AT446">
        <f>4*60+55</f>
        <v>295</v>
      </c>
    </row>
    <row r="447" spans="1:46" ht="15.75" x14ac:dyDescent="0.25">
      <c r="A447" s="16">
        <v>405</v>
      </c>
      <c r="B447" s="22"/>
      <c r="C447" s="4">
        <f t="shared" ca="1" si="34"/>
        <v>217</v>
      </c>
      <c r="D447" s="16"/>
      <c r="E447" s="16"/>
      <c r="F447" s="22"/>
      <c r="G447" s="29"/>
      <c r="K447" s="30"/>
      <c r="AS447">
        <v>447</v>
      </c>
      <c r="AT447">
        <f>4*60+55</f>
        <v>295</v>
      </c>
    </row>
    <row r="448" spans="1:46" ht="15.75" x14ac:dyDescent="0.25">
      <c r="A448" s="16">
        <v>406</v>
      </c>
      <c r="B448" s="22"/>
      <c r="C448" s="4">
        <f t="shared" ca="1" si="34"/>
        <v>268</v>
      </c>
      <c r="D448" s="16"/>
      <c r="E448" s="16"/>
      <c r="F448" s="22"/>
      <c r="G448" s="29"/>
      <c r="K448" s="30"/>
      <c r="AS448">
        <v>448</v>
      </c>
      <c r="AT448">
        <f>4*60+55</f>
        <v>295</v>
      </c>
    </row>
    <row r="449" spans="1:46" ht="15.75" x14ac:dyDescent="0.25">
      <c r="A449" s="16">
        <v>407</v>
      </c>
      <c r="B449" s="22"/>
      <c r="C449" s="4">
        <f t="shared" ca="1" si="34"/>
        <v>229</v>
      </c>
      <c r="D449" s="16"/>
      <c r="E449" s="16"/>
      <c r="F449" s="22"/>
      <c r="G449" s="29"/>
      <c r="K449" s="30"/>
      <c r="AS449">
        <v>449</v>
      </c>
      <c r="AT449">
        <f>4*60+55</f>
        <v>295</v>
      </c>
    </row>
    <row r="450" spans="1:46" ht="15.75" x14ac:dyDescent="0.25">
      <c r="A450" s="16">
        <v>408</v>
      </c>
      <c r="B450" s="22"/>
      <c r="C450" s="4">
        <f t="shared" ca="1" si="34"/>
        <v>341</v>
      </c>
      <c r="D450" s="16"/>
      <c r="E450" s="16"/>
      <c r="F450" s="22"/>
      <c r="G450" s="29"/>
      <c r="K450" s="30"/>
      <c r="AS450">
        <v>450</v>
      </c>
      <c r="AT450">
        <f>4*60+55</f>
        <v>295</v>
      </c>
    </row>
    <row r="451" spans="1:46" ht="15.75" x14ac:dyDescent="0.25">
      <c r="A451" s="16">
        <v>409</v>
      </c>
      <c r="B451" s="22"/>
      <c r="C451" s="4">
        <f t="shared" ca="1" si="34"/>
        <v>234</v>
      </c>
      <c r="D451" s="16"/>
      <c r="E451" s="16"/>
      <c r="F451" s="22"/>
      <c r="G451" s="29"/>
      <c r="K451" s="30"/>
      <c r="AS451">
        <v>451</v>
      </c>
      <c r="AT451">
        <f>3*60+42</f>
        <v>222</v>
      </c>
    </row>
    <row r="452" spans="1:46" ht="15.75" x14ac:dyDescent="0.25">
      <c r="A452" s="16">
        <v>410</v>
      </c>
      <c r="B452" s="22"/>
      <c r="C452" s="4">
        <f t="shared" ca="1" si="34"/>
        <v>208</v>
      </c>
      <c r="D452" s="16"/>
      <c r="E452" s="16"/>
      <c r="F452" s="22"/>
      <c r="G452" s="29"/>
      <c r="K452" s="30"/>
      <c r="AS452">
        <v>452</v>
      </c>
      <c r="AT452">
        <f t="shared" ref="AT452:AT457" si="35">3*60+58</f>
        <v>238</v>
      </c>
    </row>
    <row r="453" spans="1:46" ht="15.75" x14ac:dyDescent="0.25">
      <c r="A453" s="16">
        <v>411</v>
      </c>
      <c r="B453" s="22"/>
      <c r="C453" s="4">
        <f t="shared" ca="1" si="34"/>
        <v>200</v>
      </c>
      <c r="D453" s="16"/>
      <c r="E453" s="16"/>
      <c r="F453" s="22"/>
      <c r="G453" s="29"/>
      <c r="K453" s="30"/>
      <c r="AS453">
        <v>453</v>
      </c>
      <c r="AT453">
        <f t="shared" si="35"/>
        <v>238</v>
      </c>
    </row>
    <row r="454" spans="1:46" ht="15.75" x14ac:dyDescent="0.25">
      <c r="A454" s="16">
        <v>412</v>
      </c>
      <c r="B454" s="22"/>
      <c r="C454" s="4">
        <f t="shared" ca="1" si="34"/>
        <v>264</v>
      </c>
      <c r="D454" s="16"/>
      <c r="E454" s="16"/>
      <c r="F454" s="22"/>
      <c r="G454" s="29"/>
      <c r="K454" s="30"/>
      <c r="AS454">
        <v>454</v>
      </c>
      <c r="AT454">
        <f t="shared" si="35"/>
        <v>238</v>
      </c>
    </row>
    <row r="455" spans="1:46" ht="15.75" x14ac:dyDescent="0.25">
      <c r="A455" s="16">
        <v>413</v>
      </c>
      <c r="B455" s="22"/>
      <c r="C455" s="4">
        <f t="shared" ca="1" si="34"/>
        <v>227</v>
      </c>
      <c r="D455" s="16"/>
      <c r="E455" s="16"/>
      <c r="F455" s="22"/>
      <c r="G455" s="29"/>
      <c r="K455" s="30"/>
      <c r="AS455">
        <v>455</v>
      </c>
      <c r="AT455">
        <f t="shared" si="35"/>
        <v>238</v>
      </c>
    </row>
    <row r="456" spans="1:46" ht="15.75" x14ac:dyDescent="0.25">
      <c r="A456" s="16">
        <v>414</v>
      </c>
      <c r="B456" s="22"/>
      <c r="C456" s="4">
        <f t="shared" ca="1" si="34"/>
        <v>273</v>
      </c>
      <c r="D456" s="16"/>
      <c r="E456" s="16"/>
      <c r="F456" s="22"/>
      <c r="G456" s="29"/>
      <c r="K456" s="30"/>
      <c r="AS456">
        <v>456</v>
      </c>
      <c r="AT456">
        <f t="shared" si="35"/>
        <v>238</v>
      </c>
    </row>
    <row r="457" spans="1:46" ht="15.75" x14ac:dyDescent="0.25">
      <c r="A457" s="16">
        <v>415</v>
      </c>
      <c r="B457" s="22"/>
      <c r="C457" s="4">
        <f t="shared" ca="1" si="34"/>
        <v>239</v>
      </c>
      <c r="D457" s="16"/>
      <c r="E457" s="16"/>
      <c r="F457" s="22"/>
      <c r="G457" s="29"/>
      <c r="K457" s="30"/>
      <c r="AS457">
        <v>457</v>
      </c>
      <c r="AT457">
        <f t="shared" si="35"/>
        <v>238</v>
      </c>
    </row>
    <row r="458" spans="1:46" ht="15.75" x14ac:dyDescent="0.25">
      <c r="A458" s="16">
        <v>416</v>
      </c>
      <c r="B458" s="22"/>
      <c r="C458" s="4">
        <f t="shared" ca="1" si="34"/>
        <v>236</v>
      </c>
      <c r="D458" s="16"/>
      <c r="E458" s="16"/>
      <c r="F458" s="22"/>
      <c r="G458" s="29"/>
      <c r="K458" s="30"/>
      <c r="AS458">
        <v>458</v>
      </c>
      <c r="AT458">
        <f>3*60+11</f>
        <v>191</v>
      </c>
    </row>
    <row r="459" spans="1:46" ht="15.75" x14ac:dyDescent="0.25">
      <c r="A459" s="16">
        <v>417</v>
      </c>
      <c r="B459" s="22"/>
      <c r="C459" s="4">
        <f t="shared" ca="1" si="34"/>
        <v>208</v>
      </c>
      <c r="D459" s="16"/>
      <c r="E459" s="16"/>
      <c r="F459" s="22"/>
      <c r="G459" s="29"/>
      <c r="K459" s="30"/>
      <c r="AS459">
        <v>459</v>
      </c>
      <c r="AT459">
        <f>3*60+43</f>
        <v>223</v>
      </c>
    </row>
    <row r="460" spans="1:46" ht="15.75" x14ac:dyDescent="0.25">
      <c r="A460" s="16">
        <v>418</v>
      </c>
      <c r="B460" s="22"/>
      <c r="C460" s="4">
        <f t="shared" ca="1" si="34"/>
        <v>414</v>
      </c>
      <c r="D460" s="16"/>
      <c r="E460" s="16"/>
      <c r="F460" s="22"/>
      <c r="G460" s="29"/>
      <c r="K460" s="30"/>
      <c r="AS460">
        <v>460</v>
      </c>
      <c r="AT460">
        <f>3*60+50</f>
        <v>230</v>
      </c>
    </row>
    <row r="461" spans="1:46" ht="15.75" x14ac:dyDescent="0.25">
      <c r="A461" s="16">
        <v>419</v>
      </c>
      <c r="B461" s="22"/>
      <c r="C461" s="4">
        <f t="shared" ca="1" si="34"/>
        <v>235</v>
      </c>
      <c r="D461" s="16"/>
      <c r="E461" s="16"/>
      <c r="F461" s="22"/>
      <c r="G461" s="29"/>
      <c r="K461" s="30"/>
      <c r="AS461">
        <v>461</v>
      </c>
      <c r="AT461">
        <f>3*60+50</f>
        <v>230</v>
      </c>
    </row>
    <row r="462" spans="1:46" ht="15.75" x14ac:dyDescent="0.25">
      <c r="A462" s="16">
        <v>420</v>
      </c>
      <c r="B462" s="22"/>
      <c r="C462" s="4">
        <f t="shared" ca="1" si="34"/>
        <v>208</v>
      </c>
      <c r="D462" s="16"/>
      <c r="E462" s="16"/>
      <c r="F462" s="22"/>
      <c r="G462" s="29"/>
      <c r="K462" s="30"/>
      <c r="AS462">
        <v>462</v>
      </c>
      <c r="AT462">
        <f>3*60+21</f>
        <v>201</v>
      </c>
    </row>
    <row r="463" spans="1:46" ht="15.75" x14ac:dyDescent="0.25">
      <c r="A463" s="16">
        <v>421</v>
      </c>
      <c r="B463" s="22"/>
      <c r="C463" s="4">
        <f t="shared" ca="1" si="34"/>
        <v>251</v>
      </c>
      <c r="D463" s="16"/>
      <c r="E463" s="16"/>
      <c r="F463" s="22"/>
      <c r="G463" s="29"/>
      <c r="K463" s="30"/>
      <c r="AS463">
        <v>463</v>
      </c>
      <c r="AT463">
        <f>4*60+25</f>
        <v>265</v>
      </c>
    </row>
    <row r="464" spans="1:46" ht="15.75" x14ac:dyDescent="0.25">
      <c r="A464" s="16">
        <v>422</v>
      </c>
      <c r="B464" s="22"/>
      <c r="C464" s="4">
        <f t="shared" ca="1" si="34"/>
        <v>224</v>
      </c>
      <c r="D464" s="16"/>
      <c r="E464" s="16"/>
      <c r="F464" s="22"/>
      <c r="G464" s="29"/>
      <c r="K464" s="30"/>
      <c r="AS464">
        <v>464</v>
      </c>
      <c r="AT464">
        <f>3*60+42</f>
        <v>222</v>
      </c>
    </row>
    <row r="465" spans="1:46" ht="15.75" x14ac:dyDescent="0.25">
      <c r="A465" s="16">
        <v>423</v>
      </c>
      <c r="B465" s="22"/>
      <c r="C465" s="4">
        <f t="shared" ca="1" si="34"/>
        <v>302</v>
      </c>
      <c r="D465" s="16"/>
      <c r="E465" s="16"/>
      <c r="F465" s="22"/>
      <c r="G465" s="29"/>
      <c r="K465" s="30"/>
      <c r="AS465">
        <v>465</v>
      </c>
      <c r="AT465">
        <f>4*60+43</f>
        <v>283</v>
      </c>
    </row>
    <row r="466" spans="1:46" ht="15.75" x14ac:dyDescent="0.25">
      <c r="A466" s="16">
        <v>424</v>
      </c>
      <c r="B466" s="22"/>
      <c r="C466" s="4">
        <f t="shared" ca="1" si="34"/>
        <v>216</v>
      </c>
      <c r="D466" s="16"/>
      <c r="E466" s="16"/>
      <c r="F466" s="22"/>
      <c r="G466" s="29"/>
      <c r="K466" s="30"/>
      <c r="AS466">
        <v>466</v>
      </c>
      <c r="AT466">
        <f>4*60+43</f>
        <v>283</v>
      </c>
    </row>
    <row r="467" spans="1:46" ht="15.75" x14ac:dyDescent="0.25">
      <c r="A467" s="16">
        <v>425</v>
      </c>
      <c r="B467" s="22"/>
      <c r="C467" s="4">
        <f t="shared" ca="1" si="34"/>
        <v>261</v>
      </c>
      <c r="D467" s="16"/>
      <c r="E467" s="16"/>
      <c r="F467" s="22"/>
      <c r="G467" s="29"/>
      <c r="K467" s="30"/>
      <c r="AS467">
        <v>467</v>
      </c>
      <c r="AT467">
        <f>4*60+1</f>
        <v>241</v>
      </c>
    </row>
    <row r="468" spans="1:46" ht="15.75" x14ac:dyDescent="0.25">
      <c r="A468" s="16">
        <v>426</v>
      </c>
      <c r="B468" s="22"/>
      <c r="C468" s="4">
        <f t="shared" ca="1" si="34"/>
        <v>215</v>
      </c>
      <c r="D468" s="16"/>
      <c r="E468" s="16"/>
      <c r="F468" s="22"/>
      <c r="G468" s="29"/>
      <c r="K468" s="30"/>
      <c r="AS468">
        <v>468</v>
      </c>
      <c r="AT468">
        <f>4*60+1</f>
        <v>241</v>
      </c>
    </row>
    <row r="469" spans="1:46" ht="15.75" x14ac:dyDescent="0.25">
      <c r="A469" s="16">
        <v>427</v>
      </c>
      <c r="B469" s="22"/>
      <c r="C469" s="4">
        <f t="shared" ca="1" si="34"/>
        <v>231</v>
      </c>
      <c r="D469" s="16"/>
      <c r="E469" s="16"/>
      <c r="F469" s="22"/>
      <c r="G469" s="29"/>
      <c r="K469" s="30"/>
      <c r="AS469">
        <v>469</v>
      </c>
      <c r="AT469">
        <f>3*60+50</f>
        <v>230</v>
      </c>
    </row>
    <row r="470" spans="1:46" ht="15.75" x14ac:dyDescent="0.25">
      <c r="A470" s="16">
        <v>428</v>
      </c>
      <c r="B470" s="22"/>
      <c r="C470" s="4">
        <f t="shared" ca="1" si="34"/>
        <v>215</v>
      </c>
      <c r="D470" s="16"/>
      <c r="E470" s="16"/>
      <c r="F470" s="22"/>
      <c r="G470" s="29"/>
      <c r="K470" s="30"/>
      <c r="AS470">
        <v>470</v>
      </c>
      <c r="AT470">
        <f>3*60+50</f>
        <v>230</v>
      </c>
    </row>
    <row r="471" spans="1:46" ht="15.75" x14ac:dyDescent="0.25">
      <c r="A471" s="16">
        <v>429</v>
      </c>
      <c r="B471" s="22"/>
      <c r="C471" s="4">
        <f t="shared" ca="1" si="34"/>
        <v>174</v>
      </c>
      <c r="D471" s="16"/>
      <c r="E471" s="16"/>
      <c r="F471" s="22"/>
      <c r="G471" s="29"/>
      <c r="K471" s="30"/>
      <c r="AS471">
        <v>471</v>
      </c>
      <c r="AT471">
        <f>3*60+43</f>
        <v>223</v>
      </c>
    </row>
    <row r="472" spans="1:46" ht="15.75" x14ac:dyDescent="0.25">
      <c r="A472" s="16">
        <v>430</v>
      </c>
      <c r="B472" s="22"/>
      <c r="C472" s="4">
        <f t="shared" ca="1" si="34"/>
        <v>274</v>
      </c>
      <c r="D472" s="16"/>
      <c r="E472" s="16"/>
      <c r="F472" s="22"/>
      <c r="G472" s="29"/>
      <c r="K472" s="30"/>
      <c r="AS472">
        <v>472</v>
      </c>
      <c r="AT472">
        <f>3*60+50</f>
        <v>230</v>
      </c>
    </row>
    <row r="473" spans="1:46" ht="15.75" x14ac:dyDescent="0.25">
      <c r="A473" s="16">
        <v>431</v>
      </c>
      <c r="B473" s="22"/>
      <c r="C473" s="4">
        <f t="shared" ca="1" si="34"/>
        <v>200</v>
      </c>
      <c r="D473" s="16"/>
      <c r="E473" s="16"/>
      <c r="F473" s="22"/>
      <c r="G473" s="29"/>
      <c r="K473" s="30"/>
      <c r="AS473">
        <v>473</v>
      </c>
      <c r="AT473">
        <f>3*60+40</f>
        <v>220</v>
      </c>
    </row>
    <row r="474" spans="1:46" ht="15.75" x14ac:dyDescent="0.25">
      <c r="A474" s="16">
        <v>432</v>
      </c>
      <c r="B474" s="22"/>
      <c r="C474" s="4">
        <f t="shared" ca="1" si="34"/>
        <v>267</v>
      </c>
      <c r="D474" s="16"/>
      <c r="E474" s="16"/>
      <c r="F474" s="22"/>
      <c r="G474" s="29"/>
      <c r="K474" s="30"/>
      <c r="AS474">
        <v>474</v>
      </c>
      <c r="AT474">
        <f>3*60+40</f>
        <v>220</v>
      </c>
    </row>
    <row r="475" spans="1:46" ht="15.75" x14ac:dyDescent="0.25">
      <c r="A475" s="16">
        <v>433</v>
      </c>
      <c r="B475" s="22"/>
      <c r="C475" s="4">
        <f t="shared" ca="1" si="34"/>
        <v>197</v>
      </c>
      <c r="D475" s="16"/>
      <c r="E475" s="16"/>
      <c r="F475" s="22"/>
      <c r="G475" s="29"/>
      <c r="K475" s="30"/>
      <c r="AS475">
        <v>475</v>
      </c>
      <c r="AT475">
        <f>3*60+40</f>
        <v>220</v>
      </c>
    </row>
    <row r="476" spans="1:46" ht="15.75" x14ac:dyDescent="0.25">
      <c r="A476" s="16">
        <v>434</v>
      </c>
      <c r="B476" s="22"/>
      <c r="C476" s="4">
        <f t="shared" ca="1" si="34"/>
        <v>235</v>
      </c>
      <c r="D476" s="16"/>
      <c r="E476" s="16"/>
      <c r="F476" s="22"/>
      <c r="G476" s="29"/>
      <c r="K476" s="30"/>
      <c r="AS476">
        <v>476</v>
      </c>
      <c r="AT476">
        <f>3*60+40</f>
        <v>220</v>
      </c>
    </row>
    <row r="477" spans="1:46" ht="15.75" x14ac:dyDescent="0.25">
      <c r="A477" s="16">
        <v>435</v>
      </c>
      <c r="B477" s="22"/>
      <c r="C477" s="4">
        <f t="shared" ca="1" si="34"/>
        <v>310</v>
      </c>
      <c r="D477" s="16"/>
      <c r="E477" s="16"/>
      <c r="F477" s="22"/>
      <c r="G477" s="29"/>
      <c r="K477" s="30"/>
      <c r="AS477">
        <v>477</v>
      </c>
      <c r="AT477">
        <f>3*60+45</f>
        <v>225</v>
      </c>
    </row>
    <row r="478" spans="1:46" ht="15.75" x14ac:dyDescent="0.25">
      <c r="A478" s="16">
        <v>436</v>
      </c>
      <c r="B478" s="22"/>
      <c r="C478" s="4">
        <f t="shared" ca="1" si="34"/>
        <v>229</v>
      </c>
      <c r="D478" s="16"/>
      <c r="E478" s="16"/>
      <c r="F478" s="22"/>
      <c r="G478" s="29"/>
      <c r="K478" s="30"/>
      <c r="AS478">
        <v>478</v>
      </c>
      <c r="AT478">
        <f>2*60+42</f>
        <v>162</v>
      </c>
    </row>
    <row r="479" spans="1:46" ht="15.75" x14ac:dyDescent="0.25">
      <c r="A479" s="16">
        <v>437</v>
      </c>
      <c r="B479" s="22"/>
      <c r="C479" s="4">
        <f t="shared" ca="1" si="34"/>
        <v>197</v>
      </c>
      <c r="D479" s="16"/>
      <c r="E479" s="16"/>
      <c r="F479" s="22"/>
      <c r="G479" s="29"/>
      <c r="K479" s="30"/>
      <c r="AS479">
        <v>479</v>
      </c>
      <c r="AT479">
        <f>2*60+42</f>
        <v>162</v>
      </c>
    </row>
    <row r="480" spans="1:46" ht="15.75" x14ac:dyDescent="0.25">
      <c r="A480" s="16">
        <v>438</v>
      </c>
      <c r="B480" s="22"/>
      <c r="C480" s="4">
        <f t="shared" ca="1" si="34"/>
        <v>244</v>
      </c>
      <c r="D480" s="16"/>
      <c r="E480" s="16"/>
      <c r="F480" s="22"/>
      <c r="G480" s="29"/>
      <c r="K480" s="30"/>
      <c r="AS480">
        <v>480</v>
      </c>
      <c r="AT480">
        <f>2*60+42</f>
        <v>162</v>
      </c>
    </row>
    <row r="481" spans="1:46" ht="15.75" x14ac:dyDescent="0.25">
      <c r="A481" s="16">
        <v>439</v>
      </c>
      <c r="B481" s="22"/>
      <c r="C481" s="4">
        <f t="shared" ca="1" si="34"/>
        <v>308</v>
      </c>
      <c r="D481" s="16"/>
      <c r="E481" s="16"/>
      <c r="F481" s="22"/>
      <c r="G481" s="29"/>
      <c r="K481" s="30"/>
      <c r="AS481">
        <v>481</v>
      </c>
      <c r="AT481">
        <f>2*60+42</f>
        <v>162</v>
      </c>
    </row>
    <row r="482" spans="1:46" ht="15.75" x14ac:dyDescent="0.25">
      <c r="A482" s="16">
        <v>440</v>
      </c>
      <c r="B482" s="22"/>
      <c r="C482" s="4">
        <f t="shared" ca="1" si="34"/>
        <v>354</v>
      </c>
      <c r="D482" s="16"/>
      <c r="E482" s="16"/>
      <c r="F482" s="22"/>
      <c r="G482" s="29"/>
      <c r="K482" s="30"/>
      <c r="AS482">
        <v>482</v>
      </c>
      <c r="AT482">
        <f>3*60+59</f>
        <v>239</v>
      </c>
    </row>
    <row r="483" spans="1:46" ht="15.75" x14ac:dyDescent="0.25">
      <c r="A483" s="16">
        <v>441</v>
      </c>
      <c r="B483" s="22"/>
      <c r="C483" s="4">
        <f t="shared" ca="1" si="34"/>
        <v>231</v>
      </c>
      <c r="D483" s="16"/>
      <c r="E483" s="16"/>
      <c r="F483" s="22"/>
      <c r="G483" s="29"/>
      <c r="K483" s="30"/>
      <c r="AS483">
        <v>483</v>
      </c>
      <c r="AT483">
        <f>3*60+59</f>
        <v>239</v>
      </c>
    </row>
    <row r="484" spans="1:46" ht="15.75" x14ac:dyDescent="0.25">
      <c r="A484" s="16">
        <v>442</v>
      </c>
      <c r="B484" s="22"/>
      <c r="C484" s="4">
        <f t="shared" ca="1" si="34"/>
        <v>286</v>
      </c>
      <c r="D484" s="16"/>
      <c r="E484" s="16"/>
      <c r="F484" s="22"/>
      <c r="G484" s="29"/>
      <c r="K484" s="30"/>
      <c r="AS484">
        <v>484</v>
      </c>
      <c r="AT484">
        <f>3*60+59</f>
        <v>239</v>
      </c>
    </row>
    <row r="485" spans="1:46" ht="15.75" x14ac:dyDescent="0.25">
      <c r="A485" s="16">
        <v>443</v>
      </c>
      <c r="B485" s="22"/>
      <c r="C485" s="4">
        <f t="shared" ca="1" si="34"/>
        <v>259</v>
      </c>
      <c r="D485" s="16"/>
      <c r="E485" s="16"/>
      <c r="F485" s="22"/>
      <c r="G485" s="29"/>
      <c r="K485" s="30"/>
      <c r="AS485">
        <v>485</v>
      </c>
      <c r="AT485">
        <f>3*60+59</f>
        <v>239</v>
      </c>
    </row>
    <row r="486" spans="1:46" ht="15.75" x14ac:dyDescent="0.25">
      <c r="A486" s="16">
        <v>444</v>
      </c>
      <c r="B486" s="22"/>
      <c r="C486" s="4">
        <f t="shared" ca="1" si="34"/>
        <v>198</v>
      </c>
      <c r="D486" s="16"/>
      <c r="E486" s="16"/>
      <c r="F486" s="22"/>
      <c r="G486" s="29"/>
      <c r="K486" s="30"/>
      <c r="AS486">
        <v>486</v>
      </c>
      <c r="AT486">
        <f t="shared" ref="AT486:AT491" si="36">3*60+32</f>
        <v>212</v>
      </c>
    </row>
    <row r="487" spans="1:46" ht="15.75" x14ac:dyDescent="0.25">
      <c r="A487" s="16">
        <v>445</v>
      </c>
      <c r="B487" s="22"/>
      <c r="C487" s="4">
        <f t="shared" ca="1" si="34"/>
        <v>229</v>
      </c>
      <c r="D487" s="16"/>
      <c r="E487" s="16"/>
      <c r="F487" s="22"/>
      <c r="G487" s="29"/>
      <c r="K487" s="30"/>
      <c r="AS487">
        <v>487</v>
      </c>
      <c r="AT487">
        <f t="shared" si="36"/>
        <v>212</v>
      </c>
    </row>
    <row r="488" spans="1:46" ht="15.75" x14ac:dyDescent="0.25">
      <c r="A488" s="16">
        <v>446</v>
      </c>
      <c r="B488" s="22"/>
      <c r="C488" s="4">
        <f t="shared" ca="1" si="34"/>
        <v>227</v>
      </c>
      <c r="D488" s="16"/>
      <c r="E488" s="16"/>
      <c r="F488" s="22"/>
      <c r="G488" s="29"/>
      <c r="K488" s="30"/>
      <c r="AS488">
        <v>488</v>
      </c>
      <c r="AT488">
        <f t="shared" si="36"/>
        <v>212</v>
      </c>
    </row>
    <row r="489" spans="1:46" ht="15.75" x14ac:dyDescent="0.25">
      <c r="A489" s="16">
        <v>447</v>
      </c>
      <c r="B489" s="22"/>
      <c r="C489" s="4">
        <f t="shared" ca="1" si="34"/>
        <v>269</v>
      </c>
      <c r="D489" s="16"/>
      <c r="E489" s="16"/>
      <c r="F489" s="22"/>
      <c r="G489" s="29"/>
      <c r="K489" s="30"/>
      <c r="AS489">
        <v>489</v>
      </c>
      <c r="AT489">
        <f t="shared" si="36"/>
        <v>212</v>
      </c>
    </row>
    <row r="490" spans="1:46" ht="15.75" x14ac:dyDescent="0.25">
      <c r="A490" s="16">
        <v>448</v>
      </c>
      <c r="B490" s="22"/>
      <c r="C490" s="4">
        <f t="shared" ca="1" si="34"/>
        <v>252</v>
      </c>
      <c r="D490" s="16"/>
      <c r="E490" s="16"/>
      <c r="F490" s="22"/>
      <c r="G490" s="29"/>
      <c r="K490" s="30"/>
      <c r="AS490">
        <v>490</v>
      </c>
      <c r="AT490">
        <f t="shared" si="36"/>
        <v>212</v>
      </c>
    </row>
    <row r="491" spans="1:46" ht="15.75" x14ac:dyDescent="0.25">
      <c r="A491" s="16">
        <v>449</v>
      </c>
      <c r="B491" s="22"/>
      <c r="C491" s="4">
        <f t="shared" ref="C491:C554" ca="1" si="37">IF(OR(ISBLANK(A491),A491&gt;$I$9),NA(),OFFSET(INDIRECT($BA$3),A491-1,0,1,1))</f>
        <v>260</v>
      </c>
      <c r="D491" s="16"/>
      <c r="E491" s="16"/>
      <c r="F491" s="22"/>
      <c r="G491" s="29"/>
      <c r="K491" s="30"/>
      <c r="AS491">
        <v>491</v>
      </c>
      <c r="AT491">
        <f t="shared" si="36"/>
        <v>212</v>
      </c>
    </row>
    <row r="492" spans="1:46" ht="15.75" x14ac:dyDescent="0.25">
      <c r="A492" s="16">
        <v>450</v>
      </c>
      <c r="B492" s="22"/>
      <c r="C492" s="4">
        <f t="shared" ca="1" si="37"/>
        <v>265</v>
      </c>
      <c r="D492" s="16"/>
      <c r="E492" s="16"/>
      <c r="F492" s="22"/>
      <c r="G492" s="29"/>
      <c r="K492" s="30"/>
      <c r="AS492">
        <v>492</v>
      </c>
      <c r="AT492">
        <f>4*60</f>
        <v>240</v>
      </c>
    </row>
    <row r="493" spans="1:46" ht="15.75" x14ac:dyDescent="0.25">
      <c r="A493" s="16">
        <v>451</v>
      </c>
      <c r="B493" s="22"/>
      <c r="C493" s="4">
        <f t="shared" ca="1" si="37"/>
        <v>235</v>
      </c>
      <c r="D493" s="16"/>
      <c r="E493" s="16"/>
      <c r="F493" s="22"/>
      <c r="G493" s="29"/>
      <c r="K493" s="30"/>
      <c r="AS493">
        <v>493</v>
      </c>
      <c r="AT493">
        <f>4*60</f>
        <v>240</v>
      </c>
    </row>
    <row r="494" spans="1:46" ht="15.75" x14ac:dyDescent="0.25">
      <c r="A494" s="16">
        <v>452</v>
      </c>
      <c r="B494" s="22"/>
      <c r="C494" s="4">
        <f t="shared" ca="1" si="37"/>
        <v>245</v>
      </c>
      <c r="D494" s="16"/>
      <c r="E494" s="16"/>
      <c r="F494" s="22"/>
      <c r="G494" s="29"/>
      <c r="K494" s="30"/>
      <c r="AS494">
        <v>494</v>
      </c>
      <c r="AT494">
        <f>4*60</f>
        <v>240</v>
      </c>
    </row>
    <row r="495" spans="1:46" ht="15.75" x14ac:dyDescent="0.25">
      <c r="A495" s="16">
        <v>453</v>
      </c>
      <c r="B495" s="22"/>
      <c r="C495" s="4">
        <f t="shared" ca="1" si="37"/>
        <v>200</v>
      </c>
      <c r="D495" s="16"/>
      <c r="E495" s="16"/>
      <c r="F495" s="22"/>
      <c r="G495" s="29"/>
      <c r="K495" s="30"/>
      <c r="AS495">
        <v>495</v>
      </c>
      <c r="AT495">
        <f>4*60</f>
        <v>240</v>
      </c>
    </row>
    <row r="496" spans="1:46" ht="15.75" x14ac:dyDescent="0.25">
      <c r="A496" s="16">
        <v>454</v>
      </c>
      <c r="B496" s="22"/>
      <c r="C496" s="4">
        <f t="shared" ca="1" si="37"/>
        <v>172</v>
      </c>
      <c r="D496" s="16"/>
      <c r="E496" s="16"/>
      <c r="F496" s="22"/>
      <c r="G496" s="29"/>
      <c r="K496" s="30"/>
      <c r="AS496">
        <v>496</v>
      </c>
      <c r="AT496">
        <f>3*60+49</f>
        <v>229</v>
      </c>
    </row>
    <row r="497" spans="1:46" ht="15.75" x14ac:dyDescent="0.25">
      <c r="A497" s="16">
        <v>455</v>
      </c>
      <c r="B497" s="22"/>
      <c r="C497" s="4">
        <f t="shared" ca="1" si="37"/>
        <v>308</v>
      </c>
      <c r="D497" s="16"/>
      <c r="E497" s="16"/>
      <c r="F497" s="22"/>
      <c r="G497" s="29"/>
      <c r="K497" s="30"/>
      <c r="AS497">
        <v>497</v>
      </c>
      <c r="AT497">
        <f>3*60+49</f>
        <v>229</v>
      </c>
    </row>
    <row r="498" spans="1:46" ht="15.75" x14ac:dyDescent="0.25">
      <c r="A498" s="16">
        <v>456</v>
      </c>
      <c r="B498" s="22"/>
      <c r="C498" s="4">
        <f t="shared" ca="1" si="37"/>
        <v>263</v>
      </c>
      <c r="D498" s="16"/>
      <c r="E498" s="16"/>
      <c r="F498" s="22"/>
      <c r="G498" s="29"/>
      <c r="K498" s="30"/>
      <c r="AS498">
        <v>498</v>
      </c>
      <c r="AT498">
        <f>3*60+49</f>
        <v>229</v>
      </c>
    </row>
    <row r="499" spans="1:46" ht="15.75" x14ac:dyDescent="0.25">
      <c r="A499" s="16">
        <v>457</v>
      </c>
      <c r="B499" s="22"/>
      <c r="C499" s="4">
        <f t="shared" ca="1" si="37"/>
        <v>230</v>
      </c>
      <c r="D499" s="16"/>
      <c r="E499" s="16"/>
      <c r="F499" s="22"/>
      <c r="G499" s="29"/>
      <c r="K499" s="30"/>
      <c r="AS499">
        <v>499</v>
      </c>
      <c r="AT499">
        <f>2*60+57</f>
        <v>177</v>
      </c>
    </row>
    <row r="500" spans="1:46" ht="15.75" x14ac:dyDescent="0.25">
      <c r="A500" s="16">
        <v>458</v>
      </c>
      <c r="B500" s="22"/>
      <c r="C500" s="4">
        <f t="shared" ca="1" si="37"/>
        <v>275</v>
      </c>
      <c r="D500" s="16"/>
      <c r="E500" s="16"/>
      <c r="F500" s="22"/>
      <c r="G500" s="29"/>
      <c r="K500" s="30"/>
      <c r="AS500">
        <v>500</v>
      </c>
      <c r="AT500">
        <f>2*60+57</f>
        <v>177</v>
      </c>
    </row>
    <row r="501" spans="1:46" ht="15.75" x14ac:dyDescent="0.25">
      <c r="A501" s="16">
        <v>459</v>
      </c>
      <c r="B501" s="22"/>
      <c r="C501" s="4">
        <f t="shared" ca="1" si="37"/>
        <v>222</v>
      </c>
      <c r="D501" s="16"/>
      <c r="E501" s="16"/>
      <c r="F501" s="22"/>
      <c r="G501" s="29"/>
      <c r="K501" s="30"/>
      <c r="AS501">
        <v>501</v>
      </c>
      <c r="AT501">
        <f>4*60+25</f>
        <v>265</v>
      </c>
    </row>
    <row r="502" spans="1:46" ht="15.75" x14ac:dyDescent="0.25">
      <c r="A502" s="16">
        <v>460</v>
      </c>
      <c r="B502" s="22"/>
      <c r="C502" s="4">
        <f t="shared" ca="1" si="37"/>
        <v>263</v>
      </c>
      <c r="D502" s="16"/>
      <c r="E502" s="16"/>
      <c r="F502" s="22"/>
      <c r="G502" s="29"/>
      <c r="K502" s="30"/>
      <c r="AS502">
        <v>502</v>
      </c>
      <c r="AT502">
        <f>4*60+25</f>
        <v>265</v>
      </c>
    </row>
    <row r="503" spans="1:46" ht="15.75" x14ac:dyDescent="0.25">
      <c r="A503" s="16">
        <v>461</v>
      </c>
      <c r="B503" s="22"/>
      <c r="C503" s="4">
        <f t="shared" ca="1" si="37"/>
        <v>264</v>
      </c>
      <c r="D503" s="16"/>
      <c r="E503" s="16"/>
      <c r="F503" s="22"/>
      <c r="G503" s="29"/>
      <c r="K503" s="30"/>
      <c r="AS503">
        <v>503</v>
      </c>
      <c r="AT503">
        <f>4*60+25</f>
        <v>265</v>
      </c>
    </row>
    <row r="504" spans="1:46" ht="15.75" x14ac:dyDescent="0.25">
      <c r="A504" s="16">
        <v>462</v>
      </c>
      <c r="B504" s="22"/>
      <c r="C504" s="4">
        <f t="shared" ca="1" si="37"/>
        <v>292</v>
      </c>
      <c r="D504" s="16"/>
      <c r="E504" s="16"/>
      <c r="F504" s="22"/>
      <c r="G504" s="29"/>
      <c r="K504" s="30"/>
      <c r="AS504">
        <v>504</v>
      </c>
      <c r="AT504">
        <f>4*60+25</f>
        <v>265</v>
      </c>
    </row>
    <row r="505" spans="1:46" ht="15.75" x14ac:dyDescent="0.25">
      <c r="A505" s="16">
        <v>463</v>
      </c>
      <c r="B505" s="22"/>
      <c r="C505" s="4">
        <f t="shared" ca="1" si="37"/>
        <v>222</v>
      </c>
      <c r="D505" s="16"/>
      <c r="E505" s="16"/>
      <c r="F505" s="22"/>
      <c r="G505" s="29"/>
      <c r="K505" s="30"/>
      <c r="AS505">
        <v>505</v>
      </c>
      <c r="AT505">
        <f>4*60+14</f>
        <v>254</v>
      </c>
    </row>
    <row r="506" spans="1:46" ht="15.75" x14ac:dyDescent="0.25">
      <c r="A506" s="16">
        <v>464</v>
      </c>
      <c r="B506" s="22"/>
      <c r="C506" s="4">
        <f t="shared" ca="1" si="37"/>
        <v>163</v>
      </c>
      <c r="D506" s="16"/>
      <c r="E506" s="16"/>
      <c r="F506" s="22"/>
      <c r="G506" s="29"/>
      <c r="K506" s="30"/>
      <c r="AS506">
        <v>506</v>
      </c>
      <c r="AT506">
        <f>3*60+38</f>
        <v>218</v>
      </c>
    </row>
    <row r="507" spans="1:46" ht="15.75" x14ac:dyDescent="0.25">
      <c r="A507" s="16">
        <v>465</v>
      </c>
      <c r="B507" s="22"/>
      <c r="C507" s="4">
        <f t="shared" ca="1" si="37"/>
        <v>269</v>
      </c>
      <c r="D507" s="16"/>
      <c r="E507" s="16"/>
      <c r="F507" s="22"/>
      <c r="G507" s="29"/>
      <c r="K507" s="30"/>
      <c r="AS507">
        <v>507</v>
      </c>
      <c r="AT507">
        <f>3*60+38</f>
        <v>218</v>
      </c>
    </row>
    <row r="508" spans="1:46" ht="15.75" x14ac:dyDescent="0.25">
      <c r="A508" s="16">
        <v>466</v>
      </c>
      <c r="B508" s="22"/>
      <c r="C508" s="4">
        <f t="shared" ca="1" si="37"/>
        <v>286</v>
      </c>
      <c r="D508" s="16"/>
      <c r="E508" s="16"/>
      <c r="F508" s="22"/>
      <c r="G508" s="29"/>
      <c r="K508" s="30"/>
      <c r="AS508">
        <v>508</v>
      </c>
      <c r="AT508">
        <f>3*60+38</f>
        <v>218</v>
      </c>
    </row>
    <row r="509" spans="1:46" ht="15.75" x14ac:dyDescent="0.25">
      <c r="A509" s="16">
        <v>467</v>
      </c>
      <c r="B509" s="22"/>
      <c r="C509" s="4">
        <f t="shared" ca="1" si="37"/>
        <v>273</v>
      </c>
      <c r="D509" s="16"/>
      <c r="E509" s="16"/>
      <c r="F509" s="22"/>
      <c r="G509" s="29"/>
      <c r="K509" s="30"/>
      <c r="AS509">
        <v>509</v>
      </c>
      <c r="AT509">
        <f>3*60+38</f>
        <v>218</v>
      </c>
    </row>
    <row r="510" spans="1:46" ht="15.75" x14ac:dyDescent="0.25">
      <c r="A510" s="16">
        <v>468</v>
      </c>
      <c r="B510" s="22"/>
      <c r="C510" s="4">
        <f t="shared" ca="1" si="37"/>
        <v>215</v>
      </c>
      <c r="D510" s="16"/>
      <c r="E510" s="16"/>
      <c r="F510" s="22"/>
      <c r="G510" s="29"/>
      <c r="K510" s="30"/>
      <c r="AS510">
        <v>510</v>
      </c>
      <c r="AT510">
        <f>3*60+36</f>
        <v>216</v>
      </c>
    </row>
    <row r="511" spans="1:46" ht="15.75" x14ac:dyDescent="0.25">
      <c r="A511" s="16">
        <v>469</v>
      </c>
      <c r="B511" s="22"/>
      <c r="C511" s="4">
        <f t="shared" ca="1" si="37"/>
        <v>227</v>
      </c>
      <c r="D511" s="16"/>
      <c r="E511" s="16"/>
      <c r="F511" s="22"/>
      <c r="G511" s="29"/>
      <c r="K511" s="30"/>
      <c r="AS511">
        <v>511</v>
      </c>
      <c r="AT511">
        <f>3*60+36</f>
        <v>216</v>
      </c>
    </row>
    <row r="512" spans="1:46" ht="15.75" x14ac:dyDescent="0.25">
      <c r="A512" s="16">
        <v>470</v>
      </c>
      <c r="B512" s="22"/>
      <c r="C512" s="4">
        <f t="shared" ca="1" si="37"/>
        <v>222</v>
      </c>
      <c r="D512" s="16"/>
      <c r="E512" s="16"/>
      <c r="F512" s="22"/>
      <c r="G512" s="29"/>
      <c r="K512" s="30"/>
      <c r="AS512">
        <v>512</v>
      </c>
      <c r="AT512">
        <f>3*60+36</f>
        <v>216</v>
      </c>
    </row>
    <row r="513" spans="1:46" ht="15.75" x14ac:dyDescent="0.25">
      <c r="A513" s="16">
        <v>471</v>
      </c>
      <c r="B513" s="22"/>
      <c r="C513" s="4">
        <f t="shared" ca="1" si="37"/>
        <v>235</v>
      </c>
      <c r="D513" s="16"/>
      <c r="E513" s="16"/>
      <c r="F513" s="22"/>
      <c r="G513" s="29"/>
      <c r="K513" s="30"/>
      <c r="AS513">
        <v>513</v>
      </c>
      <c r="AT513">
        <f>3*60+49</f>
        <v>229</v>
      </c>
    </row>
    <row r="514" spans="1:46" ht="15.75" x14ac:dyDescent="0.25">
      <c r="A514" s="16">
        <v>472</v>
      </c>
      <c r="B514" s="22"/>
      <c r="C514" s="4">
        <f t="shared" ca="1" si="37"/>
        <v>274</v>
      </c>
      <c r="D514" s="16"/>
      <c r="E514" s="16"/>
      <c r="F514" s="22"/>
      <c r="G514" s="29"/>
      <c r="K514" s="30"/>
      <c r="AS514">
        <v>514</v>
      </c>
      <c r="AT514">
        <f>3*60+49</f>
        <v>229</v>
      </c>
    </row>
    <row r="515" spans="1:46" ht="15.75" x14ac:dyDescent="0.25">
      <c r="A515" s="16">
        <v>473</v>
      </c>
      <c r="B515" s="22"/>
      <c r="C515" s="4">
        <f t="shared" ca="1" si="37"/>
        <v>273</v>
      </c>
      <c r="D515" s="16"/>
      <c r="E515" s="16"/>
      <c r="F515" s="22"/>
      <c r="G515" s="29"/>
      <c r="K515" s="30"/>
      <c r="AS515">
        <v>515</v>
      </c>
      <c r="AT515">
        <f>3*60+49</f>
        <v>229</v>
      </c>
    </row>
    <row r="516" spans="1:46" ht="15.75" x14ac:dyDescent="0.25">
      <c r="A516" s="16">
        <v>474</v>
      </c>
      <c r="B516" s="22"/>
      <c r="C516" s="4">
        <f t="shared" ca="1" si="37"/>
        <v>235</v>
      </c>
      <c r="D516" s="16"/>
      <c r="E516" s="16"/>
      <c r="F516" s="22"/>
      <c r="G516" s="29"/>
      <c r="K516" s="30"/>
      <c r="AS516">
        <v>516</v>
      </c>
      <c r="AT516">
        <f t="shared" ref="AT516:AT521" si="38">3*60+51</f>
        <v>231</v>
      </c>
    </row>
    <row r="517" spans="1:46" ht="15.75" x14ac:dyDescent="0.25">
      <c r="A517" s="16">
        <v>475</v>
      </c>
      <c r="B517" s="22"/>
      <c r="C517" s="4">
        <f t="shared" ca="1" si="37"/>
        <v>279</v>
      </c>
      <c r="D517" s="16"/>
      <c r="E517" s="16"/>
      <c r="F517" s="22"/>
      <c r="G517" s="29"/>
      <c r="K517" s="30"/>
      <c r="AS517">
        <v>517</v>
      </c>
      <c r="AT517">
        <f t="shared" si="38"/>
        <v>231</v>
      </c>
    </row>
    <row r="518" spans="1:46" ht="15.75" x14ac:dyDescent="0.25">
      <c r="A518" s="16">
        <v>476</v>
      </c>
      <c r="B518" s="22"/>
      <c r="C518" s="4">
        <f t="shared" ca="1" si="37"/>
        <v>236</v>
      </c>
      <c r="D518" s="16"/>
      <c r="E518" s="16"/>
      <c r="F518" s="22"/>
      <c r="G518" s="29"/>
      <c r="K518" s="30"/>
      <c r="AS518">
        <v>518</v>
      </c>
      <c r="AT518">
        <f t="shared" si="38"/>
        <v>231</v>
      </c>
    </row>
    <row r="519" spans="1:46" ht="15.75" x14ac:dyDescent="0.25">
      <c r="A519" s="16">
        <v>477</v>
      </c>
      <c r="B519" s="22"/>
      <c r="C519" s="4">
        <f t="shared" ca="1" si="37"/>
        <v>236</v>
      </c>
      <c r="D519" s="16"/>
      <c r="E519" s="16"/>
      <c r="F519" s="22"/>
      <c r="G519" s="29"/>
      <c r="K519" s="30"/>
      <c r="AS519">
        <v>519</v>
      </c>
      <c r="AT519">
        <f t="shared" si="38"/>
        <v>231</v>
      </c>
    </row>
    <row r="520" spans="1:46" ht="15.75" x14ac:dyDescent="0.25">
      <c r="A520" s="16">
        <v>478</v>
      </c>
      <c r="B520" s="22"/>
      <c r="C520" s="4">
        <f t="shared" ca="1" si="37"/>
        <v>209</v>
      </c>
      <c r="D520" s="16"/>
      <c r="E520" s="16"/>
      <c r="F520" s="22"/>
      <c r="G520" s="29"/>
      <c r="K520" s="30"/>
      <c r="AS520">
        <v>520</v>
      </c>
      <c r="AT520">
        <f t="shared" si="38"/>
        <v>231</v>
      </c>
    </row>
    <row r="521" spans="1:46" ht="15.75" x14ac:dyDescent="0.25">
      <c r="A521" s="16">
        <v>479</v>
      </c>
      <c r="B521" s="22"/>
      <c r="C521" s="4">
        <f t="shared" ca="1" si="37"/>
        <v>199</v>
      </c>
      <c r="D521" s="16"/>
      <c r="E521" s="16"/>
      <c r="F521" s="22"/>
      <c r="G521" s="29"/>
      <c r="K521" s="30"/>
      <c r="AS521">
        <v>521</v>
      </c>
      <c r="AT521">
        <f t="shared" si="38"/>
        <v>231</v>
      </c>
    </row>
    <row r="522" spans="1:46" ht="15.75" x14ac:dyDescent="0.25">
      <c r="A522" s="16">
        <v>480</v>
      </c>
      <c r="B522" s="22"/>
      <c r="C522" s="4">
        <f t="shared" ca="1" si="37"/>
        <v>170</v>
      </c>
      <c r="D522" s="16"/>
      <c r="E522" s="16"/>
      <c r="F522" s="22"/>
      <c r="G522" s="29"/>
      <c r="K522" s="30"/>
      <c r="AS522">
        <v>522</v>
      </c>
      <c r="AT522">
        <f>3*60+56</f>
        <v>236</v>
      </c>
    </row>
    <row r="523" spans="1:46" ht="15.75" x14ac:dyDescent="0.25">
      <c r="A523" s="16">
        <v>481</v>
      </c>
      <c r="B523" s="22"/>
      <c r="C523" s="4">
        <f t="shared" ca="1" si="37"/>
        <v>143</v>
      </c>
      <c r="D523" s="16"/>
      <c r="E523" s="16"/>
      <c r="F523" s="22"/>
      <c r="G523" s="29"/>
      <c r="K523" s="30"/>
      <c r="AS523">
        <v>523</v>
      </c>
      <c r="AT523">
        <f>3*60+51</f>
        <v>231</v>
      </c>
    </row>
    <row r="524" spans="1:46" ht="15.75" x14ac:dyDescent="0.25">
      <c r="A524" s="16">
        <v>482</v>
      </c>
      <c r="B524" s="22"/>
      <c r="C524" s="4">
        <f t="shared" ca="1" si="37"/>
        <v>214</v>
      </c>
      <c r="D524" s="16"/>
      <c r="E524" s="16"/>
      <c r="F524" s="22"/>
      <c r="G524" s="29"/>
      <c r="K524" s="30"/>
      <c r="AS524">
        <v>524</v>
      </c>
      <c r="AT524">
        <f>3*60+51</f>
        <v>231</v>
      </c>
    </row>
    <row r="525" spans="1:46" ht="15.75" x14ac:dyDescent="0.25">
      <c r="A525" s="16">
        <v>483</v>
      </c>
      <c r="B525" s="22"/>
      <c r="C525" s="4">
        <f t="shared" ca="1" si="37"/>
        <v>211</v>
      </c>
      <c r="D525" s="16"/>
      <c r="E525" s="16"/>
      <c r="F525" s="22"/>
      <c r="G525" s="29"/>
      <c r="K525" s="30"/>
      <c r="AS525">
        <v>525</v>
      </c>
      <c r="AT525">
        <f>3*60+51</f>
        <v>231</v>
      </c>
    </row>
    <row r="526" spans="1:46" ht="15.75" x14ac:dyDescent="0.25">
      <c r="A526" s="16">
        <v>484</v>
      </c>
      <c r="B526" s="22"/>
      <c r="C526" s="4">
        <f t="shared" ca="1" si="37"/>
        <v>282</v>
      </c>
      <c r="D526" s="16"/>
      <c r="E526" s="16"/>
      <c r="F526" s="22"/>
      <c r="G526" s="29"/>
      <c r="K526" s="30"/>
      <c r="AS526">
        <v>526</v>
      </c>
      <c r="AT526">
        <f>3*60+51</f>
        <v>231</v>
      </c>
    </row>
    <row r="527" spans="1:46" ht="15.75" x14ac:dyDescent="0.25">
      <c r="A527" s="16">
        <v>485</v>
      </c>
      <c r="B527" s="22"/>
      <c r="C527" s="4">
        <f t="shared" ca="1" si="37"/>
        <v>192</v>
      </c>
      <c r="D527" s="16"/>
      <c r="E527" s="16"/>
      <c r="F527" s="22"/>
      <c r="G527" s="29"/>
      <c r="K527" s="30"/>
      <c r="AS527">
        <v>527</v>
      </c>
      <c r="AT527">
        <f>3*60+55</f>
        <v>235</v>
      </c>
    </row>
    <row r="528" spans="1:46" ht="15.75" x14ac:dyDescent="0.25">
      <c r="A528" s="16">
        <v>486</v>
      </c>
      <c r="B528" s="22"/>
      <c r="C528" s="4">
        <f t="shared" ca="1" si="37"/>
        <v>244</v>
      </c>
      <c r="D528" s="16"/>
      <c r="E528" s="16"/>
      <c r="F528" s="22"/>
      <c r="G528" s="29"/>
      <c r="K528" s="30"/>
      <c r="AS528">
        <v>528</v>
      </c>
      <c r="AT528">
        <f>3*60+39</f>
        <v>219</v>
      </c>
    </row>
    <row r="529" spans="1:46" ht="15.75" x14ac:dyDescent="0.25">
      <c r="A529" s="16">
        <v>487</v>
      </c>
      <c r="B529" s="22"/>
      <c r="C529" s="4">
        <f t="shared" ca="1" si="37"/>
        <v>292</v>
      </c>
      <c r="D529" s="16"/>
      <c r="E529" s="16"/>
      <c r="F529" s="22"/>
      <c r="G529" s="29"/>
      <c r="K529" s="30"/>
      <c r="AS529">
        <v>529</v>
      </c>
      <c r="AT529">
        <f>3*60+39</f>
        <v>219</v>
      </c>
    </row>
    <row r="530" spans="1:46" ht="15.75" x14ac:dyDescent="0.25">
      <c r="A530" s="16">
        <v>488</v>
      </c>
      <c r="B530" s="22"/>
      <c r="C530" s="4">
        <f t="shared" ca="1" si="37"/>
        <v>242</v>
      </c>
      <c r="D530" s="16"/>
      <c r="E530" s="16"/>
      <c r="F530" s="22"/>
      <c r="G530" s="29"/>
      <c r="K530" s="30"/>
      <c r="AS530">
        <v>530</v>
      </c>
      <c r="AT530">
        <f>2*60+43</f>
        <v>163</v>
      </c>
    </row>
    <row r="531" spans="1:46" ht="15.75" x14ac:dyDescent="0.25">
      <c r="A531" s="16">
        <v>489</v>
      </c>
      <c r="B531" s="22"/>
      <c r="C531" s="4">
        <f t="shared" ca="1" si="37"/>
        <v>200</v>
      </c>
      <c r="D531" s="16"/>
      <c r="E531" s="16"/>
      <c r="F531" s="22"/>
      <c r="G531" s="29"/>
      <c r="K531" s="30"/>
      <c r="AS531">
        <v>531</v>
      </c>
      <c r="AT531">
        <f>3*60+8</f>
        <v>188</v>
      </c>
    </row>
    <row r="532" spans="1:46" ht="15.75" x14ac:dyDescent="0.25">
      <c r="A532" s="16">
        <v>490</v>
      </c>
      <c r="B532" s="22"/>
      <c r="C532" s="4">
        <f t="shared" ca="1" si="37"/>
        <v>202</v>
      </c>
      <c r="D532" s="16"/>
      <c r="E532" s="16"/>
      <c r="F532" s="22"/>
      <c r="G532" s="29"/>
      <c r="K532" s="30"/>
      <c r="AS532">
        <v>532</v>
      </c>
      <c r="AT532">
        <f>3*60+8</f>
        <v>188</v>
      </c>
    </row>
    <row r="533" spans="1:46" ht="15.75" x14ac:dyDescent="0.25">
      <c r="A533" s="16">
        <v>491</v>
      </c>
      <c r="B533" s="22"/>
      <c r="C533" s="4">
        <f t="shared" ca="1" si="37"/>
        <v>228</v>
      </c>
      <c r="D533" s="16"/>
      <c r="E533" s="16"/>
      <c r="F533" s="22"/>
      <c r="G533" s="29"/>
      <c r="K533" s="30"/>
      <c r="AS533">
        <v>533</v>
      </c>
      <c r="AT533">
        <f>2*60+43</f>
        <v>163</v>
      </c>
    </row>
    <row r="534" spans="1:46" ht="15.75" x14ac:dyDescent="0.25">
      <c r="A534" s="16">
        <v>492</v>
      </c>
      <c r="B534" s="22"/>
      <c r="C534" s="4">
        <f t="shared" ca="1" si="37"/>
        <v>259</v>
      </c>
      <c r="D534" s="16"/>
      <c r="E534" s="16"/>
      <c r="F534" s="22"/>
      <c r="G534" s="29"/>
      <c r="K534" s="30"/>
      <c r="AS534">
        <v>534</v>
      </c>
      <c r="AT534">
        <f>3*60+22</f>
        <v>202</v>
      </c>
    </row>
    <row r="535" spans="1:46" ht="15.75" x14ac:dyDescent="0.25">
      <c r="A535" s="16">
        <v>493</v>
      </c>
      <c r="B535" s="22"/>
      <c r="C535" s="4">
        <f t="shared" ca="1" si="37"/>
        <v>352</v>
      </c>
      <c r="D535" s="16"/>
      <c r="E535" s="16"/>
      <c r="F535" s="22"/>
      <c r="G535" s="29"/>
      <c r="K535" s="30"/>
      <c r="AS535">
        <v>535</v>
      </c>
      <c r="AT535">
        <f>6*60+33</f>
        <v>393</v>
      </c>
    </row>
    <row r="536" spans="1:46" ht="15.75" x14ac:dyDescent="0.25">
      <c r="A536" s="16">
        <v>494</v>
      </c>
      <c r="B536" s="22"/>
      <c r="C536" s="4">
        <f t="shared" ca="1" si="37"/>
        <v>222</v>
      </c>
      <c r="D536" s="16"/>
      <c r="E536" s="16"/>
      <c r="F536" s="22"/>
      <c r="G536" s="29"/>
      <c r="K536" s="30"/>
      <c r="AS536">
        <v>536</v>
      </c>
      <c r="AT536">
        <f>6*60+33</f>
        <v>393</v>
      </c>
    </row>
    <row r="537" spans="1:46" ht="15.75" x14ac:dyDescent="0.25">
      <c r="A537" s="16">
        <v>495</v>
      </c>
      <c r="B537" s="22"/>
      <c r="C537" s="4">
        <f t="shared" ca="1" si="37"/>
        <v>321</v>
      </c>
      <c r="D537" s="16"/>
      <c r="E537" s="16"/>
      <c r="F537" s="22"/>
      <c r="G537" s="29"/>
      <c r="K537" s="30"/>
      <c r="AS537">
        <v>537</v>
      </c>
      <c r="AT537">
        <f>3*60+56</f>
        <v>236</v>
      </c>
    </row>
    <row r="538" spans="1:46" ht="15.75" x14ac:dyDescent="0.25">
      <c r="A538" s="16">
        <v>496</v>
      </c>
      <c r="B538" s="22"/>
      <c r="C538" s="4">
        <f t="shared" ca="1" si="37"/>
        <v>215</v>
      </c>
      <c r="D538" s="16"/>
      <c r="E538" s="16"/>
      <c r="F538" s="22"/>
      <c r="G538" s="29"/>
      <c r="K538" s="30"/>
      <c r="AS538">
        <v>538</v>
      </c>
      <c r="AT538">
        <f>3*60+56</f>
        <v>236</v>
      </c>
    </row>
    <row r="539" spans="1:46" ht="15.75" x14ac:dyDescent="0.25">
      <c r="A539" s="16">
        <v>497</v>
      </c>
      <c r="B539" s="22"/>
      <c r="C539" s="4">
        <f t="shared" ca="1" si="37"/>
        <v>273</v>
      </c>
      <c r="D539" s="16"/>
      <c r="E539" s="16"/>
      <c r="F539" s="22"/>
      <c r="G539" s="29"/>
      <c r="K539" s="30"/>
      <c r="AS539">
        <v>539</v>
      </c>
      <c r="AT539">
        <f>3*60+56</f>
        <v>236</v>
      </c>
    </row>
    <row r="540" spans="1:46" ht="15.75" x14ac:dyDescent="0.25">
      <c r="A540" s="16">
        <v>498</v>
      </c>
      <c r="B540" s="22"/>
      <c r="C540" s="4">
        <f t="shared" ca="1" si="37"/>
        <v>200</v>
      </c>
      <c r="D540" s="16"/>
      <c r="E540" s="16"/>
      <c r="F540" s="22"/>
      <c r="G540" s="29"/>
      <c r="K540" s="30"/>
      <c r="AS540">
        <v>540</v>
      </c>
      <c r="AT540">
        <f>3*60+20</f>
        <v>200</v>
      </c>
    </row>
    <row r="541" spans="1:46" ht="15.75" x14ac:dyDescent="0.25">
      <c r="A541" s="16">
        <v>499</v>
      </c>
      <c r="B541" s="22"/>
      <c r="C541" s="4">
        <f t="shared" ca="1" si="37"/>
        <v>264</v>
      </c>
      <c r="D541" s="16"/>
      <c r="E541" s="16"/>
      <c r="F541" s="22"/>
      <c r="G541" s="29"/>
      <c r="K541" s="30"/>
      <c r="AS541">
        <v>541</v>
      </c>
      <c r="AT541">
        <f>3*60+20</f>
        <v>200</v>
      </c>
    </row>
    <row r="542" spans="1:46" ht="15.75" x14ac:dyDescent="0.25">
      <c r="A542" s="16">
        <v>500</v>
      </c>
      <c r="B542" s="22"/>
      <c r="C542" s="4">
        <f t="shared" ca="1" si="37"/>
        <v>245</v>
      </c>
      <c r="D542" s="16"/>
      <c r="E542" s="16"/>
      <c r="F542" s="22"/>
      <c r="G542" s="29"/>
      <c r="K542" s="30"/>
      <c r="AS542">
        <v>542</v>
      </c>
      <c r="AT542">
        <f>3*60+48</f>
        <v>228</v>
      </c>
    </row>
    <row r="543" spans="1:46" ht="15.75" x14ac:dyDescent="0.25">
      <c r="A543" s="16">
        <v>501</v>
      </c>
      <c r="B543" s="22"/>
      <c r="C543" s="4">
        <f t="shared" ca="1" si="37"/>
        <v>157</v>
      </c>
      <c r="D543" s="16"/>
      <c r="E543" s="16"/>
      <c r="F543" s="22"/>
      <c r="G543" s="29"/>
      <c r="K543" s="30"/>
      <c r="AS543">
        <v>543</v>
      </c>
      <c r="AT543">
        <f>3*60+48</f>
        <v>228</v>
      </c>
    </row>
    <row r="544" spans="1:46" ht="15.75" x14ac:dyDescent="0.25">
      <c r="A544" s="16">
        <v>502</v>
      </c>
      <c r="B544" s="22"/>
      <c r="C544" s="4">
        <f t="shared" ca="1" si="37"/>
        <v>230</v>
      </c>
      <c r="D544" s="16"/>
      <c r="E544" s="16"/>
      <c r="F544" s="22"/>
      <c r="G544" s="29"/>
      <c r="K544" s="30"/>
      <c r="AS544">
        <v>544</v>
      </c>
      <c r="AT544">
        <f>3*60+48</f>
        <v>228</v>
      </c>
    </row>
    <row r="545" spans="1:46" ht="15.75" x14ac:dyDescent="0.25">
      <c r="A545" s="16">
        <v>503</v>
      </c>
      <c r="B545" s="22"/>
      <c r="C545" s="4">
        <f t="shared" ca="1" si="37"/>
        <v>250</v>
      </c>
      <c r="D545" s="16"/>
      <c r="E545" s="16"/>
      <c r="F545" s="22"/>
      <c r="G545" s="29"/>
      <c r="K545" s="30"/>
      <c r="AS545">
        <v>545</v>
      </c>
      <c r="AT545">
        <f>3*60+48</f>
        <v>228</v>
      </c>
    </row>
    <row r="546" spans="1:46" ht="15.75" x14ac:dyDescent="0.25">
      <c r="A546" s="16">
        <v>504</v>
      </c>
      <c r="B546" s="22"/>
      <c r="C546" s="4">
        <f t="shared" ca="1" si="37"/>
        <v>246</v>
      </c>
      <c r="D546" s="16"/>
      <c r="E546" s="16"/>
      <c r="F546" s="22"/>
      <c r="G546" s="29"/>
      <c r="K546" s="30"/>
      <c r="AS546">
        <v>546</v>
      </c>
      <c r="AT546">
        <f>3*60+48</f>
        <v>228</v>
      </c>
    </row>
    <row r="547" spans="1:46" ht="15.75" x14ac:dyDescent="0.25">
      <c r="A547" s="16">
        <v>505</v>
      </c>
      <c r="B547" s="22"/>
      <c r="C547" s="4">
        <f t="shared" ca="1" si="37"/>
        <v>271</v>
      </c>
      <c r="D547" s="16"/>
      <c r="E547" s="16"/>
      <c r="F547" s="22"/>
      <c r="G547" s="29"/>
      <c r="K547" s="30"/>
      <c r="AS547">
        <v>547</v>
      </c>
      <c r="AT547">
        <f>4*60+5</f>
        <v>245</v>
      </c>
    </row>
    <row r="548" spans="1:46" ht="15.75" x14ac:dyDescent="0.25">
      <c r="A548" s="16">
        <v>506</v>
      </c>
      <c r="B548" s="22"/>
      <c r="C548" s="4">
        <f t="shared" ca="1" si="37"/>
        <v>195</v>
      </c>
      <c r="D548" s="16"/>
      <c r="E548" s="16"/>
      <c r="F548" s="22"/>
      <c r="G548" s="29"/>
      <c r="K548" s="30"/>
      <c r="AS548">
        <v>548</v>
      </c>
      <c r="AT548">
        <f>3*60+48</f>
        <v>228</v>
      </c>
    </row>
    <row r="549" spans="1:46" ht="15.75" x14ac:dyDescent="0.25">
      <c r="A549" s="16">
        <v>507</v>
      </c>
      <c r="B549" s="22"/>
      <c r="C549" s="4">
        <f t="shared" ca="1" si="37"/>
        <v>210</v>
      </c>
      <c r="D549" s="16"/>
      <c r="E549" s="16"/>
      <c r="F549" s="22"/>
      <c r="G549" s="29"/>
      <c r="K549" s="30"/>
      <c r="AS549">
        <v>549</v>
      </c>
      <c r="AT549">
        <f>3*60+48</f>
        <v>228</v>
      </c>
    </row>
    <row r="550" spans="1:46" ht="15.75" x14ac:dyDescent="0.25">
      <c r="A550" s="16">
        <v>508</v>
      </c>
      <c r="B550" s="22"/>
      <c r="C550" s="4">
        <f t="shared" ca="1" si="37"/>
        <v>245</v>
      </c>
      <c r="D550" s="16"/>
      <c r="E550" s="16"/>
      <c r="F550" s="22"/>
      <c r="G550" s="29"/>
      <c r="K550" s="30"/>
      <c r="AS550">
        <v>550</v>
      </c>
      <c r="AT550">
        <f>3*60+48</f>
        <v>228</v>
      </c>
    </row>
    <row r="551" spans="1:46" ht="15.75" x14ac:dyDescent="0.25">
      <c r="A551" s="16">
        <v>509</v>
      </c>
      <c r="B551" s="22"/>
      <c r="C551" s="4">
        <f t="shared" ca="1" si="37"/>
        <v>245</v>
      </c>
      <c r="D551" s="16"/>
      <c r="E551" s="16"/>
      <c r="F551" s="22"/>
      <c r="G551" s="29"/>
      <c r="K551" s="30"/>
      <c r="AS551">
        <v>551</v>
      </c>
      <c r="AT551">
        <f>3*60+48</f>
        <v>228</v>
      </c>
    </row>
    <row r="552" spans="1:46" ht="15.75" x14ac:dyDescent="0.25">
      <c r="A552" s="16">
        <v>510</v>
      </c>
      <c r="B552" s="22"/>
      <c r="C552" s="4">
        <f t="shared" ca="1" si="37"/>
        <v>270</v>
      </c>
      <c r="D552" s="16"/>
      <c r="E552" s="16"/>
      <c r="F552" s="22"/>
      <c r="G552" s="29"/>
      <c r="K552" s="30"/>
      <c r="AS552">
        <v>552</v>
      </c>
      <c r="AT552">
        <f>4*60+17</f>
        <v>257</v>
      </c>
    </row>
    <row r="553" spans="1:46" ht="15.75" x14ac:dyDescent="0.25">
      <c r="A553" s="16">
        <v>511</v>
      </c>
      <c r="B553" s="22"/>
      <c r="C553" s="4">
        <f t="shared" ca="1" si="37"/>
        <v>293</v>
      </c>
      <c r="D553" s="16"/>
      <c r="E553" s="16"/>
      <c r="F553" s="22"/>
      <c r="G553" s="29"/>
      <c r="K553" s="30"/>
      <c r="AS553">
        <v>553</v>
      </c>
      <c r="AT553">
        <f>3*60+14</f>
        <v>194</v>
      </c>
    </row>
    <row r="554" spans="1:46" ht="15.75" x14ac:dyDescent="0.25">
      <c r="A554" s="16">
        <v>512</v>
      </c>
      <c r="B554" s="22"/>
      <c r="C554" s="4">
        <f t="shared" ca="1" si="37"/>
        <v>262</v>
      </c>
      <c r="D554" s="16"/>
      <c r="E554" s="16"/>
      <c r="F554" s="22"/>
      <c r="G554" s="29"/>
      <c r="K554" s="30"/>
      <c r="AS554">
        <v>554</v>
      </c>
      <c r="AT554">
        <f>3*60+14</f>
        <v>194</v>
      </c>
    </row>
    <row r="555" spans="1:46" ht="15.75" x14ac:dyDescent="0.25">
      <c r="A555" s="16">
        <v>513</v>
      </c>
      <c r="B555" s="22"/>
      <c r="C555" s="4">
        <f t="shared" ref="C555:C618" ca="1" si="39">IF(OR(ISBLANK(A555),A555&gt;$I$9),NA(),OFFSET(INDIRECT($BA$3),A555-1,0,1,1))</f>
        <v>224</v>
      </c>
      <c r="D555" s="16"/>
      <c r="E555" s="16"/>
      <c r="F555" s="22"/>
      <c r="G555" s="29"/>
      <c r="K555" s="30"/>
      <c r="AS555">
        <v>555</v>
      </c>
      <c r="AT555">
        <f t="shared" ref="AT555:AT563" si="40">4*60+24</f>
        <v>264</v>
      </c>
    </row>
    <row r="556" spans="1:46" ht="15.75" x14ac:dyDescent="0.25">
      <c r="A556" s="16">
        <v>514</v>
      </c>
      <c r="B556" s="22"/>
      <c r="C556" s="4">
        <f t="shared" ca="1" si="39"/>
        <v>199</v>
      </c>
      <c r="D556" s="16"/>
      <c r="E556" s="16"/>
      <c r="F556" s="22"/>
      <c r="G556" s="29"/>
      <c r="K556" s="30"/>
      <c r="AS556">
        <v>556</v>
      </c>
      <c r="AT556">
        <f t="shared" si="40"/>
        <v>264</v>
      </c>
    </row>
    <row r="557" spans="1:46" ht="15.75" x14ac:dyDescent="0.25">
      <c r="A557" s="16">
        <v>515</v>
      </c>
      <c r="B557" s="22"/>
      <c r="C557" s="4">
        <f t="shared" ca="1" si="39"/>
        <v>188</v>
      </c>
      <c r="D557" s="16"/>
      <c r="E557" s="16"/>
      <c r="F557" s="22"/>
      <c r="G557" s="29"/>
      <c r="K557" s="30"/>
      <c r="AS557">
        <v>557</v>
      </c>
      <c r="AT557">
        <f t="shared" si="40"/>
        <v>264</v>
      </c>
    </row>
    <row r="558" spans="1:46" ht="15.75" x14ac:dyDescent="0.25">
      <c r="A558" s="16">
        <v>516</v>
      </c>
      <c r="B558" s="22"/>
      <c r="C558" s="4">
        <f t="shared" ca="1" si="39"/>
        <v>295</v>
      </c>
      <c r="D558" s="16"/>
      <c r="E558" s="16"/>
      <c r="F558" s="22"/>
      <c r="G558" s="29"/>
      <c r="K558" s="30"/>
      <c r="AS558">
        <v>558</v>
      </c>
      <c r="AT558">
        <f t="shared" si="40"/>
        <v>264</v>
      </c>
    </row>
    <row r="559" spans="1:46" ht="15.75" x14ac:dyDescent="0.25">
      <c r="A559" s="16">
        <v>517</v>
      </c>
      <c r="B559" s="22"/>
      <c r="C559" s="4">
        <f t="shared" ca="1" si="39"/>
        <v>252</v>
      </c>
      <c r="D559" s="16"/>
      <c r="E559" s="16"/>
      <c r="F559" s="22"/>
      <c r="G559" s="29"/>
      <c r="K559" s="30"/>
      <c r="AS559">
        <v>559</v>
      </c>
      <c r="AT559">
        <f t="shared" si="40"/>
        <v>264</v>
      </c>
    </row>
    <row r="560" spans="1:46" ht="15.75" x14ac:dyDescent="0.25">
      <c r="A560" s="16">
        <v>518</v>
      </c>
      <c r="B560" s="22"/>
      <c r="C560" s="4">
        <f t="shared" ca="1" si="39"/>
        <v>216</v>
      </c>
      <c r="D560" s="16"/>
      <c r="E560" s="16"/>
      <c r="F560" s="22"/>
      <c r="G560" s="29"/>
      <c r="K560" s="30"/>
      <c r="AS560">
        <v>560</v>
      </c>
      <c r="AT560">
        <f t="shared" si="40"/>
        <v>264</v>
      </c>
    </row>
    <row r="561" spans="1:46" ht="15.75" x14ac:dyDescent="0.25">
      <c r="A561" s="16">
        <v>519</v>
      </c>
      <c r="B561" s="22"/>
      <c r="C561" s="4">
        <f t="shared" ca="1" si="39"/>
        <v>204</v>
      </c>
      <c r="D561" s="16"/>
      <c r="E561" s="16"/>
      <c r="F561" s="22"/>
      <c r="G561" s="29"/>
      <c r="K561" s="30"/>
      <c r="AS561">
        <v>561</v>
      </c>
      <c r="AT561">
        <f t="shared" si="40"/>
        <v>264</v>
      </c>
    </row>
    <row r="562" spans="1:46" ht="15.75" x14ac:dyDescent="0.25">
      <c r="A562" s="16">
        <v>520</v>
      </c>
      <c r="B562" s="22"/>
      <c r="C562" s="4">
        <f t="shared" ca="1" si="39"/>
        <v>247</v>
      </c>
      <c r="D562" s="16"/>
      <c r="E562" s="16"/>
      <c r="F562" s="22"/>
      <c r="G562" s="29"/>
      <c r="K562" s="30"/>
      <c r="AS562">
        <v>562</v>
      </c>
      <c r="AT562">
        <f t="shared" si="40"/>
        <v>264</v>
      </c>
    </row>
    <row r="563" spans="1:46" ht="15.75" x14ac:dyDescent="0.25">
      <c r="A563" s="16">
        <v>521</v>
      </c>
      <c r="B563" s="22"/>
      <c r="C563" s="4">
        <f t="shared" ca="1" si="39"/>
        <v>310</v>
      </c>
      <c r="D563" s="16"/>
      <c r="E563" s="16"/>
      <c r="F563" s="22"/>
      <c r="G563" s="29"/>
      <c r="K563" s="30"/>
      <c r="AS563">
        <v>563</v>
      </c>
      <c r="AT563">
        <f t="shared" si="40"/>
        <v>264</v>
      </c>
    </row>
    <row r="564" spans="1:46" ht="15.75" x14ac:dyDescent="0.25">
      <c r="A564" s="16">
        <v>522</v>
      </c>
      <c r="B564" s="22"/>
      <c r="C564" s="4">
        <f t="shared" ca="1" si="39"/>
        <v>244</v>
      </c>
      <c r="D564" s="16"/>
      <c r="E564" s="16"/>
      <c r="F564" s="22"/>
      <c r="G564" s="29"/>
      <c r="K564" s="30"/>
      <c r="AS564">
        <v>564</v>
      </c>
      <c r="AT564">
        <f>3*60+52</f>
        <v>232</v>
      </c>
    </row>
    <row r="565" spans="1:46" ht="15.75" x14ac:dyDescent="0.25">
      <c r="A565" s="16">
        <v>523</v>
      </c>
      <c r="B565" s="22"/>
      <c r="C565" s="4">
        <f t="shared" ca="1" si="39"/>
        <v>239</v>
      </c>
      <c r="D565" s="16"/>
      <c r="E565" s="16"/>
      <c r="F565" s="22"/>
      <c r="G565" s="29"/>
      <c r="K565" s="30"/>
      <c r="AS565">
        <v>565</v>
      </c>
      <c r="AT565">
        <f>3*60+52</f>
        <v>232</v>
      </c>
    </row>
    <row r="566" spans="1:46" ht="15.75" x14ac:dyDescent="0.25">
      <c r="A566" s="16">
        <v>524</v>
      </c>
      <c r="B566" s="22"/>
      <c r="C566" s="4">
        <f t="shared" ca="1" si="39"/>
        <v>293</v>
      </c>
      <c r="D566" s="16"/>
      <c r="E566" s="16"/>
      <c r="F566" s="22"/>
      <c r="G566" s="29"/>
      <c r="K566" s="30"/>
      <c r="AS566">
        <v>566</v>
      </c>
      <c r="AT566">
        <f>3*60+52</f>
        <v>232</v>
      </c>
    </row>
    <row r="567" spans="1:46" ht="15.75" x14ac:dyDescent="0.25">
      <c r="A567" s="16">
        <v>525</v>
      </c>
      <c r="B567" s="22"/>
      <c r="C567" s="4">
        <f t="shared" ca="1" si="39"/>
        <v>256</v>
      </c>
      <c r="D567" s="16"/>
      <c r="E567" s="16"/>
      <c r="F567" s="22"/>
      <c r="G567" s="29"/>
      <c r="K567" s="30"/>
      <c r="AS567">
        <v>567</v>
      </c>
      <c r="AT567">
        <f>3*60+29</f>
        <v>209</v>
      </c>
    </row>
    <row r="568" spans="1:46" ht="15.75" x14ac:dyDescent="0.25">
      <c r="A568" s="16">
        <v>526</v>
      </c>
      <c r="B568" s="22"/>
      <c r="C568" s="4">
        <f t="shared" ca="1" si="39"/>
        <v>235</v>
      </c>
      <c r="D568" s="16"/>
      <c r="E568" s="16"/>
      <c r="F568" s="22"/>
      <c r="G568" s="29"/>
      <c r="K568" s="30"/>
      <c r="AS568">
        <v>568</v>
      </c>
      <c r="AT568">
        <f>3*60+29</f>
        <v>209</v>
      </c>
    </row>
    <row r="569" spans="1:46" ht="15.75" x14ac:dyDescent="0.25">
      <c r="A569" s="16">
        <v>527</v>
      </c>
      <c r="B569" s="22"/>
      <c r="C569" s="4">
        <f t="shared" ca="1" si="39"/>
        <v>308</v>
      </c>
      <c r="D569" s="16"/>
      <c r="E569" s="16"/>
      <c r="F569" s="22"/>
      <c r="G569" s="29"/>
      <c r="K569" s="30"/>
      <c r="AS569">
        <v>569</v>
      </c>
      <c r="AT569">
        <f t="shared" ref="AT569:AT574" si="41">3*60+45</f>
        <v>225</v>
      </c>
    </row>
    <row r="570" spans="1:46" ht="15.75" x14ac:dyDescent="0.25">
      <c r="A570" s="16">
        <v>528</v>
      </c>
      <c r="B570" s="22"/>
      <c r="C570" s="4">
        <f t="shared" ca="1" si="39"/>
        <v>252</v>
      </c>
      <c r="D570" s="16"/>
      <c r="E570" s="16"/>
      <c r="F570" s="22"/>
      <c r="G570" s="29"/>
      <c r="K570" s="30"/>
      <c r="AS570">
        <v>570</v>
      </c>
      <c r="AT570">
        <f t="shared" si="41"/>
        <v>225</v>
      </c>
    </row>
    <row r="571" spans="1:46" ht="15.75" x14ac:dyDescent="0.25">
      <c r="A571" s="16">
        <v>529</v>
      </c>
      <c r="B571" s="22"/>
      <c r="C571" s="4">
        <f t="shared" ca="1" si="39"/>
        <v>204</v>
      </c>
      <c r="D571" s="16"/>
      <c r="E571" s="16"/>
      <c r="F571" s="22"/>
      <c r="G571" s="29"/>
      <c r="K571" s="30"/>
      <c r="AS571">
        <v>571</v>
      </c>
      <c r="AT571">
        <f t="shared" si="41"/>
        <v>225</v>
      </c>
    </row>
    <row r="572" spans="1:46" ht="15.75" x14ac:dyDescent="0.25">
      <c r="A572" s="16">
        <v>530</v>
      </c>
      <c r="B572" s="22"/>
      <c r="C572" s="4">
        <f t="shared" ca="1" si="39"/>
        <v>247</v>
      </c>
      <c r="D572" s="16"/>
      <c r="E572" s="16"/>
      <c r="F572" s="22"/>
      <c r="G572" s="29"/>
      <c r="K572" s="30"/>
      <c r="AS572">
        <v>572</v>
      </c>
      <c r="AT572">
        <f t="shared" si="41"/>
        <v>225</v>
      </c>
    </row>
    <row r="573" spans="1:46" ht="15.75" x14ac:dyDescent="0.25">
      <c r="A573" s="16">
        <v>531</v>
      </c>
      <c r="B573" s="22"/>
      <c r="C573" s="4">
        <f t="shared" ca="1" si="39"/>
        <v>228</v>
      </c>
      <c r="D573" s="16"/>
      <c r="E573" s="16"/>
      <c r="F573" s="22"/>
      <c r="G573" s="29"/>
      <c r="K573" s="30"/>
      <c r="AS573">
        <v>573</v>
      </c>
      <c r="AT573">
        <f t="shared" si="41"/>
        <v>225</v>
      </c>
    </row>
    <row r="574" spans="1:46" ht="15.75" x14ac:dyDescent="0.25">
      <c r="A574" s="16">
        <v>532</v>
      </c>
      <c r="B574" s="22"/>
      <c r="C574" s="4">
        <f t="shared" ca="1" si="39"/>
        <v>224</v>
      </c>
      <c r="D574" s="16"/>
      <c r="E574" s="16"/>
      <c r="F574" s="22"/>
      <c r="G574" s="29"/>
      <c r="K574" s="30"/>
      <c r="AS574">
        <v>574</v>
      </c>
      <c r="AT574">
        <f t="shared" si="41"/>
        <v>225</v>
      </c>
    </row>
    <row r="575" spans="1:46" ht="15.75" x14ac:dyDescent="0.25">
      <c r="A575" s="16">
        <v>533</v>
      </c>
      <c r="B575" s="22"/>
      <c r="C575" s="4">
        <f t="shared" ca="1" si="39"/>
        <v>296</v>
      </c>
      <c r="D575" s="16"/>
      <c r="E575" s="16"/>
      <c r="F575" s="22"/>
      <c r="G575" s="29"/>
      <c r="K575" s="30"/>
      <c r="AS575">
        <v>575</v>
      </c>
      <c r="AT575">
        <f>3*60+45</f>
        <v>225</v>
      </c>
    </row>
    <row r="576" spans="1:46" ht="15.75" x14ac:dyDescent="0.25">
      <c r="A576" s="16">
        <v>534</v>
      </c>
      <c r="B576" s="22"/>
      <c r="C576" s="4">
        <f t="shared" ca="1" si="39"/>
        <v>218</v>
      </c>
      <c r="D576" s="16"/>
      <c r="E576" s="16"/>
      <c r="F576" s="22"/>
      <c r="G576" s="29"/>
      <c r="K576" s="30"/>
      <c r="AS576">
        <v>576</v>
      </c>
      <c r="AT576">
        <f>3*60+45</f>
        <v>225</v>
      </c>
    </row>
    <row r="577" spans="1:46" ht="15.75" x14ac:dyDescent="0.25">
      <c r="A577" s="16">
        <v>535</v>
      </c>
      <c r="B577" s="22"/>
      <c r="C577" s="4">
        <f t="shared" ca="1" si="39"/>
        <v>182</v>
      </c>
      <c r="D577" s="16"/>
      <c r="E577" s="16"/>
      <c r="F577" s="22"/>
      <c r="G577" s="29"/>
      <c r="K577" s="30"/>
      <c r="AS577">
        <v>577</v>
      </c>
      <c r="AT577">
        <f>3*60+45</f>
        <v>225</v>
      </c>
    </row>
    <row r="578" spans="1:46" ht="15.75" x14ac:dyDescent="0.25">
      <c r="A578" s="16">
        <v>536</v>
      </c>
      <c r="B578" s="22"/>
      <c r="C578" s="4">
        <f t="shared" ca="1" si="39"/>
        <v>303</v>
      </c>
      <c r="D578" s="16"/>
      <c r="E578" s="16"/>
      <c r="F578" s="22"/>
      <c r="G578" s="29"/>
      <c r="K578" s="30"/>
      <c r="AS578">
        <v>578</v>
      </c>
      <c r="AT578">
        <f>3*60+45</f>
        <v>225</v>
      </c>
    </row>
    <row r="579" spans="1:46" ht="15.75" x14ac:dyDescent="0.25">
      <c r="A579" s="16">
        <v>537</v>
      </c>
      <c r="B579" s="22"/>
      <c r="C579" s="4">
        <f t="shared" ca="1" si="39"/>
        <v>286</v>
      </c>
      <c r="D579" s="16"/>
      <c r="E579" s="16"/>
      <c r="F579" s="22"/>
      <c r="G579" s="29"/>
      <c r="K579" s="30"/>
      <c r="AS579">
        <v>579</v>
      </c>
      <c r="AT579">
        <f>3*60+39</f>
        <v>219</v>
      </c>
    </row>
    <row r="580" spans="1:46" ht="15.75" x14ac:dyDescent="0.25">
      <c r="A580" s="16">
        <v>538</v>
      </c>
      <c r="B580" s="22"/>
      <c r="C580" s="4">
        <f t="shared" ca="1" si="39"/>
        <v>152</v>
      </c>
      <c r="D580" s="16"/>
      <c r="E580" s="16"/>
      <c r="F580" s="22"/>
      <c r="G580" s="29"/>
      <c r="K580" s="30"/>
      <c r="AS580">
        <v>580</v>
      </c>
      <c r="AT580">
        <f t="shared" ref="AT580:AT585" si="42">3*60+36</f>
        <v>216</v>
      </c>
    </row>
    <row r="581" spans="1:46" ht="15.75" x14ac:dyDescent="0.25">
      <c r="A581" s="16">
        <v>539</v>
      </c>
      <c r="B581" s="22"/>
      <c r="C581" s="4">
        <f t="shared" ca="1" si="39"/>
        <v>252</v>
      </c>
      <c r="D581" s="16"/>
      <c r="E581" s="16"/>
      <c r="F581" s="22"/>
      <c r="G581" s="29"/>
      <c r="K581" s="30"/>
      <c r="AS581">
        <v>581</v>
      </c>
      <c r="AT581">
        <f t="shared" si="42"/>
        <v>216</v>
      </c>
    </row>
    <row r="582" spans="1:46" ht="15.75" x14ac:dyDescent="0.25">
      <c r="A582" s="16">
        <v>540</v>
      </c>
      <c r="B582" s="22"/>
      <c r="C582" s="4">
        <f t="shared" ca="1" si="39"/>
        <v>208</v>
      </c>
      <c r="D582" s="16"/>
      <c r="E582" s="16"/>
      <c r="F582" s="22"/>
      <c r="G582" s="29"/>
      <c r="K582" s="30"/>
      <c r="AS582">
        <v>582</v>
      </c>
      <c r="AT582">
        <f t="shared" si="42"/>
        <v>216</v>
      </c>
    </row>
    <row r="583" spans="1:46" ht="15.75" x14ac:dyDescent="0.25">
      <c r="A583" s="16">
        <v>541</v>
      </c>
      <c r="B583" s="22"/>
      <c r="C583" s="4">
        <f t="shared" ca="1" si="39"/>
        <v>283</v>
      </c>
      <c r="D583" s="16"/>
      <c r="E583" s="16"/>
      <c r="F583" s="22"/>
      <c r="G583" s="29"/>
      <c r="K583" s="30"/>
      <c r="AS583">
        <v>583</v>
      </c>
      <c r="AT583">
        <f t="shared" si="42"/>
        <v>216</v>
      </c>
    </row>
    <row r="584" spans="1:46" ht="15.75" x14ac:dyDescent="0.25">
      <c r="A584" s="16">
        <v>542</v>
      </c>
      <c r="B584" s="22"/>
      <c r="C584" s="4">
        <f t="shared" ca="1" si="39"/>
        <v>243</v>
      </c>
      <c r="D584" s="16"/>
      <c r="E584" s="16"/>
      <c r="F584" s="22"/>
      <c r="G584" s="29"/>
      <c r="K584" s="30"/>
      <c r="AS584">
        <v>584</v>
      </c>
      <c r="AT584">
        <f t="shared" si="42"/>
        <v>216</v>
      </c>
    </row>
    <row r="585" spans="1:46" ht="15.75" x14ac:dyDescent="0.25">
      <c r="A585" s="16">
        <v>543</v>
      </c>
      <c r="B585" s="22"/>
      <c r="C585" s="4">
        <f t="shared" ca="1" si="39"/>
        <v>214</v>
      </c>
      <c r="D585" s="16"/>
      <c r="E585" s="16"/>
      <c r="F585" s="22"/>
      <c r="G585" s="29"/>
      <c r="K585" s="30"/>
      <c r="AS585">
        <v>585</v>
      </c>
      <c r="AT585">
        <f t="shared" si="42"/>
        <v>216</v>
      </c>
    </row>
    <row r="586" spans="1:46" ht="15.75" x14ac:dyDescent="0.25">
      <c r="A586" s="16">
        <v>544</v>
      </c>
      <c r="B586" s="22"/>
      <c r="C586" s="4">
        <f t="shared" ca="1" si="39"/>
        <v>172</v>
      </c>
      <c r="D586" s="16"/>
      <c r="E586" s="16"/>
      <c r="F586" s="22"/>
      <c r="G586" s="29"/>
      <c r="K586" s="30"/>
      <c r="AS586">
        <v>586</v>
      </c>
      <c r="AT586">
        <f t="shared" ref="AT586:AT592" si="43">2*60+48</f>
        <v>168</v>
      </c>
    </row>
    <row r="587" spans="1:46" ht="15.75" x14ac:dyDescent="0.25">
      <c r="A587" s="16">
        <v>545</v>
      </c>
      <c r="B587" s="22"/>
      <c r="C587" s="4">
        <f t="shared" ca="1" si="39"/>
        <v>270</v>
      </c>
      <c r="D587" s="16"/>
      <c r="E587" s="16"/>
      <c r="F587" s="22"/>
      <c r="G587" s="29"/>
      <c r="K587" s="30"/>
      <c r="AS587">
        <v>587</v>
      </c>
      <c r="AT587">
        <f t="shared" si="43"/>
        <v>168</v>
      </c>
    </row>
    <row r="588" spans="1:46" ht="15.75" x14ac:dyDescent="0.25">
      <c r="A588" s="16">
        <v>546</v>
      </c>
      <c r="B588" s="22"/>
      <c r="C588" s="4">
        <f t="shared" ca="1" si="39"/>
        <v>230</v>
      </c>
      <c r="D588" s="16"/>
      <c r="E588" s="16"/>
      <c r="F588" s="22"/>
      <c r="G588" s="29"/>
      <c r="K588" s="30"/>
      <c r="AS588">
        <v>588</v>
      </c>
      <c r="AT588">
        <f t="shared" si="43"/>
        <v>168</v>
      </c>
    </row>
    <row r="589" spans="1:46" ht="15.75" x14ac:dyDescent="0.25">
      <c r="A589" s="16">
        <v>547</v>
      </c>
      <c r="B589" s="22"/>
      <c r="C589" s="4">
        <f t="shared" ca="1" si="39"/>
        <v>235</v>
      </c>
      <c r="D589" s="16"/>
      <c r="E589" s="16"/>
      <c r="F589" s="22"/>
      <c r="G589" s="29"/>
      <c r="K589" s="30"/>
      <c r="AS589">
        <v>589</v>
      </c>
      <c r="AT589">
        <f t="shared" si="43"/>
        <v>168</v>
      </c>
    </row>
    <row r="590" spans="1:46" ht="15.75" x14ac:dyDescent="0.25">
      <c r="A590" s="16">
        <v>548</v>
      </c>
      <c r="B590" s="22"/>
      <c r="C590" s="4">
        <f t="shared" ca="1" si="39"/>
        <v>224</v>
      </c>
      <c r="D590" s="16"/>
      <c r="E590" s="16"/>
      <c r="F590" s="22"/>
      <c r="G590" s="29"/>
      <c r="K590" s="30"/>
      <c r="AS590">
        <v>590</v>
      </c>
      <c r="AT590">
        <f t="shared" si="43"/>
        <v>168</v>
      </c>
    </row>
    <row r="591" spans="1:46" ht="15.75" x14ac:dyDescent="0.25">
      <c r="A591" s="16">
        <v>549</v>
      </c>
      <c r="B591" s="22"/>
      <c r="C591" s="4">
        <f t="shared" ca="1" si="39"/>
        <v>233</v>
      </c>
      <c r="D591" s="16"/>
      <c r="E591" s="16"/>
      <c r="F591" s="22"/>
      <c r="G591" s="29"/>
      <c r="K591" s="30"/>
      <c r="AS591">
        <v>591</v>
      </c>
      <c r="AT591">
        <f t="shared" si="43"/>
        <v>168</v>
      </c>
    </row>
    <row r="592" spans="1:46" ht="15.75" x14ac:dyDescent="0.25">
      <c r="A592" s="16">
        <v>550</v>
      </c>
      <c r="B592" s="22"/>
      <c r="C592" s="4">
        <f t="shared" ca="1" si="39"/>
        <v>308</v>
      </c>
      <c r="D592" s="16"/>
      <c r="E592" s="16"/>
      <c r="F592" s="22"/>
      <c r="G592" s="29"/>
      <c r="K592" s="30"/>
      <c r="AS592">
        <v>592</v>
      </c>
      <c r="AT592">
        <f t="shared" si="43"/>
        <v>168</v>
      </c>
    </row>
    <row r="593" spans="1:46" ht="15.75" x14ac:dyDescent="0.25">
      <c r="A593" s="16">
        <v>551</v>
      </c>
      <c r="B593" s="22"/>
      <c r="C593" s="4">
        <f t="shared" ca="1" si="39"/>
        <v>233</v>
      </c>
      <c r="D593" s="16"/>
      <c r="E593" s="16"/>
      <c r="F593" s="22"/>
      <c r="G593" s="29"/>
      <c r="K593" s="30"/>
      <c r="AS593">
        <v>593</v>
      </c>
      <c r="AT593">
        <f>3*60+32</f>
        <v>212</v>
      </c>
    </row>
    <row r="594" spans="1:46" ht="15.75" x14ac:dyDescent="0.25">
      <c r="A594" s="16">
        <v>552</v>
      </c>
      <c r="B594" s="22"/>
      <c r="C594" s="4">
        <f t="shared" ca="1" si="39"/>
        <v>180</v>
      </c>
      <c r="D594" s="16"/>
      <c r="E594" s="16"/>
      <c r="F594" s="22"/>
      <c r="G594" s="29"/>
      <c r="K594" s="30"/>
      <c r="AS594">
        <v>594</v>
      </c>
      <c r="AT594">
        <f t="shared" ref="AT594:AT600" si="44">3*60+42</f>
        <v>222</v>
      </c>
    </row>
    <row r="595" spans="1:46" ht="15.75" x14ac:dyDescent="0.25">
      <c r="A595" s="16">
        <v>553</v>
      </c>
      <c r="B595" s="22"/>
      <c r="C595" s="4">
        <f t="shared" ca="1" si="39"/>
        <v>223</v>
      </c>
      <c r="D595" s="16"/>
      <c r="E595" s="16"/>
      <c r="F595" s="22"/>
      <c r="G595" s="29"/>
      <c r="K595" s="30"/>
      <c r="AS595">
        <v>595</v>
      </c>
      <c r="AT595">
        <f t="shared" si="44"/>
        <v>222</v>
      </c>
    </row>
    <row r="596" spans="1:46" ht="15.75" x14ac:dyDescent="0.25">
      <c r="A596" s="16">
        <v>554</v>
      </c>
      <c r="B596" s="22"/>
      <c r="C596" s="4">
        <f t="shared" ca="1" si="39"/>
        <v>263</v>
      </c>
      <c r="D596" s="16"/>
      <c r="E596" s="16"/>
      <c r="F596" s="22"/>
      <c r="G596" s="29"/>
      <c r="K596" s="30"/>
      <c r="AS596">
        <v>596</v>
      </c>
      <c r="AT596">
        <f t="shared" si="44"/>
        <v>222</v>
      </c>
    </row>
    <row r="597" spans="1:46" ht="15.75" x14ac:dyDescent="0.25">
      <c r="A597" s="16">
        <v>555</v>
      </c>
      <c r="B597" s="22"/>
      <c r="C597" s="4">
        <f t="shared" ca="1" si="39"/>
        <v>186</v>
      </c>
      <c r="D597" s="16"/>
      <c r="E597" s="16"/>
      <c r="F597" s="22"/>
      <c r="G597" s="29"/>
      <c r="K597" s="30"/>
      <c r="AS597">
        <v>597</v>
      </c>
      <c r="AT597">
        <f t="shared" si="44"/>
        <v>222</v>
      </c>
    </row>
    <row r="598" spans="1:46" ht="15.75" x14ac:dyDescent="0.25">
      <c r="A598" s="16">
        <v>556</v>
      </c>
      <c r="B598" s="22"/>
      <c r="C598" s="4">
        <f t="shared" ca="1" si="39"/>
        <v>258</v>
      </c>
      <c r="D598" s="16"/>
      <c r="E598" s="16"/>
      <c r="F598" s="22"/>
      <c r="G598" s="29"/>
      <c r="K598" s="30"/>
      <c r="AS598">
        <v>598</v>
      </c>
      <c r="AT598">
        <f t="shared" si="44"/>
        <v>222</v>
      </c>
    </row>
    <row r="599" spans="1:46" ht="15.75" x14ac:dyDescent="0.25">
      <c r="A599" s="16">
        <v>557</v>
      </c>
      <c r="B599" s="22"/>
      <c r="C599" s="4">
        <f t="shared" ca="1" si="39"/>
        <v>178</v>
      </c>
      <c r="D599" s="16"/>
      <c r="E599" s="16"/>
      <c r="F599" s="22"/>
      <c r="G599" s="29"/>
      <c r="K599" s="30"/>
      <c r="AS599">
        <v>599</v>
      </c>
      <c r="AT599">
        <f t="shared" si="44"/>
        <v>222</v>
      </c>
    </row>
    <row r="600" spans="1:46" ht="15.75" x14ac:dyDescent="0.25">
      <c r="A600" s="16">
        <v>558</v>
      </c>
      <c r="B600" s="22"/>
      <c r="C600" s="4">
        <f t="shared" ca="1" si="39"/>
        <v>180</v>
      </c>
      <c r="D600" s="16"/>
      <c r="E600" s="16"/>
      <c r="F600" s="22"/>
      <c r="G600" s="29"/>
      <c r="K600" s="30"/>
      <c r="AS600">
        <v>600</v>
      </c>
      <c r="AT600">
        <f t="shared" si="44"/>
        <v>222</v>
      </c>
    </row>
    <row r="601" spans="1:46" ht="15.75" x14ac:dyDescent="0.25">
      <c r="A601" s="16">
        <v>559</v>
      </c>
      <c r="B601" s="22"/>
      <c r="C601" s="4">
        <f t="shared" ca="1" si="39"/>
        <v>328</v>
      </c>
      <c r="D601" s="16"/>
      <c r="E601" s="16"/>
      <c r="F601" s="22"/>
      <c r="G601" s="29"/>
      <c r="K601" s="30"/>
      <c r="AS601">
        <v>601</v>
      </c>
      <c r="AT601">
        <f>3*60+56</f>
        <v>236</v>
      </c>
    </row>
    <row r="602" spans="1:46" ht="15.75" x14ac:dyDescent="0.25">
      <c r="A602" s="16">
        <v>560</v>
      </c>
      <c r="B602" s="22"/>
      <c r="C602" s="4">
        <f t="shared" ca="1" si="39"/>
        <v>236</v>
      </c>
      <c r="D602" s="16"/>
      <c r="E602" s="16"/>
      <c r="F602" s="22"/>
      <c r="G602" s="29"/>
      <c r="K602" s="30"/>
      <c r="AS602">
        <v>602</v>
      </c>
      <c r="AT602">
        <f>3*60+56</f>
        <v>236</v>
      </c>
    </row>
    <row r="603" spans="1:46" ht="15.75" x14ac:dyDescent="0.25">
      <c r="A603" s="16">
        <v>561</v>
      </c>
      <c r="B603" s="22"/>
      <c r="C603" s="4">
        <f t="shared" ca="1" si="39"/>
        <v>227</v>
      </c>
      <c r="D603" s="16"/>
      <c r="E603" s="16"/>
      <c r="F603" s="22"/>
      <c r="G603" s="29"/>
      <c r="K603" s="30"/>
      <c r="AS603">
        <v>603</v>
      </c>
      <c r="AT603">
        <f>3*60+56</f>
        <v>236</v>
      </c>
    </row>
    <row r="604" spans="1:46" ht="15.75" x14ac:dyDescent="0.25">
      <c r="A604" s="16">
        <v>562</v>
      </c>
      <c r="B604" s="22"/>
      <c r="C604" s="4">
        <f t="shared" ca="1" si="39"/>
        <v>238</v>
      </c>
      <c r="D604" s="16"/>
      <c r="E604" s="16"/>
      <c r="F604" s="22"/>
      <c r="G604" s="29"/>
      <c r="K604" s="30"/>
      <c r="AS604">
        <v>604</v>
      </c>
      <c r="AT604">
        <f t="shared" ref="AT604:AT609" si="45">3*60+45</f>
        <v>225</v>
      </c>
    </row>
    <row r="605" spans="1:46" ht="15.75" x14ac:dyDescent="0.25">
      <c r="A605" s="16">
        <v>563</v>
      </c>
      <c r="B605" s="22"/>
      <c r="C605" s="4">
        <f t="shared" ca="1" si="39"/>
        <v>243</v>
      </c>
      <c r="D605" s="16"/>
      <c r="E605" s="16"/>
      <c r="F605" s="22"/>
      <c r="G605" s="29"/>
      <c r="K605" s="30"/>
      <c r="AS605">
        <v>605</v>
      </c>
      <c r="AT605">
        <f t="shared" si="45"/>
        <v>225</v>
      </c>
    </row>
    <row r="606" spans="1:46" ht="15.75" x14ac:dyDescent="0.25">
      <c r="A606" s="16">
        <v>564</v>
      </c>
      <c r="B606" s="22"/>
      <c r="C606" s="4">
        <f t="shared" ca="1" si="39"/>
        <v>254</v>
      </c>
      <c r="D606" s="16"/>
      <c r="E606" s="16"/>
      <c r="F606" s="22"/>
      <c r="G606" s="29"/>
      <c r="K606" s="30"/>
      <c r="AS606">
        <v>606</v>
      </c>
      <c r="AT606">
        <f t="shared" si="45"/>
        <v>225</v>
      </c>
    </row>
    <row r="607" spans="1:46" ht="15.75" x14ac:dyDescent="0.25">
      <c r="A607" s="16">
        <v>565</v>
      </c>
      <c r="B607" s="22"/>
      <c r="C607" s="4">
        <f t="shared" ca="1" si="39"/>
        <v>212</v>
      </c>
      <c r="D607" s="16"/>
      <c r="E607" s="16"/>
      <c r="F607" s="22"/>
      <c r="G607" s="29"/>
      <c r="K607" s="30"/>
      <c r="AS607">
        <v>607</v>
      </c>
      <c r="AT607">
        <f t="shared" si="45"/>
        <v>225</v>
      </c>
    </row>
    <row r="608" spans="1:46" ht="15.75" x14ac:dyDescent="0.25">
      <c r="A608" s="16">
        <v>566</v>
      </c>
      <c r="B608" s="22"/>
      <c r="C608" s="4">
        <f t="shared" ca="1" si="39"/>
        <v>301</v>
      </c>
      <c r="D608" s="16"/>
      <c r="E608" s="16"/>
      <c r="F608" s="22"/>
      <c r="G608" s="29"/>
      <c r="K608" s="30"/>
      <c r="AS608">
        <v>608</v>
      </c>
      <c r="AT608">
        <f t="shared" si="45"/>
        <v>225</v>
      </c>
    </row>
    <row r="609" spans="1:46" ht="15.75" x14ac:dyDescent="0.25">
      <c r="A609" s="16">
        <v>567</v>
      </c>
      <c r="B609" s="22"/>
      <c r="C609" s="4">
        <f t="shared" ca="1" si="39"/>
        <v>228</v>
      </c>
      <c r="D609" s="16"/>
      <c r="E609" s="16"/>
      <c r="F609" s="22"/>
      <c r="G609" s="29"/>
      <c r="K609" s="30"/>
      <c r="AS609">
        <v>609</v>
      </c>
      <c r="AT609">
        <f t="shared" si="45"/>
        <v>225</v>
      </c>
    </row>
    <row r="610" spans="1:46" ht="15.75" x14ac:dyDescent="0.25">
      <c r="A610" s="16">
        <v>568</v>
      </c>
      <c r="B610" s="22"/>
      <c r="C610" s="4">
        <f t="shared" ca="1" si="39"/>
        <v>210</v>
      </c>
      <c r="D610" s="16"/>
      <c r="E610" s="16"/>
      <c r="F610" s="22"/>
      <c r="G610" s="29"/>
      <c r="K610" s="30"/>
      <c r="AS610">
        <v>610</v>
      </c>
      <c r="AT610">
        <f>3*60+34</f>
        <v>214</v>
      </c>
    </row>
    <row r="611" spans="1:46" ht="15.75" x14ac:dyDescent="0.25">
      <c r="A611" s="16">
        <v>569</v>
      </c>
      <c r="B611" s="22"/>
      <c r="C611" s="4">
        <f t="shared" ca="1" si="39"/>
        <v>226</v>
      </c>
      <c r="D611" s="16"/>
      <c r="E611" s="16"/>
      <c r="F611" s="22"/>
      <c r="G611" s="29"/>
      <c r="K611" s="30"/>
      <c r="AS611">
        <v>611</v>
      </c>
      <c r="AT611">
        <f>3*60+40</f>
        <v>220</v>
      </c>
    </row>
    <row r="612" spans="1:46" ht="15.75" x14ac:dyDescent="0.25">
      <c r="A612" s="16">
        <v>570</v>
      </c>
      <c r="B612" s="22"/>
      <c r="C612" s="4">
        <f t="shared" ca="1" si="39"/>
        <v>235</v>
      </c>
      <c r="D612" s="16"/>
      <c r="E612" s="16"/>
      <c r="F612" s="22"/>
      <c r="G612" s="29"/>
      <c r="K612" s="30"/>
      <c r="AS612">
        <v>612</v>
      </c>
      <c r="AT612">
        <f>3*60+40</f>
        <v>220</v>
      </c>
    </row>
    <row r="613" spans="1:46" ht="15.75" x14ac:dyDescent="0.25">
      <c r="A613" s="16">
        <v>571</v>
      </c>
      <c r="B613" s="22"/>
      <c r="C613" s="4">
        <f t="shared" ca="1" si="39"/>
        <v>186</v>
      </c>
      <c r="D613" s="16"/>
      <c r="E613" s="16"/>
      <c r="F613" s="22"/>
      <c r="G613" s="29"/>
      <c r="K613" s="30"/>
      <c r="AS613">
        <v>613</v>
      </c>
      <c r="AT613">
        <f>3*60+34</f>
        <v>214</v>
      </c>
    </row>
    <row r="614" spans="1:46" ht="15.75" x14ac:dyDescent="0.25">
      <c r="A614" s="16">
        <v>572</v>
      </c>
      <c r="B614" s="22"/>
      <c r="C614" s="4">
        <f t="shared" ca="1" si="39"/>
        <v>172</v>
      </c>
      <c r="D614" s="16"/>
      <c r="E614" s="16"/>
      <c r="F614" s="22"/>
      <c r="G614" s="29"/>
      <c r="K614" s="30"/>
      <c r="AS614">
        <v>614</v>
      </c>
      <c r="AT614">
        <f>3*60+45</f>
        <v>225</v>
      </c>
    </row>
    <row r="615" spans="1:46" ht="15.75" x14ac:dyDescent="0.25">
      <c r="A615" s="16">
        <v>573</v>
      </c>
      <c r="B615" s="22"/>
      <c r="C615" s="4">
        <f t="shared" ca="1" si="39"/>
        <v>180</v>
      </c>
      <c r="D615" s="16"/>
      <c r="E615" s="16"/>
      <c r="F615" s="22"/>
      <c r="G615" s="29"/>
      <c r="K615" s="30"/>
      <c r="AS615">
        <v>615</v>
      </c>
      <c r="AT615">
        <f>3*60+45</f>
        <v>225</v>
      </c>
    </row>
    <row r="616" spans="1:46" ht="15.75" x14ac:dyDescent="0.25">
      <c r="A616" s="16">
        <v>574</v>
      </c>
      <c r="B616" s="22"/>
      <c r="C616" s="4">
        <f t="shared" ca="1" si="39"/>
        <v>212</v>
      </c>
      <c r="D616" s="16"/>
      <c r="E616" s="16"/>
      <c r="F616" s="22"/>
      <c r="G616" s="29"/>
      <c r="K616" s="30"/>
      <c r="AS616">
        <v>616</v>
      </c>
      <c r="AT616">
        <f>3*60+45</f>
        <v>225</v>
      </c>
    </row>
    <row r="617" spans="1:46" ht="15.75" x14ac:dyDescent="0.25">
      <c r="A617" s="16">
        <v>575</v>
      </c>
      <c r="B617" s="22"/>
      <c r="C617" s="4">
        <f t="shared" ca="1" si="39"/>
        <v>227</v>
      </c>
      <c r="D617" s="16"/>
      <c r="E617" s="16"/>
      <c r="F617" s="22"/>
      <c r="G617" s="29"/>
      <c r="K617" s="30"/>
      <c r="AS617">
        <v>617</v>
      </c>
      <c r="AT617">
        <f>3*60+45</f>
        <v>225</v>
      </c>
    </row>
    <row r="618" spans="1:46" ht="15.75" x14ac:dyDescent="0.25">
      <c r="A618" s="16">
        <v>576</v>
      </c>
      <c r="B618" s="22"/>
      <c r="C618" s="4">
        <f t="shared" ca="1" si="39"/>
        <v>259</v>
      </c>
      <c r="D618" s="16"/>
      <c r="E618" s="16"/>
      <c r="F618" s="22"/>
      <c r="G618" s="29"/>
      <c r="K618" s="30"/>
      <c r="AS618">
        <v>618</v>
      </c>
      <c r="AT618">
        <f>3*60+23</f>
        <v>203</v>
      </c>
    </row>
    <row r="619" spans="1:46" ht="15.75" x14ac:dyDescent="0.25">
      <c r="A619" s="16">
        <v>577</v>
      </c>
      <c r="B619" s="22"/>
      <c r="C619" s="4">
        <f t="shared" ref="C619:C682" ca="1" si="46">IF(OR(ISBLANK(A619),A619&gt;$I$9),NA(),OFFSET(INDIRECT($BA$3),A619-1,0,1,1))</f>
        <v>240</v>
      </c>
      <c r="D619" s="16"/>
      <c r="E619" s="16"/>
      <c r="F619" s="22"/>
      <c r="G619" s="29"/>
      <c r="K619" s="30"/>
      <c r="AS619">
        <v>619</v>
      </c>
      <c r="AT619">
        <f>4*60</f>
        <v>240</v>
      </c>
    </row>
    <row r="620" spans="1:46" ht="15.75" x14ac:dyDescent="0.25">
      <c r="A620" s="16">
        <v>578</v>
      </c>
      <c r="B620" s="22"/>
      <c r="C620" s="4">
        <f t="shared" ca="1" si="46"/>
        <v>252</v>
      </c>
      <c r="D620" s="16"/>
      <c r="E620" s="16"/>
      <c r="F620" s="22"/>
      <c r="G620" s="29"/>
      <c r="K620" s="30"/>
      <c r="AS620">
        <v>620</v>
      </c>
      <c r="AT620">
        <f>4*60</f>
        <v>240</v>
      </c>
    </row>
    <row r="621" spans="1:46" ht="15.75" x14ac:dyDescent="0.25">
      <c r="A621" s="16">
        <v>579</v>
      </c>
      <c r="B621" s="22"/>
      <c r="C621" s="4">
        <f t="shared" ca="1" si="46"/>
        <v>286</v>
      </c>
      <c r="D621" s="16"/>
      <c r="E621" s="16"/>
      <c r="F621" s="22"/>
      <c r="G621" s="29"/>
      <c r="K621" s="30"/>
      <c r="AS621">
        <v>621</v>
      </c>
      <c r="AT621">
        <f>4*60</f>
        <v>240</v>
      </c>
    </row>
    <row r="622" spans="1:46" ht="15.75" x14ac:dyDescent="0.25">
      <c r="A622" s="16">
        <v>580</v>
      </c>
      <c r="B622" s="22"/>
      <c r="C622" s="4">
        <f t="shared" ca="1" si="46"/>
        <v>283</v>
      </c>
      <c r="D622" s="16"/>
      <c r="E622" s="16"/>
      <c r="F622" s="22"/>
      <c r="G622" s="29"/>
      <c r="K622" s="30"/>
      <c r="AS622">
        <v>622</v>
      </c>
      <c r="AT622">
        <f>3*60+26</f>
        <v>206</v>
      </c>
    </row>
    <row r="623" spans="1:46" ht="15.75" x14ac:dyDescent="0.25">
      <c r="A623" s="16">
        <v>581</v>
      </c>
      <c r="B623" s="22"/>
      <c r="C623" s="4">
        <f t="shared" ca="1" si="46"/>
        <v>231</v>
      </c>
      <c r="D623" s="16"/>
      <c r="E623" s="16"/>
      <c r="F623" s="22"/>
      <c r="G623" s="29"/>
      <c r="K623" s="30"/>
      <c r="AS623">
        <v>623</v>
      </c>
      <c r="AT623">
        <f>3*60+26</f>
        <v>206</v>
      </c>
    </row>
    <row r="624" spans="1:46" ht="15.75" x14ac:dyDescent="0.25">
      <c r="A624" s="16">
        <v>582</v>
      </c>
      <c r="B624" s="22"/>
      <c r="C624" s="4">
        <f t="shared" ca="1" si="46"/>
        <v>352</v>
      </c>
      <c r="D624" s="16"/>
      <c r="E624" s="16"/>
      <c r="F624" s="22"/>
      <c r="G624" s="29"/>
      <c r="K624" s="30"/>
      <c r="AS624">
        <v>624</v>
      </c>
      <c r="AT624">
        <f>3*60+36</f>
        <v>216</v>
      </c>
    </row>
    <row r="625" spans="1:46" ht="15.75" x14ac:dyDescent="0.25">
      <c r="A625" s="16">
        <v>583</v>
      </c>
      <c r="B625" s="22"/>
      <c r="C625" s="4">
        <f t="shared" ca="1" si="46"/>
        <v>293</v>
      </c>
      <c r="D625" s="16"/>
      <c r="E625" s="16"/>
      <c r="F625" s="22"/>
      <c r="G625" s="29"/>
      <c r="K625" s="30"/>
      <c r="AS625">
        <v>625</v>
      </c>
      <c r="AT625">
        <f>4*60+33</f>
        <v>273</v>
      </c>
    </row>
    <row r="626" spans="1:46" ht="15.75" x14ac:dyDescent="0.25">
      <c r="A626" s="16">
        <v>584</v>
      </c>
      <c r="B626" s="22"/>
      <c r="C626" s="4">
        <f t="shared" ca="1" si="46"/>
        <v>228</v>
      </c>
      <c r="D626" s="16"/>
      <c r="E626" s="16"/>
      <c r="F626" s="22"/>
      <c r="G626" s="29"/>
      <c r="K626" s="30"/>
      <c r="AS626">
        <v>626</v>
      </c>
      <c r="AT626">
        <f>4*60+33</f>
        <v>273</v>
      </c>
    </row>
    <row r="627" spans="1:46" ht="15.75" x14ac:dyDescent="0.25">
      <c r="A627" s="16">
        <v>585</v>
      </c>
      <c r="B627" s="22"/>
      <c r="C627" s="4">
        <f t="shared" ca="1" si="46"/>
        <v>243</v>
      </c>
      <c r="D627" s="16"/>
      <c r="E627" s="16"/>
      <c r="F627" s="22"/>
      <c r="G627" s="29"/>
      <c r="K627" s="30"/>
      <c r="AS627">
        <v>627</v>
      </c>
      <c r="AT627" s="1">
        <v>273</v>
      </c>
    </row>
    <row r="628" spans="1:46" ht="15.75" x14ac:dyDescent="0.25">
      <c r="A628" s="16">
        <v>586</v>
      </c>
      <c r="B628" s="22"/>
      <c r="C628" s="4">
        <f t="shared" ca="1" si="46"/>
        <v>331</v>
      </c>
      <c r="D628" s="16"/>
      <c r="E628" s="16"/>
      <c r="F628" s="22"/>
      <c r="G628" s="29"/>
      <c r="K628" s="30"/>
      <c r="AS628">
        <v>628</v>
      </c>
      <c r="AT628" s="1">
        <v>273</v>
      </c>
    </row>
    <row r="629" spans="1:46" ht="15.75" x14ac:dyDescent="0.25">
      <c r="A629" s="16">
        <v>587</v>
      </c>
      <c r="B629" s="22"/>
      <c r="C629" s="4">
        <f t="shared" ca="1" si="46"/>
        <v>191</v>
      </c>
      <c r="D629" s="16"/>
      <c r="E629" s="16"/>
      <c r="F629" s="22"/>
      <c r="G629" s="29"/>
      <c r="K629" s="30"/>
      <c r="AS629">
        <v>629</v>
      </c>
      <c r="AT629">
        <f>3*60+42</f>
        <v>222</v>
      </c>
    </row>
    <row r="630" spans="1:46" ht="15.75" x14ac:dyDescent="0.25">
      <c r="A630" s="16">
        <v>588</v>
      </c>
      <c r="B630" s="22"/>
      <c r="C630" s="4">
        <f t="shared" ca="1" si="46"/>
        <v>247</v>
      </c>
      <c r="D630" s="16"/>
      <c r="E630" s="16"/>
      <c r="F630" s="22"/>
      <c r="G630" s="29"/>
      <c r="K630" s="30"/>
      <c r="AS630">
        <v>630</v>
      </c>
      <c r="AT630">
        <f>3*60+42</f>
        <v>222</v>
      </c>
    </row>
    <row r="631" spans="1:46" ht="15.75" x14ac:dyDescent="0.25">
      <c r="A631" s="16">
        <v>589</v>
      </c>
      <c r="B631" s="22"/>
      <c r="C631" s="4">
        <f t="shared" ca="1" si="46"/>
        <v>256</v>
      </c>
      <c r="D631" s="16"/>
      <c r="E631" s="16"/>
      <c r="F631" s="22"/>
      <c r="G631" s="29"/>
      <c r="K631" s="30"/>
      <c r="AS631">
        <v>631</v>
      </c>
      <c r="AT631">
        <f>3*60+42</f>
        <v>222</v>
      </c>
    </row>
    <row r="632" spans="1:46" ht="15.75" x14ac:dyDescent="0.25">
      <c r="A632" s="16">
        <v>590</v>
      </c>
      <c r="B632" s="22"/>
      <c r="C632" s="4">
        <f t="shared" ca="1" si="46"/>
        <v>209</v>
      </c>
      <c r="D632" s="16"/>
      <c r="E632" s="16"/>
      <c r="F632" s="22"/>
      <c r="G632" s="29"/>
      <c r="K632" s="30"/>
      <c r="AS632">
        <v>632</v>
      </c>
      <c r="AT632">
        <f>4*60+58</f>
        <v>298</v>
      </c>
    </row>
    <row r="633" spans="1:46" ht="15.75" x14ac:dyDescent="0.25">
      <c r="A633" s="16">
        <v>591</v>
      </c>
      <c r="B633" s="22"/>
      <c r="C633" s="4">
        <f t="shared" ca="1" si="46"/>
        <v>260</v>
      </c>
      <c r="D633" s="16"/>
      <c r="E633" s="16"/>
      <c r="F633" s="22"/>
      <c r="G633" s="29"/>
      <c r="K633" s="30"/>
      <c r="AS633">
        <v>633</v>
      </c>
      <c r="AT633">
        <f>3*60+42</f>
        <v>222</v>
      </c>
    </row>
    <row r="634" spans="1:46" ht="15.75" x14ac:dyDescent="0.25">
      <c r="A634" s="16">
        <v>592</v>
      </c>
      <c r="B634" s="22"/>
      <c r="C634" s="4">
        <f t="shared" ca="1" si="46"/>
        <v>215</v>
      </c>
      <c r="D634" s="16"/>
      <c r="E634" s="16"/>
      <c r="F634" s="22"/>
      <c r="G634" s="29"/>
      <c r="K634" s="30"/>
      <c r="AS634">
        <v>634</v>
      </c>
      <c r="AT634">
        <f>3*60+31</f>
        <v>211</v>
      </c>
    </row>
    <row r="635" spans="1:46" ht="15.75" x14ac:dyDescent="0.25">
      <c r="A635" s="16">
        <v>593</v>
      </c>
      <c r="B635" s="22"/>
      <c r="C635" s="4">
        <f t="shared" ca="1" si="46"/>
        <v>206</v>
      </c>
      <c r="D635" s="16"/>
      <c r="E635" s="16"/>
      <c r="F635" s="22"/>
      <c r="G635" s="29"/>
      <c r="K635" s="30"/>
      <c r="AS635">
        <v>635</v>
      </c>
      <c r="AT635">
        <f>3*60+31</f>
        <v>211</v>
      </c>
    </row>
    <row r="636" spans="1:46" ht="15.75" x14ac:dyDescent="0.25">
      <c r="A636" s="16">
        <v>594</v>
      </c>
      <c r="B636" s="22"/>
      <c r="C636" s="4">
        <f t="shared" ca="1" si="46"/>
        <v>200</v>
      </c>
      <c r="D636" s="16"/>
      <c r="E636" s="16"/>
      <c r="F636" s="22"/>
      <c r="G636" s="29"/>
      <c r="K636" s="30"/>
      <c r="AS636">
        <v>636</v>
      </c>
      <c r="AT636">
        <f t="shared" ref="AT636:AT642" si="47">4*60+53</f>
        <v>293</v>
      </c>
    </row>
    <row r="637" spans="1:46" ht="15.75" x14ac:dyDescent="0.25">
      <c r="A637" s="16">
        <v>595</v>
      </c>
      <c r="B637" s="22"/>
      <c r="C637" s="4">
        <f t="shared" ca="1" si="46"/>
        <v>213</v>
      </c>
      <c r="D637" s="16"/>
      <c r="E637" s="16"/>
      <c r="F637" s="22"/>
      <c r="G637" s="29"/>
      <c r="K637" s="30"/>
      <c r="AS637">
        <v>637</v>
      </c>
      <c r="AT637">
        <f t="shared" si="47"/>
        <v>293</v>
      </c>
    </row>
    <row r="638" spans="1:46" ht="15.75" x14ac:dyDescent="0.25">
      <c r="A638" s="16">
        <v>596</v>
      </c>
      <c r="B638" s="22"/>
      <c r="C638" s="4">
        <f t="shared" ca="1" si="46"/>
        <v>240</v>
      </c>
      <c r="D638" s="16"/>
      <c r="E638" s="16"/>
      <c r="F638" s="22"/>
      <c r="G638" s="29"/>
      <c r="K638" s="30"/>
      <c r="AS638">
        <v>638</v>
      </c>
      <c r="AT638">
        <f t="shared" si="47"/>
        <v>293</v>
      </c>
    </row>
    <row r="639" spans="1:46" ht="15.75" x14ac:dyDescent="0.25">
      <c r="A639" s="16">
        <v>597</v>
      </c>
      <c r="B639" s="22"/>
      <c r="C639" s="4">
        <f t="shared" ca="1" si="46"/>
        <v>243</v>
      </c>
      <c r="D639" s="16"/>
      <c r="E639" s="16"/>
      <c r="F639" s="22"/>
      <c r="G639" s="29"/>
      <c r="K639" s="30"/>
      <c r="AS639">
        <v>639</v>
      </c>
      <c r="AT639">
        <f t="shared" si="47"/>
        <v>293</v>
      </c>
    </row>
    <row r="640" spans="1:46" ht="15.75" x14ac:dyDescent="0.25">
      <c r="A640" s="16">
        <v>598</v>
      </c>
      <c r="B640" s="22"/>
      <c r="C640" s="4">
        <f t="shared" ca="1" si="46"/>
        <v>236</v>
      </c>
      <c r="D640" s="16"/>
      <c r="E640" s="16"/>
      <c r="F640" s="22"/>
      <c r="G640" s="29"/>
      <c r="K640" s="30"/>
      <c r="AS640">
        <v>640</v>
      </c>
      <c r="AT640">
        <f t="shared" si="47"/>
        <v>293</v>
      </c>
    </row>
    <row r="641" spans="1:46" ht="15.75" x14ac:dyDescent="0.25">
      <c r="A641" s="16">
        <v>599</v>
      </c>
      <c r="B641" s="22"/>
      <c r="C641" s="4">
        <f t="shared" ca="1" si="46"/>
        <v>199</v>
      </c>
      <c r="D641" s="16"/>
      <c r="E641" s="16"/>
      <c r="F641" s="22"/>
      <c r="G641" s="29"/>
      <c r="K641" s="30"/>
      <c r="AS641">
        <v>641</v>
      </c>
      <c r="AT641">
        <f t="shared" si="47"/>
        <v>293</v>
      </c>
    </row>
    <row r="642" spans="1:46" ht="15.75" x14ac:dyDescent="0.25">
      <c r="A642" s="16">
        <v>600</v>
      </c>
      <c r="B642" s="22"/>
      <c r="C642" s="4">
        <f t="shared" ca="1" si="46"/>
        <v>197</v>
      </c>
      <c r="D642" s="16"/>
      <c r="E642" s="16"/>
      <c r="F642" s="22"/>
      <c r="G642" s="29"/>
      <c r="K642" s="30"/>
      <c r="AS642">
        <v>642</v>
      </c>
      <c r="AT642">
        <f t="shared" si="47"/>
        <v>293</v>
      </c>
    </row>
    <row r="643" spans="1:46" ht="15.75" x14ac:dyDescent="0.25">
      <c r="A643" s="16">
        <v>601</v>
      </c>
      <c r="B643" s="22"/>
      <c r="C643" s="4">
        <f t="shared" ca="1" si="46"/>
        <v>191</v>
      </c>
      <c r="D643" s="16"/>
      <c r="E643" s="16"/>
      <c r="F643" s="22"/>
      <c r="G643" s="29"/>
      <c r="K643" s="30"/>
      <c r="AS643">
        <v>643</v>
      </c>
      <c r="AT643">
        <f>3*60+28</f>
        <v>208</v>
      </c>
    </row>
    <row r="644" spans="1:46" ht="15.75" x14ac:dyDescent="0.25">
      <c r="A644" s="16">
        <v>602</v>
      </c>
      <c r="B644" s="22"/>
      <c r="C644" s="4">
        <f t="shared" ca="1" si="46"/>
        <v>170</v>
      </c>
      <c r="D644" s="16"/>
      <c r="E644" s="16"/>
      <c r="F644" s="22"/>
      <c r="G644" s="29"/>
      <c r="K644" s="30"/>
      <c r="AS644">
        <v>644</v>
      </c>
      <c r="AT644">
        <f>4*60+18</f>
        <v>258</v>
      </c>
    </row>
    <row r="645" spans="1:46" ht="15.75" x14ac:dyDescent="0.25">
      <c r="A645" s="16">
        <v>603</v>
      </c>
      <c r="B645" s="22"/>
      <c r="C645" s="4">
        <f t="shared" ca="1" si="46"/>
        <v>178</v>
      </c>
      <c r="D645" s="16"/>
      <c r="E645" s="16"/>
      <c r="F645" s="22"/>
      <c r="G645" s="29"/>
      <c r="K645" s="30"/>
      <c r="AS645">
        <v>645</v>
      </c>
      <c r="AT645">
        <f>4*60+18</f>
        <v>258</v>
      </c>
    </row>
    <row r="646" spans="1:46" ht="15.75" x14ac:dyDescent="0.25">
      <c r="A646" s="16">
        <v>604</v>
      </c>
      <c r="B646" s="22"/>
      <c r="C646" s="4">
        <f t="shared" ca="1" si="46"/>
        <v>225</v>
      </c>
      <c r="D646" s="16"/>
      <c r="E646" s="16"/>
      <c r="F646" s="22"/>
      <c r="G646" s="29"/>
      <c r="K646" s="30"/>
      <c r="AS646">
        <v>646</v>
      </c>
      <c r="AT646">
        <f>4*60+18</f>
        <v>258</v>
      </c>
    </row>
    <row r="647" spans="1:46" ht="15.75" x14ac:dyDescent="0.25">
      <c r="A647" s="16">
        <v>605</v>
      </c>
      <c r="B647" s="22"/>
      <c r="C647" s="4">
        <f t="shared" ca="1" si="46"/>
        <v>239</v>
      </c>
      <c r="D647" s="16"/>
      <c r="E647" s="16"/>
      <c r="F647" s="22"/>
      <c r="G647" s="29"/>
      <c r="K647" s="30"/>
      <c r="AS647">
        <v>647</v>
      </c>
      <c r="AT647">
        <f>4*60+10</f>
        <v>250</v>
      </c>
    </row>
    <row r="648" spans="1:46" ht="15.75" x14ac:dyDescent="0.25">
      <c r="A648" s="16">
        <v>606</v>
      </c>
      <c r="B648" s="22"/>
      <c r="C648" s="4">
        <f t="shared" ca="1" si="46"/>
        <v>285</v>
      </c>
      <c r="D648" s="16"/>
      <c r="E648" s="16"/>
      <c r="F648" s="22"/>
      <c r="G648" s="29"/>
      <c r="K648" s="30"/>
      <c r="AS648">
        <v>648</v>
      </c>
      <c r="AT648">
        <f t="shared" ref="AT648:AT653" si="48">3*60+55</f>
        <v>235</v>
      </c>
    </row>
    <row r="649" spans="1:46" ht="15.75" x14ac:dyDescent="0.25">
      <c r="A649" s="16">
        <v>607</v>
      </c>
      <c r="B649" s="22"/>
      <c r="C649" s="4">
        <f t="shared" ca="1" si="46"/>
        <v>243</v>
      </c>
      <c r="D649" s="16"/>
      <c r="E649" s="16"/>
      <c r="F649" s="22"/>
      <c r="G649" s="29"/>
      <c r="K649" s="30"/>
      <c r="AS649">
        <v>649</v>
      </c>
      <c r="AT649">
        <f t="shared" si="48"/>
        <v>235</v>
      </c>
    </row>
    <row r="650" spans="1:46" ht="15.75" x14ac:dyDescent="0.25">
      <c r="A650" s="16">
        <v>608</v>
      </c>
      <c r="B650" s="22"/>
      <c r="C650" s="4">
        <f t="shared" ca="1" si="46"/>
        <v>216</v>
      </c>
      <c r="D650" s="16"/>
      <c r="E650" s="16"/>
      <c r="F650" s="22"/>
      <c r="G650" s="29"/>
      <c r="K650" s="30"/>
      <c r="AS650">
        <v>650</v>
      </c>
      <c r="AT650">
        <f t="shared" si="48"/>
        <v>235</v>
      </c>
    </row>
    <row r="651" spans="1:46" ht="15.75" x14ac:dyDescent="0.25">
      <c r="A651" s="16">
        <v>609</v>
      </c>
      <c r="B651" s="22"/>
      <c r="C651" s="4">
        <f t="shared" ca="1" si="46"/>
        <v>210</v>
      </c>
      <c r="D651" s="16"/>
      <c r="E651" s="16"/>
      <c r="F651" s="22"/>
      <c r="G651" s="29"/>
      <c r="K651" s="30"/>
      <c r="AS651">
        <v>651</v>
      </c>
      <c r="AT651">
        <f t="shared" si="48"/>
        <v>235</v>
      </c>
    </row>
    <row r="652" spans="1:46" ht="15.75" x14ac:dyDescent="0.25">
      <c r="A652" s="16">
        <v>610</v>
      </c>
      <c r="B652" s="22"/>
      <c r="C652" s="4">
        <f t="shared" ca="1" si="46"/>
        <v>220</v>
      </c>
      <c r="D652" s="16"/>
      <c r="E652" s="16"/>
      <c r="F652" s="22"/>
      <c r="G652" s="29"/>
      <c r="K652" s="30"/>
      <c r="AS652">
        <v>652</v>
      </c>
      <c r="AT652">
        <f t="shared" si="48"/>
        <v>235</v>
      </c>
    </row>
    <row r="653" spans="1:46" ht="15.75" x14ac:dyDescent="0.25">
      <c r="A653" s="16">
        <v>611</v>
      </c>
      <c r="B653" s="22"/>
      <c r="C653" s="4">
        <f t="shared" ca="1" si="46"/>
        <v>223</v>
      </c>
      <c r="D653" s="16"/>
      <c r="E653" s="16"/>
      <c r="F653" s="22"/>
      <c r="G653" s="29"/>
      <c r="K653" s="30"/>
      <c r="AS653">
        <v>653</v>
      </c>
      <c r="AT653">
        <f t="shared" si="48"/>
        <v>235</v>
      </c>
    </row>
    <row r="654" spans="1:46" ht="15.75" x14ac:dyDescent="0.25">
      <c r="A654" s="16">
        <v>612</v>
      </c>
      <c r="B654" s="22"/>
      <c r="C654" s="4">
        <f t="shared" ca="1" si="46"/>
        <v>194</v>
      </c>
      <c r="D654" s="16"/>
      <c r="E654" s="16"/>
      <c r="F654" s="22"/>
      <c r="G654" s="29"/>
      <c r="K654" s="30"/>
      <c r="AS654">
        <v>654</v>
      </c>
      <c r="AT654">
        <f t="shared" ref="AT654:AT661" si="49">4*60+13</f>
        <v>253</v>
      </c>
    </row>
    <row r="655" spans="1:46" ht="15.75" x14ac:dyDescent="0.25">
      <c r="A655" s="16">
        <v>613</v>
      </c>
      <c r="B655" s="22"/>
      <c r="C655" s="4">
        <f t="shared" ca="1" si="46"/>
        <v>231</v>
      </c>
      <c r="D655" s="16"/>
      <c r="E655" s="16"/>
      <c r="F655" s="22"/>
      <c r="G655" s="29"/>
      <c r="K655" s="30"/>
      <c r="AS655">
        <v>655</v>
      </c>
      <c r="AT655">
        <f t="shared" si="49"/>
        <v>253</v>
      </c>
    </row>
    <row r="656" spans="1:46" ht="15.75" x14ac:dyDescent="0.25">
      <c r="A656" s="16">
        <v>614</v>
      </c>
      <c r="B656" s="22"/>
      <c r="C656" s="4">
        <f t="shared" ca="1" si="46"/>
        <v>239</v>
      </c>
      <c r="D656" s="16"/>
      <c r="E656" s="16"/>
      <c r="F656" s="22"/>
      <c r="G656" s="29"/>
      <c r="K656" s="30"/>
      <c r="AS656">
        <v>656</v>
      </c>
      <c r="AT656">
        <f t="shared" si="49"/>
        <v>253</v>
      </c>
    </row>
    <row r="657" spans="1:46" ht="15.75" x14ac:dyDescent="0.25">
      <c r="A657" s="16">
        <v>615</v>
      </c>
      <c r="B657" s="22"/>
      <c r="C657" s="4">
        <f t="shared" ca="1" si="46"/>
        <v>166</v>
      </c>
      <c r="D657" s="16"/>
      <c r="E657" s="16"/>
      <c r="F657" s="22"/>
      <c r="G657" s="29"/>
      <c r="K657" s="30"/>
      <c r="AS657">
        <v>657</v>
      </c>
      <c r="AT657">
        <f t="shared" si="49"/>
        <v>253</v>
      </c>
    </row>
    <row r="658" spans="1:46" ht="15.75" x14ac:dyDescent="0.25">
      <c r="A658" s="16">
        <v>616</v>
      </c>
      <c r="B658" s="22"/>
      <c r="C658" s="4">
        <f t="shared" ca="1" si="46"/>
        <v>220</v>
      </c>
      <c r="D658" s="16"/>
      <c r="E658" s="16"/>
      <c r="F658" s="22"/>
      <c r="G658" s="29"/>
      <c r="K658" s="30"/>
      <c r="AS658">
        <v>658</v>
      </c>
      <c r="AT658">
        <f t="shared" si="49"/>
        <v>253</v>
      </c>
    </row>
    <row r="659" spans="1:46" ht="15.75" x14ac:dyDescent="0.25">
      <c r="A659" s="16">
        <v>617</v>
      </c>
      <c r="B659" s="22"/>
      <c r="C659" s="4">
        <f t="shared" ca="1" si="46"/>
        <v>290</v>
      </c>
      <c r="D659" s="16"/>
      <c r="E659" s="16"/>
      <c r="F659" s="22"/>
      <c r="G659" s="29"/>
      <c r="K659" s="30"/>
      <c r="AS659">
        <v>659</v>
      </c>
      <c r="AT659">
        <f t="shared" si="49"/>
        <v>253</v>
      </c>
    </row>
    <row r="660" spans="1:46" ht="15.75" x14ac:dyDescent="0.25">
      <c r="A660" s="16">
        <v>618</v>
      </c>
      <c r="B660" s="22"/>
      <c r="C660" s="4">
        <f t="shared" ca="1" si="46"/>
        <v>276</v>
      </c>
      <c r="D660" s="16"/>
      <c r="E660" s="16"/>
      <c r="F660" s="22"/>
      <c r="G660" s="29"/>
      <c r="K660" s="30"/>
      <c r="AS660">
        <v>660</v>
      </c>
      <c r="AT660">
        <f t="shared" si="49"/>
        <v>253</v>
      </c>
    </row>
    <row r="661" spans="1:46" ht="15.75" x14ac:dyDescent="0.25">
      <c r="A661" s="16">
        <v>619</v>
      </c>
      <c r="B661" s="22"/>
      <c r="C661" s="4">
        <f t="shared" ca="1" si="46"/>
        <v>235</v>
      </c>
      <c r="D661" s="16"/>
      <c r="E661" s="16"/>
      <c r="F661" s="22"/>
      <c r="G661" s="29"/>
      <c r="K661" s="30"/>
      <c r="AS661">
        <v>661</v>
      </c>
      <c r="AT661">
        <f t="shared" si="49"/>
        <v>253</v>
      </c>
    </row>
    <row r="662" spans="1:46" ht="15.75" x14ac:dyDescent="0.25">
      <c r="A662" s="16">
        <v>620</v>
      </c>
      <c r="B662" s="22"/>
      <c r="C662" s="4">
        <f t="shared" ca="1" si="46"/>
        <v>223</v>
      </c>
      <c r="D662" s="16"/>
      <c r="E662" s="16"/>
      <c r="F662" s="22"/>
      <c r="G662" s="29"/>
      <c r="K662" s="30"/>
      <c r="AS662">
        <v>662</v>
      </c>
      <c r="AT662">
        <f>3*60+35</f>
        <v>215</v>
      </c>
    </row>
    <row r="663" spans="1:46" ht="15.75" x14ac:dyDescent="0.25">
      <c r="A663" s="16">
        <v>621</v>
      </c>
      <c r="B663" s="22"/>
      <c r="C663" s="4">
        <f t="shared" ca="1" si="46"/>
        <v>231</v>
      </c>
      <c r="D663" s="16"/>
      <c r="E663" s="16"/>
      <c r="F663" s="22"/>
      <c r="G663" s="29"/>
      <c r="K663" s="30"/>
      <c r="AS663">
        <v>663</v>
      </c>
      <c r="AT663">
        <f>4*60+12</f>
        <v>252</v>
      </c>
    </row>
    <row r="664" spans="1:46" ht="15.75" x14ac:dyDescent="0.25">
      <c r="A664" s="16">
        <v>622</v>
      </c>
      <c r="B664" s="22"/>
      <c r="C664" s="4">
        <f t="shared" ca="1" si="46"/>
        <v>266</v>
      </c>
      <c r="D664" s="16"/>
      <c r="E664" s="16"/>
      <c r="F664" s="22"/>
      <c r="G664" s="29"/>
      <c r="K664" s="30"/>
      <c r="AS664">
        <v>664</v>
      </c>
      <c r="AT664">
        <f>4*60+12</f>
        <v>252</v>
      </c>
    </row>
    <row r="665" spans="1:46" ht="15.75" x14ac:dyDescent="0.25">
      <c r="A665" s="16">
        <v>623</v>
      </c>
      <c r="B665" s="22"/>
      <c r="C665" s="4">
        <f t="shared" ca="1" si="46"/>
        <v>233</v>
      </c>
      <c r="D665" s="16"/>
      <c r="E665" s="16"/>
      <c r="F665" s="22"/>
      <c r="G665" s="29"/>
      <c r="K665" s="30"/>
      <c r="AS665">
        <v>665</v>
      </c>
      <c r="AT665">
        <f>3*60+35</f>
        <v>215</v>
      </c>
    </row>
    <row r="666" spans="1:46" ht="15.75" x14ac:dyDescent="0.25">
      <c r="A666" s="16">
        <v>624</v>
      </c>
      <c r="B666" s="22"/>
      <c r="C666" s="4">
        <f t="shared" ca="1" si="46"/>
        <v>228</v>
      </c>
      <c r="D666" s="16"/>
      <c r="E666" s="16"/>
      <c r="F666" s="22"/>
      <c r="G666" s="29"/>
      <c r="K666" s="30"/>
      <c r="AS666">
        <v>666</v>
      </c>
      <c r="AT666">
        <f>4*60+30</f>
        <v>270</v>
      </c>
    </row>
    <row r="667" spans="1:46" ht="15.75" x14ac:dyDescent="0.25">
      <c r="A667" s="16">
        <v>625</v>
      </c>
      <c r="B667" s="22"/>
      <c r="C667" s="4">
        <f t="shared" ca="1" si="46"/>
        <v>272</v>
      </c>
      <c r="D667" s="16"/>
      <c r="E667" s="16"/>
      <c r="F667" s="22"/>
      <c r="G667" s="29"/>
      <c r="K667" s="30"/>
      <c r="AS667">
        <v>667</v>
      </c>
      <c r="AT667">
        <f>4*60+30</f>
        <v>270</v>
      </c>
    </row>
    <row r="668" spans="1:46" ht="15.75" x14ac:dyDescent="0.25">
      <c r="A668" s="16">
        <v>626</v>
      </c>
      <c r="B668" s="22"/>
      <c r="C668" s="4">
        <f t="shared" ca="1" si="46"/>
        <v>186</v>
      </c>
      <c r="D668" s="16"/>
      <c r="E668" s="16"/>
      <c r="F668" s="22"/>
      <c r="G668" s="29"/>
      <c r="K668" s="30"/>
      <c r="AS668">
        <v>668</v>
      </c>
      <c r="AT668">
        <f>4*60+30</f>
        <v>270</v>
      </c>
    </row>
    <row r="669" spans="1:46" ht="15.75" x14ac:dyDescent="0.25">
      <c r="A669" s="16">
        <v>627</v>
      </c>
      <c r="B669" s="22"/>
      <c r="C669" s="4">
        <f t="shared" ca="1" si="46"/>
        <v>228</v>
      </c>
      <c r="D669" s="16"/>
      <c r="E669" s="16"/>
      <c r="F669" s="22"/>
      <c r="G669" s="29"/>
      <c r="K669" s="30"/>
      <c r="AS669">
        <v>669</v>
      </c>
      <c r="AT669">
        <f>4*60+30</f>
        <v>270</v>
      </c>
    </row>
    <row r="670" spans="1:46" ht="15.75" x14ac:dyDescent="0.25">
      <c r="A670" s="16">
        <v>628</v>
      </c>
      <c r="B670" s="22"/>
      <c r="C670" s="4">
        <f t="shared" ca="1" si="46"/>
        <v>240</v>
      </c>
      <c r="D670" s="16"/>
      <c r="E670" s="16"/>
      <c r="F670" s="22"/>
      <c r="G670" s="29"/>
      <c r="K670" s="30"/>
      <c r="AS670">
        <v>670</v>
      </c>
      <c r="AT670">
        <f>4*60+8</f>
        <v>248</v>
      </c>
    </row>
    <row r="671" spans="1:46" ht="15.75" x14ac:dyDescent="0.25">
      <c r="A671" s="16">
        <v>629</v>
      </c>
      <c r="B671" s="22"/>
      <c r="C671" s="4">
        <f t="shared" ca="1" si="46"/>
        <v>166</v>
      </c>
      <c r="D671" s="16"/>
      <c r="E671" s="16"/>
      <c r="F671" s="22"/>
      <c r="G671" s="29"/>
      <c r="K671" s="30"/>
      <c r="AS671">
        <v>671</v>
      </c>
      <c r="AT671">
        <f>4*60+8</f>
        <v>248</v>
      </c>
    </row>
    <row r="672" spans="1:46" ht="15.75" x14ac:dyDescent="0.25">
      <c r="A672" s="16">
        <v>630</v>
      </c>
      <c r="B672" s="22"/>
      <c r="C672" s="4">
        <f t="shared" ca="1" si="46"/>
        <v>241</v>
      </c>
      <c r="D672" s="16"/>
      <c r="E672" s="16"/>
      <c r="F672" s="22"/>
      <c r="G672" s="29"/>
      <c r="K672" s="30"/>
      <c r="AS672">
        <v>672</v>
      </c>
      <c r="AT672">
        <f>4*60+16</f>
        <v>256</v>
      </c>
    </row>
    <row r="673" spans="1:46" ht="15.75" x14ac:dyDescent="0.25">
      <c r="A673" s="16">
        <v>631</v>
      </c>
      <c r="B673" s="22"/>
      <c r="C673" s="4">
        <f t="shared" ca="1" si="46"/>
        <v>192</v>
      </c>
      <c r="D673" s="16"/>
      <c r="E673" s="16"/>
      <c r="F673" s="22"/>
      <c r="G673" s="29"/>
      <c r="K673" s="30"/>
      <c r="AS673">
        <v>673</v>
      </c>
      <c r="AT673">
        <f>4*60+16</f>
        <v>256</v>
      </c>
    </row>
    <row r="674" spans="1:46" ht="15.75" x14ac:dyDescent="0.25">
      <c r="A674" s="16">
        <v>632</v>
      </c>
      <c r="B674" s="22"/>
      <c r="C674" s="4">
        <f t="shared" ca="1" si="46"/>
        <v>217</v>
      </c>
      <c r="D674" s="16"/>
      <c r="E674" s="16"/>
      <c r="F674" s="22"/>
      <c r="G674" s="29"/>
      <c r="K674" s="30"/>
      <c r="AS674">
        <v>674</v>
      </c>
      <c r="AT674">
        <f>4*60+16</f>
        <v>256</v>
      </c>
    </row>
    <row r="675" spans="1:46" ht="15.75" x14ac:dyDescent="0.25">
      <c r="A675" s="16">
        <v>633</v>
      </c>
      <c r="B675" s="22"/>
      <c r="C675" s="4">
        <f t="shared" ca="1" si="46"/>
        <v>329</v>
      </c>
      <c r="D675" s="16"/>
      <c r="E675" s="16"/>
      <c r="F675" s="22"/>
      <c r="G675" s="29"/>
      <c r="K675" s="30"/>
      <c r="AS675">
        <v>675</v>
      </c>
      <c r="AT675">
        <f>4*60+16</f>
        <v>256</v>
      </c>
    </row>
    <row r="676" spans="1:46" ht="15.75" x14ac:dyDescent="0.25">
      <c r="A676" s="16">
        <v>634</v>
      </c>
      <c r="B676" s="22"/>
      <c r="C676" s="4">
        <f t="shared" ca="1" si="46"/>
        <v>243</v>
      </c>
      <c r="D676" s="16"/>
      <c r="E676" s="16"/>
      <c r="F676" s="22"/>
      <c r="G676" s="29"/>
      <c r="K676" s="30"/>
      <c r="AS676">
        <v>676</v>
      </c>
      <c r="AT676">
        <f t="shared" ref="AT676:AT681" si="50">3*60+55</f>
        <v>235</v>
      </c>
    </row>
    <row r="677" spans="1:46" ht="15.75" x14ac:dyDescent="0.25">
      <c r="A677" s="16">
        <v>635</v>
      </c>
      <c r="B677" s="22"/>
      <c r="C677" s="4">
        <f t="shared" ca="1" si="46"/>
        <v>248</v>
      </c>
      <c r="D677" s="16"/>
      <c r="E677" s="16"/>
      <c r="F677" s="22"/>
      <c r="G677" s="29"/>
      <c r="K677" s="30"/>
      <c r="AS677">
        <v>677</v>
      </c>
      <c r="AT677">
        <f t="shared" si="50"/>
        <v>235</v>
      </c>
    </row>
    <row r="678" spans="1:46" ht="15.75" x14ac:dyDescent="0.25">
      <c r="A678" s="16">
        <v>636</v>
      </c>
      <c r="B678" s="22"/>
      <c r="C678" s="4">
        <f t="shared" ca="1" si="46"/>
        <v>212</v>
      </c>
      <c r="D678" s="16"/>
      <c r="E678" s="16"/>
      <c r="F678" s="22"/>
      <c r="G678" s="29"/>
      <c r="K678" s="30"/>
      <c r="AS678">
        <v>678</v>
      </c>
      <c r="AT678">
        <f t="shared" si="50"/>
        <v>235</v>
      </c>
    </row>
    <row r="679" spans="1:46" ht="15.75" x14ac:dyDescent="0.25">
      <c r="A679" s="16">
        <v>637</v>
      </c>
      <c r="B679" s="22"/>
      <c r="C679" s="4">
        <f t="shared" ca="1" si="46"/>
        <v>266</v>
      </c>
      <c r="D679" s="16"/>
      <c r="E679" s="16"/>
      <c r="F679" s="22"/>
      <c r="G679" s="29"/>
      <c r="K679" s="30"/>
      <c r="AS679">
        <v>679</v>
      </c>
      <c r="AT679">
        <f t="shared" si="50"/>
        <v>235</v>
      </c>
    </row>
    <row r="680" spans="1:46" ht="15.75" x14ac:dyDescent="0.25">
      <c r="A680" s="16">
        <v>638</v>
      </c>
      <c r="B680" s="22"/>
      <c r="C680" s="4">
        <f t="shared" ca="1" si="46"/>
        <v>298</v>
      </c>
      <c r="D680" s="16"/>
      <c r="E680" s="16"/>
      <c r="F680" s="22"/>
      <c r="G680" s="29"/>
      <c r="K680" s="30"/>
      <c r="AS680">
        <v>680</v>
      </c>
      <c r="AT680">
        <f t="shared" si="50"/>
        <v>235</v>
      </c>
    </row>
    <row r="681" spans="1:46" ht="15.75" x14ac:dyDescent="0.25">
      <c r="A681" s="16">
        <v>639</v>
      </c>
      <c r="B681" s="22"/>
      <c r="C681" s="4">
        <f t="shared" ca="1" si="46"/>
        <v>261</v>
      </c>
      <c r="D681" s="16"/>
      <c r="E681" s="16"/>
      <c r="F681" s="22"/>
      <c r="G681" s="29"/>
      <c r="K681" s="30"/>
      <c r="AS681">
        <v>681</v>
      </c>
      <c r="AT681">
        <f t="shared" si="50"/>
        <v>235</v>
      </c>
    </row>
    <row r="682" spans="1:46" ht="15.75" x14ac:dyDescent="0.25">
      <c r="A682" s="16">
        <v>640</v>
      </c>
      <c r="B682" s="22"/>
      <c r="C682" s="4">
        <f t="shared" ca="1" si="46"/>
        <v>244</v>
      </c>
      <c r="D682" s="16"/>
      <c r="E682" s="16"/>
      <c r="F682" s="22"/>
      <c r="G682" s="29"/>
      <c r="K682" s="30"/>
      <c r="AS682">
        <v>682</v>
      </c>
      <c r="AT682">
        <f>3*60+50</f>
        <v>230</v>
      </c>
    </row>
    <row r="683" spans="1:46" ht="15.75" x14ac:dyDescent="0.25">
      <c r="A683" s="16">
        <v>641</v>
      </c>
      <c r="B683" s="22"/>
      <c r="C683" s="4">
        <f t="shared" ref="C683:C746" ca="1" si="51">IF(OR(ISBLANK(A683),A683&gt;$I$9),NA(),OFFSET(INDIRECT($BA$3),A683-1,0,1,1))</f>
        <v>274</v>
      </c>
      <c r="D683" s="16"/>
      <c r="E683" s="16"/>
      <c r="F683" s="22"/>
      <c r="G683" s="29"/>
      <c r="K683" s="30"/>
      <c r="AS683">
        <v>683</v>
      </c>
      <c r="AT683">
        <f>3*60+50</f>
        <v>230</v>
      </c>
    </row>
    <row r="684" spans="1:46" ht="15.75" x14ac:dyDescent="0.25">
      <c r="A684" s="16">
        <v>642</v>
      </c>
      <c r="B684" s="22"/>
      <c r="C684" s="4">
        <f t="shared" ca="1" si="51"/>
        <v>264</v>
      </c>
      <c r="D684" s="16"/>
      <c r="E684" s="16"/>
      <c r="F684" s="22"/>
      <c r="G684" s="29"/>
      <c r="K684" s="30"/>
      <c r="AS684">
        <v>684</v>
      </c>
      <c r="AT684">
        <f>3*60+51</f>
        <v>231</v>
      </c>
    </row>
    <row r="685" spans="1:46" ht="15.75" x14ac:dyDescent="0.25">
      <c r="A685" s="16">
        <v>643</v>
      </c>
      <c r="B685" s="22"/>
      <c r="C685" s="4">
        <f t="shared" ca="1" si="51"/>
        <v>235</v>
      </c>
      <c r="D685" s="16"/>
      <c r="E685" s="16"/>
      <c r="F685" s="22"/>
      <c r="G685" s="29"/>
      <c r="K685" s="30"/>
      <c r="AS685">
        <v>685</v>
      </c>
      <c r="AT685">
        <f>3*60+51</f>
        <v>231</v>
      </c>
    </row>
    <row r="686" spans="1:46" ht="15.75" x14ac:dyDescent="0.25">
      <c r="A686" s="16">
        <v>644</v>
      </c>
      <c r="B686" s="22"/>
      <c r="C686" s="4">
        <f t="shared" ca="1" si="51"/>
        <v>244</v>
      </c>
      <c r="D686" s="16"/>
      <c r="E686" s="16"/>
      <c r="F686" s="22"/>
      <c r="G686" s="29"/>
      <c r="K686" s="30"/>
      <c r="AS686">
        <v>686</v>
      </c>
      <c r="AT686">
        <f>3*60+51</f>
        <v>231</v>
      </c>
    </row>
    <row r="687" spans="1:46" ht="15.75" x14ac:dyDescent="0.25">
      <c r="A687" s="16">
        <v>645</v>
      </c>
      <c r="B687" s="22"/>
      <c r="C687" s="4">
        <f t="shared" ca="1" si="51"/>
        <v>240</v>
      </c>
      <c r="D687" s="16"/>
      <c r="E687" s="16"/>
      <c r="F687" s="22"/>
      <c r="G687" s="29"/>
      <c r="K687" s="30"/>
      <c r="AS687">
        <v>687</v>
      </c>
      <c r="AT687">
        <f>4*60+3</f>
        <v>243</v>
      </c>
    </row>
    <row r="688" spans="1:46" ht="15.75" x14ac:dyDescent="0.25">
      <c r="A688" s="16">
        <v>646</v>
      </c>
      <c r="B688" s="22"/>
      <c r="C688" s="4">
        <f t="shared" ca="1" si="51"/>
        <v>239</v>
      </c>
      <c r="D688" s="16"/>
      <c r="E688" s="16"/>
      <c r="F688" s="22"/>
      <c r="G688" s="29"/>
      <c r="K688" s="30"/>
      <c r="AS688">
        <v>688</v>
      </c>
      <c r="AT688">
        <f>4*60+3</f>
        <v>243</v>
      </c>
    </row>
    <row r="689" spans="1:46" ht="15.75" x14ac:dyDescent="0.25">
      <c r="A689" s="16">
        <v>647</v>
      </c>
      <c r="B689" s="22"/>
      <c r="C689" s="4">
        <f t="shared" ca="1" si="51"/>
        <v>200</v>
      </c>
      <c r="D689" s="16"/>
      <c r="E689" s="16"/>
      <c r="F689" s="22"/>
      <c r="G689" s="29"/>
      <c r="K689" s="30"/>
      <c r="AS689">
        <v>689</v>
      </c>
      <c r="AT689">
        <f>4*60+3</f>
        <v>243</v>
      </c>
    </row>
    <row r="690" spans="1:46" ht="15.75" x14ac:dyDescent="0.25">
      <c r="A690" s="16">
        <v>648</v>
      </c>
      <c r="B690" s="22"/>
      <c r="C690" s="4">
        <f t="shared" ca="1" si="51"/>
        <v>211</v>
      </c>
      <c r="D690" s="16"/>
      <c r="E690" s="16"/>
      <c r="F690" s="22"/>
      <c r="G690" s="29"/>
      <c r="K690" s="30"/>
      <c r="AS690">
        <v>690</v>
      </c>
      <c r="AT690">
        <f>4*60+3</f>
        <v>243</v>
      </c>
    </row>
    <row r="691" spans="1:46" ht="15.75" x14ac:dyDescent="0.25">
      <c r="A691" s="16">
        <v>649</v>
      </c>
      <c r="B691" s="22"/>
      <c r="C691" s="4">
        <f t="shared" ca="1" si="51"/>
        <v>218</v>
      </c>
      <c r="D691" s="16"/>
      <c r="E691" s="16"/>
      <c r="F691" s="22"/>
      <c r="G691" s="29"/>
      <c r="K691" s="30"/>
      <c r="AS691">
        <v>691</v>
      </c>
      <c r="AT691">
        <f>4*60+3</f>
        <v>243</v>
      </c>
    </row>
    <row r="692" spans="1:46" ht="15.75" x14ac:dyDescent="0.25">
      <c r="A692" s="16">
        <v>650</v>
      </c>
      <c r="B692" s="22"/>
      <c r="C692" s="4">
        <f t="shared" ca="1" si="51"/>
        <v>331</v>
      </c>
      <c r="D692" s="16"/>
      <c r="E692" s="16"/>
      <c r="F692" s="22"/>
      <c r="G692" s="29"/>
      <c r="K692" s="30"/>
      <c r="AS692">
        <v>692</v>
      </c>
      <c r="AT692">
        <f>3*60+48</f>
        <v>228</v>
      </c>
    </row>
    <row r="693" spans="1:46" ht="15.75" x14ac:dyDescent="0.25">
      <c r="A693" s="16">
        <v>651</v>
      </c>
      <c r="B693" s="22"/>
      <c r="C693" s="4">
        <f t="shared" ca="1" si="51"/>
        <v>240</v>
      </c>
      <c r="D693" s="16"/>
      <c r="E693" s="16"/>
      <c r="F693" s="22"/>
      <c r="G693" s="29"/>
      <c r="K693" s="30"/>
      <c r="AS693">
        <v>693</v>
      </c>
      <c r="AT693">
        <f>3*60+48</f>
        <v>228</v>
      </c>
    </row>
    <row r="694" spans="1:46" ht="15.75" x14ac:dyDescent="0.25">
      <c r="A694" s="16">
        <v>652</v>
      </c>
      <c r="B694" s="22"/>
      <c r="C694" s="4">
        <f t="shared" ca="1" si="51"/>
        <v>239</v>
      </c>
      <c r="D694" s="16"/>
      <c r="E694" s="16"/>
      <c r="F694" s="22"/>
      <c r="G694" s="29"/>
      <c r="K694" s="30"/>
      <c r="AS694">
        <v>694</v>
      </c>
      <c r="AT694">
        <f>3*60+48</f>
        <v>228</v>
      </c>
    </row>
    <row r="695" spans="1:46" ht="15.75" x14ac:dyDescent="0.25">
      <c r="A695" s="16">
        <v>653</v>
      </c>
      <c r="B695" s="22"/>
      <c r="C695" s="4">
        <f t="shared" ca="1" si="51"/>
        <v>184</v>
      </c>
      <c r="D695" s="16"/>
      <c r="E695" s="16"/>
      <c r="F695" s="22"/>
      <c r="G695" s="29"/>
      <c r="K695" s="30"/>
      <c r="AS695">
        <v>695</v>
      </c>
      <c r="AT695">
        <f>3*60+23</f>
        <v>203</v>
      </c>
    </row>
    <row r="696" spans="1:46" ht="15.75" x14ac:dyDescent="0.25">
      <c r="A696" s="16">
        <v>654</v>
      </c>
      <c r="B696" s="22"/>
      <c r="C696" s="4">
        <f t="shared" ca="1" si="51"/>
        <v>221</v>
      </c>
      <c r="D696" s="16"/>
      <c r="E696" s="16"/>
      <c r="F696" s="22"/>
      <c r="G696" s="29"/>
      <c r="K696" s="30"/>
      <c r="AS696">
        <v>696</v>
      </c>
      <c r="AT696">
        <f>3*60+23</f>
        <v>203</v>
      </c>
    </row>
    <row r="697" spans="1:46" ht="15.75" x14ac:dyDescent="0.25">
      <c r="A697" s="16">
        <v>655</v>
      </c>
      <c r="B697" s="22"/>
      <c r="C697" s="4">
        <f t="shared" ca="1" si="51"/>
        <v>263</v>
      </c>
      <c r="D697" s="16"/>
      <c r="E697" s="16"/>
      <c r="F697" s="22"/>
      <c r="G697" s="29"/>
      <c r="K697" s="30"/>
      <c r="AS697">
        <v>697</v>
      </c>
      <c r="AT697">
        <f>3*60+23</f>
        <v>203</v>
      </c>
    </row>
    <row r="698" spans="1:46" ht="15.75" x14ac:dyDescent="0.25">
      <c r="A698" s="16">
        <v>656</v>
      </c>
      <c r="B698" s="22"/>
      <c r="C698" s="4">
        <f t="shared" ca="1" si="51"/>
        <v>331</v>
      </c>
      <c r="D698" s="16"/>
      <c r="E698" s="16"/>
      <c r="F698" s="22"/>
      <c r="G698" s="29"/>
      <c r="K698" s="30"/>
      <c r="AS698">
        <v>698</v>
      </c>
      <c r="AT698">
        <f>4*60+11</f>
        <v>251</v>
      </c>
    </row>
    <row r="699" spans="1:46" ht="15.75" x14ac:dyDescent="0.25">
      <c r="A699" s="16">
        <v>657</v>
      </c>
      <c r="B699" s="22"/>
      <c r="C699" s="4">
        <f t="shared" ca="1" si="51"/>
        <v>264</v>
      </c>
      <c r="D699" s="16"/>
      <c r="E699" s="16"/>
      <c r="F699" s="22"/>
      <c r="G699" s="29"/>
      <c r="K699" s="30"/>
      <c r="AS699">
        <v>699</v>
      </c>
      <c r="AT699">
        <f>4*60+11</f>
        <v>251</v>
      </c>
    </row>
    <row r="700" spans="1:46" ht="15.75" x14ac:dyDescent="0.25">
      <c r="A700" s="16">
        <v>658</v>
      </c>
      <c r="B700" s="22"/>
      <c r="C700" s="4">
        <f t="shared" ca="1" si="51"/>
        <v>278</v>
      </c>
      <c r="D700" s="16"/>
      <c r="E700" s="16"/>
      <c r="F700" s="22"/>
      <c r="G700" s="29"/>
      <c r="K700" s="30"/>
      <c r="AS700">
        <v>700</v>
      </c>
      <c r="AT700">
        <f>4*60+20</f>
        <v>260</v>
      </c>
    </row>
    <row r="701" spans="1:46" ht="15.75" x14ac:dyDescent="0.25">
      <c r="A701" s="16">
        <v>659</v>
      </c>
      <c r="B701" s="22"/>
      <c r="C701" s="4">
        <f t="shared" ca="1" si="51"/>
        <v>202</v>
      </c>
      <c r="D701" s="16"/>
      <c r="E701" s="16"/>
      <c r="F701" s="22"/>
      <c r="G701" s="29"/>
      <c r="K701" s="30"/>
      <c r="AS701">
        <v>701</v>
      </c>
      <c r="AT701">
        <f>4*60+20</f>
        <v>260</v>
      </c>
    </row>
    <row r="702" spans="1:46" ht="15.75" x14ac:dyDescent="0.25">
      <c r="A702" s="16">
        <v>660</v>
      </c>
      <c r="B702" s="22"/>
      <c r="C702" s="4">
        <f t="shared" ca="1" si="51"/>
        <v>197</v>
      </c>
      <c r="D702" s="16"/>
      <c r="E702" s="16"/>
      <c r="F702" s="22"/>
      <c r="G702" s="29"/>
      <c r="K702" s="30"/>
      <c r="AS702">
        <v>702</v>
      </c>
      <c r="AT702">
        <f>4*60+3</f>
        <v>243</v>
      </c>
    </row>
    <row r="703" spans="1:46" ht="15.75" x14ac:dyDescent="0.25">
      <c r="A703" s="16">
        <v>661</v>
      </c>
      <c r="B703" s="22"/>
      <c r="C703" s="4">
        <f t="shared" ca="1" si="51"/>
        <v>223</v>
      </c>
      <c r="D703" s="16"/>
      <c r="E703" s="16"/>
      <c r="F703" s="22"/>
      <c r="G703" s="29"/>
      <c r="K703" s="30"/>
      <c r="AS703">
        <v>703</v>
      </c>
      <c r="AT703">
        <f>4*60+3</f>
        <v>243</v>
      </c>
    </row>
    <row r="704" spans="1:46" ht="15.75" x14ac:dyDescent="0.25">
      <c r="A704" s="16">
        <v>662</v>
      </c>
      <c r="B704" s="22"/>
      <c r="C704" s="4">
        <f t="shared" ca="1" si="51"/>
        <v>256</v>
      </c>
      <c r="D704" s="16"/>
      <c r="E704" s="16"/>
      <c r="F704" s="22"/>
      <c r="G704" s="29"/>
      <c r="K704" s="30"/>
      <c r="AS704">
        <v>704</v>
      </c>
      <c r="AT704">
        <f>4*60+25</f>
        <v>265</v>
      </c>
    </row>
    <row r="705" spans="1:46" ht="15.75" x14ac:dyDescent="0.25">
      <c r="A705" s="16">
        <v>663</v>
      </c>
      <c r="B705" s="22"/>
      <c r="C705" s="4">
        <f t="shared" ca="1" si="51"/>
        <v>210</v>
      </c>
      <c r="D705" s="16"/>
      <c r="E705" s="16"/>
      <c r="F705" s="22"/>
      <c r="G705" s="29"/>
      <c r="K705" s="30"/>
      <c r="AS705">
        <v>705</v>
      </c>
      <c r="AT705">
        <f>4*60+25</f>
        <v>265</v>
      </c>
    </row>
    <row r="706" spans="1:46" ht="15.75" x14ac:dyDescent="0.25">
      <c r="A706" s="16">
        <v>664</v>
      </c>
      <c r="B706" s="22"/>
      <c r="C706" s="4">
        <f t="shared" ca="1" si="51"/>
        <v>244</v>
      </c>
      <c r="D706" s="16"/>
      <c r="E706" s="16"/>
      <c r="F706" s="22"/>
      <c r="G706" s="29"/>
      <c r="K706" s="30"/>
      <c r="AS706">
        <v>706</v>
      </c>
      <c r="AT706">
        <f>3*60+47</f>
        <v>227</v>
      </c>
    </row>
    <row r="707" spans="1:46" ht="15.75" x14ac:dyDescent="0.25">
      <c r="A707" s="16">
        <v>665</v>
      </c>
      <c r="B707" s="22"/>
      <c r="C707" s="4">
        <f t="shared" ca="1" si="51"/>
        <v>218</v>
      </c>
      <c r="D707" s="16"/>
      <c r="E707" s="16"/>
      <c r="F707" s="22"/>
      <c r="G707" s="29"/>
      <c r="K707" s="30"/>
      <c r="AS707">
        <v>707</v>
      </c>
      <c r="AT707">
        <f>3*60+47</f>
        <v>227</v>
      </c>
    </row>
    <row r="708" spans="1:46" ht="15.75" x14ac:dyDescent="0.25">
      <c r="A708" s="16">
        <v>666</v>
      </c>
      <c r="B708" s="22"/>
      <c r="C708" s="4">
        <f t="shared" ca="1" si="51"/>
        <v>331</v>
      </c>
      <c r="D708" s="16"/>
      <c r="E708" s="16"/>
      <c r="F708" s="22"/>
      <c r="G708" s="29"/>
      <c r="K708" s="30"/>
      <c r="AS708">
        <v>708</v>
      </c>
      <c r="AT708">
        <f>3*60+47</f>
        <v>227</v>
      </c>
    </row>
    <row r="709" spans="1:46" ht="15.75" x14ac:dyDescent="0.25">
      <c r="A709" s="16">
        <v>667</v>
      </c>
      <c r="B709" s="22"/>
      <c r="C709" s="4">
        <f t="shared" ca="1" si="51"/>
        <v>238</v>
      </c>
      <c r="D709" s="16"/>
      <c r="E709" s="16"/>
      <c r="F709" s="22"/>
      <c r="G709" s="29"/>
      <c r="K709" s="30"/>
      <c r="AS709">
        <v>709</v>
      </c>
      <c r="AT709">
        <f>3*60+47</f>
        <v>227</v>
      </c>
    </row>
    <row r="710" spans="1:46" ht="15.75" x14ac:dyDescent="0.25">
      <c r="A710" s="16">
        <v>668</v>
      </c>
      <c r="B710" s="22"/>
      <c r="C710" s="4">
        <f t="shared" ca="1" si="51"/>
        <v>252</v>
      </c>
      <c r="D710" s="16"/>
      <c r="E710" s="16"/>
      <c r="F710" s="22"/>
      <c r="G710" s="29"/>
      <c r="K710" s="30"/>
      <c r="AS710">
        <v>710</v>
      </c>
      <c r="AT710">
        <f>3*60+47</f>
        <v>227</v>
      </c>
    </row>
    <row r="711" spans="1:46" ht="15.75" x14ac:dyDescent="0.25">
      <c r="A711" s="16">
        <v>669</v>
      </c>
      <c r="B711" s="22"/>
      <c r="C711" s="4">
        <f t="shared" ca="1" si="51"/>
        <v>233</v>
      </c>
      <c r="D711" s="16"/>
      <c r="E711" s="16"/>
      <c r="F711" s="22"/>
      <c r="G711" s="29"/>
      <c r="K711" s="30"/>
      <c r="AS711">
        <v>711</v>
      </c>
      <c r="AT711">
        <f>4*60+4</f>
        <v>244</v>
      </c>
    </row>
    <row r="712" spans="1:46" ht="15.75" x14ac:dyDescent="0.25">
      <c r="A712" s="16">
        <v>670</v>
      </c>
      <c r="B712" s="22"/>
      <c r="C712" s="4">
        <f t="shared" ca="1" si="51"/>
        <v>231</v>
      </c>
      <c r="D712" s="16"/>
      <c r="E712" s="16"/>
      <c r="F712" s="22"/>
      <c r="G712" s="29"/>
      <c r="K712" s="30"/>
      <c r="AS712">
        <v>712</v>
      </c>
      <c r="AT712">
        <f>4*60+4</f>
        <v>244</v>
      </c>
    </row>
    <row r="713" spans="1:46" ht="15.75" x14ac:dyDescent="0.25">
      <c r="A713" s="16">
        <v>671</v>
      </c>
      <c r="B713" s="22"/>
      <c r="C713" s="4">
        <f t="shared" ca="1" si="51"/>
        <v>209</v>
      </c>
      <c r="D713" s="16"/>
      <c r="E713" s="16"/>
      <c r="F713" s="22"/>
      <c r="G713" s="29"/>
      <c r="K713" s="30"/>
      <c r="AS713">
        <v>713</v>
      </c>
      <c r="AT713">
        <f>4*60+4</f>
        <v>244</v>
      </c>
    </row>
    <row r="714" spans="1:46" ht="15.75" x14ac:dyDescent="0.25">
      <c r="A714" s="16">
        <v>672</v>
      </c>
      <c r="B714" s="22"/>
      <c r="C714" s="4">
        <f t="shared" ca="1" si="51"/>
        <v>189</v>
      </c>
      <c r="D714" s="16"/>
      <c r="E714" s="16"/>
      <c r="F714" s="22"/>
      <c r="G714" s="29"/>
      <c r="K714" s="30"/>
      <c r="AS714">
        <v>714</v>
      </c>
      <c r="AT714">
        <f>3*60+50</f>
        <v>230</v>
      </c>
    </row>
    <row r="715" spans="1:46" ht="15.75" x14ac:dyDescent="0.25">
      <c r="A715" s="16">
        <v>673</v>
      </c>
      <c r="B715" s="22"/>
      <c r="C715" s="4">
        <f t="shared" ca="1" si="51"/>
        <v>235</v>
      </c>
      <c r="D715" s="16"/>
      <c r="E715" s="16"/>
      <c r="F715" s="22"/>
      <c r="G715" s="29"/>
      <c r="K715" s="30"/>
      <c r="AS715">
        <v>715</v>
      </c>
      <c r="AT715">
        <f>3*60+50</f>
        <v>230</v>
      </c>
    </row>
    <row r="716" spans="1:46" ht="15.75" x14ac:dyDescent="0.25">
      <c r="A716" s="16">
        <v>674</v>
      </c>
      <c r="B716" s="22"/>
      <c r="C716" s="4">
        <f t="shared" ca="1" si="51"/>
        <v>220</v>
      </c>
      <c r="D716" s="16"/>
      <c r="E716" s="16"/>
      <c r="F716" s="22"/>
      <c r="G716" s="29"/>
      <c r="K716" s="30"/>
      <c r="AS716">
        <v>716</v>
      </c>
      <c r="AT716">
        <f>3*60+50</f>
        <v>230</v>
      </c>
    </row>
    <row r="717" spans="1:46" ht="15.75" x14ac:dyDescent="0.25">
      <c r="A717" s="16">
        <v>675</v>
      </c>
      <c r="B717" s="22"/>
      <c r="C717" s="4">
        <f t="shared" ca="1" si="51"/>
        <v>243</v>
      </c>
      <c r="D717" s="16"/>
      <c r="E717" s="16"/>
      <c r="F717" s="22"/>
      <c r="G717" s="29"/>
      <c r="K717" s="30"/>
      <c r="AS717">
        <v>717</v>
      </c>
      <c r="AT717">
        <f>4*60+1</f>
        <v>241</v>
      </c>
    </row>
    <row r="718" spans="1:46" ht="15.75" x14ac:dyDescent="0.25">
      <c r="A718" s="16">
        <v>676</v>
      </c>
      <c r="B718" s="22"/>
      <c r="C718" s="4">
        <f t="shared" ca="1" si="51"/>
        <v>228</v>
      </c>
      <c r="D718" s="16"/>
      <c r="E718" s="16"/>
      <c r="F718" s="22"/>
      <c r="G718" s="29"/>
      <c r="K718" s="30"/>
      <c r="AS718">
        <v>718</v>
      </c>
      <c r="AT718">
        <f>3*60+46</f>
        <v>226</v>
      </c>
    </row>
    <row r="719" spans="1:46" ht="15.75" x14ac:dyDescent="0.25">
      <c r="A719" s="16">
        <v>677</v>
      </c>
      <c r="B719" s="22"/>
      <c r="C719" s="4">
        <f t="shared" ca="1" si="51"/>
        <v>253</v>
      </c>
      <c r="D719" s="16"/>
      <c r="E719" s="16"/>
      <c r="F719" s="22"/>
      <c r="G719" s="29"/>
      <c r="K719" s="30"/>
      <c r="AS719">
        <v>719</v>
      </c>
      <c r="AT719">
        <f>3*60+46</f>
        <v>226</v>
      </c>
    </row>
    <row r="720" spans="1:46" ht="15.75" x14ac:dyDescent="0.25">
      <c r="A720" s="16">
        <v>678</v>
      </c>
      <c r="B720" s="22"/>
      <c r="C720" s="4">
        <f t="shared" ca="1" si="51"/>
        <v>259</v>
      </c>
      <c r="D720" s="16"/>
      <c r="E720" s="16"/>
      <c r="F720" s="22"/>
      <c r="G720" s="29"/>
      <c r="K720" s="30"/>
      <c r="AS720">
        <v>720</v>
      </c>
      <c r="AT720">
        <f>4*60+16</f>
        <v>256</v>
      </c>
    </row>
    <row r="721" spans="1:46" ht="15.75" x14ac:dyDescent="0.25">
      <c r="A721" s="16">
        <v>679</v>
      </c>
      <c r="B721" s="22"/>
      <c r="C721" s="4">
        <f t="shared" ca="1" si="51"/>
        <v>250</v>
      </c>
      <c r="D721" s="16"/>
      <c r="E721" s="16"/>
      <c r="F721" s="22"/>
      <c r="G721" s="29"/>
      <c r="K721" s="30"/>
      <c r="AS721">
        <v>721</v>
      </c>
      <c r="AT721">
        <f>4*60+16</f>
        <v>256</v>
      </c>
    </row>
    <row r="722" spans="1:46" ht="15.75" x14ac:dyDescent="0.25">
      <c r="A722" s="16">
        <v>680</v>
      </c>
      <c r="B722" s="22"/>
      <c r="C722" s="4">
        <f t="shared" ca="1" si="51"/>
        <v>222</v>
      </c>
      <c r="D722" s="16"/>
      <c r="E722" s="16"/>
      <c r="F722" s="22"/>
      <c r="G722" s="29"/>
      <c r="K722" s="30"/>
      <c r="AS722">
        <v>722</v>
      </c>
      <c r="AT722">
        <f>4*60+16</f>
        <v>256</v>
      </c>
    </row>
    <row r="723" spans="1:46" ht="15.75" x14ac:dyDescent="0.25">
      <c r="A723" s="16">
        <v>681</v>
      </c>
      <c r="B723" s="22"/>
      <c r="C723" s="4">
        <f t="shared" ca="1" si="51"/>
        <v>204</v>
      </c>
      <c r="D723" s="16"/>
      <c r="E723" s="16"/>
      <c r="F723" s="22"/>
      <c r="G723" s="29"/>
      <c r="K723" s="30"/>
      <c r="AS723">
        <v>723</v>
      </c>
      <c r="AT723">
        <f>3*60+38</f>
        <v>218</v>
      </c>
    </row>
    <row r="724" spans="1:46" ht="15.75" x14ac:dyDescent="0.25">
      <c r="A724" s="16">
        <v>682</v>
      </c>
      <c r="B724" s="22"/>
      <c r="C724" s="4">
        <f t="shared" ca="1" si="51"/>
        <v>212</v>
      </c>
      <c r="D724" s="16"/>
      <c r="E724" s="16"/>
      <c r="F724" s="22"/>
      <c r="G724" s="29"/>
      <c r="K724" s="30"/>
      <c r="AS724">
        <v>724</v>
      </c>
      <c r="AT724">
        <f>3*60+38</f>
        <v>218</v>
      </c>
    </row>
    <row r="725" spans="1:46" ht="15.75" x14ac:dyDescent="0.25">
      <c r="A725" s="16">
        <v>683</v>
      </c>
      <c r="B725" s="22"/>
      <c r="C725" s="4">
        <f t="shared" ca="1" si="51"/>
        <v>268</v>
      </c>
      <c r="D725" s="16"/>
      <c r="E725" s="16"/>
      <c r="F725" s="22"/>
      <c r="G725" s="29"/>
      <c r="K725" s="30"/>
      <c r="AS725">
        <v>725</v>
      </c>
      <c r="AT725">
        <f>3*60+50</f>
        <v>230</v>
      </c>
    </row>
    <row r="726" spans="1:46" ht="15.75" x14ac:dyDescent="0.25">
      <c r="A726" s="16">
        <v>684</v>
      </c>
      <c r="B726" s="22"/>
      <c r="C726" s="4">
        <f t="shared" ca="1" si="51"/>
        <v>352</v>
      </c>
      <c r="D726" s="16"/>
      <c r="E726" s="16"/>
      <c r="F726" s="22"/>
      <c r="G726" s="29"/>
      <c r="K726" s="30"/>
      <c r="AS726">
        <v>726</v>
      </c>
      <c r="AT726">
        <f>3*60+50</f>
        <v>230</v>
      </c>
    </row>
    <row r="727" spans="1:46" ht="15.75" x14ac:dyDescent="0.25">
      <c r="A727" s="16">
        <v>685</v>
      </c>
      <c r="B727" s="22"/>
      <c r="C727" s="4">
        <f t="shared" ca="1" si="51"/>
        <v>255</v>
      </c>
      <c r="D727" s="16"/>
      <c r="E727" s="16"/>
      <c r="F727" s="22"/>
      <c r="G727" s="29"/>
      <c r="K727" s="30"/>
      <c r="AS727">
        <v>727</v>
      </c>
      <c r="AT727">
        <f>3*60+50</f>
        <v>230</v>
      </c>
    </row>
    <row r="728" spans="1:46" ht="15.75" x14ac:dyDescent="0.25">
      <c r="A728" s="16">
        <v>686</v>
      </c>
      <c r="B728" s="22"/>
      <c r="C728" s="4">
        <f t="shared" ca="1" si="51"/>
        <v>328</v>
      </c>
      <c r="D728" s="16"/>
      <c r="E728" s="16"/>
      <c r="F728" s="22"/>
      <c r="G728" s="29"/>
      <c r="K728" s="30"/>
      <c r="AS728">
        <v>728</v>
      </c>
      <c r="AT728">
        <f>4*60+7</f>
        <v>247</v>
      </c>
    </row>
    <row r="729" spans="1:46" ht="15.75" x14ac:dyDescent="0.25">
      <c r="A729" s="16">
        <v>687</v>
      </c>
      <c r="B729" s="22"/>
      <c r="C729" s="4">
        <f t="shared" ca="1" si="51"/>
        <v>230</v>
      </c>
      <c r="D729" s="16"/>
      <c r="E729" s="16"/>
      <c r="F729" s="22"/>
      <c r="G729" s="29"/>
      <c r="K729" s="30"/>
      <c r="AS729">
        <v>729</v>
      </c>
      <c r="AT729">
        <f>4*60+7</f>
        <v>247</v>
      </c>
    </row>
    <row r="730" spans="1:46" ht="15.75" x14ac:dyDescent="0.25">
      <c r="A730" s="16">
        <v>688</v>
      </c>
      <c r="B730" s="22"/>
      <c r="C730" s="4">
        <f t="shared" ca="1" si="51"/>
        <v>220</v>
      </c>
      <c r="D730" s="16"/>
      <c r="E730" s="16"/>
      <c r="F730" s="22"/>
      <c r="G730" s="29"/>
      <c r="K730" s="30"/>
      <c r="AS730">
        <v>730</v>
      </c>
      <c r="AT730">
        <f t="shared" ref="AT730:AT735" si="52">3*60+38</f>
        <v>218</v>
      </c>
    </row>
    <row r="731" spans="1:46" ht="15.75" x14ac:dyDescent="0.25">
      <c r="A731" s="16">
        <v>689</v>
      </c>
      <c r="B731" s="22"/>
      <c r="C731" s="4">
        <f t="shared" ca="1" si="51"/>
        <v>252</v>
      </c>
      <c r="D731" s="16"/>
      <c r="E731" s="16"/>
      <c r="F731" s="22"/>
      <c r="G731" s="29"/>
      <c r="K731" s="30"/>
      <c r="AS731">
        <v>731</v>
      </c>
      <c r="AT731">
        <f t="shared" si="52"/>
        <v>218</v>
      </c>
    </row>
    <row r="732" spans="1:46" ht="15.75" x14ac:dyDescent="0.25">
      <c r="A732" s="16">
        <v>690</v>
      </c>
      <c r="B732" s="22"/>
      <c r="C732" s="4">
        <f t="shared" ca="1" si="51"/>
        <v>285</v>
      </c>
      <c r="D732" s="16"/>
      <c r="E732" s="16"/>
      <c r="F732" s="22"/>
      <c r="G732" s="29"/>
      <c r="K732" s="30"/>
      <c r="AS732">
        <v>732</v>
      </c>
      <c r="AT732">
        <f t="shared" si="52"/>
        <v>218</v>
      </c>
    </row>
    <row r="733" spans="1:46" ht="15.75" x14ac:dyDescent="0.25">
      <c r="A733" s="16">
        <v>691</v>
      </c>
      <c r="B733" s="22"/>
      <c r="C733" s="4">
        <f t="shared" ca="1" si="51"/>
        <v>193</v>
      </c>
      <c r="D733" s="16"/>
      <c r="E733" s="16"/>
      <c r="F733" s="22"/>
      <c r="G733" s="29"/>
      <c r="K733" s="30"/>
      <c r="AS733">
        <v>733</v>
      </c>
      <c r="AT733">
        <f t="shared" si="52"/>
        <v>218</v>
      </c>
    </row>
    <row r="734" spans="1:46" ht="15.75" x14ac:dyDescent="0.25">
      <c r="A734" s="16">
        <v>692</v>
      </c>
      <c r="B734" s="22"/>
      <c r="C734" s="4">
        <f t="shared" ca="1" si="51"/>
        <v>230</v>
      </c>
      <c r="D734" s="16"/>
      <c r="E734" s="16"/>
      <c r="F734" s="22"/>
      <c r="G734" s="29"/>
      <c r="K734" s="30"/>
      <c r="AS734">
        <v>734</v>
      </c>
      <c r="AT734">
        <f t="shared" si="52"/>
        <v>218</v>
      </c>
    </row>
    <row r="735" spans="1:46" ht="15.75" x14ac:dyDescent="0.25">
      <c r="A735" s="16">
        <v>693</v>
      </c>
      <c r="B735" s="22"/>
      <c r="C735" s="4">
        <f t="shared" ca="1" si="51"/>
        <v>196</v>
      </c>
      <c r="D735" s="16"/>
      <c r="E735" s="16"/>
      <c r="F735" s="22"/>
      <c r="G735" s="29"/>
      <c r="K735" s="30"/>
      <c r="AS735">
        <v>735</v>
      </c>
      <c r="AT735">
        <f t="shared" si="52"/>
        <v>218</v>
      </c>
    </row>
    <row r="736" spans="1:46" ht="15.75" x14ac:dyDescent="0.25">
      <c r="A736" s="16">
        <v>694</v>
      </c>
      <c r="B736" s="22"/>
      <c r="C736" s="4">
        <f t="shared" ca="1" si="51"/>
        <v>259</v>
      </c>
      <c r="D736" s="16"/>
      <c r="E736" s="16"/>
      <c r="F736" s="22"/>
      <c r="G736" s="29"/>
      <c r="K736" s="30"/>
      <c r="AS736">
        <v>736</v>
      </c>
      <c r="AT736">
        <f>4*60+58</f>
        <v>298</v>
      </c>
    </row>
    <row r="737" spans="1:46" ht="15.75" x14ac:dyDescent="0.25">
      <c r="A737" s="16">
        <v>695</v>
      </c>
      <c r="B737" s="22"/>
      <c r="C737" s="4">
        <f t="shared" ca="1" si="51"/>
        <v>228</v>
      </c>
      <c r="D737" s="16"/>
      <c r="E737" s="16"/>
      <c r="F737" s="22"/>
      <c r="G737" s="29"/>
      <c r="K737" s="30"/>
      <c r="AS737">
        <v>737</v>
      </c>
      <c r="AT737">
        <f>4*60+58</f>
        <v>298</v>
      </c>
    </row>
    <row r="738" spans="1:46" ht="15.75" x14ac:dyDescent="0.25">
      <c r="A738" s="16">
        <v>696</v>
      </c>
      <c r="B738" s="22"/>
      <c r="C738" s="4">
        <f t="shared" ca="1" si="51"/>
        <v>206</v>
      </c>
      <c r="D738" s="16"/>
      <c r="E738" s="16"/>
      <c r="F738" s="22"/>
      <c r="G738" s="29"/>
      <c r="K738" s="30"/>
      <c r="AS738">
        <v>738</v>
      </c>
      <c r="AT738">
        <f>5*60+4</f>
        <v>304</v>
      </c>
    </row>
    <row r="739" spans="1:46" ht="15.75" x14ac:dyDescent="0.25">
      <c r="A739" s="16">
        <v>697</v>
      </c>
      <c r="B739" s="22"/>
      <c r="C739" s="4">
        <f t="shared" ca="1" si="51"/>
        <v>234</v>
      </c>
      <c r="D739" s="16"/>
      <c r="E739" s="16"/>
      <c r="F739" s="22"/>
      <c r="G739" s="29"/>
      <c r="K739" s="30"/>
      <c r="AS739">
        <v>739</v>
      </c>
      <c r="AT739">
        <f>5*60+4</f>
        <v>304</v>
      </c>
    </row>
    <row r="740" spans="1:46" ht="15.75" x14ac:dyDescent="0.25">
      <c r="A740" s="16">
        <v>698</v>
      </c>
      <c r="B740" s="22"/>
      <c r="C740" s="4">
        <f t="shared" ca="1" si="51"/>
        <v>229</v>
      </c>
      <c r="D740" s="16"/>
      <c r="E740" s="16"/>
      <c r="F740" s="22"/>
      <c r="G740" s="29"/>
      <c r="K740" s="30"/>
      <c r="AS740">
        <v>740</v>
      </c>
      <c r="AT740">
        <f>5*60+4</f>
        <v>304</v>
      </c>
    </row>
    <row r="741" spans="1:46" ht="15.75" x14ac:dyDescent="0.25">
      <c r="A741" s="16">
        <v>699</v>
      </c>
      <c r="B741" s="22"/>
      <c r="C741" s="4">
        <f t="shared" ca="1" si="51"/>
        <v>247</v>
      </c>
      <c r="D741" s="16"/>
      <c r="E741" s="16"/>
      <c r="F741" s="22"/>
      <c r="G741" s="29"/>
      <c r="K741" s="30"/>
      <c r="AS741">
        <v>741</v>
      </c>
      <c r="AT741">
        <f>4*60+55</f>
        <v>295</v>
      </c>
    </row>
    <row r="742" spans="1:46" ht="15.75" x14ac:dyDescent="0.25">
      <c r="A742" s="16">
        <v>700</v>
      </c>
      <c r="B742" s="22"/>
      <c r="C742" s="4">
        <f t="shared" ca="1" si="51"/>
        <v>243</v>
      </c>
      <c r="D742" s="16"/>
      <c r="E742" s="16"/>
      <c r="F742" s="22"/>
      <c r="G742" s="29"/>
      <c r="K742" s="30"/>
      <c r="AS742">
        <v>742</v>
      </c>
      <c r="AT742">
        <f>4*60+55</f>
        <v>295</v>
      </c>
    </row>
    <row r="743" spans="1:46" ht="15.75" x14ac:dyDescent="0.25">
      <c r="A743" s="16">
        <v>701</v>
      </c>
      <c r="B743" s="22"/>
      <c r="C743" s="4">
        <f t="shared" ca="1" si="51"/>
        <v>230</v>
      </c>
      <c r="D743" s="16"/>
      <c r="E743" s="16"/>
      <c r="F743" s="22"/>
      <c r="G743" s="29"/>
      <c r="K743" s="30"/>
      <c r="AS743">
        <v>743</v>
      </c>
      <c r="AT743">
        <f>4*60+55</f>
        <v>295</v>
      </c>
    </row>
    <row r="744" spans="1:46" ht="15.75" x14ac:dyDescent="0.25">
      <c r="A744" s="16">
        <v>702</v>
      </c>
      <c r="B744" s="22"/>
      <c r="C744" s="4">
        <f t="shared" ca="1" si="51"/>
        <v>203</v>
      </c>
      <c r="D744" s="16"/>
      <c r="E744" s="16"/>
      <c r="F744" s="22"/>
      <c r="G744" s="29"/>
      <c r="K744" s="30"/>
      <c r="AS744">
        <v>744</v>
      </c>
      <c r="AT744">
        <f>4*60+22</f>
        <v>262</v>
      </c>
    </row>
    <row r="745" spans="1:46" ht="15.75" x14ac:dyDescent="0.25">
      <c r="A745" s="16">
        <v>703</v>
      </c>
      <c r="B745" s="22"/>
      <c r="C745" s="4">
        <f t="shared" ca="1" si="51"/>
        <v>203</v>
      </c>
      <c r="D745" s="16"/>
      <c r="E745" s="16"/>
      <c r="F745" s="22"/>
      <c r="G745" s="29"/>
      <c r="K745" s="30"/>
      <c r="AS745">
        <v>745</v>
      </c>
      <c r="AT745">
        <f>4*60+22</f>
        <v>262</v>
      </c>
    </row>
    <row r="746" spans="1:46" ht="15.75" x14ac:dyDescent="0.25">
      <c r="A746" s="16">
        <v>704</v>
      </c>
      <c r="B746" s="22"/>
      <c r="C746" s="4">
        <f t="shared" ca="1" si="51"/>
        <v>283</v>
      </c>
      <c r="D746" s="16"/>
      <c r="E746" s="16"/>
      <c r="F746" s="22"/>
      <c r="G746" s="29"/>
      <c r="K746" s="30"/>
      <c r="AS746">
        <v>746</v>
      </c>
      <c r="AT746">
        <f>6*60+24</f>
        <v>384</v>
      </c>
    </row>
    <row r="747" spans="1:46" ht="15.75" x14ac:dyDescent="0.25">
      <c r="A747" s="16">
        <v>705</v>
      </c>
      <c r="B747" s="22"/>
      <c r="C747" s="4">
        <f t="shared" ref="C747:C810" ca="1" si="53">IF(OR(ISBLANK(A747),A747&gt;$I$9),NA(),OFFSET(INDIRECT($BA$3),A747-1,0,1,1))</f>
        <v>234</v>
      </c>
      <c r="D747" s="16"/>
      <c r="E747" s="16"/>
      <c r="F747" s="22"/>
      <c r="G747" s="29"/>
      <c r="K747" s="30"/>
      <c r="AS747">
        <v>747</v>
      </c>
      <c r="AT747">
        <f>6*60+24</f>
        <v>384</v>
      </c>
    </row>
    <row r="748" spans="1:46" ht="15.75" x14ac:dyDescent="0.25">
      <c r="A748" s="16">
        <v>706</v>
      </c>
      <c r="B748" s="22"/>
      <c r="C748" s="4">
        <f t="shared" ca="1" si="53"/>
        <v>253</v>
      </c>
      <c r="D748" s="16"/>
      <c r="E748" s="16"/>
      <c r="F748" s="22"/>
      <c r="G748" s="29"/>
      <c r="K748" s="30"/>
      <c r="AS748">
        <v>748</v>
      </c>
      <c r="AT748">
        <f>6*60+24</f>
        <v>384</v>
      </c>
    </row>
    <row r="749" spans="1:46" ht="15.75" x14ac:dyDescent="0.25">
      <c r="A749" s="16">
        <v>707</v>
      </c>
      <c r="B749" s="22"/>
      <c r="C749" s="4">
        <f t="shared" ca="1" si="53"/>
        <v>244</v>
      </c>
      <c r="D749" s="16"/>
      <c r="E749" s="16"/>
      <c r="F749" s="22"/>
      <c r="G749" s="29"/>
      <c r="K749" s="30"/>
      <c r="AS749">
        <v>749</v>
      </c>
      <c r="AT749">
        <f>6*60+24</f>
        <v>384</v>
      </c>
    </row>
    <row r="750" spans="1:46" ht="15.75" x14ac:dyDescent="0.25">
      <c r="A750" s="16">
        <v>708</v>
      </c>
      <c r="B750" s="22"/>
      <c r="C750" s="4">
        <f t="shared" ca="1" si="53"/>
        <v>229</v>
      </c>
      <c r="D750" s="16"/>
      <c r="E750" s="16"/>
      <c r="F750" s="22"/>
      <c r="G750" s="29"/>
      <c r="K750" s="30"/>
      <c r="AS750">
        <v>750</v>
      </c>
      <c r="AT750">
        <f>4*60+8</f>
        <v>248</v>
      </c>
    </row>
    <row r="751" spans="1:46" ht="15.75" x14ac:dyDescent="0.25">
      <c r="A751" s="16">
        <v>709</v>
      </c>
      <c r="B751" s="22"/>
      <c r="C751" s="4">
        <f t="shared" ca="1" si="53"/>
        <v>250</v>
      </c>
      <c r="D751" s="16"/>
      <c r="E751" s="16"/>
      <c r="F751" s="22"/>
      <c r="G751" s="29"/>
      <c r="K751" s="30"/>
      <c r="AS751">
        <v>751</v>
      </c>
      <c r="AT751">
        <f>4*60+19</f>
        <v>259</v>
      </c>
    </row>
    <row r="752" spans="1:46" ht="15.75" x14ac:dyDescent="0.25">
      <c r="A752" s="16">
        <v>710</v>
      </c>
      <c r="B752" s="22"/>
      <c r="C752" s="4">
        <f t="shared" ca="1" si="53"/>
        <v>216</v>
      </c>
      <c r="D752" s="16"/>
      <c r="E752" s="16"/>
      <c r="F752" s="22"/>
      <c r="G752" s="29"/>
      <c r="K752" s="30"/>
      <c r="AS752">
        <v>752</v>
      </c>
      <c r="AT752">
        <f>5*60+30</f>
        <v>330</v>
      </c>
    </row>
    <row r="753" spans="1:46" ht="15.75" x14ac:dyDescent="0.25">
      <c r="A753" s="16">
        <v>711</v>
      </c>
      <c r="B753" s="22"/>
      <c r="C753" s="4">
        <f t="shared" ca="1" si="53"/>
        <v>330</v>
      </c>
      <c r="D753" s="16"/>
      <c r="E753" s="16"/>
      <c r="F753" s="22"/>
      <c r="G753" s="29"/>
      <c r="K753" s="30"/>
      <c r="AS753">
        <v>753</v>
      </c>
      <c r="AT753">
        <f>5*60+30</f>
        <v>330</v>
      </c>
    </row>
    <row r="754" spans="1:46" ht="15.75" x14ac:dyDescent="0.25">
      <c r="A754" s="16">
        <v>712</v>
      </c>
      <c r="B754" s="22"/>
      <c r="C754" s="4">
        <f t="shared" ca="1" si="53"/>
        <v>388</v>
      </c>
      <c r="D754" s="16"/>
      <c r="E754" s="16"/>
      <c r="F754" s="22"/>
      <c r="G754" s="29"/>
      <c r="K754" s="30"/>
      <c r="AS754">
        <v>754</v>
      </c>
      <c r="AT754">
        <f>4*60+13</f>
        <v>253</v>
      </c>
    </row>
    <row r="755" spans="1:46" ht="15.75" x14ac:dyDescent="0.25">
      <c r="A755" s="16">
        <v>713</v>
      </c>
      <c r="B755" s="22"/>
      <c r="C755" s="4">
        <f t="shared" ca="1" si="53"/>
        <v>259</v>
      </c>
      <c r="D755" s="16"/>
      <c r="E755" s="16"/>
      <c r="F755" s="22"/>
      <c r="G755" s="29"/>
      <c r="K755" s="30"/>
      <c r="AS755">
        <v>755</v>
      </c>
      <c r="AT755">
        <f>4*60+13</f>
        <v>253</v>
      </c>
    </row>
    <row r="756" spans="1:46" ht="15.75" x14ac:dyDescent="0.25">
      <c r="A756" s="16">
        <v>714</v>
      </c>
      <c r="B756" s="22"/>
      <c r="C756" s="4">
        <f t="shared" ca="1" si="53"/>
        <v>236</v>
      </c>
      <c r="D756" s="16"/>
      <c r="E756" s="16"/>
      <c r="F756" s="22"/>
      <c r="G756" s="29"/>
      <c r="K756" s="30"/>
      <c r="AS756">
        <v>756</v>
      </c>
      <c r="AT756">
        <f>4*60+4</f>
        <v>244</v>
      </c>
    </row>
    <row r="757" spans="1:46" ht="15.75" x14ac:dyDescent="0.25">
      <c r="A757" s="16">
        <v>715</v>
      </c>
      <c r="B757" s="22"/>
      <c r="C757" s="4">
        <f t="shared" ca="1" si="53"/>
        <v>192</v>
      </c>
      <c r="D757" s="16"/>
      <c r="E757" s="16"/>
      <c r="F757" s="22"/>
      <c r="G757" s="29"/>
      <c r="K757" s="30"/>
      <c r="AS757">
        <v>757</v>
      </c>
      <c r="AT757">
        <f>4*60+4</f>
        <v>244</v>
      </c>
    </row>
    <row r="758" spans="1:46" ht="15.75" x14ac:dyDescent="0.25">
      <c r="A758" s="16">
        <v>716</v>
      </c>
      <c r="B758" s="22"/>
      <c r="C758" s="4">
        <f t="shared" ca="1" si="53"/>
        <v>261</v>
      </c>
      <c r="D758" s="16"/>
      <c r="E758" s="16"/>
      <c r="F758" s="22"/>
      <c r="G758" s="29"/>
      <c r="K758" s="30"/>
      <c r="AS758">
        <v>758</v>
      </c>
      <c r="AT758">
        <f>4*60+23</f>
        <v>263</v>
      </c>
    </row>
    <row r="759" spans="1:46" ht="15.75" x14ac:dyDescent="0.25">
      <c r="A759" s="16">
        <v>717</v>
      </c>
      <c r="B759" s="22"/>
      <c r="C759" s="4">
        <f t="shared" ca="1" si="53"/>
        <v>260</v>
      </c>
      <c r="D759" s="16"/>
      <c r="E759" s="16"/>
      <c r="F759" s="22"/>
      <c r="G759" s="29"/>
      <c r="K759" s="30"/>
      <c r="AS759">
        <v>759</v>
      </c>
      <c r="AT759">
        <f>3*60+34</f>
        <v>214</v>
      </c>
    </row>
    <row r="760" spans="1:46" ht="15.75" x14ac:dyDescent="0.25">
      <c r="A760" s="16">
        <v>718</v>
      </c>
      <c r="B760" s="22"/>
      <c r="C760" s="4">
        <f t="shared" ca="1" si="53"/>
        <v>168</v>
      </c>
      <c r="D760" s="16"/>
      <c r="E760" s="16"/>
      <c r="F760" s="22"/>
      <c r="G760" s="29"/>
      <c r="K760" s="30"/>
      <c r="AS760">
        <v>760</v>
      </c>
      <c r="AT760">
        <f>3*60+34</f>
        <v>214</v>
      </c>
    </row>
    <row r="761" spans="1:46" ht="15.75" x14ac:dyDescent="0.25">
      <c r="A761" s="16">
        <v>719</v>
      </c>
      <c r="B761" s="22"/>
      <c r="C761" s="4">
        <f t="shared" ca="1" si="53"/>
        <v>219</v>
      </c>
      <c r="D761" s="16"/>
      <c r="E761" s="16"/>
      <c r="F761" s="22"/>
      <c r="G761" s="29"/>
      <c r="K761" s="30"/>
      <c r="AS761">
        <v>761</v>
      </c>
      <c r="AT761">
        <f>4*60+15</f>
        <v>255</v>
      </c>
    </row>
    <row r="762" spans="1:46" ht="15.75" x14ac:dyDescent="0.25">
      <c r="A762" s="16">
        <v>720</v>
      </c>
      <c r="B762" s="22"/>
      <c r="C762" s="4">
        <f t="shared" ca="1" si="53"/>
        <v>238</v>
      </c>
      <c r="D762" s="16"/>
      <c r="E762" s="16"/>
      <c r="F762" s="22"/>
      <c r="G762" s="29"/>
      <c r="K762" s="30"/>
      <c r="AS762">
        <v>762</v>
      </c>
      <c r="AT762">
        <f>3*60+59</f>
        <v>239</v>
      </c>
    </row>
    <row r="763" spans="1:46" ht="15.75" x14ac:dyDescent="0.25">
      <c r="A763" s="16">
        <v>721</v>
      </c>
      <c r="B763" s="22"/>
      <c r="C763" s="4">
        <f t="shared" ca="1" si="53"/>
        <v>250</v>
      </c>
      <c r="D763" s="16"/>
      <c r="E763" s="16"/>
      <c r="F763" s="22"/>
      <c r="G763" s="29"/>
      <c r="K763" s="30"/>
      <c r="AS763">
        <v>763</v>
      </c>
      <c r="AT763">
        <f>3*60+59</f>
        <v>239</v>
      </c>
    </row>
    <row r="764" spans="1:46" ht="15.75" x14ac:dyDescent="0.25">
      <c r="A764" s="16">
        <v>722</v>
      </c>
      <c r="B764" s="22"/>
      <c r="C764" s="4">
        <f t="shared" ca="1" si="53"/>
        <v>263</v>
      </c>
      <c r="D764" s="16"/>
      <c r="E764" s="16"/>
      <c r="F764" s="22"/>
      <c r="G764" s="29"/>
      <c r="K764" s="30"/>
      <c r="AS764">
        <v>764</v>
      </c>
      <c r="AT764">
        <f>3*60+59</f>
        <v>239</v>
      </c>
    </row>
    <row r="765" spans="1:46" ht="15.75" x14ac:dyDescent="0.25">
      <c r="A765" s="16">
        <v>723</v>
      </c>
      <c r="B765" s="22"/>
      <c r="C765" s="4">
        <f t="shared" ca="1" si="53"/>
        <v>222</v>
      </c>
      <c r="D765" s="16"/>
      <c r="E765" s="16"/>
      <c r="F765" s="22"/>
      <c r="G765" s="29"/>
      <c r="K765" s="30"/>
      <c r="AS765">
        <v>765</v>
      </c>
      <c r="AT765">
        <f>3*60+53</f>
        <v>233</v>
      </c>
    </row>
    <row r="766" spans="1:46" ht="15.75" x14ac:dyDescent="0.25">
      <c r="A766" s="16">
        <v>724</v>
      </c>
      <c r="B766" s="22"/>
      <c r="C766" s="4">
        <f t="shared" ca="1" si="53"/>
        <v>240</v>
      </c>
      <c r="D766" s="16"/>
      <c r="E766" s="16"/>
      <c r="F766" s="22"/>
      <c r="G766" s="29"/>
      <c r="K766" s="30"/>
      <c r="AS766">
        <v>766</v>
      </c>
      <c r="AT766">
        <f>3*60+53</f>
        <v>233</v>
      </c>
    </row>
    <row r="767" spans="1:46" ht="15.75" x14ac:dyDescent="0.25">
      <c r="A767" s="16">
        <v>725</v>
      </c>
      <c r="B767" s="22"/>
      <c r="C767" s="4">
        <f t="shared" ca="1" si="53"/>
        <v>310</v>
      </c>
      <c r="D767" s="16"/>
      <c r="E767" s="16"/>
      <c r="F767" s="22"/>
      <c r="G767" s="29"/>
      <c r="K767" s="30"/>
      <c r="AS767">
        <v>767</v>
      </c>
      <c r="AT767">
        <f>4*60+11</f>
        <v>251</v>
      </c>
    </row>
    <row r="768" spans="1:46" ht="15.75" x14ac:dyDescent="0.25">
      <c r="A768" s="16">
        <v>726</v>
      </c>
      <c r="B768" s="22"/>
      <c r="C768" s="4">
        <f t="shared" ca="1" si="53"/>
        <v>194</v>
      </c>
      <c r="D768" s="16"/>
      <c r="E768" s="16"/>
      <c r="F768" s="22"/>
      <c r="G768" s="29"/>
      <c r="K768" s="30"/>
      <c r="AS768">
        <v>768</v>
      </c>
      <c r="AT768">
        <f>4*60+11</f>
        <v>251</v>
      </c>
    </row>
    <row r="769" spans="1:46" ht="15.75" x14ac:dyDescent="0.25">
      <c r="A769" s="16">
        <v>727</v>
      </c>
      <c r="B769" s="22"/>
      <c r="C769" s="4">
        <f t="shared" ca="1" si="53"/>
        <v>189</v>
      </c>
      <c r="D769" s="16"/>
      <c r="E769" s="16"/>
      <c r="F769" s="22"/>
      <c r="G769" s="29"/>
      <c r="K769" s="30"/>
      <c r="AS769">
        <v>769</v>
      </c>
      <c r="AT769">
        <f>4*60+38</f>
        <v>278</v>
      </c>
    </row>
    <row r="770" spans="1:46" ht="15.75" x14ac:dyDescent="0.25">
      <c r="A770" s="16">
        <v>728</v>
      </c>
      <c r="B770" s="22"/>
      <c r="C770" s="4">
        <f t="shared" ca="1" si="53"/>
        <v>191</v>
      </c>
      <c r="D770" s="16"/>
      <c r="E770" s="16"/>
      <c r="F770" s="22"/>
      <c r="G770" s="29"/>
      <c r="K770" s="30"/>
      <c r="AS770">
        <v>770</v>
      </c>
      <c r="AT770">
        <f>4*60+38</f>
        <v>278</v>
      </c>
    </row>
    <row r="771" spans="1:46" ht="15.75" x14ac:dyDescent="0.25">
      <c r="A771" s="16">
        <v>729</v>
      </c>
      <c r="B771" s="22"/>
      <c r="C771" s="4">
        <f t="shared" ca="1" si="53"/>
        <v>247</v>
      </c>
      <c r="D771" s="16"/>
      <c r="E771" s="16"/>
      <c r="F771" s="22"/>
      <c r="G771" s="29"/>
      <c r="K771" s="30"/>
      <c r="AS771">
        <v>771</v>
      </c>
      <c r="AT771">
        <f>4*60+38</f>
        <v>278</v>
      </c>
    </row>
    <row r="772" spans="1:46" ht="15.75" x14ac:dyDescent="0.25">
      <c r="A772" s="16">
        <v>730</v>
      </c>
      <c r="B772" s="22"/>
      <c r="C772" s="4">
        <f t="shared" ca="1" si="53"/>
        <v>255</v>
      </c>
      <c r="D772" s="16"/>
      <c r="E772" s="16"/>
      <c r="F772" s="22"/>
      <c r="G772" s="29"/>
      <c r="K772" s="30"/>
      <c r="AS772">
        <v>772</v>
      </c>
      <c r="AT772">
        <f>3*60+36</f>
        <v>216</v>
      </c>
    </row>
    <row r="773" spans="1:46" ht="15.75" x14ac:dyDescent="0.25">
      <c r="A773" s="16">
        <v>731</v>
      </c>
      <c r="B773" s="22"/>
      <c r="C773" s="4">
        <f t="shared" ca="1" si="53"/>
        <v>228</v>
      </c>
      <c r="D773" s="16"/>
      <c r="E773" s="16"/>
      <c r="F773" s="22"/>
      <c r="G773" s="29"/>
      <c r="K773" s="30"/>
      <c r="AS773">
        <v>773</v>
      </c>
      <c r="AT773">
        <f>3*60+10</f>
        <v>190</v>
      </c>
    </row>
    <row r="774" spans="1:46" ht="15.75" x14ac:dyDescent="0.25">
      <c r="A774" s="16">
        <v>732</v>
      </c>
      <c r="B774" s="22"/>
      <c r="C774" s="4">
        <f t="shared" ca="1" si="53"/>
        <v>235</v>
      </c>
      <c r="D774" s="16"/>
      <c r="E774" s="16"/>
      <c r="F774" s="22"/>
      <c r="G774" s="29"/>
      <c r="K774" s="30"/>
      <c r="AS774">
        <v>774</v>
      </c>
      <c r="AT774">
        <f>3*60+57</f>
        <v>237</v>
      </c>
    </row>
    <row r="775" spans="1:46" ht="15.75" x14ac:dyDescent="0.25">
      <c r="A775" s="16">
        <v>733</v>
      </c>
      <c r="B775" s="22"/>
      <c r="C775" s="4">
        <f t="shared" ca="1" si="53"/>
        <v>228</v>
      </c>
      <c r="D775" s="16"/>
      <c r="E775" s="16"/>
      <c r="F775" s="22"/>
      <c r="G775" s="29"/>
      <c r="K775" s="30"/>
      <c r="AS775">
        <v>775</v>
      </c>
      <c r="AT775">
        <f>3*60+43</f>
        <v>223</v>
      </c>
    </row>
    <row r="776" spans="1:46" ht="15.75" x14ac:dyDescent="0.25">
      <c r="A776" s="16">
        <v>734</v>
      </c>
      <c r="B776" s="22"/>
      <c r="C776" s="4">
        <f t="shared" ca="1" si="53"/>
        <v>233</v>
      </c>
      <c r="D776" s="16"/>
      <c r="E776" s="16"/>
      <c r="F776" s="22"/>
      <c r="G776" s="29"/>
      <c r="K776" s="30"/>
      <c r="AS776">
        <v>776</v>
      </c>
      <c r="AT776">
        <f>2*60+26</f>
        <v>146</v>
      </c>
    </row>
    <row r="777" spans="1:46" ht="15.75" x14ac:dyDescent="0.25">
      <c r="A777" s="16">
        <v>735</v>
      </c>
      <c r="B777" s="22"/>
      <c r="C777" s="4">
        <f t="shared" ca="1" si="53"/>
        <v>219</v>
      </c>
      <c r="D777" s="16"/>
      <c r="E777" s="16"/>
      <c r="F777" s="22"/>
      <c r="G777" s="29"/>
      <c r="K777" s="30"/>
      <c r="AS777">
        <v>777</v>
      </c>
      <c r="AT777">
        <f>4*60+56</f>
        <v>296</v>
      </c>
    </row>
    <row r="778" spans="1:46" ht="15.75" x14ac:dyDescent="0.25">
      <c r="A778" s="16">
        <v>736</v>
      </c>
      <c r="B778" s="22"/>
      <c r="C778" s="4">
        <f t="shared" ca="1" si="53"/>
        <v>242</v>
      </c>
      <c r="D778" s="16"/>
      <c r="E778" s="16"/>
      <c r="F778" s="22"/>
      <c r="G778" s="29"/>
      <c r="K778" s="30"/>
      <c r="AS778">
        <v>778</v>
      </c>
      <c r="AT778">
        <f>4*60+56</f>
        <v>296</v>
      </c>
    </row>
    <row r="779" spans="1:46" ht="15.75" x14ac:dyDescent="0.25">
      <c r="A779" s="16">
        <v>737</v>
      </c>
      <c r="B779" s="22"/>
      <c r="C779" s="4">
        <f t="shared" ca="1" si="53"/>
        <v>224</v>
      </c>
      <c r="D779" s="16"/>
      <c r="E779" s="16"/>
      <c r="F779" s="22"/>
      <c r="G779" s="29"/>
      <c r="K779" s="30"/>
      <c r="AS779">
        <v>779</v>
      </c>
      <c r="AT779">
        <f>4*60+6</f>
        <v>246</v>
      </c>
    </row>
    <row r="780" spans="1:46" ht="15.75" x14ac:dyDescent="0.25">
      <c r="A780" s="16">
        <v>738</v>
      </c>
      <c r="B780" s="22"/>
      <c r="C780" s="4">
        <f t="shared" ca="1" si="53"/>
        <v>341</v>
      </c>
      <c r="D780" s="16"/>
      <c r="E780" s="16"/>
      <c r="F780" s="22"/>
      <c r="G780" s="29"/>
      <c r="K780" s="30"/>
      <c r="AS780">
        <v>780</v>
      </c>
      <c r="AT780">
        <f>4*60+29</f>
        <v>269</v>
      </c>
    </row>
    <row r="781" spans="1:46" ht="15.75" x14ac:dyDescent="0.25">
      <c r="A781" s="16">
        <v>739</v>
      </c>
      <c r="B781" s="22"/>
      <c r="C781" s="4">
        <f t="shared" ca="1" si="53"/>
        <v>208</v>
      </c>
      <c r="D781" s="16"/>
      <c r="E781" s="16"/>
      <c r="F781" s="22"/>
      <c r="G781" s="29"/>
      <c r="K781" s="30"/>
      <c r="AS781">
        <v>781</v>
      </c>
      <c r="AT781">
        <f>4*60+29</f>
        <v>269</v>
      </c>
    </row>
    <row r="782" spans="1:46" ht="15.75" x14ac:dyDescent="0.25">
      <c r="A782" s="16">
        <v>740</v>
      </c>
      <c r="B782" s="22"/>
      <c r="C782" s="4">
        <f t="shared" ca="1" si="53"/>
        <v>203</v>
      </c>
      <c r="D782" s="16"/>
      <c r="E782" s="16"/>
      <c r="F782" s="22"/>
      <c r="G782" s="29"/>
      <c r="K782" s="30"/>
      <c r="AS782">
        <v>782</v>
      </c>
      <c r="AT782">
        <f>4*60+3</f>
        <v>243</v>
      </c>
    </row>
    <row r="783" spans="1:46" ht="15.75" x14ac:dyDescent="0.25">
      <c r="A783" s="16">
        <v>741</v>
      </c>
      <c r="B783" s="22"/>
      <c r="C783" s="4">
        <f t="shared" ca="1" si="53"/>
        <v>229</v>
      </c>
      <c r="D783" s="16"/>
      <c r="E783" s="16"/>
      <c r="F783" s="22"/>
      <c r="G783" s="29"/>
      <c r="K783" s="30"/>
      <c r="AS783">
        <v>783</v>
      </c>
      <c r="AT783">
        <f>4*60+3</f>
        <v>243</v>
      </c>
    </row>
    <row r="784" spans="1:46" ht="15.75" x14ac:dyDescent="0.25">
      <c r="A784" s="16">
        <v>742</v>
      </c>
      <c r="B784" s="22"/>
      <c r="C784" s="4">
        <f t="shared" ca="1" si="53"/>
        <v>231</v>
      </c>
      <c r="D784" s="16"/>
      <c r="E784" s="16"/>
      <c r="F784" s="22"/>
      <c r="G784" s="29"/>
      <c r="K784" s="30"/>
      <c r="AS784">
        <v>784</v>
      </c>
      <c r="AT784">
        <f>4*60+3</f>
        <v>243</v>
      </c>
    </row>
    <row r="785" spans="1:46" ht="15.75" x14ac:dyDescent="0.25">
      <c r="A785" s="16">
        <v>743</v>
      </c>
      <c r="B785" s="22"/>
      <c r="C785" s="4">
        <f t="shared" ca="1" si="53"/>
        <v>223</v>
      </c>
      <c r="D785" s="16"/>
      <c r="E785" s="16"/>
      <c r="F785" s="22"/>
      <c r="G785" s="29"/>
      <c r="K785" s="30"/>
      <c r="AS785">
        <v>785</v>
      </c>
      <c r="AT785">
        <f>4*60+3</f>
        <v>243</v>
      </c>
    </row>
    <row r="786" spans="1:46" ht="15.75" x14ac:dyDescent="0.25">
      <c r="A786" s="16">
        <v>744</v>
      </c>
      <c r="B786" s="22"/>
      <c r="C786" s="4">
        <f t="shared" ca="1" si="53"/>
        <v>212</v>
      </c>
      <c r="D786" s="16"/>
      <c r="E786" s="16"/>
      <c r="F786" s="22"/>
      <c r="G786" s="29"/>
      <c r="K786" s="30"/>
      <c r="AS786">
        <v>786</v>
      </c>
      <c r="AT786">
        <f>4*60+14</f>
        <v>254</v>
      </c>
    </row>
    <row r="787" spans="1:46" ht="15.75" x14ac:dyDescent="0.25">
      <c r="A787" s="16">
        <v>745</v>
      </c>
      <c r="B787" s="22"/>
      <c r="C787" s="4">
        <f t="shared" ca="1" si="53"/>
        <v>240</v>
      </c>
      <c r="D787" s="16"/>
      <c r="E787" s="16"/>
      <c r="F787" s="22"/>
      <c r="G787" s="29"/>
      <c r="K787" s="30"/>
      <c r="AS787">
        <v>787</v>
      </c>
      <c r="AT787">
        <f>4*60+14</f>
        <v>254</v>
      </c>
    </row>
    <row r="788" spans="1:46" ht="15.75" x14ac:dyDescent="0.25">
      <c r="A788" s="16">
        <v>746</v>
      </c>
      <c r="B788" s="22"/>
      <c r="C788" s="4">
        <f t="shared" ca="1" si="53"/>
        <v>340</v>
      </c>
      <c r="D788" s="16"/>
      <c r="E788" s="16"/>
      <c r="F788" s="22"/>
      <c r="G788" s="29"/>
      <c r="K788" s="30"/>
      <c r="AS788">
        <v>788</v>
      </c>
      <c r="AT788">
        <f>4*60+14</f>
        <v>254</v>
      </c>
    </row>
    <row r="789" spans="1:46" ht="15.75" x14ac:dyDescent="0.25">
      <c r="A789" s="16">
        <v>747</v>
      </c>
      <c r="B789" s="22"/>
      <c r="C789" s="4">
        <f t="shared" ca="1" si="53"/>
        <v>146</v>
      </c>
      <c r="D789" s="16"/>
      <c r="E789" s="16"/>
      <c r="F789" s="22"/>
      <c r="G789" s="29"/>
      <c r="K789" s="30"/>
      <c r="AS789">
        <v>789</v>
      </c>
      <c r="AT789">
        <f>4*60+14</f>
        <v>254</v>
      </c>
    </row>
    <row r="790" spans="1:46" ht="15.75" x14ac:dyDescent="0.25">
      <c r="A790" s="16">
        <v>748</v>
      </c>
      <c r="B790" s="22"/>
      <c r="C790" s="4">
        <f t="shared" ca="1" si="53"/>
        <v>236</v>
      </c>
      <c r="D790" s="16"/>
      <c r="E790" s="16"/>
      <c r="F790" s="22"/>
      <c r="G790" s="29"/>
      <c r="K790" s="30"/>
      <c r="AS790">
        <v>790</v>
      </c>
      <c r="AT790">
        <f>4*60+33</f>
        <v>273</v>
      </c>
    </row>
    <row r="791" spans="1:46" ht="15.75" x14ac:dyDescent="0.25">
      <c r="A791" s="16">
        <v>749</v>
      </c>
      <c r="B791" s="22"/>
      <c r="C791" s="4">
        <f t="shared" ca="1" si="53"/>
        <v>227</v>
      </c>
      <c r="D791" s="16"/>
      <c r="E791" s="16"/>
      <c r="F791" s="22"/>
      <c r="G791" s="29"/>
      <c r="K791" s="30"/>
      <c r="AS791">
        <v>791</v>
      </c>
      <c r="AT791">
        <f>4*60+33</f>
        <v>273</v>
      </c>
    </row>
    <row r="792" spans="1:46" ht="15.75" x14ac:dyDescent="0.25">
      <c r="A792" s="16">
        <v>750</v>
      </c>
      <c r="B792" s="22"/>
      <c r="C792" s="4">
        <f t="shared" ca="1" si="53"/>
        <v>222</v>
      </c>
      <c r="D792" s="16"/>
      <c r="E792" s="16"/>
      <c r="F792" s="22"/>
      <c r="G792" s="29"/>
      <c r="K792" s="30"/>
      <c r="AS792">
        <v>792</v>
      </c>
      <c r="AT792">
        <f>4*60+10</f>
        <v>250</v>
      </c>
    </row>
    <row r="793" spans="1:46" ht="15.75" x14ac:dyDescent="0.25">
      <c r="A793" s="16">
        <v>751</v>
      </c>
      <c r="B793" s="22"/>
      <c r="C793" s="4">
        <f t="shared" ca="1" si="53"/>
        <v>236</v>
      </c>
      <c r="D793" s="16"/>
      <c r="E793" s="16"/>
      <c r="F793" s="22"/>
      <c r="G793" s="29"/>
      <c r="K793" s="30"/>
      <c r="AS793">
        <v>793</v>
      </c>
      <c r="AT793">
        <f>4*60+10</f>
        <v>250</v>
      </c>
    </row>
    <row r="794" spans="1:46" ht="15.75" x14ac:dyDescent="0.25">
      <c r="A794" s="16">
        <v>752</v>
      </c>
      <c r="B794" s="22"/>
      <c r="C794" s="4">
        <f t="shared" ca="1" si="53"/>
        <v>238</v>
      </c>
      <c r="D794" s="16"/>
      <c r="E794" s="16"/>
      <c r="F794" s="22"/>
      <c r="G794" s="29"/>
      <c r="K794" s="30"/>
      <c r="AS794">
        <v>794</v>
      </c>
      <c r="AT794">
        <f>4*60+18</f>
        <v>258</v>
      </c>
    </row>
    <row r="795" spans="1:46" ht="15.75" x14ac:dyDescent="0.25">
      <c r="A795" s="16">
        <v>753</v>
      </c>
      <c r="B795" s="22"/>
      <c r="C795" s="4">
        <f t="shared" ca="1" si="53"/>
        <v>191</v>
      </c>
      <c r="D795" s="16"/>
      <c r="E795" s="16"/>
      <c r="F795" s="22"/>
      <c r="G795" s="29"/>
      <c r="K795" s="30"/>
      <c r="AS795">
        <v>795</v>
      </c>
      <c r="AT795">
        <f>4*60+15</f>
        <v>255</v>
      </c>
    </row>
    <row r="796" spans="1:46" ht="15.75" x14ac:dyDescent="0.25">
      <c r="A796" s="16">
        <v>754</v>
      </c>
      <c r="B796" s="22"/>
      <c r="C796" s="4">
        <f t="shared" ca="1" si="53"/>
        <v>222</v>
      </c>
      <c r="D796" s="16"/>
      <c r="E796" s="16"/>
      <c r="F796" s="22"/>
      <c r="G796" s="29"/>
      <c r="K796" s="30"/>
      <c r="AS796">
        <v>796</v>
      </c>
      <c r="AT796">
        <f>3*60+11</f>
        <v>191</v>
      </c>
    </row>
    <row r="797" spans="1:46" ht="15.75" x14ac:dyDescent="0.25">
      <c r="A797" s="16">
        <v>755</v>
      </c>
      <c r="B797" s="22"/>
      <c r="C797" s="4">
        <f t="shared" ca="1" si="53"/>
        <v>223</v>
      </c>
      <c r="D797" s="16"/>
      <c r="E797" s="16"/>
      <c r="F797" s="22"/>
      <c r="G797" s="29"/>
      <c r="K797" s="30"/>
      <c r="AS797">
        <v>797</v>
      </c>
      <c r="AT797">
        <f>3*60+11</f>
        <v>191</v>
      </c>
    </row>
    <row r="798" spans="1:46" ht="15.75" x14ac:dyDescent="0.25">
      <c r="A798" s="16">
        <v>756</v>
      </c>
      <c r="B798" s="22"/>
      <c r="C798" s="4">
        <f t="shared" ca="1" si="53"/>
        <v>201</v>
      </c>
      <c r="D798" s="16"/>
      <c r="E798" s="16"/>
      <c r="F798" s="22"/>
      <c r="G798" s="29"/>
      <c r="K798" s="30"/>
      <c r="AS798">
        <v>798</v>
      </c>
      <c r="AT798">
        <f>3*60+11</f>
        <v>191</v>
      </c>
    </row>
    <row r="799" spans="1:46" ht="15.75" x14ac:dyDescent="0.25">
      <c r="A799" s="16">
        <v>757</v>
      </c>
      <c r="B799" s="22"/>
      <c r="C799" s="4">
        <f t="shared" ca="1" si="53"/>
        <v>226</v>
      </c>
      <c r="D799" s="16"/>
      <c r="E799" s="16"/>
      <c r="F799" s="22"/>
      <c r="G799" s="29"/>
      <c r="K799" s="30"/>
      <c r="AS799">
        <v>799</v>
      </c>
      <c r="AT799">
        <f>3*60+46</f>
        <v>226</v>
      </c>
    </row>
    <row r="800" spans="1:46" ht="15.75" x14ac:dyDescent="0.25">
      <c r="A800" s="16">
        <v>758</v>
      </c>
      <c r="B800" s="22"/>
      <c r="C800" s="4">
        <f t="shared" ca="1" si="53"/>
        <v>195</v>
      </c>
      <c r="D800" s="16"/>
      <c r="E800" s="16"/>
      <c r="F800" s="22"/>
      <c r="G800" s="29"/>
      <c r="K800" s="30"/>
      <c r="AS800">
        <v>800</v>
      </c>
      <c r="AT800">
        <f>3*60+46</f>
        <v>226</v>
      </c>
    </row>
    <row r="801" spans="1:46" ht="15.75" x14ac:dyDescent="0.25">
      <c r="A801" s="16">
        <v>759</v>
      </c>
      <c r="B801" s="22"/>
      <c r="C801" s="4">
        <f t="shared" ca="1" si="53"/>
        <v>210</v>
      </c>
      <c r="D801" s="16"/>
      <c r="E801" s="16"/>
      <c r="F801" s="22"/>
      <c r="G801" s="29"/>
      <c r="K801" s="30"/>
      <c r="AS801">
        <v>801</v>
      </c>
      <c r="AT801">
        <f>4*60+4</f>
        <v>244</v>
      </c>
    </row>
    <row r="802" spans="1:46" ht="15.75" x14ac:dyDescent="0.25">
      <c r="A802" s="16">
        <v>760</v>
      </c>
      <c r="B802" s="22"/>
      <c r="C802" s="4">
        <f t="shared" ca="1" si="53"/>
        <v>283</v>
      </c>
      <c r="D802" s="16"/>
      <c r="E802" s="16"/>
      <c r="F802" s="22"/>
      <c r="G802" s="29"/>
      <c r="K802" s="30"/>
      <c r="AS802">
        <v>802</v>
      </c>
      <c r="AT802">
        <f>4*60+14</f>
        <v>254</v>
      </c>
    </row>
    <row r="803" spans="1:46" ht="15.75" x14ac:dyDescent="0.25">
      <c r="A803" s="16">
        <v>761</v>
      </c>
      <c r="B803" s="22"/>
      <c r="C803" s="4">
        <f t="shared" ca="1" si="53"/>
        <v>250</v>
      </c>
      <c r="D803" s="16"/>
      <c r="E803" s="16"/>
      <c r="F803" s="22"/>
      <c r="G803" s="29"/>
      <c r="K803" s="30"/>
      <c r="AS803">
        <v>803</v>
      </c>
      <c r="AT803">
        <f>4*60+48</f>
        <v>288</v>
      </c>
    </row>
    <row r="804" spans="1:46" ht="15.75" x14ac:dyDescent="0.25">
      <c r="A804" s="16">
        <v>762</v>
      </c>
      <c r="B804" s="22"/>
      <c r="C804" s="4">
        <f t="shared" ca="1" si="53"/>
        <v>245</v>
      </c>
      <c r="D804" s="16"/>
      <c r="E804" s="16"/>
      <c r="F804" s="22"/>
      <c r="G804" s="29"/>
      <c r="K804" s="30"/>
      <c r="AS804">
        <v>804</v>
      </c>
      <c r="AT804">
        <f>4*60+48</f>
        <v>288</v>
      </c>
    </row>
    <row r="805" spans="1:46" ht="15.75" x14ac:dyDescent="0.25">
      <c r="A805" s="16">
        <v>763</v>
      </c>
      <c r="B805" s="22"/>
      <c r="C805" s="4">
        <f t="shared" ca="1" si="53"/>
        <v>204</v>
      </c>
      <c r="D805" s="16"/>
      <c r="E805" s="16"/>
      <c r="F805" s="22"/>
      <c r="G805" s="29"/>
      <c r="K805" s="30"/>
      <c r="AS805">
        <v>805</v>
      </c>
      <c r="AT805">
        <f>4*60+48</f>
        <v>288</v>
      </c>
    </row>
    <row r="806" spans="1:46" ht="15.75" x14ac:dyDescent="0.25">
      <c r="A806" s="16">
        <v>764</v>
      </c>
      <c r="B806" s="22"/>
      <c r="C806" s="4">
        <f t="shared" ca="1" si="53"/>
        <v>225</v>
      </c>
      <c r="D806" s="16"/>
      <c r="E806" s="16"/>
      <c r="F806" s="22"/>
      <c r="G806" s="29"/>
      <c r="K806" s="30"/>
      <c r="AS806">
        <v>806</v>
      </c>
      <c r="AT806">
        <f>4*60+37</f>
        <v>277</v>
      </c>
    </row>
    <row r="807" spans="1:46" ht="15.75" x14ac:dyDescent="0.25">
      <c r="A807" s="16">
        <v>765</v>
      </c>
      <c r="B807" s="22"/>
      <c r="C807" s="4">
        <f t="shared" ca="1" si="53"/>
        <v>249</v>
      </c>
      <c r="D807" s="16"/>
      <c r="E807" s="16"/>
      <c r="F807" s="22"/>
      <c r="G807" s="29"/>
      <c r="K807" s="30"/>
      <c r="AS807">
        <v>807</v>
      </c>
      <c r="AT807">
        <f>4*60+33</f>
        <v>273</v>
      </c>
    </row>
    <row r="808" spans="1:46" ht="15.75" x14ac:dyDescent="0.25">
      <c r="A808" s="16">
        <v>766</v>
      </c>
      <c r="B808" s="22"/>
      <c r="C808" s="4">
        <f t="shared" ca="1" si="53"/>
        <v>228</v>
      </c>
      <c r="D808" s="16"/>
      <c r="E808" s="16"/>
      <c r="F808" s="22"/>
      <c r="G808" s="29"/>
      <c r="K808" s="30"/>
      <c r="AS808">
        <v>808</v>
      </c>
      <c r="AT808">
        <f>4*60+33</f>
        <v>273</v>
      </c>
    </row>
    <row r="809" spans="1:46" ht="15.75" x14ac:dyDescent="0.25">
      <c r="A809" s="16">
        <v>767</v>
      </c>
      <c r="B809" s="22"/>
      <c r="C809" s="4">
        <f t="shared" ca="1" si="53"/>
        <v>218</v>
      </c>
      <c r="D809" s="16"/>
      <c r="E809" s="16"/>
      <c r="F809" s="22"/>
      <c r="G809" s="29"/>
      <c r="K809" s="30"/>
      <c r="AS809">
        <v>809</v>
      </c>
      <c r="AT809">
        <f>4*60+33</f>
        <v>273</v>
      </c>
    </row>
    <row r="810" spans="1:46" ht="15.75" x14ac:dyDescent="0.25">
      <c r="A810" s="16">
        <v>768</v>
      </c>
      <c r="B810" s="22"/>
      <c r="C810" s="4">
        <f t="shared" ca="1" si="53"/>
        <v>328</v>
      </c>
      <c r="D810" s="16"/>
      <c r="E810" s="16"/>
      <c r="F810" s="22"/>
      <c r="G810" s="29"/>
      <c r="K810" s="30"/>
      <c r="AS810">
        <v>810</v>
      </c>
      <c r="AT810">
        <f>4*60+31</f>
        <v>271</v>
      </c>
    </row>
    <row r="811" spans="1:46" ht="15.75" x14ac:dyDescent="0.25">
      <c r="A811" s="16">
        <v>769</v>
      </c>
      <c r="B811" s="22"/>
      <c r="C811" s="4">
        <f t="shared" ref="C811:C874" ca="1" si="54">IF(OR(ISBLANK(A811),A811&gt;$I$9),NA(),OFFSET(INDIRECT($BA$3),A811-1,0,1,1))</f>
        <v>203</v>
      </c>
      <c r="D811" s="16"/>
      <c r="E811" s="16"/>
      <c r="F811" s="22"/>
      <c r="G811" s="29"/>
      <c r="K811" s="30"/>
      <c r="AS811">
        <v>811</v>
      </c>
      <c r="AT811">
        <f>4*60+27</f>
        <v>267</v>
      </c>
    </row>
    <row r="812" spans="1:46" ht="15.75" x14ac:dyDescent="0.25">
      <c r="A812" s="16">
        <v>770</v>
      </c>
      <c r="B812" s="22"/>
      <c r="C812" s="4">
        <f t="shared" ca="1" si="54"/>
        <v>227</v>
      </c>
      <c r="D812" s="16"/>
      <c r="E812" s="16"/>
      <c r="F812" s="22"/>
      <c r="G812" s="29"/>
      <c r="K812" s="30"/>
      <c r="AS812">
        <v>812</v>
      </c>
      <c r="AT812">
        <f>3*60+27</f>
        <v>207</v>
      </c>
    </row>
    <row r="813" spans="1:46" ht="15.75" x14ac:dyDescent="0.25">
      <c r="A813" s="16">
        <v>771</v>
      </c>
      <c r="B813" s="22"/>
      <c r="C813" s="4">
        <f t="shared" ca="1" si="54"/>
        <v>222</v>
      </c>
      <c r="D813" s="16"/>
      <c r="E813" s="16"/>
      <c r="F813" s="22"/>
      <c r="G813" s="29"/>
      <c r="K813" s="30"/>
      <c r="AS813">
        <v>813</v>
      </c>
      <c r="AT813">
        <f>4*60+58</f>
        <v>298</v>
      </c>
    </row>
    <row r="814" spans="1:46" ht="15.75" x14ac:dyDescent="0.25">
      <c r="A814" s="16">
        <v>772</v>
      </c>
      <c r="B814" s="22"/>
      <c r="C814" s="4">
        <f t="shared" ca="1" si="54"/>
        <v>227</v>
      </c>
      <c r="D814" s="16"/>
      <c r="E814" s="16"/>
      <c r="F814" s="22"/>
      <c r="G814" s="29"/>
      <c r="K814" s="30"/>
      <c r="AS814">
        <v>814</v>
      </c>
      <c r="AT814">
        <f>4*60+20</f>
        <v>260</v>
      </c>
    </row>
    <row r="815" spans="1:46" ht="15.75" x14ac:dyDescent="0.25">
      <c r="A815" s="16">
        <v>773</v>
      </c>
      <c r="B815" s="22"/>
      <c r="C815" s="4">
        <f t="shared" ca="1" si="54"/>
        <v>258</v>
      </c>
      <c r="D815" s="16"/>
      <c r="E815" s="16"/>
      <c r="F815" s="22"/>
      <c r="G815" s="29"/>
      <c r="K815" s="30"/>
      <c r="AS815">
        <v>815</v>
      </c>
      <c r="AT815">
        <f>4*60+20</f>
        <v>260</v>
      </c>
    </row>
    <row r="816" spans="1:46" ht="15.75" x14ac:dyDescent="0.25">
      <c r="A816" s="16">
        <v>774</v>
      </c>
      <c r="B816" s="22"/>
      <c r="C816" s="4">
        <f t="shared" ca="1" si="54"/>
        <v>237</v>
      </c>
      <c r="D816" s="16"/>
      <c r="E816" s="16"/>
      <c r="F816" s="22"/>
      <c r="G816" s="29"/>
      <c r="K816" s="30"/>
      <c r="AS816">
        <v>816</v>
      </c>
      <c r="AT816">
        <f>4*60+29</f>
        <v>269</v>
      </c>
    </row>
    <row r="817" spans="1:46" ht="15.75" x14ac:dyDescent="0.25">
      <c r="A817" s="16">
        <v>775</v>
      </c>
      <c r="B817" s="22"/>
      <c r="C817" s="4">
        <f t="shared" ca="1" si="54"/>
        <v>247</v>
      </c>
      <c r="D817" s="16"/>
      <c r="E817" s="16"/>
      <c r="F817" s="22"/>
      <c r="G817" s="29"/>
      <c r="K817" s="30"/>
      <c r="AS817">
        <v>817</v>
      </c>
      <c r="AT817">
        <f>4*60+29</f>
        <v>269</v>
      </c>
    </row>
    <row r="818" spans="1:46" ht="15.75" x14ac:dyDescent="0.25">
      <c r="A818" s="16">
        <v>776</v>
      </c>
      <c r="B818" s="22"/>
      <c r="C818" s="4">
        <f t="shared" ca="1" si="54"/>
        <v>204</v>
      </c>
      <c r="D818" s="16"/>
      <c r="E818" s="16"/>
      <c r="F818" s="22"/>
      <c r="G818" s="29"/>
      <c r="K818" s="30"/>
      <c r="AS818">
        <v>818</v>
      </c>
      <c r="AT818">
        <f>4*60+14</f>
        <v>254</v>
      </c>
    </row>
    <row r="819" spans="1:46" ht="15.75" x14ac:dyDescent="0.25">
      <c r="A819" s="16">
        <v>777</v>
      </c>
      <c r="B819" s="22"/>
      <c r="C819" s="4">
        <f t="shared" ca="1" si="54"/>
        <v>214</v>
      </c>
      <c r="D819" s="16"/>
      <c r="E819" s="16"/>
      <c r="F819" s="22"/>
      <c r="G819" s="29"/>
      <c r="K819" s="30"/>
      <c r="AS819">
        <v>819</v>
      </c>
      <c r="AT819">
        <f>3*60+6</f>
        <v>186</v>
      </c>
    </row>
    <row r="820" spans="1:46" ht="15.75" x14ac:dyDescent="0.25">
      <c r="A820" s="16">
        <v>778</v>
      </c>
      <c r="B820" s="22"/>
      <c r="C820" s="4">
        <f t="shared" ca="1" si="54"/>
        <v>329</v>
      </c>
      <c r="D820" s="16"/>
      <c r="E820" s="16"/>
      <c r="F820" s="22"/>
      <c r="G820" s="29"/>
      <c r="K820" s="30"/>
      <c r="AS820">
        <v>820</v>
      </c>
      <c r="AT820">
        <f>4*60+15</f>
        <v>255</v>
      </c>
    </row>
    <row r="821" spans="1:46" ht="15.75" x14ac:dyDescent="0.25">
      <c r="A821" s="16">
        <v>779</v>
      </c>
      <c r="B821" s="22"/>
      <c r="C821" s="4">
        <f t="shared" ca="1" si="54"/>
        <v>293</v>
      </c>
      <c r="D821" s="16"/>
      <c r="E821" s="16"/>
      <c r="F821" s="22"/>
      <c r="G821" s="29"/>
      <c r="K821" s="30"/>
      <c r="AS821">
        <v>821</v>
      </c>
      <c r="AT821">
        <f>4*60+20</f>
        <v>260</v>
      </c>
    </row>
    <row r="822" spans="1:46" ht="15.75" x14ac:dyDescent="0.25">
      <c r="A822" s="16">
        <v>780</v>
      </c>
      <c r="B822" s="22"/>
      <c r="C822" s="4">
        <f t="shared" ca="1" si="54"/>
        <v>290</v>
      </c>
      <c r="D822" s="16"/>
      <c r="E822" s="16"/>
      <c r="F822" s="22"/>
      <c r="G822" s="29"/>
      <c r="K822" s="30"/>
      <c r="AS822">
        <v>822</v>
      </c>
      <c r="AT822">
        <f>4*60+20</f>
        <v>260</v>
      </c>
    </row>
    <row r="823" spans="1:46" ht="15.75" x14ac:dyDescent="0.25">
      <c r="A823" s="16">
        <v>781</v>
      </c>
      <c r="B823" s="22"/>
      <c r="C823" s="4">
        <f t="shared" ca="1" si="54"/>
        <v>256</v>
      </c>
      <c r="D823" s="16"/>
      <c r="E823" s="16"/>
      <c r="F823" s="22"/>
      <c r="G823" s="29"/>
      <c r="K823" s="30"/>
      <c r="AS823">
        <v>823</v>
      </c>
      <c r="AT823">
        <f>4*60+20</f>
        <v>260</v>
      </c>
    </row>
    <row r="824" spans="1:46" ht="15.75" x14ac:dyDescent="0.25">
      <c r="A824" s="16">
        <v>782</v>
      </c>
      <c r="B824" s="22"/>
      <c r="C824" s="4">
        <f t="shared" ca="1" si="54"/>
        <v>223</v>
      </c>
      <c r="D824" s="16"/>
      <c r="E824" s="16"/>
      <c r="F824" s="22"/>
      <c r="G824" s="29"/>
      <c r="K824" s="30"/>
      <c r="AS824">
        <v>824</v>
      </c>
      <c r="AT824">
        <f>3*60+55</f>
        <v>235</v>
      </c>
    </row>
    <row r="825" spans="1:46" ht="15.75" x14ac:dyDescent="0.25">
      <c r="A825" s="16">
        <v>783</v>
      </c>
      <c r="B825" s="22"/>
      <c r="C825" s="4">
        <f t="shared" ca="1" si="54"/>
        <v>253</v>
      </c>
      <c r="D825" s="16"/>
      <c r="E825" s="16"/>
      <c r="F825" s="22"/>
      <c r="G825" s="29"/>
      <c r="K825" s="30"/>
      <c r="AS825">
        <v>825</v>
      </c>
      <c r="AT825">
        <f>3*60+55</f>
        <v>235</v>
      </c>
    </row>
    <row r="826" spans="1:46" ht="15.75" x14ac:dyDescent="0.25">
      <c r="A826" s="16">
        <v>784</v>
      </c>
      <c r="B826" s="22"/>
      <c r="C826" s="4">
        <f t="shared" ca="1" si="54"/>
        <v>197</v>
      </c>
      <c r="D826" s="16"/>
      <c r="E826" s="16"/>
      <c r="F826" s="22"/>
      <c r="G826" s="29"/>
      <c r="K826" s="30"/>
      <c r="AS826">
        <v>826</v>
      </c>
      <c r="AT826">
        <f>3*60+47</f>
        <v>227</v>
      </c>
    </row>
    <row r="827" spans="1:46" ht="15.75" x14ac:dyDescent="0.25">
      <c r="A827" s="16">
        <v>785</v>
      </c>
      <c r="B827" s="22"/>
      <c r="C827" s="4">
        <f t="shared" ca="1" si="54"/>
        <v>256</v>
      </c>
      <c r="D827" s="16"/>
      <c r="E827" s="16"/>
      <c r="F827" s="22"/>
      <c r="G827" s="29"/>
      <c r="K827" s="30"/>
      <c r="AS827">
        <v>827</v>
      </c>
      <c r="AT827">
        <f>3*60+47</f>
        <v>227</v>
      </c>
    </row>
    <row r="828" spans="1:46" ht="15.75" x14ac:dyDescent="0.25">
      <c r="A828" s="16">
        <v>786</v>
      </c>
      <c r="B828" s="22"/>
      <c r="C828" s="4">
        <f t="shared" ca="1" si="54"/>
        <v>203</v>
      </c>
      <c r="D828" s="16"/>
      <c r="E828" s="16"/>
      <c r="F828" s="22"/>
      <c r="G828" s="29"/>
      <c r="K828" s="30"/>
      <c r="AS828">
        <v>828</v>
      </c>
      <c r="AT828">
        <f>4*60+16</f>
        <v>256</v>
      </c>
    </row>
    <row r="829" spans="1:46" ht="15.75" x14ac:dyDescent="0.25">
      <c r="A829" s="16">
        <v>787</v>
      </c>
      <c r="B829" s="22"/>
      <c r="C829" s="4">
        <f t="shared" ca="1" si="54"/>
        <v>235</v>
      </c>
      <c r="D829" s="16"/>
      <c r="E829" s="16"/>
      <c r="F829" s="22"/>
      <c r="G829" s="29"/>
      <c r="K829" s="30"/>
      <c r="AS829">
        <v>829</v>
      </c>
      <c r="AT829">
        <f>4*60+16</f>
        <v>256</v>
      </c>
    </row>
    <row r="830" spans="1:46" ht="15.75" x14ac:dyDescent="0.25">
      <c r="A830" s="16">
        <v>788</v>
      </c>
      <c r="B830" s="22"/>
      <c r="C830" s="4">
        <f t="shared" ca="1" si="54"/>
        <v>244</v>
      </c>
      <c r="D830" s="16"/>
      <c r="E830" s="16"/>
      <c r="F830" s="22"/>
      <c r="G830" s="29"/>
      <c r="K830" s="30"/>
      <c r="AS830">
        <v>830</v>
      </c>
      <c r="AT830">
        <f>3*60+48</f>
        <v>228</v>
      </c>
    </row>
    <row r="831" spans="1:46" ht="15.75" x14ac:dyDescent="0.25">
      <c r="A831" s="16">
        <v>789</v>
      </c>
      <c r="B831" s="22"/>
      <c r="C831" s="4">
        <f t="shared" ca="1" si="54"/>
        <v>213</v>
      </c>
      <c r="D831" s="16"/>
      <c r="E831" s="16"/>
      <c r="F831" s="22"/>
      <c r="G831" s="29"/>
      <c r="K831" s="30"/>
      <c r="AS831">
        <v>831</v>
      </c>
      <c r="AT831">
        <f>3*60+42</f>
        <v>222</v>
      </c>
    </row>
    <row r="832" spans="1:46" ht="15.75" x14ac:dyDescent="0.25">
      <c r="A832" s="16">
        <v>790</v>
      </c>
      <c r="B832" s="22"/>
      <c r="C832" s="4">
        <f t="shared" ca="1" si="54"/>
        <v>277</v>
      </c>
      <c r="D832" s="16"/>
      <c r="E832" s="16"/>
      <c r="F832" s="22"/>
      <c r="G832" s="29"/>
      <c r="K832" s="30"/>
      <c r="AS832">
        <v>832</v>
      </c>
      <c r="AT832">
        <f>3*60+43</f>
        <v>223</v>
      </c>
    </row>
    <row r="833" spans="1:46" ht="15.75" x14ac:dyDescent="0.25">
      <c r="A833" s="16">
        <v>791</v>
      </c>
      <c r="B833" s="22"/>
      <c r="C833" s="4">
        <f t="shared" ca="1" si="54"/>
        <v>229</v>
      </c>
      <c r="D833" s="16"/>
      <c r="E833" s="16"/>
      <c r="F833" s="22"/>
      <c r="G833" s="29"/>
      <c r="K833" s="30"/>
      <c r="AS833">
        <v>833</v>
      </c>
      <c r="AT833">
        <f>4*60+55</f>
        <v>295</v>
      </c>
    </row>
    <row r="834" spans="1:46" ht="15.75" x14ac:dyDescent="0.25">
      <c r="A834" s="16">
        <v>792</v>
      </c>
      <c r="B834" s="22"/>
      <c r="C834" s="4">
        <f t="shared" ca="1" si="54"/>
        <v>287</v>
      </c>
      <c r="D834" s="16"/>
      <c r="E834" s="16"/>
      <c r="F834" s="22"/>
      <c r="G834" s="29"/>
      <c r="K834" s="30"/>
      <c r="AS834">
        <v>834</v>
      </c>
      <c r="AT834">
        <f>3*60+24</f>
        <v>204</v>
      </c>
    </row>
    <row r="835" spans="1:46" ht="15.75" x14ac:dyDescent="0.25">
      <c r="A835" s="16">
        <v>793</v>
      </c>
      <c r="B835" s="22"/>
      <c r="C835" s="4">
        <f t="shared" ca="1" si="54"/>
        <v>298</v>
      </c>
      <c r="D835" s="16"/>
      <c r="E835" s="16"/>
      <c r="F835" s="22"/>
      <c r="G835" s="29"/>
      <c r="K835" s="30"/>
      <c r="AS835">
        <v>835</v>
      </c>
      <c r="AT835">
        <f>3*60+24</f>
        <v>204</v>
      </c>
    </row>
    <row r="836" spans="1:46" ht="15.75" x14ac:dyDescent="0.25">
      <c r="A836" s="16">
        <v>794</v>
      </c>
      <c r="B836" s="22"/>
      <c r="C836" s="4">
        <f t="shared" ca="1" si="54"/>
        <v>230</v>
      </c>
      <c r="D836" s="16"/>
      <c r="E836" s="16"/>
      <c r="F836" s="22"/>
      <c r="G836" s="29"/>
      <c r="K836" s="30"/>
      <c r="AS836">
        <v>836</v>
      </c>
      <c r="AT836">
        <f>3*60+24</f>
        <v>204</v>
      </c>
    </row>
    <row r="837" spans="1:46" ht="15.75" x14ac:dyDescent="0.25">
      <c r="A837" s="16">
        <v>795</v>
      </c>
      <c r="B837" s="22"/>
      <c r="C837" s="4">
        <f t="shared" ca="1" si="54"/>
        <v>314</v>
      </c>
      <c r="D837" s="16"/>
      <c r="E837" s="16"/>
      <c r="F837" s="22"/>
      <c r="G837" s="29"/>
      <c r="K837" s="30"/>
      <c r="AS837">
        <v>837</v>
      </c>
      <c r="AT837">
        <f>3*60+24</f>
        <v>204</v>
      </c>
    </row>
    <row r="838" spans="1:46" ht="15.75" x14ac:dyDescent="0.25">
      <c r="A838" s="16">
        <v>796</v>
      </c>
      <c r="B838" s="22"/>
      <c r="C838" s="4">
        <f t="shared" ca="1" si="54"/>
        <v>266</v>
      </c>
      <c r="D838" s="16"/>
      <c r="E838" s="16"/>
      <c r="F838" s="22"/>
      <c r="G838" s="29"/>
      <c r="K838" s="30"/>
      <c r="AS838">
        <v>838</v>
      </c>
      <c r="AT838">
        <f>4*60+4</f>
        <v>244</v>
      </c>
    </row>
    <row r="839" spans="1:46" ht="15.75" x14ac:dyDescent="0.25">
      <c r="A839" s="16">
        <v>797</v>
      </c>
      <c r="B839" s="22"/>
      <c r="C839" s="4">
        <f t="shared" ca="1" si="54"/>
        <v>200</v>
      </c>
      <c r="D839" s="16"/>
      <c r="E839" s="16"/>
      <c r="F839" s="22"/>
      <c r="G839" s="29"/>
      <c r="K839" s="30"/>
      <c r="AS839">
        <v>839</v>
      </c>
      <c r="AT839">
        <f>4*60+21</f>
        <v>261</v>
      </c>
    </row>
    <row r="840" spans="1:46" ht="15.75" x14ac:dyDescent="0.25">
      <c r="A840" s="16">
        <v>798</v>
      </c>
      <c r="B840" s="22"/>
      <c r="C840" s="4">
        <f t="shared" ca="1" si="54"/>
        <v>241</v>
      </c>
      <c r="D840" s="16"/>
      <c r="E840" s="16"/>
      <c r="F840" s="22"/>
      <c r="G840" s="29"/>
      <c r="K840" s="30"/>
      <c r="AS840">
        <v>840</v>
      </c>
      <c r="AT840">
        <f>4*60+21</f>
        <v>261</v>
      </c>
    </row>
    <row r="841" spans="1:46" ht="15.75" x14ac:dyDescent="0.25">
      <c r="A841" s="16">
        <v>799</v>
      </c>
      <c r="B841" s="22"/>
      <c r="C841" s="4">
        <f t="shared" ca="1" si="54"/>
        <v>261</v>
      </c>
      <c r="D841" s="16"/>
      <c r="E841" s="16"/>
      <c r="F841" s="22"/>
      <c r="G841" s="29"/>
      <c r="K841" s="30"/>
      <c r="AS841">
        <v>841</v>
      </c>
      <c r="AT841">
        <f>3*60+49</f>
        <v>229</v>
      </c>
    </row>
    <row r="842" spans="1:46" ht="15.75" x14ac:dyDescent="0.25">
      <c r="A842" s="16">
        <v>800</v>
      </c>
      <c r="B842" s="22"/>
      <c r="C842" s="4">
        <f t="shared" ca="1" si="54"/>
        <v>227</v>
      </c>
      <c r="D842" s="16"/>
      <c r="E842" s="16"/>
      <c r="F842" s="22"/>
      <c r="G842" s="29"/>
      <c r="K842" s="30"/>
      <c r="AS842">
        <v>842</v>
      </c>
      <c r="AT842">
        <f>4*60+11</f>
        <v>251</v>
      </c>
    </row>
    <row r="843" spans="1:46" ht="15.75" x14ac:dyDescent="0.25">
      <c r="A843" s="16">
        <v>801</v>
      </c>
      <c r="B843" s="22"/>
      <c r="C843" s="4">
        <f t="shared" ca="1" si="54"/>
        <v>178</v>
      </c>
      <c r="D843" s="16"/>
      <c r="E843" s="16"/>
      <c r="F843" s="22"/>
      <c r="G843" s="29"/>
      <c r="K843" s="30"/>
      <c r="AS843">
        <v>843</v>
      </c>
      <c r="AT843">
        <f>4*60+11</f>
        <v>251</v>
      </c>
    </row>
    <row r="844" spans="1:46" ht="15.75" x14ac:dyDescent="0.25">
      <c r="A844" s="16">
        <v>802</v>
      </c>
      <c r="B844" s="22"/>
      <c r="C844" s="4">
        <f t="shared" ca="1" si="54"/>
        <v>209</v>
      </c>
      <c r="D844" s="16"/>
      <c r="E844" s="16"/>
      <c r="F844" s="22"/>
      <c r="G844" s="29"/>
      <c r="K844" s="30"/>
      <c r="AS844">
        <v>844</v>
      </c>
      <c r="AT844">
        <f>4*60+11</f>
        <v>251</v>
      </c>
    </row>
    <row r="845" spans="1:46" ht="15.75" x14ac:dyDescent="0.25">
      <c r="A845" s="16">
        <v>803</v>
      </c>
      <c r="B845" s="22"/>
      <c r="C845" s="4">
        <f t="shared" ca="1" si="54"/>
        <v>260</v>
      </c>
      <c r="D845" s="16"/>
      <c r="E845" s="16"/>
      <c r="F845" s="22"/>
      <c r="G845" s="29"/>
      <c r="K845" s="30"/>
      <c r="AS845">
        <v>845</v>
      </c>
      <c r="AT845">
        <f>4*60+11</f>
        <v>251</v>
      </c>
    </row>
    <row r="846" spans="1:46" ht="15.75" x14ac:dyDescent="0.25">
      <c r="A846" s="16">
        <v>804</v>
      </c>
      <c r="B846" s="22"/>
      <c r="C846" s="4">
        <f t="shared" ca="1" si="54"/>
        <v>315</v>
      </c>
      <c r="D846" s="16"/>
      <c r="E846" s="16"/>
      <c r="F846" s="22"/>
      <c r="G846" s="29"/>
      <c r="K846" s="30"/>
      <c r="AS846">
        <v>846</v>
      </c>
      <c r="AT846">
        <f>3*60+33</f>
        <v>213</v>
      </c>
    </row>
    <row r="847" spans="1:46" ht="15.75" x14ac:dyDescent="0.25">
      <c r="A847" s="16">
        <v>805</v>
      </c>
      <c r="B847" s="22"/>
      <c r="C847" s="4">
        <f t="shared" ca="1" si="54"/>
        <v>293</v>
      </c>
      <c r="D847" s="16"/>
      <c r="E847" s="16"/>
      <c r="F847" s="22"/>
      <c r="G847" s="29"/>
      <c r="K847" s="30"/>
      <c r="AS847">
        <v>847</v>
      </c>
      <c r="AT847">
        <f>4*60</f>
        <v>240</v>
      </c>
    </row>
    <row r="848" spans="1:46" ht="15.75" x14ac:dyDescent="0.25">
      <c r="A848" s="16">
        <v>806</v>
      </c>
      <c r="B848" s="22"/>
      <c r="C848" s="4">
        <f t="shared" ca="1" si="54"/>
        <v>229</v>
      </c>
      <c r="D848" s="16"/>
      <c r="E848" s="16"/>
      <c r="F848" s="22"/>
      <c r="G848" s="29"/>
      <c r="K848" s="30"/>
      <c r="AS848">
        <v>848</v>
      </c>
      <c r="AT848">
        <f>4*60</f>
        <v>240</v>
      </c>
    </row>
    <row r="849" spans="1:46" ht="15.75" x14ac:dyDescent="0.25">
      <c r="A849" s="16">
        <v>807</v>
      </c>
      <c r="B849" s="22"/>
      <c r="C849" s="4">
        <f t="shared" ca="1" si="54"/>
        <v>269</v>
      </c>
      <c r="D849" s="16"/>
      <c r="E849" s="16"/>
      <c r="F849" s="22"/>
      <c r="G849" s="29"/>
      <c r="K849" s="30"/>
      <c r="AS849">
        <v>849</v>
      </c>
      <c r="AT849">
        <f>4*60+30</f>
        <v>270</v>
      </c>
    </row>
    <row r="850" spans="1:46" ht="15.75" x14ac:dyDescent="0.25">
      <c r="A850" s="16">
        <v>808</v>
      </c>
      <c r="B850" s="22"/>
      <c r="C850" s="4">
        <f t="shared" ca="1" si="54"/>
        <v>207</v>
      </c>
      <c r="D850" s="16"/>
      <c r="E850" s="16"/>
      <c r="F850" s="22"/>
      <c r="G850" s="29"/>
      <c r="K850" s="30"/>
      <c r="AS850">
        <v>850</v>
      </c>
      <c r="AT850">
        <f>4*60+30</f>
        <v>270</v>
      </c>
    </row>
    <row r="851" spans="1:46" ht="15.75" x14ac:dyDescent="0.25">
      <c r="A851" s="16">
        <v>809</v>
      </c>
      <c r="B851" s="22"/>
      <c r="C851" s="4">
        <f t="shared" ca="1" si="54"/>
        <v>215</v>
      </c>
      <c r="D851" s="16"/>
      <c r="E851" s="16"/>
      <c r="F851" s="22"/>
      <c r="G851" s="29"/>
      <c r="K851" s="30"/>
      <c r="AS851">
        <v>851</v>
      </c>
      <c r="AT851">
        <f>4*60</f>
        <v>240</v>
      </c>
    </row>
    <row r="852" spans="1:46" ht="15.75" x14ac:dyDescent="0.25">
      <c r="A852" s="16">
        <v>810</v>
      </c>
      <c r="B852" s="22"/>
      <c r="C852" s="4">
        <f t="shared" ca="1" si="54"/>
        <v>243</v>
      </c>
      <c r="D852" s="16"/>
      <c r="E852" s="16"/>
      <c r="F852" s="22"/>
      <c r="G852" s="29"/>
      <c r="K852" s="30"/>
      <c r="AS852">
        <v>852</v>
      </c>
      <c r="AT852">
        <f>4*60</f>
        <v>240</v>
      </c>
    </row>
    <row r="853" spans="1:46" ht="15.75" x14ac:dyDescent="0.25">
      <c r="A853" s="16">
        <v>811</v>
      </c>
      <c r="B853" s="22"/>
      <c r="C853" s="4">
        <f t="shared" ca="1" si="54"/>
        <v>197</v>
      </c>
      <c r="D853" s="16"/>
      <c r="E853" s="16"/>
      <c r="F853" s="22"/>
      <c r="G853" s="29"/>
      <c r="K853" s="30"/>
      <c r="AS853">
        <v>853</v>
      </c>
      <c r="AT853">
        <f>4*60+41</f>
        <v>281</v>
      </c>
    </row>
    <row r="854" spans="1:46" ht="15.75" x14ac:dyDescent="0.25">
      <c r="A854" s="16">
        <v>812</v>
      </c>
      <c r="B854" s="22"/>
      <c r="C854" s="4">
        <f t="shared" ca="1" si="54"/>
        <v>236</v>
      </c>
      <c r="D854" s="16"/>
      <c r="E854" s="16"/>
      <c r="F854" s="22"/>
      <c r="G854" s="29"/>
      <c r="K854" s="30"/>
      <c r="AS854">
        <v>854</v>
      </c>
      <c r="AT854">
        <f>4*60+41</f>
        <v>281</v>
      </c>
    </row>
    <row r="855" spans="1:46" ht="15.75" x14ac:dyDescent="0.25">
      <c r="A855" s="16">
        <v>813</v>
      </c>
      <c r="B855" s="22"/>
      <c r="C855" s="4">
        <f t="shared" ca="1" si="54"/>
        <v>268</v>
      </c>
      <c r="D855" s="16"/>
      <c r="E855" s="16"/>
      <c r="F855" s="22"/>
      <c r="G855" s="29"/>
      <c r="K855" s="30"/>
      <c r="AS855">
        <v>855</v>
      </c>
      <c r="AT855">
        <f>4*60+53</f>
        <v>293</v>
      </c>
    </row>
    <row r="856" spans="1:46" ht="15.75" x14ac:dyDescent="0.25">
      <c r="A856" s="16">
        <v>814</v>
      </c>
      <c r="B856" s="22"/>
      <c r="C856" s="4">
        <f t="shared" ca="1" si="54"/>
        <v>266</v>
      </c>
      <c r="D856" s="16"/>
      <c r="E856" s="16"/>
      <c r="F856" s="22"/>
      <c r="G856" s="29"/>
      <c r="K856" s="30"/>
      <c r="AS856">
        <v>856</v>
      </c>
      <c r="AT856">
        <f>4*60+53</f>
        <v>293</v>
      </c>
    </row>
    <row r="857" spans="1:46" ht="15.75" x14ac:dyDescent="0.25">
      <c r="A857" s="16">
        <v>815</v>
      </c>
      <c r="B857" s="22"/>
      <c r="C857" s="4">
        <f t="shared" ca="1" si="54"/>
        <v>204</v>
      </c>
      <c r="D857" s="16"/>
      <c r="E857" s="16"/>
      <c r="F857" s="22"/>
      <c r="G857" s="29"/>
      <c r="K857" s="30"/>
      <c r="AS857">
        <v>857</v>
      </c>
      <c r="AT857">
        <f>4*60+53</f>
        <v>293</v>
      </c>
    </row>
    <row r="858" spans="1:46" ht="15.75" x14ac:dyDescent="0.25">
      <c r="A858" s="16">
        <v>816</v>
      </c>
      <c r="B858" s="22"/>
      <c r="C858" s="4">
        <f t="shared" ca="1" si="54"/>
        <v>277</v>
      </c>
      <c r="D858" s="16"/>
      <c r="E858" s="16"/>
      <c r="F858" s="22"/>
      <c r="G858" s="29"/>
      <c r="K858" s="30"/>
      <c r="AS858">
        <v>858</v>
      </c>
      <c r="AT858">
        <f>4*60+15</f>
        <v>255</v>
      </c>
    </row>
    <row r="859" spans="1:46" ht="15.75" x14ac:dyDescent="0.25">
      <c r="A859" s="16">
        <v>817</v>
      </c>
      <c r="B859" s="22"/>
      <c r="C859" s="4">
        <f t="shared" ca="1" si="54"/>
        <v>203</v>
      </c>
      <c r="D859" s="16"/>
      <c r="E859" s="16"/>
      <c r="F859" s="22"/>
      <c r="G859" s="29"/>
      <c r="K859" s="30"/>
      <c r="AS859">
        <v>859</v>
      </c>
      <c r="AT859">
        <f>3*60+59</f>
        <v>239</v>
      </c>
    </row>
    <row r="860" spans="1:46" ht="15.75" x14ac:dyDescent="0.25">
      <c r="A860" s="16">
        <v>818</v>
      </c>
      <c r="B860" s="22"/>
      <c r="C860" s="4">
        <f t="shared" ca="1" si="54"/>
        <v>211</v>
      </c>
      <c r="D860" s="16"/>
      <c r="E860" s="16"/>
      <c r="F860" s="22"/>
      <c r="G860" s="29"/>
      <c r="K860" s="30"/>
      <c r="AS860">
        <v>860</v>
      </c>
      <c r="AT860">
        <f>5*60+3</f>
        <v>303</v>
      </c>
    </row>
    <row r="861" spans="1:46" ht="15.75" x14ac:dyDescent="0.25">
      <c r="A861" s="16">
        <v>819</v>
      </c>
      <c r="B861" s="22"/>
      <c r="C861" s="4">
        <f t="shared" ca="1" si="54"/>
        <v>236</v>
      </c>
      <c r="D861" s="16"/>
      <c r="E861" s="16"/>
      <c r="F861" s="22"/>
      <c r="G861" s="29"/>
      <c r="K861" s="30"/>
      <c r="AS861">
        <v>861</v>
      </c>
      <c r="AT861">
        <f>4*60+52</f>
        <v>292</v>
      </c>
    </row>
    <row r="862" spans="1:46" ht="15.75" x14ac:dyDescent="0.25">
      <c r="A862" s="16">
        <v>820</v>
      </c>
      <c r="B862" s="22"/>
      <c r="C862" s="4">
        <f t="shared" ca="1" si="54"/>
        <v>219</v>
      </c>
      <c r="D862" s="16"/>
      <c r="E862" s="16"/>
      <c r="F862" s="22"/>
      <c r="G862" s="29"/>
      <c r="K862" s="30"/>
      <c r="AS862">
        <v>862</v>
      </c>
      <c r="AT862">
        <f>4*60+52</f>
        <v>292</v>
      </c>
    </row>
    <row r="863" spans="1:46" ht="15.75" x14ac:dyDescent="0.25">
      <c r="A863" s="16">
        <v>821</v>
      </c>
      <c r="B863" s="22"/>
      <c r="C863" s="4">
        <f t="shared" ca="1" si="54"/>
        <v>264</v>
      </c>
      <c r="D863" s="16"/>
      <c r="E863" s="16"/>
      <c r="F863" s="22"/>
      <c r="G863" s="29"/>
      <c r="K863" s="30"/>
      <c r="AS863">
        <v>863</v>
      </c>
      <c r="AT863">
        <f>3*60+39</f>
        <v>219</v>
      </c>
    </row>
    <row r="864" spans="1:46" ht="15.75" x14ac:dyDescent="0.25">
      <c r="A864" s="16">
        <v>822</v>
      </c>
      <c r="B864" s="22"/>
      <c r="C864" s="4">
        <f t="shared" ca="1" si="54"/>
        <v>309</v>
      </c>
      <c r="D864" s="16"/>
      <c r="E864" s="16"/>
      <c r="F864" s="22"/>
      <c r="G864" s="29"/>
      <c r="K864" s="30"/>
      <c r="AS864">
        <v>864</v>
      </c>
      <c r="AT864">
        <f>3*60+39</f>
        <v>219</v>
      </c>
    </row>
    <row r="865" spans="1:46" ht="15.75" x14ac:dyDescent="0.25">
      <c r="A865" s="16">
        <v>823</v>
      </c>
      <c r="B865" s="22"/>
      <c r="C865" s="4">
        <f t="shared" ca="1" si="54"/>
        <v>310</v>
      </c>
      <c r="D865" s="16"/>
      <c r="E865" s="16"/>
      <c r="F865" s="22"/>
      <c r="G865" s="29"/>
      <c r="K865" s="30"/>
      <c r="AS865">
        <v>865</v>
      </c>
      <c r="AT865">
        <f>3*60+39</f>
        <v>219</v>
      </c>
    </row>
    <row r="866" spans="1:46" ht="15.75" x14ac:dyDescent="0.25">
      <c r="A866" s="16">
        <v>824</v>
      </c>
      <c r="B866" s="22"/>
      <c r="C866" s="4">
        <f t="shared" ca="1" si="54"/>
        <v>265</v>
      </c>
      <c r="D866" s="16"/>
      <c r="E866" s="16"/>
      <c r="F866" s="22"/>
      <c r="G866" s="29"/>
      <c r="K866" s="30"/>
      <c r="AS866">
        <v>866</v>
      </c>
      <c r="AT866">
        <f>4*60+3</f>
        <v>243</v>
      </c>
    </row>
    <row r="867" spans="1:46" ht="15.75" x14ac:dyDescent="0.25">
      <c r="A867" s="16">
        <v>825</v>
      </c>
      <c r="B867" s="22"/>
      <c r="C867" s="4">
        <f t="shared" ca="1" si="54"/>
        <v>230</v>
      </c>
      <c r="D867" s="16"/>
      <c r="E867" s="16"/>
      <c r="F867" s="22"/>
      <c r="G867" s="29"/>
      <c r="K867" s="30"/>
      <c r="AS867">
        <v>867</v>
      </c>
      <c r="AT867">
        <f>4*60+37</f>
        <v>277</v>
      </c>
    </row>
    <row r="868" spans="1:46" ht="15.75" x14ac:dyDescent="0.25">
      <c r="A868" s="16">
        <v>826</v>
      </c>
      <c r="B868" s="22"/>
      <c r="C868" s="4">
        <f t="shared" ca="1" si="54"/>
        <v>231</v>
      </c>
      <c r="D868" s="16"/>
      <c r="E868" s="16"/>
      <c r="F868" s="22"/>
      <c r="G868" s="29"/>
      <c r="K868" s="30"/>
      <c r="AS868">
        <v>868</v>
      </c>
      <c r="AT868">
        <f>4*60+37</f>
        <v>277</v>
      </c>
    </row>
    <row r="869" spans="1:46" ht="15.75" x14ac:dyDescent="0.25">
      <c r="A869" s="16">
        <v>827</v>
      </c>
      <c r="B869" s="22"/>
      <c r="C869" s="4">
        <f t="shared" ca="1" si="54"/>
        <v>273</v>
      </c>
      <c r="D869" s="16"/>
      <c r="E869" s="16"/>
      <c r="F869" s="22"/>
      <c r="G869" s="29"/>
      <c r="K869" s="30"/>
      <c r="AS869">
        <v>869</v>
      </c>
      <c r="AT869">
        <f>3*60+57</f>
        <v>237</v>
      </c>
    </row>
    <row r="870" spans="1:46" ht="15.75" x14ac:dyDescent="0.25">
      <c r="A870" s="16">
        <v>828</v>
      </c>
      <c r="B870" s="22"/>
      <c r="C870" s="4">
        <f t="shared" ca="1" si="54"/>
        <v>213</v>
      </c>
      <c r="D870" s="16"/>
      <c r="E870" s="16"/>
      <c r="F870" s="22"/>
      <c r="G870" s="29"/>
      <c r="K870" s="30"/>
      <c r="AS870">
        <v>870</v>
      </c>
      <c r="AT870">
        <f>2*60+54</f>
        <v>174</v>
      </c>
    </row>
    <row r="871" spans="1:46" ht="15.75" x14ac:dyDescent="0.25">
      <c r="A871" s="16">
        <v>829</v>
      </c>
      <c r="B871" s="22"/>
      <c r="C871" s="4">
        <f t="shared" ca="1" si="54"/>
        <v>204</v>
      </c>
      <c r="D871" s="16"/>
      <c r="E871" s="16"/>
      <c r="F871" s="22"/>
      <c r="G871" s="29"/>
      <c r="K871" s="30"/>
      <c r="AS871">
        <v>871</v>
      </c>
      <c r="AT871">
        <f>2*60+54</f>
        <v>174</v>
      </c>
    </row>
    <row r="872" spans="1:46" ht="15.75" x14ac:dyDescent="0.25">
      <c r="A872" s="16">
        <v>830</v>
      </c>
      <c r="B872" s="22"/>
      <c r="C872" s="4">
        <f t="shared" ca="1" si="54"/>
        <v>230</v>
      </c>
      <c r="D872" s="16"/>
      <c r="E872" s="16"/>
      <c r="F872" s="22"/>
      <c r="G872" s="29"/>
      <c r="K872" s="30"/>
      <c r="AS872">
        <v>872</v>
      </c>
      <c r="AT872">
        <f>2*60+54</f>
        <v>174</v>
      </c>
    </row>
    <row r="873" spans="1:46" ht="15.75" x14ac:dyDescent="0.25">
      <c r="A873" s="16">
        <v>831</v>
      </c>
      <c r="B873" s="22"/>
      <c r="C873" s="4">
        <f t="shared" ca="1" si="54"/>
        <v>229</v>
      </c>
      <c r="D873" s="16"/>
      <c r="E873" s="16"/>
      <c r="F873" s="22"/>
      <c r="G873" s="29"/>
      <c r="K873" s="30"/>
      <c r="AS873">
        <v>873</v>
      </c>
      <c r="AT873">
        <f>4*60+12</f>
        <v>252</v>
      </c>
    </row>
    <row r="874" spans="1:46" ht="15.75" x14ac:dyDescent="0.25">
      <c r="A874" s="16">
        <v>832</v>
      </c>
      <c r="B874" s="22"/>
      <c r="C874" s="4">
        <f t="shared" ca="1" si="54"/>
        <v>250</v>
      </c>
      <c r="D874" s="16"/>
      <c r="E874" s="16"/>
      <c r="F874" s="22"/>
      <c r="G874" s="29"/>
      <c r="K874" s="30"/>
      <c r="AS874">
        <v>874</v>
      </c>
      <c r="AT874">
        <f>4*60+38</f>
        <v>278</v>
      </c>
    </row>
    <row r="875" spans="1:46" ht="15.75" x14ac:dyDescent="0.25">
      <c r="A875" s="16">
        <v>833</v>
      </c>
      <c r="B875" s="22"/>
      <c r="C875" s="4">
        <f t="shared" ref="C875:C938" ca="1" si="55">IF(OR(ISBLANK(A875),A875&gt;$I$9),NA(),OFFSET(INDIRECT($BA$3),A875-1,0,1,1))</f>
        <v>235</v>
      </c>
      <c r="D875" s="16"/>
      <c r="E875" s="16"/>
      <c r="F875" s="22"/>
      <c r="G875" s="29"/>
      <c r="K875" s="30"/>
      <c r="AS875">
        <v>875</v>
      </c>
      <c r="AT875">
        <f>4*60+38</f>
        <v>278</v>
      </c>
    </row>
    <row r="876" spans="1:46" ht="15.75" x14ac:dyDescent="0.25">
      <c r="A876" s="16">
        <v>834</v>
      </c>
      <c r="B876" s="22"/>
      <c r="C876" s="4">
        <f t="shared" ca="1" si="55"/>
        <v>268</v>
      </c>
      <c r="D876" s="16"/>
      <c r="E876" s="16"/>
      <c r="F876" s="22"/>
      <c r="G876" s="29"/>
      <c r="K876" s="30"/>
      <c r="AS876">
        <v>876</v>
      </c>
      <c r="AT876">
        <f>5*60+9</f>
        <v>309</v>
      </c>
    </row>
    <row r="877" spans="1:46" ht="15.75" x14ac:dyDescent="0.25">
      <c r="A877" s="16">
        <v>835</v>
      </c>
      <c r="B877" s="22"/>
      <c r="C877" s="4">
        <f t="shared" ca="1" si="55"/>
        <v>200</v>
      </c>
      <c r="D877" s="16"/>
      <c r="E877" s="16"/>
      <c r="F877" s="22"/>
      <c r="G877" s="29"/>
      <c r="K877" s="30"/>
      <c r="AS877">
        <v>877</v>
      </c>
      <c r="AT877">
        <f>5*60+7</f>
        <v>307</v>
      </c>
    </row>
    <row r="878" spans="1:46" ht="15.75" x14ac:dyDescent="0.25">
      <c r="A878" s="16">
        <v>836</v>
      </c>
      <c r="B878" s="22"/>
      <c r="C878" s="4">
        <f t="shared" ca="1" si="55"/>
        <v>238</v>
      </c>
      <c r="D878" s="16"/>
      <c r="E878" s="16"/>
      <c r="F878" s="22"/>
      <c r="G878" s="29"/>
      <c r="K878" s="30"/>
      <c r="AS878">
        <v>878</v>
      </c>
      <c r="AT878">
        <f>4*60+7</f>
        <v>247</v>
      </c>
    </row>
    <row r="879" spans="1:46" ht="15.75" x14ac:dyDescent="0.25">
      <c r="A879" s="16">
        <v>837</v>
      </c>
      <c r="B879" s="22"/>
      <c r="C879" s="4">
        <f t="shared" ca="1" si="55"/>
        <v>210</v>
      </c>
      <c r="D879" s="16"/>
      <c r="E879" s="16"/>
      <c r="F879" s="22"/>
      <c r="G879" s="29"/>
      <c r="K879" s="30"/>
      <c r="AS879">
        <v>879</v>
      </c>
      <c r="AT879">
        <f>4*60+7</f>
        <v>247</v>
      </c>
    </row>
    <row r="880" spans="1:46" ht="15.75" x14ac:dyDescent="0.25">
      <c r="A880" s="16">
        <v>838</v>
      </c>
      <c r="B880" s="22"/>
      <c r="C880" s="4">
        <f t="shared" ca="1" si="55"/>
        <v>223</v>
      </c>
      <c r="D880" s="16"/>
      <c r="E880" s="16"/>
      <c r="F880" s="22"/>
      <c r="G880" s="29"/>
      <c r="K880" s="30"/>
      <c r="AS880">
        <v>880</v>
      </c>
      <c r="AT880">
        <f>3*60+47</f>
        <v>227</v>
      </c>
    </row>
    <row r="881" spans="1:46" ht="15.75" x14ac:dyDescent="0.25">
      <c r="A881" s="16">
        <v>839</v>
      </c>
      <c r="B881" s="22"/>
      <c r="C881" s="4">
        <f t="shared" ca="1" si="55"/>
        <v>273</v>
      </c>
      <c r="D881" s="16"/>
      <c r="E881" s="16"/>
      <c r="F881" s="22"/>
      <c r="G881" s="29"/>
      <c r="K881" s="30"/>
      <c r="AS881">
        <v>881</v>
      </c>
      <c r="AT881">
        <f>3*60+47</f>
        <v>227</v>
      </c>
    </row>
    <row r="882" spans="1:46" ht="15.75" x14ac:dyDescent="0.25">
      <c r="A882" s="16">
        <v>840</v>
      </c>
      <c r="B882" s="22"/>
      <c r="C882" s="4">
        <f t="shared" ca="1" si="55"/>
        <v>268</v>
      </c>
      <c r="D882" s="16"/>
      <c r="E882" s="16"/>
      <c r="F882" s="22"/>
      <c r="G882" s="29"/>
      <c r="K882" s="30"/>
      <c r="AS882">
        <v>882</v>
      </c>
      <c r="AT882">
        <f>4*60+8</f>
        <v>248</v>
      </c>
    </row>
    <row r="883" spans="1:46" ht="15.75" x14ac:dyDescent="0.25">
      <c r="A883" s="16">
        <v>841</v>
      </c>
      <c r="B883" s="22"/>
      <c r="C883" s="4">
        <f t="shared" ca="1" si="55"/>
        <v>248</v>
      </c>
      <c r="D883" s="16"/>
      <c r="E883" s="16"/>
      <c r="F883" s="22"/>
      <c r="G883" s="29"/>
      <c r="K883" s="30"/>
      <c r="AS883">
        <v>883</v>
      </c>
      <c r="AT883">
        <f>4*60+47</f>
        <v>287</v>
      </c>
    </row>
    <row r="884" spans="1:46" ht="15.75" x14ac:dyDescent="0.25">
      <c r="A884" s="16">
        <v>842</v>
      </c>
      <c r="B884" s="22"/>
      <c r="C884" s="4">
        <f t="shared" ca="1" si="55"/>
        <v>230</v>
      </c>
      <c r="D884" s="16"/>
      <c r="E884" s="16"/>
      <c r="F884" s="22"/>
      <c r="G884" s="29"/>
      <c r="K884" s="30"/>
      <c r="AS884">
        <v>884</v>
      </c>
      <c r="AT884">
        <f>3*60+35</f>
        <v>215</v>
      </c>
    </row>
    <row r="885" spans="1:46" ht="15.75" x14ac:dyDescent="0.25">
      <c r="A885" s="16">
        <v>843</v>
      </c>
      <c r="B885" s="22"/>
      <c r="C885" s="4">
        <f t="shared" ca="1" si="55"/>
        <v>241</v>
      </c>
      <c r="D885" s="16"/>
      <c r="E885" s="16"/>
      <c r="F885" s="22"/>
      <c r="G885" s="29"/>
      <c r="K885" s="30"/>
      <c r="AS885">
        <v>885</v>
      </c>
      <c r="AT885">
        <f>3*60+16</f>
        <v>196</v>
      </c>
    </row>
    <row r="886" spans="1:46" ht="15.75" x14ac:dyDescent="0.25">
      <c r="A886" s="16">
        <v>844</v>
      </c>
      <c r="B886" s="22"/>
      <c r="C886" s="4">
        <f t="shared" ca="1" si="55"/>
        <v>236</v>
      </c>
      <c r="D886" s="16"/>
      <c r="E886" s="16"/>
      <c r="F886" s="22"/>
      <c r="G886" s="29"/>
      <c r="K886" s="30"/>
      <c r="AS886">
        <v>886</v>
      </c>
      <c r="AT886">
        <f>3*60+16</f>
        <v>196</v>
      </c>
    </row>
    <row r="887" spans="1:46" ht="15.75" x14ac:dyDescent="0.25">
      <c r="A887" s="16">
        <v>845</v>
      </c>
      <c r="B887" s="22"/>
      <c r="C887" s="4">
        <f t="shared" ca="1" si="55"/>
        <v>243</v>
      </c>
      <c r="D887" s="16"/>
      <c r="E887" s="16"/>
      <c r="F887" s="22"/>
      <c r="G887" s="29"/>
      <c r="K887" s="30"/>
      <c r="AS887">
        <v>887</v>
      </c>
      <c r="AT887">
        <f>3*60+16</f>
        <v>196</v>
      </c>
    </row>
    <row r="888" spans="1:46" ht="15.75" x14ac:dyDescent="0.25">
      <c r="A888" s="16">
        <v>846</v>
      </c>
      <c r="B888" s="22"/>
      <c r="C888" s="4">
        <f t="shared" ca="1" si="55"/>
        <v>211</v>
      </c>
      <c r="D888" s="16"/>
      <c r="E888" s="16"/>
      <c r="F888" s="22"/>
      <c r="G888" s="29"/>
      <c r="K888" s="30"/>
      <c r="AS888">
        <v>888</v>
      </c>
      <c r="AT888">
        <f>3*60+16</f>
        <v>196</v>
      </c>
    </row>
    <row r="889" spans="1:46" ht="15.75" x14ac:dyDescent="0.25">
      <c r="A889" s="16">
        <v>847</v>
      </c>
      <c r="B889" s="22"/>
      <c r="C889" s="4">
        <f t="shared" ca="1" si="55"/>
        <v>286</v>
      </c>
      <c r="D889" s="16"/>
      <c r="E889" s="16"/>
      <c r="F889" s="22"/>
      <c r="G889" s="29"/>
      <c r="K889" s="30"/>
      <c r="AS889">
        <v>889</v>
      </c>
      <c r="AT889">
        <f>4*60</f>
        <v>240</v>
      </c>
    </row>
    <row r="890" spans="1:46" ht="15.75" x14ac:dyDescent="0.25">
      <c r="A890" s="16">
        <v>848</v>
      </c>
      <c r="B890" s="22"/>
      <c r="C890" s="4">
        <f t="shared" ca="1" si="55"/>
        <v>220</v>
      </c>
      <c r="D890" s="16"/>
      <c r="E890" s="16"/>
      <c r="F890" s="22"/>
      <c r="G890" s="29"/>
      <c r="K890" s="30"/>
      <c r="AS890">
        <v>890</v>
      </c>
      <c r="AT890">
        <f>3*60+51</f>
        <v>231</v>
      </c>
    </row>
    <row r="891" spans="1:46" ht="15.75" x14ac:dyDescent="0.25">
      <c r="A891" s="16">
        <v>849</v>
      </c>
      <c r="B891" s="22"/>
      <c r="C891" s="4">
        <f t="shared" ca="1" si="55"/>
        <v>212</v>
      </c>
      <c r="D891" s="16"/>
      <c r="E891" s="16"/>
      <c r="F891" s="22"/>
      <c r="G891" s="29"/>
      <c r="K891" s="30"/>
      <c r="AS891">
        <v>891</v>
      </c>
      <c r="AT891">
        <f>4*60+26</f>
        <v>266</v>
      </c>
    </row>
    <row r="892" spans="1:46" ht="15.75" x14ac:dyDescent="0.25">
      <c r="A892" s="16">
        <v>850</v>
      </c>
      <c r="B892" s="22"/>
      <c r="C892" s="4">
        <f t="shared" ca="1" si="55"/>
        <v>247</v>
      </c>
      <c r="D892" s="16"/>
      <c r="E892" s="16"/>
      <c r="F892" s="22"/>
      <c r="G892" s="29"/>
      <c r="K892" s="30"/>
      <c r="AS892">
        <v>892</v>
      </c>
      <c r="AT892">
        <f>3*60</f>
        <v>180</v>
      </c>
    </row>
    <row r="893" spans="1:46" ht="15.75" x14ac:dyDescent="0.25">
      <c r="A893" s="16">
        <v>851</v>
      </c>
      <c r="B893" s="22"/>
      <c r="C893" s="4">
        <f t="shared" ca="1" si="55"/>
        <v>258</v>
      </c>
      <c r="D893" s="16"/>
      <c r="E893" s="16"/>
      <c r="F893" s="22"/>
      <c r="G893" s="29"/>
      <c r="K893" s="30"/>
      <c r="AS893">
        <v>893</v>
      </c>
      <c r="AT893">
        <f>3*60+32</f>
        <v>212</v>
      </c>
    </row>
    <row r="894" spans="1:46" ht="15.75" x14ac:dyDescent="0.25">
      <c r="A894" s="16">
        <v>852</v>
      </c>
      <c r="B894" s="22"/>
      <c r="C894" s="4">
        <f t="shared" ca="1" si="55"/>
        <v>235</v>
      </c>
      <c r="D894" s="16"/>
      <c r="E894" s="16"/>
      <c r="F894" s="22"/>
      <c r="G894" s="29"/>
      <c r="K894" s="30"/>
      <c r="AS894">
        <v>894</v>
      </c>
      <c r="AT894">
        <f>3*60+32</f>
        <v>212</v>
      </c>
    </row>
    <row r="895" spans="1:46" ht="15.75" x14ac:dyDescent="0.25">
      <c r="A895" s="16">
        <v>853</v>
      </c>
      <c r="B895" s="22"/>
      <c r="C895" s="4">
        <f t="shared" ca="1" si="55"/>
        <v>216</v>
      </c>
      <c r="D895" s="16"/>
      <c r="E895" s="16"/>
      <c r="F895" s="22"/>
      <c r="G895" s="29"/>
      <c r="K895" s="30"/>
      <c r="AS895">
        <v>895</v>
      </c>
      <c r="AT895">
        <f>4*60+18</f>
        <v>258</v>
      </c>
    </row>
    <row r="896" spans="1:46" ht="15.75" x14ac:dyDescent="0.25">
      <c r="A896" s="16">
        <v>854</v>
      </c>
      <c r="B896" s="22"/>
      <c r="C896" s="4">
        <f t="shared" ca="1" si="55"/>
        <v>236</v>
      </c>
      <c r="D896" s="16"/>
      <c r="E896" s="16"/>
      <c r="F896" s="22"/>
      <c r="G896" s="29"/>
      <c r="K896" s="30"/>
      <c r="AS896">
        <v>896</v>
      </c>
      <c r="AT896">
        <f>5*60+40</f>
        <v>340</v>
      </c>
    </row>
    <row r="897" spans="1:46" ht="15.75" x14ac:dyDescent="0.25">
      <c r="A897" s="16">
        <v>855</v>
      </c>
      <c r="B897" s="22"/>
      <c r="C897" s="4">
        <f t="shared" ca="1" si="55"/>
        <v>240</v>
      </c>
      <c r="D897" s="16"/>
      <c r="E897" s="16"/>
      <c r="F897" s="22"/>
      <c r="G897" s="29"/>
      <c r="K897" s="30"/>
      <c r="AS897">
        <v>897</v>
      </c>
      <c r="AT897">
        <f>5*60+40</f>
        <v>340</v>
      </c>
    </row>
    <row r="898" spans="1:46" ht="15.75" x14ac:dyDescent="0.25">
      <c r="A898" s="16">
        <v>856</v>
      </c>
      <c r="B898" s="22"/>
      <c r="C898" s="4">
        <f t="shared" ca="1" si="55"/>
        <v>255</v>
      </c>
      <c r="D898" s="16"/>
      <c r="E898" s="16"/>
      <c r="F898" s="22"/>
      <c r="G898" s="29"/>
      <c r="K898" s="30"/>
      <c r="AS898">
        <v>898</v>
      </c>
      <c r="AT898">
        <f>3*60+32</f>
        <v>212</v>
      </c>
    </row>
    <row r="899" spans="1:46" ht="15.75" x14ac:dyDescent="0.25">
      <c r="A899" s="16">
        <v>857</v>
      </c>
      <c r="B899" s="22"/>
      <c r="C899" s="4">
        <f t="shared" ca="1" si="55"/>
        <v>240</v>
      </c>
      <c r="D899" s="16"/>
      <c r="E899" s="16"/>
      <c r="F899" s="22"/>
      <c r="G899" s="29"/>
      <c r="K899" s="30"/>
      <c r="AS899">
        <v>899</v>
      </c>
      <c r="AT899">
        <f>3*60+32</f>
        <v>212</v>
      </c>
    </row>
    <row r="900" spans="1:46" ht="15.75" x14ac:dyDescent="0.25">
      <c r="A900" s="16">
        <v>858</v>
      </c>
      <c r="B900" s="22"/>
      <c r="C900" s="4">
        <f t="shared" ca="1" si="55"/>
        <v>236</v>
      </c>
      <c r="D900" s="16"/>
      <c r="E900" s="16"/>
      <c r="F900" s="22"/>
      <c r="G900" s="29"/>
      <c r="K900" s="30"/>
      <c r="AS900">
        <v>900</v>
      </c>
      <c r="AT900">
        <f>5*60+2</f>
        <v>302</v>
      </c>
    </row>
    <row r="901" spans="1:46" ht="15.75" x14ac:dyDescent="0.25">
      <c r="A901" s="16">
        <v>859</v>
      </c>
      <c r="B901" s="22"/>
      <c r="C901" s="4">
        <f t="shared" ca="1" si="55"/>
        <v>263</v>
      </c>
      <c r="D901" s="16"/>
      <c r="E901" s="16"/>
      <c r="F901" s="22"/>
      <c r="G901" s="29"/>
      <c r="K901" s="30"/>
      <c r="AS901">
        <v>901</v>
      </c>
      <c r="AT901">
        <f>5*60+2</f>
        <v>302</v>
      </c>
    </row>
    <row r="902" spans="1:46" ht="15.75" x14ac:dyDescent="0.25">
      <c r="A902" s="16">
        <v>860</v>
      </c>
      <c r="B902" s="22"/>
      <c r="C902" s="4">
        <f t="shared" ca="1" si="55"/>
        <v>225</v>
      </c>
      <c r="D902" s="16"/>
      <c r="E902" s="16"/>
      <c r="F902" s="22"/>
      <c r="G902" s="29"/>
      <c r="K902" s="30"/>
      <c r="AS902">
        <v>902</v>
      </c>
      <c r="AT902">
        <f>4*60+43</f>
        <v>283</v>
      </c>
    </row>
    <row r="903" spans="1:46" ht="15.75" x14ac:dyDescent="0.25">
      <c r="A903" s="16">
        <v>861</v>
      </c>
      <c r="B903" s="22"/>
      <c r="C903" s="4">
        <f t="shared" ca="1" si="55"/>
        <v>234</v>
      </c>
      <c r="D903" s="16"/>
      <c r="E903" s="16"/>
      <c r="F903" s="22"/>
      <c r="G903" s="29"/>
      <c r="K903" s="30"/>
      <c r="AS903">
        <v>903</v>
      </c>
      <c r="AT903">
        <f>4*60+43</f>
        <v>283</v>
      </c>
    </row>
    <row r="904" spans="1:46" ht="15.75" x14ac:dyDescent="0.25">
      <c r="A904" s="16">
        <v>862</v>
      </c>
      <c r="B904" s="22"/>
      <c r="C904" s="4">
        <f t="shared" ca="1" si="55"/>
        <v>291</v>
      </c>
      <c r="D904" s="16"/>
      <c r="E904" s="16"/>
      <c r="F904" s="22"/>
      <c r="G904" s="29"/>
      <c r="K904" s="30"/>
      <c r="AS904">
        <v>904</v>
      </c>
      <c r="AT904">
        <f>4*60+38</f>
        <v>278</v>
      </c>
    </row>
    <row r="905" spans="1:46" ht="15.75" x14ac:dyDescent="0.25">
      <c r="A905" s="16">
        <v>863</v>
      </c>
      <c r="B905" s="22"/>
      <c r="C905" s="4">
        <f t="shared" ca="1" si="55"/>
        <v>298</v>
      </c>
      <c r="D905" s="16"/>
      <c r="E905" s="16"/>
      <c r="F905" s="22"/>
      <c r="G905" s="29"/>
      <c r="K905" s="30"/>
      <c r="AS905">
        <v>905</v>
      </c>
      <c r="AT905">
        <f>4*60+38</f>
        <v>278</v>
      </c>
    </row>
    <row r="906" spans="1:46" ht="15.75" x14ac:dyDescent="0.25">
      <c r="A906" s="16">
        <v>864</v>
      </c>
      <c r="B906" s="22"/>
      <c r="C906" s="4">
        <f t="shared" ca="1" si="55"/>
        <v>219</v>
      </c>
      <c r="D906" s="16"/>
      <c r="E906" s="16"/>
      <c r="F906" s="22"/>
      <c r="G906" s="29"/>
      <c r="K906" s="30"/>
      <c r="AS906">
        <v>906</v>
      </c>
      <c r="AT906">
        <f>3*60+33</f>
        <v>213</v>
      </c>
    </row>
    <row r="907" spans="1:46" ht="15.75" x14ac:dyDescent="0.25">
      <c r="A907" s="16">
        <v>865</v>
      </c>
      <c r="B907" s="22"/>
      <c r="C907" s="4">
        <f t="shared" ca="1" si="55"/>
        <v>247</v>
      </c>
      <c r="D907" s="16"/>
      <c r="E907" s="16"/>
      <c r="F907" s="22"/>
      <c r="G907" s="29"/>
      <c r="K907" s="30"/>
      <c r="AS907">
        <v>907</v>
      </c>
      <c r="AT907">
        <f>3*60+43</f>
        <v>223</v>
      </c>
    </row>
    <row r="908" spans="1:46" ht="15.75" x14ac:dyDescent="0.25">
      <c r="A908" s="16">
        <v>866</v>
      </c>
      <c r="B908" s="22"/>
      <c r="C908" s="4">
        <f t="shared" ca="1" si="55"/>
        <v>235</v>
      </c>
      <c r="D908" s="16"/>
      <c r="E908" s="16"/>
      <c r="F908" s="22"/>
      <c r="G908" s="29"/>
      <c r="K908" s="30"/>
      <c r="AS908">
        <v>908</v>
      </c>
      <c r="AT908">
        <f>3*60+43</f>
        <v>223</v>
      </c>
    </row>
    <row r="909" spans="1:46" ht="15.75" x14ac:dyDescent="0.25">
      <c r="A909" s="16">
        <v>867</v>
      </c>
      <c r="B909" s="22"/>
      <c r="C909" s="4">
        <f t="shared" ca="1" si="55"/>
        <v>238</v>
      </c>
      <c r="D909" s="16"/>
      <c r="E909" s="16"/>
      <c r="F909" s="22"/>
      <c r="G909" s="29"/>
      <c r="K909" s="30"/>
      <c r="AS909">
        <v>909</v>
      </c>
      <c r="AT909">
        <f>5*60+52</f>
        <v>352</v>
      </c>
    </row>
    <row r="910" spans="1:46" ht="15.75" x14ac:dyDescent="0.25">
      <c r="A910" s="16">
        <v>868</v>
      </c>
      <c r="B910" s="22"/>
      <c r="C910" s="4">
        <f t="shared" ca="1" si="55"/>
        <v>218</v>
      </c>
      <c r="D910" s="16"/>
      <c r="E910" s="16"/>
      <c r="F910" s="22"/>
      <c r="G910" s="29"/>
      <c r="K910" s="30"/>
      <c r="AS910">
        <v>910</v>
      </c>
      <c r="AT910">
        <f>5*60+52</f>
        <v>352</v>
      </c>
    </row>
    <row r="911" spans="1:46" ht="15.75" x14ac:dyDescent="0.25">
      <c r="A911" s="16">
        <v>869</v>
      </c>
      <c r="B911" s="22"/>
      <c r="C911" s="4">
        <f t="shared" ca="1" si="55"/>
        <v>265</v>
      </c>
      <c r="D911" s="16"/>
      <c r="E911" s="16"/>
      <c r="F911" s="22"/>
      <c r="G911" s="29"/>
      <c r="K911" s="30"/>
      <c r="AS911">
        <v>911</v>
      </c>
      <c r="AT911">
        <f>5*60+52</f>
        <v>352</v>
      </c>
    </row>
    <row r="912" spans="1:46" ht="15.75" x14ac:dyDescent="0.25">
      <c r="A912" s="16">
        <v>870</v>
      </c>
      <c r="B912" s="22"/>
      <c r="C912" s="4">
        <f t="shared" ca="1" si="55"/>
        <v>311</v>
      </c>
      <c r="D912" s="16"/>
      <c r="E912" s="16"/>
      <c r="F912" s="22"/>
      <c r="G912" s="29"/>
      <c r="K912" s="30"/>
      <c r="AS912">
        <v>912</v>
      </c>
      <c r="AT912">
        <f>3*60+24</f>
        <v>204</v>
      </c>
    </row>
    <row r="913" spans="1:46" ht="15.75" x14ac:dyDescent="0.25">
      <c r="A913" s="16">
        <v>871</v>
      </c>
      <c r="B913" s="22"/>
      <c r="C913" s="4">
        <f t="shared" ca="1" si="55"/>
        <v>199</v>
      </c>
      <c r="D913" s="16"/>
      <c r="E913" s="16"/>
      <c r="F913" s="22"/>
      <c r="G913" s="29"/>
      <c r="K913" s="30"/>
      <c r="AS913">
        <v>913</v>
      </c>
      <c r="AT913">
        <f>4*60+25</f>
        <v>265</v>
      </c>
    </row>
    <row r="914" spans="1:46" ht="15.75" x14ac:dyDescent="0.25">
      <c r="A914" s="16">
        <v>872</v>
      </c>
      <c r="B914" s="22"/>
      <c r="C914" s="4">
        <f t="shared" ca="1" si="55"/>
        <v>266</v>
      </c>
      <c r="D914" s="16"/>
      <c r="E914" s="16"/>
      <c r="F914" s="22"/>
      <c r="G914" s="29"/>
      <c r="K914" s="30"/>
      <c r="AS914">
        <v>914</v>
      </c>
      <c r="AT914">
        <f>4*60+40</f>
        <v>280</v>
      </c>
    </row>
    <row r="915" spans="1:46" ht="15.75" x14ac:dyDescent="0.25">
      <c r="A915" s="16">
        <v>873</v>
      </c>
      <c r="B915" s="22"/>
      <c r="C915" s="4">
        <f t="shared" ca="1" si="55"/>
        <v>241</v>
      </c>
      <c r="D915" s="16"/>
      <c r="E915" s="16"/>
      <c r="F915" s="22"/>
      <c r="G915" s="29"/>
      <c r="K915" s="30"/>
      <c r="AS915">
        <v>915</v>
      </c>
      <c r="AT915">
        <f>5*60+37</f>
        <v>337</v>
      </c>
    </row>
    <row r="916" spans="1:46" ht="15.75" x14ac:dyDescent="0.25">
      <c r="A916" s="16">
        <v>874</v>
      </c>
      <c r="B916" s="22"/>
      <c r="C916" s="4">
        <f t="shared" ca="1" si="55"/>
        <v>211</v>
      </c>
      <c r="D916" s="16"/>
      <c r="E916" s="16"/>
      <c r="F916" s="22"/>
      <c r="G916" s="29"/>
      <c r="K916" s="30"/>
      <c r="AS916">
        <v>916</v>
      </c>
      <c r="AT916">
        <f>5*60+37</f>
        <v>337</v>
      </c>
    </row>
    <row r="917" spans="1:46" ht="15.75" x14ac:dyDescent="0.25">
      <c r="A917" s="16">
        <v>875</v>
      </c>
      <c r="B917" s="22"/>
      <c r="C917" s="4">
        <f t="shared" ca="1" si="55"/>
        <v>198</v>
      </c>
      <c r="D917" s="16"/>
      <c r="E917" s="16"/>
      <c r="F917" s="22"/>
      <c r="G917" s="29"/>
      <c r="K917" s="30"/>
      <c r="AS917">
        <v>917</v>
      </c>
      <c r="AT917">
        <f>4*60+31</f>
        <v>271</v>
      </c>
    </row>
    <row r="918" spans="1:46" ht="15.75" x14ac:dyDescent="0.25">
      <c r="A918" s="16">
        <v>876</v>
      </c>
      <c r="B918" s="22"/>
      <c r="C918" s="4">
        <f t="shared" ca="1" si="55"/>
        <v>203</v>
      </c>
      <c r="D918" s="16"/>
      <c r="E918" s="16"/>
      <c r="F918" s="22"/>
      <c r="G918" s="29"/>
      <c r="K918" s="30"/>
      <c r="AS918">
        <v>918</v>
      </c>
      <c r="AT918">
        <f>4*60+30</f>
        <v>270</v>
      </c>
    </row>
    <row r="919" spans="1:46" ht="15.75" x14ac:dyDescent="0.25">
      <c r="A919" s="16">
        <v>877</v>
      </c>
      <c r="B919" s="22"/>
      <c r="C919" s="4">
        <f t="shared" ca="1" si="55"/>
        <v>191</v>
      </c>
      <c r="D919" s="16"/>
      <c r="E919" s="16"/>
      <c r="F919" s="22"/>
      <c r="G919" s="29"/>
      <c r="K919" s="30"/>
      <c r="AS919">
        <v>919</v>
      </c>
      <c r="AT919">
        <f>4*60+30</f>
        <v>270</v>
      </c>
    </row>
    <row r="920" spans="1:46" ht="15.75" x14ac:dyDescent="0.25">
      <c r="A920" s="16">
        <v>878</v>
      </c>
      <c r="B920" s="22"/>
      <c r="C920" s="4">
        <f t="shared" ca="1" si="55"/>
        <v>174</v>
      </c>
      <c r="D920" s="16"/>
      <c r="E920" s="16"/>
      <c r="F920" s="22"/>
      <c r="G920" s="29"/>
      <c r="K920" s="30"/>
      <c r="AS920">
        <v>920</v>
      </c>
      <c r="AT920">
        <f>4*60+30</f>
        <v>270</v>
      </c>
    </row>
    <row r="921" spans="1:46" ht="15.75" x14ac:dyDescent="0.25">
      <c r="A921" s="16">
        <v>879</v>
      </c>
      <c r="B921" s="22"/>
      <c r="C921" s="4">
        <f t="shared" ca="1" si="55"/>
        <v>321</v>
      </c>
      <c r="D921" s="16"/>
      <c r="E921" s="16"/>
      <c r="F921" s="22"/>
      <c r="G921" s="29"/>
      <c r="K921" s="30"/>
      <c r="AS921">
        <v>921</v>
      </c>
      <c r="AT921">
        <f>4*60+30</f>
        <v>270</v>
      </c>
    </row>
    <row r="922" spans="1:46" ht="15.75" x14ac:dyDescent="0.25">
      <c r="A922" s="16">
        <v>880</v>
      </c>
      <c r="B922" s="22"/>
      <c r="C922" s="4">
        <f t="shared" ca="1" si="55"/>
        <v>235</v>
      </c>
      <c r="D922" s="16"/>
      <c r="E922" s="16"/>
      <c r="F922" s="22"/>
      <c r="G922" s="29"/>
      <c r="K922" s="30"/>
      <c r="AS922">
        <v>922</v>
      </c>
      <c r="AT922">
        <f>4*60+47</f>
        <v>287</v>
      </c>
    </row>
    <row r="923" spans="1:46" ht="15.75" x14ac:dyDescent="0.25">
      <c r="A923" s="16">
        <v>881</v>
      </c>
      <c r="B923" s="22"/>
      <c r="C923" s="4">
        <f t="shared" ca="1" si="55"/>
        <v>268</v>
      </c>
      <c r="D923" s="16"/>
      <c r="E923" s="16"/>
      <c r="F923" s="22"/>
      <c r="G923" s="29"/>
      <c r="K923" s="30"/>
      <c r="AS923">
        <v>923</v>
      </c>
      <c r="AT923">
        <f>4*60+47</f>
        <v>287</v>
      </c>
    </row>
    <row r="924" spans="1:46" ht="15.75" x14ac:dyDescent="0.25">
      <c r="A924" s="16">
        <v>882</v>
      </c>
      <c r="B924" s="22"/>
      <c r="C924" s="4">
        <f t="shared" ca="1" si="55"/>
        <v>235</v>
      </c>
      <c r="D924" s="16"/>
      <c r="E924" s="16"/>
      <c r="F924" s="22"/>
      <c r="G924" s="29"/>
      <c r="K924" s="30"/>
      <c r="AS924">
        <v>924</v>
      </c>
      <c r="AT924">
        <f>4*60+12</f>
        <v>252</v>
      </c>
    </row>
    <row r="925" spans="1:46" ht="15.75" x14ac:dyDescent="0.25">
      <c r="A925" s="16">
        <v>883</v>
      </c>
      <c r="B925" s="22"/>
      <c r="C925" s="4">
        <f t="shared" ca="1" si="55"/>
        <v>204</v>
      </c>
      <c r="D925" s="16"/>
      <c r="E925" s="16"/>
      <c r="F925" s="22"/>
      <c r="G925" s="29"/>
      <c r="K925" s="30"/>
      <c r="AS925">
        <v>925</v>
      </c>
      <c r="AT925">
        <f>4*60+12</f>
        <v>252</v>
      </c>
    </row>
    <row r="926" spans="1:46" ht="15.75" x14ac:dyDescent="0.25">
      <c r="A926" s="16">
        <v>884</v>
      </c>
      <c r="B926" s="22"/>
      <c r="C926" s="4">
        <f t="shared" ca="1" si="55"/>
        <v>245</v>
      </c>
      <c r="D926" s="16"/>
      <c r="E926" s="16"/>
      <c r="F926" s="22"/>
      <c r="G926" s="29"/>
      <c r="K926" s="30"/>
      <c r="AS926">
        <v>926</v>
      </c>
      <c r="AT926">
        <f>3*60+50</f>
        <v>230</v>
      </c>
    </row>
    <row r="927" spans="1:46" ht="15.75" x14ac:dyDescent="0.25">
      <c r="A927" s="16">
        <v>885</v>
      </c>
      <c r="B927" s="22"/>
      <c r="C927" s="4">
        <f t="shared" ca="1" si="55"/>
        <v>265</v>
      </c>
      <c r="D927" s="16"/>
      <c r="E927" s="16"/>
      <c r="F927" s="22"/>
      <c r="G927" s="29"/>
      <c r="K927" s="30"/>
      <c r="AS927">
        <v>927</v>
      </c>
      <c r="AT927">
        <f>3*60+50</f>
        <v>230</v>
      </c>
    </row>
    <row r="928" spans="1:46" ht="15.75" x14ac:dyDescent="0.25">
      <c r="A928" s="16">
        <v>886</v>
      </c>
      <c r="B928" s="22"/>
      <c r="C928" s="4">
        <f t="shared" ca="1" si="55"/>
        <v>250</v>
      </c>
      <c r="D928" s="16"/>
      <c r="E928" s="16"/>
      <c r="F928" s="22"/>
      <c r="G928" s="29"/>
      <c r="K928" s="30"/>
      <c r="AS928">
        <v>928</v>
      </c>
      <c r="AT928">
        <f>5*60+46</f>
        <v>346</v>
      </c>
    </row>
    <row r="929" spans="1:46" ht="15.75" x14ac:dyDescent="0.25">
      <c r="A929" s="16">
        <v>887</v>
      </c>
      <c r="B929" s="22"/>
      <c r="C929" s="4">
        <f t="shared" ca="1" si="55"/>
        <v>203</v>
      </c>
      <c r="D929" s="16"/>
      <c r="E929" s="16"/>
      <c r="F929" s="22"/>
      <c r="G929" s="29"/>
      <c r="K929" s="30"/>
      <c r="AS929">
        <v>929</v>
      </c>
      <c r="AT929">
        <f>5*60+21</f>
        <v>321</v>
      </c>
    </row>
    <row r="930" spans="1:46" ht="15.75" x14ac:dyDescent="0.25">
      <c r="A930" s="16">
        <v>888</v>
      </c>
      <c r="B930" s="22"/>
      <c r="C930" s="4">
        <f t="shared" ca="1" si="55"/>
        <v>268</v>
      </c>
      <c r="D930" s="16"/>
      <c r="E930" s="16"/>
      <c r="F930" s="22"/>
      <c r="G930" s="29"/>
      <c r="K930" s="30"/>
      <c r="AS930">
        <v>930</v>
      </c>
      <c r="AT930">
        <f>3*60+30</f>
        <v>210</v>
      </c>
    </row>
    <row r="931" spans="1:46" ht="15.75" x14ac:dyDescent="0.25">
      <c r="A931" s="16">
        <v>889</v>
      </c>
      <c r="B931" s="22"/>
      <c r="C931" s="4">
        <f t="shared" ca="1" si="55"/>
        <v>222</v>
      </c>
      <c r="D931" s="16"/>
      <c r="E931" s="16"/>
      <c r="F931" s="22"/>
      <c r="G931" s="29"/>
      <c r="K931" s="30"/>
      <c r="AS931">
        <v>931</v>
      </c>
      <c r="AT931">
        <f>3*60+30</f>
        <v>210</v>
      </c>
    </row>
    <row r="932" spans="1:46" ht="15.75" x14ac:dyDescent="0.25">
      <c r="A932" s="16">
        <v>890</v>
      </c>
      <c r="B932" s="22"/>
      <c r="C932" s="4">
        <f t="shared" ca="1" si="55"/>
        <v>246</v>
      </c>
      <c r="D932" s="16"/>
      <c r="E932" s="16"/>
      <c r="F932" s="22"/>
      <c r="G932" s="29"/>
      <c r="K932" s="30"/>
      <c r="AS932">
        <v>932</v>
      </c>
      <c r="AT932">
        <f>3*60+35</f>
        <v>215</v>
      </c>
    </row>
    <row r="933" spans="1:46" ht="15.75" x14ac:dyDescent="0.25">
      <c r="A933" s="16">
        <v>891</v>
      </c>
      <c r="B933" s="22"/>
      <c r="C933" s="4">
        <f t="shared" ca="1" si="55"/>
        <v>311</v>
      </c>
      <c r="D933" s="16"/>
      <c r="E933" s="16"/>
      <c r="F933" s="22"/>
      <c r="G933" s="29"/>
      <c r="K933" s="30"/>
      <c r="AS933">
        <v>933</v>
      </c>
      <c r="AT933">
        <f>5*60+44</f>
        <v>344</v>
      </c>
    </row>
    <row r="934" spans="1:46" ht="15.75" x14ac:dyDescent="0.25">
      <c r="A934" s="16">
        <v>892</v>
      </c>
      <c r="B934" s="22"/>
      <c r="C934" s="4">
        <f t="shared" ca="1" si="55"/>
        <v>238</v>
      </c>
      <c r="D934" s="16"/>
      <c r="E934" s="16"/>
      <c r="F934" s="22"/>
      <c r="G934" s="29"/>
      <c r="K934" s="30"/>
      <c r="AS934">
        <v>934</v>
      </c>
      <c r="AT934">
        <f>3*60+54</f>
        <v>234</v>
      </c>
    </row>
    <row r="935" spans="1:46" ht="15.75" x14ac:dyDescent="0.25">
      <c r="A935" s="16">
        <v>893</v>
      </c>
      <c r="B935" s="22"/>
      <c r="C935" s="4">
        <f t="shared" ca="1" si="55"/>
        <v>250</v>
      </c>
      <c r="D935" s="16"/>
      <c r="E935" s="16"/>
      <c r="F935" s="22"/>
      <c r="G935" s="29"/>
      <c r="K935" s="30"/>
      <c r="AS935">
        <v>935</v>
      </c>
      <c r="AT935">
        <f>3*60+54</f>
        <v>234</v>
      </c>
    </row>
    <row r="936" spans="1:46" ht="15.75" x14ac:dyDescent="0.25">
      <c r="A936" s="16">
        <v>894</v>
      </c>
      <c r="B936" s="22"/>
      <c r="C936" s="4">
        <f t="shared" ca="1" si="55"/>
        <v>246</v>
      </c>
      <c r="D936" s="16"/>
      <c r="E936" s="16"/>
      <c r="F936" s="22"/>
      <c r="G936" s="29"/>
      <c r="K936" s="30"/>
      <c r="AS936">
        <v>936</v>
      </c>
      <c r="AT936">
        <f>4*60+7</f>
        <v>247</v>
      </c>
    </row>
    <row r="937" spans="1:46" ht="15.75" x14ac:dyDescent="0.25">
      <c r="A937" s="16">
        <v>895</v>
      </c>
      <c r="B937" s="22"/>
      <c r="C937" s="4">
        <f t="shared" ca="1" si="55"/>
        <v>263</v>
      </c>
      <c r="D937" s="16"/>
      <c r="E937" s="16"/>
      <c r="F937" s="22"/>
      <c r="G937" s="29"/>
      <c r="K937" s="30"/>
      <c r="AS937">
        <v>937</v>
      </c>
      <c r="AT937">
        <f>4*60+2</f>
        <v>242</v>
      </c>
    </row>
    <row r="938" spans="1:46" ht="15.75" x14ac:dyDescent="0.25">
      <c r="A938" s="16">
        <v>896</v>
      </c>
      <c r="B938" s="22"/>
      <c r="C938" s="4">
        <f t="shared" ca="1" si="55"/>
        <v>216</v>
      </c>
      <c r="D938" s="16"/>
      <c r="E938" s="16"/>
      <c r="F938" s="22"/>
      <c r="G938" s="29"/>
      <c r="K938" s="30"/>
      <c r="AS938">
        <v>938</v>
      </c>
      <c r="AT938">
        <f>4*60+2</f>
        <v>242</v>
      </c>
    </row>
    <row r="939" spans="1:46" ht="15.75" x14ac:dyDescent="0.25">
      <c r="A939" s="16">
        <v>897</v>
      </c>
      <c r="B939" s="22"/>
      <c r="C939" s="4">
        <f t="shared" ref="C939:C1002" ca="1" si="56">IF(OR(ISBLANK(A939),A939&gt;$I$9),NA(),OFFSET(INDIRECT($BA$3),A939-1,0,1,1))</f>
        <v>292</v>
      </c>
      <c r="D939" s="16"/>
      <c r="E939" s="16"/>
      <c r="F939" s="22"/>
      <c r="G939" s="29"/>
      <c r="K939" s="30"/>
      <c r="AS939">
        <v>939</v>
      </c>
      <c r="AT939">
        <f>4*60+20</f>
        <v>260</v>
      </c>
    </row>
    <row r="940" spans="1:46" ht="15.75" x14ac:dyDescent="0.25">
      <c r="A940" s="16">
        <v>898</v>
      </c>
      <c r="B940" s="22"/>
      <c r="C940" s="4">
        <f t="shared" ca="1" si="56"/>
        <v>270</v>
      </c>
      <c r="D940" s="16"/>
      <c r="E940" s="16"/>
      <c r="F940" s="22"/>
      <c r="G940" s="29"/>
      <c r="K940" s="30"/>
      <c r="AS940">
        <v>940</v>
      </c>
      <c r="AT940">
        <f>4*60+20</f>
        <v>260</v>
      </c>
    </row>
    <row r="941" spans="1:46" ht="15.75" x14ac:dyDescent="0.25">
      <c r="A941" s="16">
        <v>899</v>
      </c>
      <c r="B941" s="22"/>
      <c r="C941" s="4">
        <f t="shared" ca="1" si="56"/>
        <v>235</v>
      </c>
      <c r="D941" s="16"/>
      <c r="E941" s="16"/>
      <c r="F941" s="22"/>
      <c r="G941" s="29"/>
      <c r="K941" s="30"/>
      <c r="AS941">
        <v>941</v>
      </c>
      <c r="AT941" s="1">
        <v>260</v>
      </c>
    </row>
    <row r="942" spans="1:46" ht="15.75" x14ac:dyDescent="0.25">
      <c r="A942" s="16">
        <v>900</v>
      </c>
      <c r="B942" s="22"/>
      <c r="C942" s="4">
        <f t="shared" ca="1" si="56"/>
        <v>218</v>
      </c>
      <c r="D942" s="16"/>
      <c r="E942" s="16"/>
      <c r="F942" s="22"/>
      <c r="G942" s="29"/>
      <c r="K942" s="30"/>
      <c r="AS942">
        <v>942</v>
      </c>
      <c r="AT942">
        <f>4*60+51</f>
        <v>291</v>
      </c>
    </row>
    <row r="943" spans="1:46" ht="15.75" x14ac:dyDescent="0.25">
      <c r="A943" s="16">
        <v>901</v>
      </c>
      <c r="B943" s="22"/>
      <c r="C943" s="4">
        <f t="shared" ca="1" si="56"/>
        <v>228</v>
      </c>
      <c r="D943" s="16"/>
      <c r="E943" s="16"/>
      <c r="F943" s="22"/>
      <c r="G943" s="29"/>
      <c r="K943" s="30"/>
      <c r="AS943">
        <v>943</v>
      </c>
      <c r="AT943">
        <f>3*60+23</f>
        <v>203</v>
      </c>
    </row>
    <row r="944" spans="1:46" ht="15.75" x14ac:dyDescent="0.25">
      <c r="A944" s="16">
        <v>902</v>
      </c>
      <c r="B944" s="22"/>
      <c r="C944" s="4">
        <f t="shared" ca="1" si="56"/>
        <v>252</v>
      </c>
      <c r="D944" s="16"/>
      <c r="E944" s="16"/>
      <c r="F944" s="22"/>
      <c r="G944" s="29"/>
      <c r="K944" s="30"/>
      <c r="AS944">
        <v>944</v>
      </c>
      <c r="AT944">
        <f>3*60+23</f>
        <v>203</v>
      </c>
    </row>
    <row r="945" spans="1:46" ht="15.75" x14ac:dyDescent="0.25">
      <c r="A945" s="16">
        <v>903</v>
      </c>
      <c r="B945" s="22"/>
      <c r="C945" s="4">
        <f t="shared" ca="1" si="56"/>
        <v>253</v>
      </c>
      <c r="D945" s="16"/>
      <c r="E945" s="16"/>
      <c r="F945" s="22"/>
      <c r="G945" s="29"/>
      <c r="K945" s="30"/>
      <c r="AS945">
        <v>945</v>
      </c>
      <c r="AT945">
        <f>3*60+58</f>
        <v>238</v>
      </c>
    </row>
    <row r="946" spans="1:46" ht="15.75" x14ac:dyDescent="0.25">
      <c r="A946" s="16">
        <v>904</v>
      </c>
      <c r="B946" s="22"/>
      <c r="C946" s="4">
        <f t="shared" ca="1" si="56"/>
        <v>225</v>
      </c>
      <c r="D946" s="16"/>
      <c r="E946" s="16"/>
      <c r="F946" s="22"/>
      <c r="G946" s="29"/>
      <c r="K946" s="30"/>
      <c r="AS946">
        <v>946</v>
      </c>
      <c r="AT946">
        <f>4*60+11</f>
        <v>251</v>
      </c>
    </row>
    <row r="947" spans="1:46" ht="15.75" x14ac:dyDescent="0.25">
      <c r="A947" s="16">
        <v>905</v>
      </c>
      <c r="B947" s="22"/>
      <c r="C947" s="4">
        <f t="shared" ca="1" si="56"/>
        <v>211</v>
      </c>
      <c r="D947" s="16"/>
      <c r="E947" s="16"/>
      <c r="F947" s="22"/>
      <c r="G947" s="29"/>
      <c r="K947" s="30"/>
      <c r="AS947">
        <v>947</v>
      </c>
      <c r="AT947">
        <f>4*60+11</f>
        <v>251</v>
      </c>
    </row>
    <row r="948" spans="1:46" ht="15.75" x14ac:dyDescent="0.25">
      <c r="A948" s="16">
        <v>906</v>
      </c>
      <c r="B948" s="22"/>
      <c r="C948" s="4">
        <f t="shared" ca="1" si="56"/>
        <v>223</v>
      </c>
      <c r="D948" s="16"/>
      <c r="E948" s="16"/>
      <c r="F948" s="22"/>
      <c r="G948" s="29"/>
      <c r="K948" s="30"/>
      <c r="AS948">
        <v>948</v>
      </c>
      <c r="AT948">
        <f>4*60+11</f>
        <v>251</v>
      </c>
    </row>
    <row r="949" spans="1:46" ht="15.75" x14ac:dyDescent="0.25">
      <c r="A949" s="16">
        <v>907</v>
      </c>
      <c r="B949" s="22"/>
      <c r="C949" s="4">
        <f t="shared" ca="1" si="56"/>
        <v>263</v>
      </c>
      <c r="D949" s="16"/>
      <c r="E949" s="16"/>
      <c r="F949" s="22"/>
      <c r="G949" s="29"/>
      <c r="K949" s="30"/>
      <c r="AS949">
        <v>949</v>
      </c>
      <c r="AT949">
        <f>3*60+34</f>
        <v>214</v>
      </c>
    </row>
    <row r="950" spans="1:46" ht="15.75" x14ac:dyDescent="0.25">
      <c r="A950" s="16">
        <v>908</v>
      </c>
      <c r="B950" s="22"/>
      <c r="C950" s="4">
        <f t="shared" ca="1" si="56"/>
        <v>235</v>
      </c>
      <c r="D950" s="16"/>
      <c r="E950" s="16"/>
      <c r="F950" s="22"/>
      <c r="G950" s="29"/>
      <c r="K950" s="30"/>
      <c r="AS950">
        <v>950</v>
      </c>
      <c r="AT950">
        <f>3*60+34</f>
        <v>214</v>
      </c>
    </row>
    <row r="951" spans="1:46" ht="15.75" x14ac:dyDescent="0.25">
      <c r="A951" s="16">
        <v>909</v>
      </c>
      <c r="B951" s="22"/>
      <c r="C951" s="4">
        <f t="shared" ca="1" si="56"/>
        <v>212</v>
      </c>
      <c r="D951" s="16"/>
      <c r="E951" s="16"/>
      <c r="F951" s="22"/>
      <c r="G951" s="29"/>
      <c r="K951" s="30"/>
      <c r="AS951">
        <v>951</v>
      </c>
      <c r="AT951">
        <f>3*60+34</f>
        <v>214</v>
      </c>
    </row>
    <row r="952" spans="1:46" ht="15.75" x14ac:dyDescent="0.25">
      <c r="A952" s="16">
        <v>910</v>
      </c>
      <c r="B952" s="22"/>
      <c r="C952" s="4">
        <f t="shared" ca="1" si="56"/>
        <v>249</v>
      </c>
      <c r="D952" s="16"/>
      <c r="E952" s="16"/>
      <c r="F952" s="22"/>
      <c r="G952" s="29"/>
      <c r="K952" s="30"/>
      <c r="AS952">
        <v>952</v>
      </c>
      <c r="AT952">
        <f>5*60+32</f>
        <v>332</v>
      </c>
    </row>
    <row r="953" spans="1:46" ht="15.75" x14ac:dyDescent="0.25">
      <c r="A953" s="16">
        <v>911</v>
      </c>
      <c r="B953" s="22"/>
      <c r="C953" s="4">
        <f t="shared" ca="1" si="56"/>
        <v>237</v>
      </c>
      <c r="D953" s="16"/>
      <c r="E953" s="16"/>
      <c r="F953" s="22"/>
      <c r="G953" s="29"/>
      <c r="K953" s="30"/>
      <c r="AS953">
        <v>953</v>
      </c>
      <c r="AT953">
        <f>3*60+56</f>
        <v>236</v>
      </c>
    </row>
    <row r="954" spans="1:46" ht="15.75" x14ac:dyDescent="0.25">
      <c r="A954" s="16">
        <v>912</v>
      </c>
      <c r="B954" s="22"/>
      <c r="C954" s="4">
        <f t="shared" ca="1" si="56"/>
        <v>191</v>
      </c>
      <c r="D954" s="16"/>
      <c r="E954" s="16"/>
      <c r="F954" s="22"/>
      <c r="G954" s="29"/>
      <c r="K954" s="30"/>
      <c r="AS954">
        <v>954</v>
      </c>
      <c r="AT954">
        <f>3*60+57</f>
        <v>237</v>
      </c>
    </row>
    <row r="955" spans="1:46" ht="15.75" x14ac:dyDescent="0.25">
      <c r="A955" s="16">
        <v>913</v>
      </c>
      <c r="B955" s="22"/>
      <c r="C955" s="4">
        <f t="shared" ca="1" si="56"/>
        <v>242</v>
      </c>
      <c r="D955" s="16"/>
      <c r="E955" s="16"/>
      <c r="F955" s="22"/>
      <c r="G955" s="29"/>
      <c r="K955" s="30"/>
      <c r="AS955">
        <v>955</v>
      </c>
      <c r="AT955">
        <f>3*60+38</f>
        <v>218</v>
      </c>
    </row>
    <row r="956" spans="1:46" ht="15.75" x14ac:dyDescent="0.25">
      <c r="A956" s="16">
        <v>914</v>
      </c>
      <c r="B956" s="22"/>
      <c r="C956" s="4">
        <f t="shared" ca="1" si="56"/>
        <v>235</v>
      </c>
      <c r="D956" s="16"/>
      <c r="E956" s="16"/>
      <c r="F956" s="22"/>
      <c r="G956" s="29"/>
      <c r="K956" s="30"/>
      <c r="AS956">
        <v>956</v>
      </c>
      <c r="AT956">
        <f>5*60+41</f>
        <v>341</v>
      </c>
    </row>
    <row r="957" spans="1:46" ht="15.75" x14ac:dyDescent="0.25">
      <c r="A957" s="16">
        <v>915</v>
      </c>
      <c r="B957" s="22"/>
      <c r="C957" s="4">
        <f t="shared" ca="1" si="56"/>
        <v>222</v>
      </c>
      <c r="D957" s="16"/>
      <c r="E957" s="16"/>
      <c r="F957" s="22"/>
      <c r="G957" s="29"/>
      <c r="K957" s="30"/>
      <c r="AS957">
        <v>957</v>
      </c>
      <c r="AT957">
        <f>5*60+41</f>
        <v>341</v>
      </c>
    </row>
    <row r="958" spans="1:46" ht="15.75" x14ac:dyDescent="0.25">
      <c r="A958" s="16">
        <v>916</v>
      </c>
      <c r="B958" s="22"/>
      <c r="C958" s="4">
        <f t="shared" ca="1" si="56"/>
        <v>298</v>
      </c>
      <c r="D958" s="16"/>
      <c r="E958" s="16"/>
      <c r="F958" s="22"/>
      <c r="G958" s="29"/>
      <c r="K958" s="30"/>
      <c r="AS958">
        <v>958</v>
      </c>
      <c r="AT958">
        <f>5*60+41</f>
        <v>341</v>
      </c>
    </row>
    <row r="959" spans="1:46" ht="15.75" x14ac:dyDescent="0.25">
      <c r="A959" s="16">
        <v>917</v>
      </c>
      <c r="B959" s="22"/>
      <c r="C959" s="4">
        <f t="shared" ca="1" si="56"/>
        <v>258</v>
      </c>
      <c r="D959" s="16"/>
      <c r="E959" s="16"/>
      <c r="F959" s="22"/>
      <c r="G959" s="29"/>
      <c r="K959" s="30"/>
      <c r="AS959">
        <v>959</v>
      </c>
      <c r="AT959">
        <f>5*60+41</f>
        <v>341</v>
      </c>
    </row>
    <row r="960" spans="1:46" ht="15.75" x14ac:dyDescent="0.25">
      <c r="A960" s="16">
        <v>918</v>
      </c>
      <c r="B960" s="22"/>
      <c r="C960" s="4">
        <f t="shared" ca="1" si="56"/>
        <v>292</v>
      </c>
      <c r="D960" s="16"/>
      <c r="E960" s="16"/>
      <c r="F960" s="22"/>
      <c r="G960" s="29"/>
      <c r="K960" s="30"/>
      <c r="AS960">
        <v>960</v>
      </c>
      <c r="AT960">
        <f>4*60+58</f>
        <v>298</v>
      </c>
    </row>
    <row r="961" spans="1:46" ht="15.75" x14ac:dyDescent="0.25">
      <c r="A961" s="16">
        <v>919</v>
      </c>
      <c r="B961" s="22"/>
      <c r="C961" s="4">
        <f t="shared" ca="1" si="56"/>
        <v>254</v>
      </c>
      <c r="D961" s="16"/>
      <c r="E961" s="16"/>
      <c r="F961" s="22"/>
      <c r="G961" s="29"/>
      <c r="K961" s="30"/>
      <c r="AS961">
        <v>961</v>
      </c>
      <c r="AT961">
        <f>4*60+58</f>
        <v>298</v>
      </c>
    </row>
    <row r="962" spans="1:46" ht="15.75" x14ac:dyDescent="0.25">
      <c r="A962" s="16">
        <v>920</v>
      </c>
      <c r="B962" s="22"/>
      <c r="C962" s="4">
        <f t="shared" ca="1" si="56"/>
        <v>193</v>
      </c>
      <c r="D962" s="16"/>
      <c r="E962" s="16"/>
      <c r="F962" s="22"/>
      <c r="G962" s="29"/>
      <c r="K962" s="30"/>
      <c r="AS962">
        <v>962</v>
      </c>
      <c r="AT962">
        <f>3*60+17</f>
        <v>197</v>
      </c>
    </row>
    <row r="963" spans="1:46" ht="15.75" x14ac:dyDescent="0.25">
      <c r="A963" s="16">
        <v>921</v>
      </c>
      <c r="B963" s="22"/>
      <c r="C963" s="4">
        <f t="shared" ca="1" si="56"/>
        <v>234</v>
      </c>
      <c r="D963" s="16"/>
      <c r="E963" s="16"/>
      <c r="F963" s="22"/>
      <c r="G963" s="29"/>
      <c r="K963" s="30"/>
      <c r="AS963">
        <v>963</v>
      </c>
      <c r="AT963">
        <f>4*60+54</f>
        <v>294</v>
      </c>
    </row>
    <row r="964" spans="1:46" ht="15.75" x14ac:dyDescent="0.25">
      <c r="A964" s="16">
        <v>922</v>
      </c>
      <c r="B964" s="22"/>
      <c r="C964" s="4">
        <f t="shared" ca="1" si="56"/>
        <v>232</v>
      </c>
      <c r="D964" s="16"/>
      <c r="E964" s="16"/>
      <c r="F964" s="22"/>
      <c r="G964" s="29"/>
      <c r="K964" s="30"/>
      <c r="AS964">
        <v>964</v>
      </c>
      <c r="AT964">
        <f>3*60+57</f>
        <v>237</v>
      </c>
    </row>
    <row r="965" spans="1:46" ht="15.75" x14ac:dyDescent="0.25">
      <c r="A965" s="16">
        <v>923</v>
      </c>
      <c r="B965" s="22"/>
      <c r="C965" s="4">
        <f t="shared" ca="1" si="56"/>
        <v>190</v>
      </c>
      <c r="D965" s="16"/>
      <c r="E965" s="16"/>
      <c r="F965" s="22"/>
      <c r="G965" s="29"/>
      <c r="K965" s="30"/>
      <c r="AS965">
        <v>965</v>
      </c>
      <c r="AT965">
        <f>4*60+14</f>
        <v>254</v>
      </c>
    </row>
    <row r="966" spans="1:46" ht="15.75" x14ac:dyDescent="0.25">
      <c r="A966" s="16">
        <v>924</v>
      </c>
      <c r="B966" s="22"/>
      <c r="C966" s="4">
        <f t="shared" ca="1" si="56"/>
        <v>245</v>
      </c>
      <c r="D966" s="16"/>
      <c r="E966" s="16"/>
      <c r="F966" s="22"/>
      <c r="G966" s="29"/>
      <c r="K966" s="30"/>
      <c r="AS966">
        <v>966</v>
      </c>
      <c r="AT966">
        <f>4*60</f>
        <v>240</v>
      </c>
    </row>
    <row r="967" spans="1:46" ht="15.75" x14ac:dyDescent="0.25">
      <c r="A967" s="16">
        <v>925</v>
      </c>
      <c r="B967" s="22"/>
      <c r="C967" s="4">
        <f t="shared" ca="1" si="56"/>
        <v>225</v>
      </c>
      <c r="D967" s="16"/>
      <c r="E967" s="16"/>
      <c r="F967" s="22"/>
      <c r="G967" s="29"/>
      <c r="K967" s="30"/>
      <c r="AS967">
        <v>967</v>
      </c>
      <c r="AT967">
        <f>3*60+24</f>
        <v>204</v>
      </c>
    </row>
    <row r="968" spans="1:46" ht="15.75" x14ac:dyDescent="0.25">
      <c r="A968" s="16">
        <v>926</v>
      </c>
      <c r="B968" s="22"/>
      <c r="C968" s="4">
        <f t="shared" ca="1" si="56"/>
        <v>177</v>
      </c>
      <c r="D968" s="16"/>
      <c r="E968" s="16"/>
      <c r="F968" s="22"/>
      <c r="G968" s="29"/>
      <c r="K968" s="30"/>
      <c r="AS968">
        <v>968</v>
      </c>
      <c r="AT968">
        <f>3*60+24</f>
        <v>204</v>
      </c>
    </row>
    <row r="969" spans="1:46" ht="15.75" x14ac:dyDescent="0.25">
      <c r="A969" s="16">
        <v>927</v>
      </c>
      <c r="B969" s="22"/>
      <c r="C969" s="4">
        <f t="shared" ca="1" si="56"/>
        <v>227</v>
      </c>
      <c r="D969" s="16"/>
      <c r="E969" s="16"/>
      <c r="F969" s="22"/>
      <c r="G969" s="29"/>
      <c r="K969" s="30"/>
      <c r="AS969">
        <v>969</v>
      </c>
      <c r="AT969">
        <f>4*60+52</f>
        <v>292</v>
      </c>
    </row>
    <row r="970" spans="1:46" ht="15.75" x14ac:dyDescent="0.25">
      <c r="A970" s="16">
        <v>928</v>
      </c>
      <c r="B970" s="22"/>
      <c r="C970" s="4">
        <f t="shared" ca="1" si="56"/>
        <v>210</v>
      </c>
      <c r="D970" s="16"/>
      <c r="E970" s="16"/>
      <c r="F970" s="22"/>
      <c r="G970" s="29"/>
      <c r="K970" s="30"/>
      <c r="AS970">
        <v>970</v>
      </c>
      <c r="AT970">
        <f>4*60+52</f>
        <v>292</v>
      </c>
    </row>
    <row r="971" spans="1:46" ht="15.75" x14ac:dyDescent="0.25">
      <c r="A971" s="16">
        <v>929</v>
      </c>
      <c r="B971" s="22"/>
      <c r="C971" s="4">
        <f t="shared" ca="1" si="56"/>
        <v>332</v>
      </c>
      <c r="D971" s="16"/>
      <c r="E971" s="16"/>
      <c r="F971" s="22"/>
      <c r="G971" s="29"/>
      <c r="K971" s="30"/>
      <c r="AS971">
        <v>971</v>
      </c>
      <c r="AT971">
        <f>4*60+6</f>
        <v>246</v>
      </c>
    </row>
    <row r="972" spans="1:46" ht="15.75" x14ac:dyDescent="0.25">
      <c r="A972" s="16">
        <v>930</v>
      </c>
      <c r="B972" s="22"/>
      <c r="C972" s="4">
        <f t="shared" ca="1" si="56"/>
        <v>246</v>
      </c>
      <c r="D972" s="16"/>
      <c r="E972" s="16"/>
      <c r="F972" s="22"/>
      <c r="G972" s="29"/>
      <c r="K972" s="30"/>
      <c r="AS972">
        <v>972</v>
      </c>
      <c r="AT972">
        <f>4*60+24</f>
        <v>264</v>
      </c>
    </row>
    <row r="973" spans="1:46" ht="15.75" x14ac:dyDescent="0.25">
      <c r="A973" s="16">
        <v>931</v>
      </c>
      <c r="B973" s="22"/>
      <c r="C973" s="4">
        <f t="shared" ca="1" si="56"/>
        <v>263</v>
      </c>
      <c r="D973" s="16"/>
      <c r="E973" s="16"/>
      <c r="F973" s="22"/>
      <c r="G973" s="29"/>
      <c r="K973" s="30"/>
      <c r="AS973">
        <v>973</v>
      </c>
      <c r="AT973">
        <f>4*60+24</f>
        <v>264</v>
      </c>
    </row>
    <row r="974" spans="1:46" ht="15.75" x14ac:dyDescent="0.25">
      <c r="A974" s="16">
        <v>932</v>
      </c>
      <c r="B974" s="22"/>
      <c r="C974" s="4">
        <f t="shared" ca="1" si="56"/>
        <v>218</v>
      </c>
      <c r="D974" s="16"/>
      <c r="E974" s="16"/>
      <c r="F974" s="22"/>
      <c r="G974" s="29"/>
      <c r="K974" s="30"/>
      <c r="AS974">
        <v>974</v>
      </c>
      <c r="AT974">
        <f>4*60+24</f>
        <v>264</v>
      </c>
    </row>
    <row r="975" spans="1:46" ht="15.75" x14ac:dyDescent="0.25">
      <c r="A975" s="16">
        <v>933</v>
      </c>
      <c r="B975" s="22"/>
      <c r="C975" s="4">
        <f t="shared" ca="1" si="56"/>
        <v>269</v>
      </c>
      <c r="D975" s="16"/>
      <c r="E975" s="16"/>
      <c r="F975" s="22"/>
      <c r="G975" s="29"/>
      <c r="K975" s="30"/>
      <c r="AS975">
        <v>975</v>
      </c>
      <c r="AT975">
        <f>3*60+51</f>
        <v>231</v>
      </c>
    </row>
    <row r="976" spans="1:46" ht="15.75" x14ac:dyDescent="0.25">
      <c r="A976" s="16">
        <v>934</v>
      </c>
      <c r="B976" s="22"/>
      <c r="C976" s="4">
        <f t="shared" ca="1" si="56"/>
        <v>180</v>
      </c>
      <c r="D976" s="16"/>
      <c r="E976" s="16"/>
      <c r="F976" s="22"/>
      <c r="G976" s="29"/>
      <c r="K976" s="30"/>
      <c r="AS976">
        <v>976</v>
      </c>
      <c r="AT976">
        <f>3*60+54</f>
        <v>234</v>
      </c>
    </row>
    <row r="977" spans="1:46" ht="15.75" x14ac:dyDescent="0.25">
      <c r="A977" s="16">
        <v>935</v>
      </c>
      <c r="B977" s="22"/>
      <c r="C977" s="4">
        <f t="shared" ca="1" si="56"/>
        <v>180</v>
      </c>
      <c r="D977" s="16"/>
      <c r="E977" s="16"/>
      <c r="F977" s="22"/>
      <c r="G977" s="29"/>
      <c r="K977" s="30"/>
      <c r="AS977">
        <v>977</v>
      </c>
      <c r="AT977">
        <f>4*60+12</f>
        <v>252</v>
      </c>
    </row>
    <row r="978" spans="1:46" ht="15.75" x14ac:dyDescent="0.25">
      <c r="A978" s="16">
        <v>936</v>
      </c>
      <c r="B978" s="22"/>
      <c r="C978" s="4">
        <f t="shared" ca="1" si="56"/>
        <v>250</v>
      </c>
      <c r="D978" s="16"/>
      <c r="E978" s="16"/>
      <c r="F978" s="22"/>
      <c r="G978" s="29"/>
      <c r="K978" s="30"/>
      <c r="AS978">
        <v>978</v>
      </c>
      <c r="AT978">
        <f>4*60+5</f>
        <v>245</v>
      </c>
    </row>
    <row r="979" spans="1:46" ht="15.75" x14ac:dyDescent="0.25">
      <c r="A979" s="16">
        <v>937</v>
      </c>
      <c r="B979" s="22"/>
      <c r="C979" s="4">
        <f t="shared" ca="1" si="56"/>
        <v>249</v>
      </c>
      <c r="D979" s="16"/>
      <c r="E979" s="16"/>
      <c r="F979" s="22"/>
      <c r="G979" s="29"/>
      <c r="K979" s="30"/>
      <c r="AS979">
        <v>979</v>
      </c>
      <c r="AT979">
        <f>4*60+5</f>
        <v>245</v>
      </c>
    </row>
    <row r="980" spans="1:46" ht="15.75" x14ac:dyDescent="0.25">
      <c r="A980" s="16">
        <v>938</v>
      </c>
      <c r="B980" s="22"/>
      <c r="C980" s="4">
        <f t="shared" ca="1" si="56"/>
        <v>273</v>
      </c>
      <c r="D980" s="16"/>
      <c r="E980" s="16"/>
      <c r="F980" s="22"/>
      <c r="G980" s="29"/>
      <c r="K980" s="30"/>
      <c r="AS980">
        <v>980</v>
      </c>
      <c r="AT980">
        <f>4*60+12</f>
        <v>252</v>
      </c>
    </row>
    <row r="981" spans="1:46" ht="15.75" x14ac:dyDescent="0.25">
      <c r="A981" s="16">
        <v>939</v>
      </c>
      <c r="B981" s="22"/>
      <c r="C981" s="4">
        <f t="shared" ca="1" si="56"/>
        <v>243</v>
      </c>
      <c r="D981" s="16"/>
      <c r="E981" s="16"/>
      <c r="F981" s="22"/>
      <c r="G981" s="29"/>
      <c r="K981" s="30"/>
      <c r="AS981">
        <v>981</v>
      </c>
      <c r="AT981">
        <f>4*60+12</f>
        <v>252</v>
      </c>
    </row>
    <row r="982" spans="1:46" ht="15.75" x14ac:dyDescent="0.25">
      <c r="A982" s="16">
        <v>940</v>
      </c>
      <c r="B982" s="22"/>
      <c r="C982" s="4">
        <f t="shared" ca="1" si="56"/>
        <v>227</v>
      </c>
      <c r="D982" s="16"/>
      <c r="E982" s="16"/>
      <c r="F982" s="22"/>
      <c r="G982" s="29"/>
      <c r="K982" s="30"/>
      <c r="AS982">
        <v>982</v>
      </c>
      <c r="AT982">
        <f>4*60+12</f>
        <v>252</v>
      </c>
    </row>
    <row r="983" spans="1:46" ht="15.75" x14ac:dyDescent="0.25">
      <c r="A983" s="16">
        <v>941</v>
      </c>
      <c r="B983" s="22"/>
      <c r="C983" s="4">
        <f t="shared" ca="1" si="56"/>
        <v>236</v>
      </c>
      <c r="D983" s="16"/>
      <c r="E983" s="16"/>
      <c r="F983" s="22"/>
      <c r="G983" s="29"/>
      <c r="K983" s="30"/>
      <c r="AS983">
        <v>983</v>
      </c>
      <c r="AT983">
        <f>4*60+12</f>
        <v>252</v>
      </c>
    </row>
    <row r="984" spans="1:46" ht="15.75" x14ac:dyDescent="0.25">
      <c r="A984" s="16">
        <v>942</v>
      </c>
      <c r="B984" s="22"/>
      <c r="C984" s="4">
        <f t="shared" ca="1" si="56"/>
        <v>192</v>
      </c>
      <c r="D984" s="16"/>
      <c r="E984" s="16"/>
      <c r="F984" s="22"/>
      <c r="G984" s="29"/>
      <c r="K984" s="30"/>
      <c r="AS984">
        <v>984</v>
      </c>
      <c r="AT984">
        <f>5*60+14</f>
        <v>314</v>
      </c>
    </row>
    <row r="985" spans="1:46" ht="15.75" x14ac:dyDescent="0.25">
      <c r="A985" s="16">
        <v>943</v>
      </c>
      <c r="B985" s="22"/>
      <c r="C985" s="4">
        <f t="shared" ca="1" si="56"/>
        <v>248</v>
      </c>
      <c r="D985" s="16"/>
      <c r="E985" s="16"/>
      <c r="F985" s="22"/>
      <c r="G985" s="29"/>
      <c r="K985" s="30"/>
      <c r="AS985">
        <v>985</v>
      </c>
      <c r="AT985">
        <f>4*60+22</f>
        <v>262</v>
      </c>
    </row>
    <row r="986" spans="1:46" ht="15.75" x14ac:dyDescent="0.25">
      <c r="A986" s="16">
        <v>944</v>
      </c>
      <c r="B986" s="22"/>
      <c r="C986" s="4">
        <f t="shared" ca="1" si="56"/>
        <v>258</v>
      </c>
      <c r="D986" s="16"/>
      <c r="E986" s="16"/>
      <c r="F986" s="22"/>
      <c r="G986" s="29"/>
      <c r="K986" s="30"/>
      <c r="AS986">
        <v>986</v>
      </c>
      <c r="AT986">
        <f>4*60+22</f>
        <v>262</v>
      </c>
    </row>
    <row r="987" spans="1:46" ht="15.75" x14ac:dyDescent="0.25">
      <c r="A987" s="16">
        <v>945</v>
      </c>
      <c r="B987" s="22"/>
      <c r="C987" s="4">
        <f t="shared" ca="1" si="56"/>
        <v>171</v>
      </c>
      <c r="D987" s="16"/>
      <c r="E987" s="16"/>
      <c r="F987" s="22"/>
      <c r="G987" s="29"/>
      <c r="K987" s="30"/>
      <c r="AS987">
        <v>987</v>
      </c>
      <c r="AT987">
        <f>4*60+8</f>
        <v>248</v>
      </c>
    </row>
    <row r="988" spans="1:46" ht="15.75" x14ac:dyDescent="0.25">
      <c r="A988" s="16">
        <v>946</v>
      </c>
      <c r="B988" s="22"/>
      <c r="C988" s="4">
        <f t="shared" ca="1" si="56"/>
        <v>234</v>
      </c>
      <c r="D988" s="16"/>
      <c r="E988" s="16"/>
      <c r="F988" s="22"/>
      <c r="G988" s="29"/>
      <c r="K988" s="30"/>
      <c r="AS988">
        <v>988</v>
      </c>
      <c r="AT988">
        <f>4*60+8</f>
        <v>248</v>
      </c>
    </row>
    <row r="989" spans="1:46" ht="15.75" x14ac:dyDescent="0.25">
      <c r="A989" s="16">
        <v>947</v>
      </c>
      <c r="B989" s="22"/>
      <c r="C989" s="4">
        <f t="shared" ca="1" si="56"/>
        <v>289</v>
      </c>
      <c r="D989" s="16"/>
      <c r="E989" s="16"/>
      <c r="F989" s="22"/>
      <c r="G989" s="29"/>
      <c r="K989" s="30"/>
      <c r="AS989">
        <v>989</v>
      </c>
      <c r="AT989">
        <f>4*60+49</f>
        <v>289</v>
      </c>
    </row>
    <row r="990" spans="1:46" ht="15.75" x14ac:dyDescent="0.25">
      <c r="A990" s="16">
        <v>948</v>
      </c>
      <c r="B990" s="22"/>
      <c r="C990" s="4">
        <f t="shared" ca="1" si="56"/>
        <v>283</v>
      </c>
      <c r="D990" s="16"/>
      <c r="E990" s="16"/>
      <c r="F990" s="22"/>
      <c r="G990" s="29"/>
      <c r="K990" s="30"/>
      <c r="AS990">
        <v>990</v>
      </c>
      <c r="AT990">
        <f>4*60+49</f>
        <v>289</v>
      </c>
    </row>
    <row r="991" spans="1:46" ht="15.75" x14ac:dyDescent="0.25">
      <c r="A991" s="16">
        <v>949</v>
      </c>
      <c r="B991" s="22"/>
      <c r="C991" s="4">
        <f t="shared" ca="1" si="56"/>
        <v>246</v>
      </c>
      <c r="D991" s="16"/>
      <c r="E991" s="16"/>
      <c r="F991" s="22"/>
      <c r="G991" s="29"/>
      <c r="K991" s="30"/>
      <c r="AS991">
        <v>991</v>
      </c>
      <c r="AT991">
        <f>4*60+48</f>
        <v>288</v>
      </c>
    </row>
    <row r="992" spans="1:46" ht="15.75" x14ac:dyDescent="0.25">
      <c r="A992" s="16">
        <v>950</v>
      </c>
      <c r="B992" s="22"/>
      <c r="C992" s="4">
        <f t="shared" ca="1" si="56"/>
        <v>293</v>
      </c>
      <c r="D992" s="16"/>
      <c r="E992" s="16"/>
      <c r="F992" s="22"/>
      <c r="G992" s="29"/>
      <c r="K992" s="30"/>
      <c r="AS992">
        <v>992</v>
      </c>
      <c r="AT992">
        <f>4*60+48</f>
        <v>288</v>
      </c>
    </row>
    <row r="993" spans="1:46" ht="15.75" x14ac:dyDescent="0.25">
      <c r="A993" s="16">
        <v>951</v>
      </c>
      <c r="B993" s="22"/>
      <c r="C993" s="4">
        <f t="shared" ca="1" si="56"/>
        <v>236</v>
      </c>
      <c r="D993" s="16"/>
      <c r="E993" s="16"/>
      <c r="F993" s="22"/>
      <c r="G993" s="29"/>
      <c r="K993" s="30"/>
      <c r="AS993">
        <v>993</v>
      </c>
      <c r="AT993">
        <f>4*60+48</f>
        <v>288</v>
      </c>
    </row>
    <row r="994" spans="1:46" ht="15.75" x14ac:dyDescent="0.25">
      <c r="A994" s="16">
        <v>952</v>
      </c>
      <c r="B994" s="22"/>
      <c r="C994" s="4">
        <f t="shared" ca="1" si="56"/>
        <v>242</v>
      </c>
      <c r="D994" s="16"/>
      <c r="E994" s="16"/>
      <c r="F994" s="22"/>
      <c r="G994" s="29"/>
      <c r="K994" s="30"/>
      <c r="AS994">
        <v>994</v>
      </c>
      <c r="AT994">
        <f>4*60+48</f>
        <v>288</v>
      </c>
    </row>
    <row r="995" spans="1:46" ht="15.75" x14ac:dyDescent="0.25">
      <c r="A995" s="16">
        <v>953</v>
      </c>
      <c r="B995" s="22"/>
      <c r="C995" s="4">
        <f t="shared" ca="1" si="56"/>
        <v>254</v>
      </c>
      <c r="D995" s="16"/>
      <c r="E995" s="16"/>
      <c r="F995" s="22"/>
      <c r="G995" s="29"/>
      <c r="K995" s="30"/>
      <c r="AS995">
        <v>995</v>
      </c>
      <c r="AT995">
        <f>4*60+13</f>
        <v>253</v>
      </c>
    </row>
    <row r="996" spans="1:46" ht="15.75" x14ac:dyDescent="0.25">
      <c r="A996" s="16">
        <v>954</v>
      </c>
      <c r="B996" s="22"/>
      <c r="C996" s="4">
        <f t="shared" ca="1" si="56"/>
        <v>247</v>
      </c>
      <c r="D996" s="16"/>
      <c r="E996" s="16"/>
      <c r="F996" s="22"/>
      <c r="G996" s="29"/>
      <c r="K996" s="30"/>
      <c r="AS996">
        <v>996</v>
      </c>
      <c r="AT996">
        <f>4*60+13</f>
        <v>253</v>
      </c>
    </row>
    <row r="997" spans="1:46" ht="15.75" x14ac:dyDescent="0.25">
      <c r="A997" s="16">
        <v>955</v>
      </c>
      <c r="B997" s="22"/>
      <c r="C997" s="4">
        <f t="shared" ca="1" si="56"/>
        <v>290</v>
      </c>
      <c r="D997" s="16"/>
      <c r="E997" s="16"/>
      <c r="F997" s="22"/>
      <c r="G997" s="29"/>
      <c r="K997" s="30"/>
      <c r="AS997">
        <v>997</v>
      </c>
      <c r="AT997">
        <f>4*60+13</f>
        <v>253</v>
      </c>
    </row>
    <row r="998" spans="1:46" ht="15.75" x14ac:dyDescent="0.25">
      <c r="A998" s="16">
        <v>956</v>
      </c>
      <c r="B998" s="22"/>
      <c r="C998" s="4">
        <f t="shared" ca="1" si="56"/>
        <v>229</v>
      </c>
      <c r="D998" s="16"/>
      <c r="E998" s="16"/>
      <c r="F998" s="22"/>
      <c r="G998" s="29"/>
      <c r="K998" s="30"/>
      <c r="AS998">
        <v>998</v>
      </c>
      <c r="AT998">
        <f>4*60+24</f>
        <v>264</v>
      </c>
    </row>
    <row r="999" spans="1:46" ht="15.75" x14ac:dyDescent="0.25">
      <c r="A999" s="16">
        <v>957</v>
      </c>
      <c r="B999" s="22"/>
      <c r="C999" s="4">
        <f t="shared" ca="1" si="56"/>
        <v>213</v>
      </c>
      <c r="D999" s="16"/>
      <c r="E999" s="16"/>
      <c r="F999" s="22"/>
      <c r="G999" s="29"/>
      <c r="K999" s="30"/>
      <c r="AS999">
        <v>999</v>
      </c>
      <c r="AT999">
        <f>4*60+24</f>
        <v>264</v>
      </c>
    </row>
    <row r="1000" spans="1:46" ht="15.75" x14ac:dyDescent="0.25">
      <c r="A1000" s="16">
        <v>958</v>
      </c>
      <c r="B1000" s="22"/>
      <c r="C1000" s="4">
        <f t="shared" ca="1" si="56"/>
        <v>219</v>
      </c>
      <c r="D1000" s="16"/>
      <c r="E1000" s="16"/>
      <c r="F1000" s="22"/>
      <c r="G1000" s="29"/>
      <c r="K1000" s="30"/>
      <c r="AS1000">
        <v>1000</v>
      </c>
      <c r="AT1000">
        <f>4*60+24</f>
        <v>264</v>
      </c>
    </row>
    <row r="1001" spans="1:46" ht="15.75" x14ac:dyDescent="0.25">
      <c r="A1001" s="16">
        <v>959</v>
      </c>
      <c r="B1001" s="22"/>
      <c r="C1001" s="4">
        <f t="shared" ca="1" si="56"/>
        <v>264</v>
      </c>
      <c r="D1001" s="16"/>
      <c r="E1001" s="16"/>
      <c r="F1001" s="22"/>
      <c r="G1001" s="29"/>
      <c r="K1001" s="30"/>
      <c r="AS1001">
        <v>1001</v>
      </c>
      <c r="AT1001">
        <f>4*60+9</f>
        <v>249</v>
      </c>
    </row>
    <row r="1002" spans="1:46" ht="15.75" x14ac:dyDescent="0.25">
      <c r="A1002" s="16">
        <v>960</v>
      </c>
      <c r="B1002" s="22"/>
      <c r="C1002" s="4">
        <f t="shared" ca="1" si="56"/>
        <v>287</v>
      </c>
      <c r="D1002" s="16"/>
      <c r="E1002" s="16"/>
      <c r="F1002" s="22"/>
      <c r="G1002" s="29"/>
      <c r="K1002" s="30"/>
      <c r="AS1002">
        <v>1002</v>
      </c>
      <c r="AT1002">
        <f>4*60+9</f>
        <v>249</v>
      </c>
    </row>
    <row r="1003" spans="1:46" ht="15.75" x14ac:dyDescent="0.25">
      <c r="A1003" s="16">
        <v>961</v>
      </c>
      <c r="B1003" s="22"/>
      <c r="C1003" s="4">
        <f t="shared" ref="C1003:C1066" ca="1" si="57">IF(OR(ISBLANK(A1003),A1003&gt;$I$9),NA(),OFFSET(INDIRECT($BA$3),A1003-1,0,1,1))</f>
        <v>216</v>
      </c>
      <c r="D1003" s="16"/>
      <c r="E1003" s="16"/>
      <c r="F1003" s="22"/>
      <c r="G1003" s="29"/>
      <c r="K1003" s="30"/>
      <c r="AS1003">
        <v>1003</v>
      </c>
      <c r="AT1003">
        <f>4*60+9</f>
        <v>249</v>
      </c>
    </row>
    <row r="1004" spans="1:46" ht="15.75" x14ac:dyDescent="0.25">
      <c r="A1004" s="16">
        <v>962</v>
      </c>
      <c r="B1004" s="22"/>
      <c r="C1004" s="4">
        <f t="shared" ca="1" si="57"/>
        <v>264</v>
      </c>
      <c r="D1004" s="16"/>
      <c r="E1004" s="16"/>
      <c r="F1004" s="22"/>
      <c r="G1004" s="29"/>
      <c r="K1004" s="30"/>
      <c r="AS1004">
        <v>1004</v>
      </c>
      <c r="AT1004">
        <f>4*60+49</f>
        <v>289</v>
      </c>
    </row>
    <row r="1005" spans="1:46" ht="15.75" x14ac:dyDescent="0.25">
      <c r="A1005" s="16">
        <v>963</v>
      </c>
      <c r="B1005" s="22"/>
      <c r="C1005" s="4">
        <f t="shared" ca="1" si="57"/>
        <v>199</v>
      </c>
      <c r="D1005" s="16"/>
      <c r="E1005" s="16"/>
      <c r="F1005" s="22"/>
      <c r="G1005" s="29"/>
      <c r="K1005" s="30"/>
      <c r="AS1005">
        <v>1005</v>
      </c>
      <c r="AT1005">
        <f>4*60+49</f>
        <v>289</v>
      </c>
    </row>
    <row r="1006" spans="1:46" ht="15.75" x14ac:dyDescent="0.25">
      <c r="A1006" s="16">
        <v>964</v>
      </c>
      <c r="B1006" s="22"/>
      <c r="C1006" s="4">
        <f t="shared" ca="1" si="57"/>
        <v>210</v>
      </c>
      <c r="D1006" s="16"/>
      <c r="E1006" s="16"/>
      <c r="F1006" s="22"/>
      <c r="G1006" s="29"/>
      <c r="K1006" s="30"/>
      <c r="AS1006">
        <v>1006</v>
      </c>
      <c r="AT1006">
        <f>4*60+24</f>
        <v>264</v>
      </c>
    </row>
    <row r="1007" spans="1:46" ht="15.75" x14ac:dyDescent="0.25">
      <c r="A1007" s="16">
        <v>965</v>
      </c>
      <c r="B1007" s="22"/>
      <c r="C1007" s="4">
        <f t="shared" ca="1" si="57"/>
        <v>244</v>
      </c>
      <c r="D1007" s="16"/>
      <c r="E1007" s="16"/>
      <c r="F1007" s="22"/>
      <c r="G1007" s="29"/>
      <c r="K1007" s="30"/>
      <c r="AS1007">
        <v>1007</v>
      </c>
      <c r="AT1007">
        <f>4*60+10</f>
        <v>250</v>
      </c>
    </row>
    <row r="1008" spans="1:46" ht="15.75" x14ac:dyDescent="0.25">
      <c r="A1008" s="16">
        <v>966</v>
      </c>
      <c r="B1008" s="22"/>
      <c r="C1008" s="4">
        <f t="shared" ca="1" si="57"/>
        <v>223</v>
      </c>
      <c r="D1008" s="16"/>
      <c r="E1008" s="16"/>
      <c r="F1008" s="22"/>
      <c r="G1008" s="29"/>
      <c r="K1008" s="30"/>
      <c r="AS1008">
        <v>1008</v>
      </c>
      <c r="AT1008">
        <f>4*60+13</f>
        <v>253</v>
      </c>
    </row>
    <row r="1009" spans="1:46" ht="15.75" x14ac:dyDescent="0.25">
      <c r="A1009" s="16">
        <v>967</v>
      </c>
      <c r="B1009" s="22"/>
      <c r="C1009" s="4">
        <f t="shared" ca="1" si="57"/>
        <v>204</v>
      </c>
      <c r="D1009" s="16"/>
      <c r="E1009" s="16"/>
      <c r="F1009" s="22"/>
      <c r="G1009" s="29"/>
      <c r="K1009" s="30"/>
      <c r="AS1009">
        <v>1009</v>
      </c>
      <c r="AT1009">
        <f>4*60+13</f>
        <v>253</v>
      </c>
    </row>
    <row r="1010" spans="1:46" ht="15.75" x14ac:dyDescent="0.25">
      <c r="A1010" s="16">
        <v>968</v>
      </c>
      <c r="B1010" s="22"/>
      <c r="C1010" s="4">
        <f t="shared" ca="1" si="57"/>
        <v>344</v>
      </c>
      <c r="D1010" s="16"/>
      <c r="E1010" s="16"/>
      <c r="F1010" s="22"/>
      <c r="G1010" s="29"/>
      <c r="K1010" s="30"/>
      <c r="AS1010">
        <v>1010</v>
      </c>
      <c r="AT1010">
        <f>4*60+13</f>
        <v>253</v>
      </c>
    </row>
    <row r="1011" spans="1:46" ht="15.75" x14ac:dyDescent="0.25">
      <c r="A1011" s="16">
        <v>969</v>
      </c>
      <c r="B1011" s="22"/>
      <c r="C1011" s="4">
        <f t="shared" ca="1" si="57"/>
        <v>248</v>
      </c>
      <c r="D1011" s="16"/>
      <c r="E1011" s="16"/>
      <c r="F1011" s="22"/>
      <c r="G1011" s="29"/>
      <c r="K1011" s="30"/>
      <c r="AS1011">
        <v>1011</v>
      </c>
      <c r="AT1011">
        <f>4*60+13</f>
        <v>253</v>
      </c>
    </row>
    <row r="1012" spans="1:46" ht="15.75" x14ac:dyDescent="0.25">
      <c r="A1012" s="16">
        <v>970</v>
      </c>
      <c r="B1012" s="22"/>
      <c r="C1012" s="4">
        <f t="shared" ca="1" si="57"/>
        <v>185</v>
      </c>
      <c r="D1012" s="16"/>
      <c r="E1012" s="16"/>
      <c r="F1012" s="22"/>
      <c r="G1012" s="29"/>
      <c r="K1012" s="30"/>
      <c r="AS1012">
        <v>1012</v>
      </c>
      <c r="AT1012">
        <f>4*60+50</f>
        <v>290</v>
      </c>
    </row>
    <row r="1013" spans="1:46" ht="15.75" x14ac:dyDescent="0.25">
      <c r="A1013" s="16">
        <v>971</v>
      </c>
      <c r="B1013" s="22"/>
      <c r="C1013" s="4">
        <f t="shared" ca="1" si="57"/>
        <v>215</v>
      </c>
      <c r="D1013" s="16"/>
      <c r="E1013" s="16"/>
      <c r="F1013" s="22"/>
      <c r="G1013" s="29"/>
      <c r="K1013" s="30"/>
      <c r="AS1013">
        <v>1013</v>
      </c>
      <c r="AT1013">
        <f>4*60+50</f>
        <v>290</v>
      </c>
    </row>
    <row r="1014" spans="1:46" ht="15.75" x14ac:dyDescent="0.25">
      <c r="A1014" s="16">
        <v>972</v>
      </c>
      <c r="B1014" s="22"/>
      <c r="C1014" s="4">
        <f t="shared" ca="1" si="57"/>
        <v>231</v>
      </c>
      <c r="D1014" s="16"/>
      <c r="E1014" s="16"/>
      <c r="F1014" s="22"/>
      <c r="G1014" s="29"/>
      <c r="K1014" s="30"/>
      <c r="AS1014">
        <v>1014</v>
      </c>
      <c r="AT1014">
        <f>4*60+50</f>
        <v>290</v>
      </c>
    </row>
    <row r="1015" spans="1:46" ht="15.75" x14ac:dyDescent="0.25">
      <c r="A1015" s="16">
        <v>973</v>
      </c>
      <c r="B1015" s="22"/>
      <c r="C1015" s="4">
        <f t="shared" ca="1" si="57"/>
        <v>225</v>
      </c>
      <c r="D1015" s="16"/>
      <c r="E1015" s="16"/>
      <c r="F1015" s="22"/>
      <c r="G1015" s="29"/>
      <c r="K1015" s="30"/>
      <c r="AS1015">
        <v>1015</v>
      </c>
      <c r="AT1015">
        <f>3*60+42</f>
        <v>222</v>
      </c>
    </row>
    <row r="1016" spans="1:46" ht="15.75" x14ac:dyDescent="0.25">
      <c r="A1016" s="16">
        <v>974</v>
      </c>
      <c r="B1016" s="22"/>
      <c r="C1016" s="4">
        <f t="shared" ca="1" si="57"/>
        <v>212</v>
      </c>
      <c r="D1016" s="16"/>
      <c r="E1016" s="16"/>
      <c r="F1016" s="22"/>
      <c r="G1016" s="29"/>
      <c r="K1016" s="30"/>
      <c r="AS1016">
        <v>1016</v>
      </c>
      <c r="AT1016">
        <f>4*60+18</f>
        <v>258</v>
      </c>
    </row>
    <row r="1017" spans="1:46" ht="15.75" x14ac:dyDescent="0.25">
      <c r="A1017" s="16">
        <v>975</v>
      </c>
      <c r="B1017" s="22"/>
      <c r="C1017" s="4">
        <f t="shared" ca="1" si="57"/>
        <v>231</v>
      </c>
      <c r="D1017" s="16"/>
      <c r="E1017" s="16"/>
      <c r="F1017" s="22"/>
      <c r="G1017" s="29"/>
      <c r="K1017" s="30"/>
      <c r="AS1017">
        <v>1017</v>
      </c>
      <c r="AT1017">
        <f>4*60+18</f>
        <v>258</v>
      </c>
    </row>
    <row r="1018" spans="1:46" ht="15.75" x14ac:dyDescent="0.25">
      <c r="A1018" s="16">
        <v>976</v>
      </c>
      <c r="B1018" s="22"/>
      <c r="C1018" s="4">
        <f t="shared" ca="1" si="57"/>
        <v>329</v>
      </c>
      <c r="D1018" s="16"/>
      <c r="E1018" s="16"/>
      <c r="F1018" s="22"/>
      <c r="G1018" s="29"/>
      <c r="K1018" s="30"/>
      <c r="AS1018">
        <v>1018</v>
      </c>
      <c r="AT1018">
        <f>4*60+29</f>
        <v>269</v>
      </c>
    </row>
    <row r="1019" spans="1:46" ht="15.75" x14ac:dyDescent="0.25">
      <c r="A1019" s="16">
        <v>977</v>
      </c>
      <c r="B1019" s="22"/>
      <c r="C1019" s="4">
        <f t="shared" ca="1" si="57"/>
        <v>231</v>
      </c>
      <c r="D1019" s="16"/>
      <c r="E1019" s="16"/>
      <c r="F1019" s="22"/>
      <c r="G1019" s="29"/>
      <c r="K1019" s="30"/>
      <c r="AS1019">
        <v>1019</v>
      </c>
      <c r="AT1019">
        <f>4*60+29</f>
        <v>269</v>
      </c>
    </row>
    <row r="1020" spans="1:46" ht="15.75" x14ac:dyDescent="0.25">
      <c r="A1020" s="16">
        <v>978</v>
      </c>
      <c r="B1020" s="22"/>
      <c r="C1020" s="4">
        <f t="shared" ca="1" si="57"/>
        <v>247</v>
      </c>
      <c r="D1020" s="16"/>
      <c r="E1020" s="16"/>
      <c r="F1020" s="22"/>
      <c r="G1020" s="29"/>
      <c r="K1020" s="30"/>
      <c r="AS1020">
        <v>1020</v>
      </c>
      <c r="AT1020">
        <f>4*60+29</f>
        <v>269</v>
      </c>
    </row>
    <row r="1021" spans="1:46" ht="15.75" x14ac:dyDescent="0.25">
      <c r="A1021" s="16">
        <v>979</v>
      </c>
      <c r="B1021" s="22"/>
      <c r="C1021" s="4">
        <f t="shared" ca="1" si="57"/>
        <v>308</v>
      </c>
      <c r="D1021" s="16"/>
      <c r="E1021" s="16"/>
      <c r="F1021" s="22"/>
      <c r="G1021" s="29"/>
      <c r="K1021" s="30"/>
      <c r="AS1021">
        <v>1021</v>
      </c>
      <c r="AT1021">
        <f>3*60+34</f>
        <v>214</v>
      </c>
    </row>
    <row r="1022" spans="1:46" ht="15.75" x14ac:dyDescent="0.25">
      <c r="A1022" s="16">
        <v>980</v>
      </c>
      <c r="B1022" s="22"/>
      <c r="C1022" s="4">
        <f t="shared" ca="1" si="57"/>
        <v>168</v>
      </c>
      <c r="D1022" s="16"/>
      <c r="E1022" s="16"/>
      <c r="F1022" s="22"/>
      <c r="G1022" s="29"/>
      <c r="K1022" s="30"/>
      <c r="AS1022">
        <v>1022</v>
      </c>
      <c r="AT1022">
        <f>3*60+34</f>
        <v>214</v>
      </c>
    </row>
    <row r="1023" spans="1:46" ht="15.75" x14ac:dyDescent="0.25">
      <c r="A1023" s="16">
        <v>981</v>
      </c>
      <c r="B1023" s="22"/>
      <c r="C1023" s="4">
        <f t="shared" ca="1" si="57"/>
        <v>227</v>
      </c>
      <c r="D1023" s="16"/>
      <c r="E1023" s="16"/>
      <c r="F1023" s="22"/>
      <c r="G1023" s="29"/>
      <c r="K1023" s="30"/>
      <c r="AS1023">
        <v>1023</v>
      </c>
      <c r="AT1023">
        <f>3*60+29</f>
        <v>209</v>
      </c>
    </row>
    <row r="1024" spans="1:46" ht="15.75" x14ac:dyDescent="0.25">
      <c r="A1024" s="16">
        <v>982</v>
      </c>
      <c r="B1024" s="22"/>
      <c r="C1024" s="4">
        <f t="shared" ca="1" si="57"/>
        <v>255</v>
      </c>
      <c r="D1024" s="16"/>
      <c r="E1024" s="16"/>
      <c r="F1024" s="22"/>
      <c r="G1024" s="29"/>
      <c r="K1024" s="30"/>
      <c r="AS1024">
        <v>1024</v>
      </c>
      <c r="AT1024">
        <f>3*60+29</f>
        <v>209</v>
      </c>
    </row>
    <row r="1025" spans="1:46" ht="15.75" x14ac:dyDescent="0.25">
      <c r="A1025" s="16">
        <v>983</v>
      </c>
      <c r="B1025" s="22"/>
      <c r="C1025" s="4">
        <f t="shared" ca="1" si="57"/>
        <v>239</v>
      </c>
      <c r="D1025" s="16"/>
      <c r="E1025" s="16"/>
      <c r="F1025" s="22"/>
      <c r="G1025" s="29"/>
      <c r="K1025" s="30"/>
      <c r="AS1025">
        <v>1025</v>
      </c>
      <c r="AT1025">
        <f>3*60+29</f>
        <v>209</v>
      </c>
    </row>
    <row r="1026" spans="1:46" ht="15.75" x14ac:dyDescent="0.25">
      <c r="A1026" s="16">
        <v>984</v>
      </c>
      <c r="B1026" s="22"/>
      <c r="C1026" s="4">
        <f t="shared" ca="1" si="57"/>
        <v>211</v>
      </c>
      <c r="D1026" s="16"/>
      <c r="E1026" s="16"/>
      <c r="F1026" s="22"/>
      <c r="G1026" s="29"/>
      <c r="K1026" s="30"/>
      <c r="AS1026">
        <v>1026</v>
      </c>
      <c r="AT1026">
        <f>3*60+29</f>
        <v>209</v>
      </c>
    </row>
    <row r="1027" spans="1:46" ht="15.75" x14ac:dyDescent="0.25">
      <c r="A1027" s="16">
        <v>985</v>
      </c>
      <c r="B1027" s="22"/>
      <c r="C1027" s="4">
        <f t="shared" ca="1" si="57"/>
        <v>186</v>
      </c>
      <c r="D1027" s="16"/>
      <c r="E1027" s="16"/>
      <c r="F1027" s="22"/>
      <c r="G1027" s="29"/>
      <c r="K1027" s="30"/>
      <c r="AS1027">
        <v>1027</v>
      </c>
      <c r="AT1027">
        <f>5*60+12</f>
        <v>312</v>
      </c>
    </row>
    <row r="1028" spans="1:46" ht="15.75" x14ac:dyDescent="0.25">
      <c r="A1028" s="16">
        <v>986</v>
      </c>
      <c r="B1028" s="22"/>
      <c r="C1028" s="4">
        <f t="shared" ca="1" si="57"/>
        <v>203</v>
      </c>
      <c r="D1028" s="16"/>
      <c r="E1028" s="16"/>
      <c r="F1028" s="22"/>
      <c r="G1028" s="29"/>
      <c r="K1028" s="30"/>
      <c r="AS1028">
        <v>1028</v>
      </c>
      <c r="AT1028">
        <f>5*60+35</f>
        <v>335</v>
      </c>
    </row>
    <row r="1029" spans="1:46" ht="15.75" x14ac:dyDescent="0.25">
      <c r="A1029" s="16">
        <v>987</v>
      </c>
      <c r="B1029" s="22"/>
      <c r="C1029" s="4">
        <f t="shared" ca="1" si="57"/>
        <v>166</v>
      </c>
      <c r="D1029" s="16"/>
      <c r="E1029" s="16"/>
      <c r="F1029" s="22"/>
      <c r="G1029" s="29"/>
      <c r="K1029" s="30"/>
      <c r="AS1029">
        <v>1029</v>
      </c>
      <c r="AT1029">
        <f>3*60+46</f>
        <v>226</v>
      </c>
    </row>
    <row r="1030" spans="1:46" ht="15.75" x14ac:dyDescent="0.25">
      <c r="A1030" s="16">
        <v>988</v>
      </c>
      <c r="B1030" s="22"/>
      <c r="C1030" s="4">
        <f t="shared" ca="1" si="57"/>
        <v>256</v>
      </c>
      <c r="D1030" s="16"/>
      <c r="E1030" s="16"/>
      <c r="F1030" s="22"/>
      <c r="G1030" s="29"/>
      <c r="K1030" s="30"/>
      <c r="AS1030">
        <v>1030</v>
      </c>
      <c r="AT1030">
        <f>3*60+46</f>
        <v>226</v>
      </c>
    </row>
    <row r="1031" spans="1:46" ht="15.75" x14ac:dyDescent="0.25">
      <c r="A1031" s="16">
        <v>989</v>
      </c>
      <c r="B1031" s="22"/>
      <c r="C1031" s="4">
        <f t="shared" ca="1" si="57"/>
        <v>207</v>
      </c>
      <c r="D1031" s="16"/>
      <c r="E1031" s="16"/>
      <c r="F1031" s="22"/>
      <c r="G1031" s="29"/>
      <c r="K1031" s="30"/>
      <c r="AS1031">
        <v>1031</v>
      </c>
      <c r="AT1031">
        <f>3*60+55</f>
        <v>235</v>
      </c>
    </row>
    <row r="1032" spans="1:46" ht="15.75" x14ac:dyDescent="0.25">
      <c r="A1032" s="16">
        <v>990</v>
      </c>
      <c r="B1032" s="22"/>
      <c r="C1032" s="4">
        <f t="shared" ca="1" si="57"/>
        <v>265</v>
      </c>
      <c r="D1032" s="16"/>
      <c r="E1032" s="16"/>
      <c r="F1032" s="22"/>
      <c r="G1032" s="29"/>
      <c r="K1032" s="30"/>
      <c r="AS1032">
        <v>1032</v>
      </c>
      <c r="AT1032">
        <f>5*60+27</f>
        <v>327</v>
      </c>
    </row>
    <row r="1033" spans="1:46" ht="15.75" x14ac:dyDescent="0.25">
      <c r="A1033" s="16">
        <v>991</v>
      </c>
      <c r="B1033" s="22"/>
      <c r="C1033" s="4">
        <f t="shared" ca="1" si="57"/>
        <v>209</v>
      </c>
      <c r="D1033" s="16"/>
      <c r="E1033" s="16"/>
      <c r="F1033" s="22"/>
      <c r="G1033" s="29"/>
      <c r="K1033" s="30"/>
      <c r="AS1033">
        <v>1033</v>
      </c>
      <c r="AT1033">
        <f>4*60+41</f>
        <v>281</v>
      </c>
    </row>
    <row r="1034" spans="1:46" ht="15.75" x14ac:dyDescent="0.25">
      <c r="A1034" s="16">
        <v>992</v>
      </c>
      <c r="B1034" s="22"/>
      <c r="C1034" s="4">
        <f t="shared" ca="1" si="57"/>
        <v>236</v>
      </c>
      <c r="D1034" s="16"/>
      <c r="E1034" s="16"/>
      <c r="F1034" s="22"/>
      <c r="G1034" s="29"/>
      <c r="K1034" s="30"/>
      <c r="AS1034">
        <v>1034</v>
      </c>
      <c r="AT1034">
        <f>4*60+14</f>
        <v>254</v>
      </c>
    </row>
    <row r="1035" spans="1:46" ht="15.75" x14ac:dyDescent="0.25">
      <c r="A1035" s="16">
        <v>993</v>
      </c>
      <c r="B1035" s="22"/>
      <c r="C1035" s="4">
        <f t="shared" ca="1" si="57"/>
        <v>192</v>
      </c>
      <c r="D1035" s="16"/>
      <c r="E1035" s="16"/>
      <c r="F1035" s="22"/>
      <c r="G1035" s="29"/>
      <c r="K1035" s="30"/>
      <c r="AS1035">
        <v>1035</v>
      </c>
      <c r="AT1035">
        <f>4*60+50</f>
        <v>290</v>
      </c>
    </row>
    <row r="1036" spans="1:46" ht="15.75" x14ac:dyDescent="0.25">
      <c r="A1036" s="16">
        <v>994</v>
      </c>
      <c r="B1036" s="22"/>
      <c r="C1036" s="4">
        <f t="shared" ca="1" si="57"/>
        <v>203</v>
      </c>
      <c r="D1036" s="16"/>
      <c r="E1036" s="16"/>
      <c r="F1036" s="22"/>
      <c r="G1036" s="29"/>
      <c r="K1036" s="30"/>
      <c r="AS1036">
        <v>1036</v>
      </c>
      <c r="AT1036">
        <f>3*60+46</f>
        <v>226</v>
      </c>
    </row>
    <row r="1037" spans="1:46" ht="15.75" x14ac:dyDescent="0.25">
      <c r="A1037" s="16">
        <v>995</v>
      </c>
      <c r="B1037" s="22"/>
      <c r="C1037" s="4">
        <f t="shared" ca="1" si="57"/>
        <v>204</v>
      </c>
      <c r="D1037" s="16"/>
      <c r="E1037" s="16"/>
      <c r="F1037" s="22"/>
      <c r="G1037" s="29"/>
      <c r="K1037" s="30"/>
      <c r="AS1037">
        <v>1037</v>
      </c>
      <c r="AT1037">
        <f>3*60+49</f>
        <v>229</v>
      </c>
    </row>
    <row r="1038" spans="1:46" ht="15.75" x14ac:dyDescent="0.25">
      <c r="A1038" s="16">
        <v>996</v>
      </c>
      <c r="B1038" s="22"/>
      <c r="C1038" s="4">
        <f t="shared" ca="1" si="57"/>
        <v>308</v>
      </c>
      <c r="D1038" s="16"/>
      <c r="E1038" s="16"/>
      <c r="F1038" s="22"/>
      <c r="G1038" s="29"/>
      <c r="K1038" s="30"/>
      <c r="AS1038">
        <v>1038</v>
      </c>
      <c r="AT1038">
        <f>3*60+49</f>
        <v>229</v>
      </c>
    </row>
    <row r="1039" spans="1:46" ht="15.75" x14ac:dyDescent="0.25">
      <c r="A1039" s="16">
        <v>997</v>
      </c>
      <c r="B1039" s="22"/>
      <c r="C1039" s="4">
        <f t="shared" ca="1" si="57"/>
        <v>230</v>
      </c>
      <c r="D1039" s="16"/>
      <c r="E1039" s="16"/>
      <c r="F1039" s="22"/>
      <c r="G1039" s="29"/>
      <c r="K1039" s="30"/>
      <c r="AS1039">
        <v>1039</v>
      </c>
      <c r="AT1039">
        <f>3*60+49</f>
        <v>229</v>
      </c>
    </row>
    <row r="1040" spans="1:46" ht="15.75" x14ac:dyDescent="0.25">
      <c r="A1040" s="16">
        <v>998</v>
      </c>
      <c r="B1040" s="22"/>
      <c r="C1040" s="4">
        <f t="shared" ca="1" si="57"/>
        <v>245</v>
      </c>
      <c r="D1040" s="16"/>
      <c r="E1040" s="16"/>
      <c r="F1040" s="22"/>
      <c r="G1040" s="29"/>
      <c r="K1040" s="30"/>
      <c r="AS1040">
        <v>1040</v>
      </c>
      <c r="AT1040">
        <f>5*60</f>
        <v>300</v>
      </c>
    </row>
    <row r="1041" spans="1:46" ht="15.75" x14ac:dyDescent="0.25">
      <c r="A1041" s="16">
        <v>999</v>
      </c>
      <c r="B1041" s="22"/>
      <c r="C1041" s="4">
        <f t="shared" ca="1" si="57"/>
        <v>243</v>
      </c>
      <c r="D1041" s="16"/>
      <c r="E1041" s="16"/>
      <c r="F1041" s="22"/>
      <c r="G1041" s="29"/>
      <c r="K1041" s="30"/>
      <c r="AS1041">
        <v>1041</v>
      </c>
      <c r="AT1041">
        <f>5*60</f>
        <v>300</v>
      </c>
    </row>
    <row r="1042" spans="1:46" ht="15.75" x14ac:dyDescent="0.25">
      <c r="A1042" s="16">
        <v>1000</v>
      </c>
      <c r="B1042" s="22"/>
      <c r="C1042" s="4">
        <f t="shared" ca="1" si="57"/>
        <v>196</v>
      </c>
      <c r="D1042" s="16"/>
      <c r="E1042" s="16"/>
      <c r="F1042" s="22"/>
      <c r="G1042" s="29"/>
      <c r="K1042" s="30"/>
      <c r="AS1042">
        <v>1042</v>
      </c>
      <c r="AT1042">
        <f>5*60</f>
        <v>300</v>
      </c>
    </row>
    <row r="1043" spans="1:46" ht="15.75" x14ac:dyDescent="0.25">
      <c r="A1043" s="16">
        <v>1001</v>
      </c>
      <c r="B1043" s="22"/>
      <c r="C1043" s="4">
        <f t="shared" ca="1" si="57"/>
        <v>247</v>
      </c>
      <c r="D1043" s="16"/>
      <c r="E1043" s="16"/>
      <c r="F1043" s="22"/>
      <c r="G1043" s="29"/>
      <c r="K1043" s="30"/>
      <c r="AS1043">
        <v>1043</v>
      </c>
      <c r="AT1043">
        <f>5*60</f>
        <v>300</v>
      </c>
    </row>
    <row r="1044" spans="1:46" ht="15.75" x14ac:dyDescent="0.25">
      <c r="A1044" s="16">
        <v>1002</v>
      </c>
      <c r="B1044" s="22"/>
      <c r="C1044" s="4">
        <f t="shared" ca="1" si="57"/>
        <v>240</v>
      </c>
      <c r="D1044" s="16"/>
      <c r="E1044" s="16"/>
      <c r="F1044" s="22"/>
      <c r="G1044" s="29"/>
      <c r="K1044" s="30"/>
      <c r="AS1044">
        <v>1044</v>
      </c>
      <c r="AT1044">
        <f>5*60</f>
        <v>300</v>
      </c>
    </row>
    <row r="1045" spans="1:46" ht="15.75" x14ac:dyDescent="0.25">
      <c r="A1045" s="16">
        <v>1003</v>
      </c>
      <c r="B1045" s="22"/>
      <c r="C1045" s="4">
        <f t="shared" ca="1" si="57"/>
        <v>174</v>
      </c>
      <c r="D1045" s="16"/>
      <c r="E1045" s="16"/>
      <c r="F1045" s="22"/>
      <c r="G1045" s="29"/>
      <c r="K1045" s="30"/>
      <c r="AS1045">
        <v>1045</v>
      </c>
      <c r="AT1045">
        <f>4*60+59</f>
        <v>299</v>
      </c>
    </row>
    <row r="1046" spans="1:46" ht="15.75" x14ac:dyDescent="0.25">
      <c r="A1046" s="16">
        <v>1004</v>
      </c>
      <c r="B1046" s="22"/>
      <c r="C1046" s="4">
        <f t="shared" ca="1" si="57"/>
        <v>219</v>
      </c>
      <c r="D1046" s="16"/>
      <c r="E1046" s="16"/>
      <c r="F1046" s="22"/>
      <c r="G1046" s="29"/>
      <c r="K1046" s="30"/>
      <c r="AS1046">
        <v>1046</v>
      </c>
      <c r="AT1046">
        <f>4*60+59</f>
        <v>299</v>
      </c>
    </row>
    <row r="1047" spans="1:46" ht="15.75" x14ac:dyDescent="0.25">
      <c r="A1047" s="16">
        <v>1005</v>
      </c>
      <c r="B1047" s="22"/>
      <c r="C1047" s="4">
        <f t="shared" ca="1" si="57"/>
        <v>196</v>
      </c>
      <c r="D1047" s="16"/>
      <c r="E1047" s="16"/>
      <c r="F1047" s="22"/>
      <c r="G1047" s="29"/>
      <c r="K1047" s="30"/>
      <c r="AS1047">
        <v>1047</v>
      </c>
      <c r="AT1047">
        <f>4*60+35</f>
        <v>275</v>
      </c>
    </row>
    <row r="1048" spans="1:46" ht="15.75" x14ac:dyDescent="0.25">
      <c r="A1048" s="16">
        <v>1006</v>
      </c>
      <c r="B1048" s="22"/>
      <c r="C1048" s="4">
        <f t="shared" ca="1" si="57"/>
        <v>195</v>
      </c>
      <c r="D1048" s="16"/>
      <c r="E1048" s="16"/>
      <c r="F1048" s="22"/>
      <c r="G1048" s="29"/>
      <c r="K1048" s="30"/>
      <c r="AS1048">
        <v>1048</v>
      </c>
      <c r="AT1048">
        <f>4*60+16</f>
        <v>256</v>
      </c>
    </row>
    <row r="1049" spans="1:46" ht="15.75" x14ac:dyDescent="0.25">
      <c r="A1049" s="16">
        <v>1007</v>
      </c>
      <c r="B1049" s="22"/>
      <c r="C1049" s="4">
        <f t="shared" ca="1" si="57"/>
        <v>245</v>
      </c>
      <c r="D1049" s="16"/>
      <c r="E1049" s="16"/>
      <c r="F1049" s="22"/>
      <c r="G1049" s="29"/>
      <c r="K1049" s="30"/>
      <c r="AS1049">
        <v>1049</v>
      </c>
      <c r="AT1049">
        <f>4*60+16</f>
        <v>256</v>
      </c>
    </row>
    <row r="1050" spans="1:46" ht="15.75" x14ac:dyDescent="0.25">
      <c r="A1050" s="16">
        <v>1008</v>
      </c>
      <c r="B1050" s="22"/>
      <c r="C1050" s="4">
        <f t="shared" ca="1" si="57"/>
        <v>209</v>
      </c>
      <c r="D1050" s="16"/>
      <c r="E1050" s="16"/>
      <c r="F1050" s="22"/>
      <c r="G1050" s="29"/>
      <c r="K1050" s="30"/>
      <c r="AS1050">
        <v>1050</v>
      </c>
      <c r="AT1050">
        <f>4*60+4</f>
        <v>244</v>
      </c>
    </row>
    <row r="1051" spans="1:46" ht="15.75" x14ac:dyDescent="0.25">
      <c r="A1051" s="16">
        <v>1009</v>
      </c>
      <c r="B1051" s="22"/>
      <c r="C1051" s="4">
        <f t="shared" ca="1" si="57"/>
        <v>249</v>
      </c>
      <c r="D1051" s="16"/>
      <c r="E1051" s="16"/>
      <c r="F1051" s="22"/>
      <c r="G1051" s="29"/>
      <c r="K1051" s="30"/>
      <c r="AS1051">
        <v>1051</v>
      </c>
      <c r="AT1051">
        <f>4*60+4</f>
        <v>244</v>
      </c>
    </row>
    <row r="1052" spans="1:46" ht="15.75" x14ac:dyDescent="0.25">
      <c r="A1052" s="16">
        <v>1010</v>
      </c>
      <c r="B1052" s="22"/>
      <c r="C1052" s="4">
        <f t="shared" ca="1" si="57"/>
        <v>189</v>
      </c>
      <c r="D1052" s="16"/>
      <c r="E1052" s="16"/>
      <c r="F1052" s="22"/>
      <c r="G1052" s="29"/>
      <c r="K1052" s="30"/>
      <c r="AS1052">
        <v>1052</v>
      </c>
      <c r="AT1052">
        <f>3*60+54</f>
        <v>234</v>
      </c>
    </row>
    <row r="1053" spans="1:46" ht="15.75" x14ac:dyDescent="0.25">
      <c r="A1053" s="16">
        <v>1011</v>
      </c>
      <c r="B1053" s="22"/>
      <c r="C1053" s="4">
        <f t="shared" ca="1" si="57"/>
        <v>201</v>
      </c>
      <c r="D1053" s="16"/>
      <c r="E1053" s="16"/>
      <c r="F1053" s="22"/>
      <c r="G1053" s="29"/>
      <c r="K1053" s="30"/>
      <c r="AS1053">
        <v>1053</v>
      </c>
      <c r="AT1053">
        <f>3*60+54</f>
        <v>234</v>
      </c>
    </row>
    <row r="1054" spans="1:46" ht="15.75" x14ac:dyDescent="0.25">
      <c r="A1054" s="16">
        <v>1012</v>
      </c>
      <c r="B1054" s="22"/>
      <c r="C1054" s="4">
        <f t="shared" ca="1" si="57"/>
        <v>217</v>
      </c>
      <c r="D1054" s="16"/>
      <c r="E1054" s="16"/>
      <c r="F1054" s="22"/>
      <c r="G1054" s="29"/>
      <c r="K1054" s="30"/>
      <c r="AS1054">
        <v>1054</v>
      </c>
      <c r="AT1054">
        <f>4*60+7</f>
        <v>247</v>
      </c>
    </row>
    <row r="1055" spans="1:46" ht="15.75" x14ac:dyDescent="0.25">
      <c r="A1055" s="16">
        <v>1013</v>
      </c>
      <c r="B1055" s="22"/>
      <c r="C1055" s="4">
        <f t="shared" ca="1" si="57"/>
        <v>273</v>
      </c>
      <c r="D1055" s="16"/>
      <c r="E1055" s="16"/>
      <c r="F1055" s="22"/>
      <c r="G1055" s="29"/>
      <c r="K1055" s="30"/>
      <c r="AS1055">
        <v>1055</v>
      </c>
      <c r="AT1055">
        <f>4*60+7</f>
        <v>247</v>
      </c>
    </row>
    <row r="1056" spans="1:46" ht="15.75" x14ac:dyDescent="0.25">
      <c r="A1056" s="16">
        <v>1014</v>
      </c>
      <c r="B1056" s="22"/>
      <c r="C1056" s="4">
        <f t="shared" ca="1" si="57"/>
        <v>223</v>
      </c>
      <c r="D1056" s="16"/>
      <c r="E1056" s="16"/>
      <c r="F1056" s="22"/>
      <c r="G1056" s="29"/>
      <c r="K1056" s="30"/>
      <c r="AS1056">
        <v>1056</v>
      </c>
      <c r="AT1056">
        <f>3*60+29</f>
        <v>209</v>
      </c>
    </row>
    <row r="1057" spans="1:46" ht="15.75" x14ac:dyDescent="0.25">
      <c r="A1057" s="16">
        <v>1015</v>
      </c>
      <c r="B1057" s="22"/>
      <c r="C1057" s="4">
        <f t="shared" ca="1" si="57"/>
        <v>298</v>
      </c>
      <c r="D1057" s="16"/>
      <c r="E1057" s="16"/>
      <c r="F1057" s="22"/>
      <c r="G1057" s="29"/>
      <c r="K1057" s="30"/>
      <c r="AS1057">
        <v>1057</v>
      </c>
      <c r="AT1057">
        <f>4*60+7</f>
        <v>247</v>
      </c>
    </row>
    <row r="1058" spans="1:46" ht="15.75" x14ac:dyDescent="0.25">
      <c r="A1058" s="16">
        <v>1016</v>
      </c>
      <c r="B1058" s="22"/>
      <c r="C1058" s="4">
        <f t="shared" ca="1" si="57"/>
        <v>231</v>
      </c>
      <c r="D1058" s="16"/>
      <c r="E1058" s="16"/>
      <c r="F1058" s="22"/>
      <c r="G1058" s="29"/>
      <c r="K1058" s="30"/>
      <c r="AS1058">
        <v>1058</v>
      </c>
      <c r="AT1058">
        <f>4*60+7</f>
        <v>247</v>
      </c>
    </row>
    <row r="1059" spans="1:46" ht="15.75" x14ac:dyDescent="0.25">
      <c r="A1059" s="16">
        <v>1017</v>
      </c>
      <c r="B1059" s="22"/>
      <c r="C1059" s="4">
        <f t="shared" ca="1" si="57"/>
        <v>176</v>
      </c>
      <c r="D1059" s="16"/>
      <c r="E1059" s="16"/>
      <c r="F1059" s="22"/>
      <c r="G1059" s="29"/>
      <c r="K1059" s="30"/>
      <c r="AS1059">
        <v>1059</v>
      </c>
      <c r="AT1059">
        <f>3*60+49</f>
        <v>229</v>
      </c>
    </row>
    <row r="1060" spans="1:46" ht="15.75" x14ac:dyDescent="0.25">
      <c r="A1060" s="16">
        <v>1018</v>
      </c>
      <c r="B1060" s="22"/>
      <c r="C1060" s="4">
        <f t="shared" ca="1" si="57"/>
        <v>204</v>
      </c>
      <c r="D1060" s="16"/>
      <c r="E1060" s="16"/>
      <c r="F1060" s="22"/>
      <c r="G1060" s="29"/>
      <c r="K1060" s="30"/>
      <c r="AS1060">
        <v>1060</v>
      </c>
      <c r="AT1060">
        <f>3*60+59</f>
        <v>239</v>
      </c>
    </row>
    <row r="1061" spans="1:46" ht="15.75" x14ac:dyDescent="0.25">
      <c r="A1061" s="16">
        <v>1019</v>
      </c>
      <c r="B1061" s="22"/>
      <c r="C1061" s="4">
        <f t="shared" ca="1" si="57"/>
        <v>314</v>
      </c>
      <c r="D1061" s="16"/>
      <c r="E1061" s="16"/>
      <c r="F1061" s="22"/>
      <c r="G1061" s="29"/>
      <c r="K1061" s="30"/>
      <c r="AS1061">
        <v>1061</v>
      </c>
      <c r="AT1061">
        <f>3*60+57</f>
        <v>237</v>
      </c>
    </row>
    <row r="1062" spans="1:46" ht="15.75" x14ac:dyDescent="0.25">
      <c r="A1062" s="16">
        <v>1020</v>
      </c>
      <c r="B1062" s="22"/>
      <c r="C1062" s="4">
        <f t="shared" ca="1" si="57"/>
        <v>245</v>
      </c>
      <c r="D1062" s="16"/>
      <c r="E1062" s="16"/>
      <c r="F1062" s="22"/>
      <c r="G1062" s="29"/>
      <c r="K1062" s="30"/>
      <c r="AS1062">
        <v>1062</v>
      </c>
      <c r="AT1062">
        <f>3*60+57</f>
        <v>237</v>
      </c>
    </row>
    <row r="1063" spans="1:46" ht="15.75" x14ac:dyDescent="0.25">
      <c r="A1063" s="16">
        <v>1021</v>
      </c>
      <c r="B1063" s="22"/>
      <c r="C1063" s="4">
        <f t="shared" ca="1" si="57"/>
        <v>260</v>
      </c>
      <c r="D1063" s="16"/>
      <c r="E1063" s="16"/>
      <c r="F1063" s="22"/>
      <c r="G1063" s="29"/>
      <c r="K1063" s="30"/>
      <c r="AS1063">
        <v>1063</v>
      </c>
      <c r="AT1063">
        <f>4*60+22</f>
        <v>262</v>
      </c>
    </row>
    <row r="1064" spans="1:46" ht="15.75" x14ac:dyDescent="0.25">
      <c r="A1064" s="16">
        <v>1022</v>
      </c>
      <c r="B1064" s="22"/>
      <c r="C1064" s="4">
        <f t="shared" ca="1" si="57"/>
        <v>245</v>
      </c>
      <c r="D1064" s="16"/>
      <c r="E1064" s="16"/>
      <c r="F1064" s="22"/>
      <c r="G1064" s="29"/>
      <c r="K1064" s="30"/>
      <c r="AS1064">
        <v>1064</v>
      </c>
      <c r="AT1064">
        <f>5*60+52</f>
        <v>352</v>
      </c>
    </row>
    <row r="1065" spans="1:46" ht="15.75" x14ac:dyDescent="0.25">
      <c r="A1065" s="16">
        <v>1023</v>
      </c>
      <c r="B1065" s="22"/>
      <c r="C1065" s="4">
        <f t="shared" ca="1" si="57"/>
        <v>265</v>
      </c>
      <c r="D1065" s="16"/>
      <c r="E1065" s="16"/>
      <c r="F1065" s="22"/>
      <c r="G1065" s="29"/>
      <c r="K1065" s="30"/>
      <c r="AS1065">
        <v>1065</v>
      </c>
      <c r="AT1065">
        <f>4*60+16</f>
        <v>256</v>
      </c>
    </row>
    <row r="1066" spans="1:46" ht="15.75" x14ac:dyDescent="0.25">
      <c r="A1066" s="16">
        <v>1024</v>
      </c>
      <c r="B1066" s="22"/>
      <c r="C1066" s="4">
        <f t="shared" ca="1" si="57"/>
        <v>384</v>
      </c>
      <c r="D1066" s="16"/>
      <c r="E1066" s="16"/>
      <c r="F1066" s="22"/>
      <c r="G1066" s="29"/>
      <c r="K1066" s="30"/>
      <c r="AS1066">
        <v>1066</v>
      </c>
      <c r="AT1066">
        <f>4*60+16</f>
        <v>256</v>
      </c>
    </row>
    <row r="1067" spans="1:46" ht="15.75" x14ac:dyDescent="0.25">
      <c r="A1067" s="16">
        <v>1025</v>
      </c>
      <c r="B1067" s="22"/>
      <c r="C1067" s="4">
        <f t="shared" ref="C1067:C1130" ca="1" si="58">IF(OR(ISBLANK(A1067),A1067&gt;$I$9),NA(),OFFSET(INDIRECT($BA$3),A1067-1,0,1,1))</f>
        <v>300</v>
      </c>
      <c r="D1067" s="16"/>
      <c r="E1067" s="16"/>
      <c r="F1067" s="22"/>
      <c r="G1067" s="29"/>
      <c r="K1067" s="30"/>
      <c r="AS1067">
        <v>1067</v>
      </c>
      <c r="AT1067">
        <f>5*60+40</f>
        <v>340</v>
      </c>
    </row>
    <row r="1068" spans="1:46" ht="15.75" x14ac:dyDescent="0.25">
      <c r="A1068" s="16">
        <v>1026</v>
      </c>
      <c r="B1068" s="22"/>
      <c r="C1068" s="4">
        <f t="shared" ca="1" si="58"/>
        <v>220</v>
      </c>
      <c r="D1068" s="16"/>
      <c r="E1068" s="16"/>
      <c r="F1068" s="22"/>
      <c r="G1068" s="29"/>
      <c r="K1068" s="30"/>
      <c r="AS1068">
        <v>1068</v>
      </c>
      <c r="AT1068">
        <f>4*60+52</f>
        <v>292</v>
      </c>
    </row>
    <row r="1069" spans="1:46" ht="15.75" x14ac:dyDescent="0.25">
      <c r="A1069" s="16">
        <v>1027</v>
      </c>
      <c r="B1069" s="22"/>
      <c r="C1069" s="4">
        <f t="shared" ca="1" si="58"/>
        <v>193</v>
      </c>
      <c r="D1069" s="16"/>
      <c r="E1069" s="16"/>
      <c r="F1069" s="22"/>
      <c r="G1069" s="29"/>
      <c r="K1069" s="30"/>
      <c r="AS1069">
        <v>1069</v>
      </c>
      <c r="AT1069">
        <f>4*60+52</f>
        <v>292</v>
      </c>
    </row>
    <row r="1070" spans="1:46" ht="15.75" x14ac:dyDescent="0.25">
      <c r="A1070" s="16">
        <v>1028</v>
      </c>
      <c r="B1070" s="22"/>
      <c r="C1070" s="4">
        <f t="shared" ca="1" si="58"/>
        <v>215</v>
      </c>
      <c r="D1070" s="16"/>
      <c r="E1070" s="16"/>
      <c r="F1070" s="22"/>
      <c r="G1070" s="29"/>
      <c r="K1070" s="30"/>
      <c r="AS1070">
        <v>1070</v>
      </c>
      <c r="AT1070">
        <f>4*60+52</f>
        <v>292</v>
      </c>
    </row>
    <row r="1071" spans="1:46" ht="15.75" x14ac:dyDescent="0.25">
      <c r="A1071" s="16">
        <v>1029</v>
      </c>
      <c r="B1071" s="22"/>
      <c r="C1071" s="4">
        <f t="shared" ca="1" si="58"/>
        <v>238</v>
      </c>
      <c r="D1071" s="16"/>
      <c r="E1071" s="16"/>
      <c r="F1071" s="22"/>
      <c r="G1071" s="29"/>
      <c r="K1071" s="30"/>
      <c r="AS1071">
        <v>1071</v>
      </c>
      <c r="AT1071">
        <f>4*60+52</f>
        <v>292</v>
      </c>
    </row>
    <row r="1072" spans="1:46" ht="15.75" x14ac:dyDescent="0.25">
      <c r="A1072" s="16">
        <v>1030</v>
      </c>
      <c r="B1072" s="22"/>
      <c r="C1072" s="4">
        <f t="shared" ca="1" si="58"/>
        <v>265</v>
      </c>
      <c r="D1072" s="16"/>
      <c r="E1072" s="16"/>
      <c r="F1072" s="22"/>
      <c r="G1072" s="29"/>
      <c r="K1072" s="30"/>
      <c r="AS1072">
        <v>1072</v>
      </c>
      <c r="AT1072">
        <f>4*60+52</f>
        <v>292</v>
      </c>
    </row>
    <row r="1073" spans="1:46" ht="15.75" x14ac:dyDescent="0.25">
      <c r="A1073" s="16">
        <v>1031</v>
      </c>
      <c r="B1073" s="22"/>
      <c r="C1073" s="4">
        <f t="shared" ca="1" si="58"/>
        <v>232</v>
      </c>
      <c r="D1073" s="16"/>
      <c r="E1073" s="16"/>
      <c r="F1073" s="22"/>
      <c r="G1073" s="29"/>
      <c r="K1073" s="30"/>
      <c r="AS1073">
        <v>1073</v>
      </c>
      <c r="AT1073">
        <f>3*60+30</f>
        <v>210</v>
      </c>
    </row>
    <row r="1074" spans="1:46" ht="15.75" x14ac:dyDescent="0.25">
      <c r="A1074" s="16">
        <v>1032</v>
      </c>
      <c r="B1074" s="22"/>
      <c r="C1074" s="4">
        <f t="shared" ca="1" si="58"/>
        <v>277</v>
      </c>
      <c r="D1074" s="16"/>
      <c r="E1074" s="16"/>
      <c r="F1074" s="22"/>
      <c r="G1074" s="29"/>
      <c r="K1074" s="30"/>
      <c r="AS1074">
        <v>1074</v>
      </c>
      <c r="AT1074">
        <f t="shared" ref="AT1074:AT1080" si="59">4*60+6</f>
        <v>246</v>
      </c>
    </row>
    <row r="1075" spans="1:46" ht="15.75" x14ac:dyDescent="0.25">
      <c r="A1075" s="16">
        <v>1033</v>
      </c>
      <c r="B1075" s="22"/>
      <c r="C1075" s="4">
        <f t="shared" ca="1" si="58"/>
        <v>251</v>
      </c>
      <c r="D1075" s="16"/>
      <c r="E1075" s="16"/>
      <c r="F1075" s="22"/>
      <c r="G1075" s="29"/>
      <c r="K1075" s="30"/>
      <c r="AS1075">
        <v>1075</v>
      </c>
      <c r="AT1075">
        <f t="shared" si="59"/>
        <v>246</v>
      </c>
    </row>
    <row r="1076" spans="1:46" ht="15.75" x14ac:dyDescent="0.25">
      <c r="A1076" s="16">
        <v>1034</v>
      </c>
      <c r="B1076" s="22"/>
      <c r="C1076" s="4">
        <f t="shared" ca="1" si="58"/>
        <v>220</v>
      </c>
      <c r="D1076" s="16"/>
      <c r="E1076" s="16"/>
      <c r="F1076" s="22"/>
      <c r="G1076" s="29"/>
      <c r="K1076" s="30"/>
      <c r="AS1076">
        <v>1076</v>
      </c>
      <c r="AT1076">
        <f t="shared" si="59"/>
        <v>246</v>
      </c>
    </row>
    <row r="1077" spans="1:46" ht="15.75" x14ac:dyDescent="0.25">
      <c r="A1077" s="16">
        <v>1035</v>
      </c>
      <c r="B1077" s="22"/>
      <c r="C1077" s="4">
        <f t="shared" ca="1" si="58"/>
        <v>203</v>
      </c>
      <c r="D1077" s="16"/>
      <c r="E1077" s="16"/>
      <c r="F1077" s="22"/>
      <c r="G1077" s="29"/>
      <c r="K1077" s="30"/>
      <c r="AS1077">
        <v>1077</v>
      </c>
      <c r="AT1077">
        <f t="shared" si="59"/>
        <v>246</v>
      </c>
    </row>
    <row r="1078" spans="1:46" ht="15.75" x14ac:dyDescent="0.25">
      <c r="A1078" s="16">
        <v>1036</v>
      </c>
      <c r="B1078" s="22"/>
      <c r="C1078" s="4">
        <f t="shared" ca="1" si="58"/>
        <v>215</v>
      </c>
      <c r="D1078" s="16"/>
      <c r="E1078" s="16"/>
      <c r="F1078" s="22"/>
      <c r="G1078" s="29"/>
      <c r="K1078" s="30"/>
      <c r="AS1078">
        <v>1078</v>
      </c>
      <c r="AT1078">
        <f t="shared" si="59"/>
        <v>246</v>
      </c>
    </row>
    <row r="1079" spans="1:46" ht="15.75" x14ac:dyDescent="0.25">
      <c r="A1079" s="16">
        <v>1037</v>
      </c>
      <c r="B1079" s="22"/>
      <c r="C1079" s="4">
        <f t="shared" ca="1" si="58"/>
        <v>218</v>
      </c>
      <c r="D1079" s="16"/>
      <c r="E1079" s="16"/>
      <c r="F1079" s="22"/>
      <c r="G1079" s="29"/>
      <c r="K1079" s="30"/>
      <c r="AS1079">
        <v>1079</v>
      </c>
      <c r="AT1079">
        <f t="shared" si="59"/>
        <v>246</v>
      </c>
    </row>
    <row r="1080" spans="1:46" ht="15.75" x14ac:dyDescent="0.25">
      <c r="A1080" s="16">
        <v>1038</v>
      </c>
      <c r="B1080" s="22"/>
      <c r="C1080" s="4">
        <f t="shared" ca="1" si="58"/>
        <v>222</v>
      </c>
      <c r="D1080" s="16"/>
      <c r="E1080" s="16"/>
      <c r="F1080" s="22"/>
      <c r="G1080" s="29"/>
      <c r="K1080" s="30"/>
      <c r="AS1080">
        <v>1080</v>
      </c>
      <c r="AT1080">
        <f t="shared" si="59"/>
        <v>246</v>
      </c>
    </row>
    <row r="1081" spans="1:46" ht="15.75" x14ac:dyDescent="0.25">
      <c r="A1081" s="16">
        <v>1039</v>
      </c>
      <c r="B1081" s="22"/>
      <c r="C1081" s="4">
        <f t="shared" ca="1" si="58"/>
        <v>168</v>
      </c>
      <c r="D1081" s="16"/>
      <c r="E1081" s="16"/>
      <c r="F1081" s="22"/>
      <c r="G1081" s="29"/>
      <c r="K1081" s="30"/>
      <c r="AS1081">
        <v>1081</v>
      </c>
      <c r="AT1081">
        <f>4*60+32</f>
        <v>272</v>
      </c>
    </row>
    <row r="1082" spans="1:46" ht="15.75" x14ac:dyDescent="0.25">
      <c r="A1082" s="16">
        <v>1040</v>
      </c>
      <c r="B1082" s="22"/>
      <c r="C1082" s="4">
        <f t="shared" ca="1" si="58"/>
        <v>245</v>
      </c>
      <c r="D1082" s="16"/>
      <c r="E1082" s="16"/>
      <c r="F1082" s="22"/>
      <c r="G1082" s="29"/>
      <c r="K1082" s="30"/>
      <c r="AS1082">
        <v>1082</v>
      </c>
      <c r="AT1082">
        <f>4*60+49</f>
        <v>289</v>
      </c>
    </row>
    <row r="1083" spans="1:46" ht="15.75" x14ac:dyDescent="0.25">
      <c r="A1083" s="16">
        <v>1041</v>
      </c>
      <c r="B1083" s="22"/>
      <c r="C1083" s="4">
        <f t="shared" ca="1" si="58"/>
        <v>211</v>
      </c>
      <c r="D1083" s="16"/>
      <c r="E1083" s="16"/>
      <c r="F1083" s="22"/>
      <c r="G1083" s="29"/>
      <c r="K1083" s="30"/>
      <c r="AS1083">
        <v>1083</v>
      </c>
      <c r="AT1083">
        <f>4*60+49</f>
        <v>289</v>
      </c>
    </row>
    <row r="1084" spans="1:46" ht="15.75" x14ac:dyDescent="0.25">
      <c r="A1084" s="16">
        <v>1042</v>
      </c>
      <c r="B1084" s="22"/>
      <c r="C1084" s="4">
        <f t="shared" ca="1" si="58"/>
        <v>184</v>
      </c>
      <c r="D1084" s="16"/>
      <c r="E1084" s="16"/>
      <c r="F1084" s="22"/>
      <c r="G1084" s="29"/>
      <c r="K1084" s="30"/>
      <c r="AS1084">
        <v>1084</v>
      </c>
      <c r="AT1084">
        <f>4*60+29</f>
        <v>269</v>
      </c>
    </row>
    <row r="1085" spans="1:46" ht="15.75" x14ac:dyDescent="0.25">
      <c r="A1085" s="16">
        <v>1043</v>
      </c>
      <c r="B1085" s="22"/>
      <c r="C1085" s="4">
        <f t="shared" ca="1" si="58"/>
        <v>227</v>
      </c>
      <c r="D1085" s="16"/>
      <c r="E1085" s="16"/>
      <c r="F1085" s="22"/>
      <c r="G1085" s="29"/>
      <c r="K1085" s="30"/>
      <c r="AS1085">
        <v>1085</v>
      </c>
      <c r="AT1085">
        <f>4*60+9</f>
        <v>249</v>
      </c>
    </row>
    <row r="1086" spans="1:46" ht="15.75" x14ac:dyDescent="0.25">
      <c r="A1086" s="16">
        <v>1044</v>
      </c>
      <c r="B1086" s="22"/>
      <c r="C1086" s="4">
        <f t="shared" ca="1" si="58"/>
        <v>253</v>
      </c>
      <c r="D1086" s="16"/>
      <c r="E1086" s="16"/>
      <c r="F1086" s="22"/>
      <c r="G1086" s="29"/>
      <c r="K1086" s="30"/>
      <c r="AS1086">
        <v>1086</v>
      </c>
      <c r="AT1086">
        <f>4*60+9</f>
        <v>249</v>
      </c>
    </row>
    <row r="1087" spans="1:46" ht="15.75" x14ac:dyDescent="0.25">
      <c r="A1087" s="16">
        <v>1045</v>
      </c>
      <c r="B1087" s="22"/>
      <c r="C1087" s="4">
        <f t="shared" ca="1" si="58"/>
        <v>260</v>
      </c>
      <c r="D1087" s="16"/>
      <c r="E1087" s="16"/>
      <c r="F1087" s="22"/>
      <c r="G1087" s="29"/>
      <c r="K1087" s="30"/>
      <c r="AS1087">
        <v>1087</v>
      </c>
      <c r="AT1087">
        <f>4*60+9</f>
        <v>249</v>
      </c>
    </row>
    <row r="1088" spans="1:46" ht="15.75" x14ac:dyDescent="0.25">
      <c r="A1088" s="16">
        <v>1046</v>
      </c>
      <c r="B1088" s="22"/>
      <c r="C1088" s="4">
        <f t="shared" ca="1" si="58"/>
        <v>203</v>
      </c>
      <c r="D1088" s="16"/>
      <c r="E1088" s="16"/>
      <c r="F1088" s="22"/>
      <c r="G1088" s="29"/>
      <c r="K1088" s="30"/>
      <c r="AS1088">
        <v>1088</v>
      </c>
      <c r="AT1088">
        <f>4*60+7</f>
        <v>247</v>
      </c>
    </row>
    <row r="1089" spans="1:46" ht="15.75" x14ac:dyDescent="0.25">
      <c r="A1089" s="16">
        <v>1047</v>
      </c>
      <c r="B1089" s="22"/>
      <c r="C1089" s="4">
        <f t="shared" ca="1" si="58"/>
        <v>251</v>
      </c>
      <c r="D1089" s="16"/>
      <c r="E1089" s="16"/>
      <c r="F1089" s="22"/>
      <c r="G1089" s="29"/>
      <c r="K1089" s="30"/>
      <c r="AS1089">
        <v>1089</v>
      </c>
      <c r="AT1089">
        <f>4*60+12</f>
        <v>252</v>
      </c>
    </row>
    <row r="1090" spans="1:46" ht="15.75" x14ac:dyDescent="0.25">
      <c r="A1090" s="16">
        <v>1048</v>
      </c>
      <c r="B1090" s="22"/>
      <c r="C1090" s="4">
        <f t="shared" ca="1" si="58"/>
        <v>278</v>
      </c>
      <c r="D1090" s="16"/>
      <c r="E1090" s="16"/>
      <c r="F1090" s="22"/>
      <c r="G1090" s="29"/>
      <c r="K1090" s="30"/>
      <c r="AS1090">
        <v>1090</v>
      </c>
      <c r="AT1090">
        <f>4*60+12</f>
        <v>252</v>
      </c>
    </row>
    <row r="1091" spans="1:46" ht="15.75" x14ac:dyDescent="0.25">
      <c r="A1091" s="16">
        <v>1049</v>
      </c>
      <c r="B1091" s="22"/>
      <c r="C1091" s="4">
        <f t="shared" ca="1" si="58"/>
        <v>228</v>
      </c>
      <c r="D1091" s="16"/>
      <c r="E1091" s="16"/>
      <c r="F1091" s="22"/>
      <c r="G1091" s="29"/>
      <c r="K1091" s="30"/>
      <c r="AS1091">
        <v>1091</v>
      </c>
      <c r="AT1091">
        <f>3*60+51</f>
        <v>231</v>
      </c>
    </row>
    <row r="1092" spans="1:46" ht="15.75" x14ac:dyDescent="0.25">
      <c r="A1092" s="16">
        <v>1050</v>
      </c>
      <c r="B1092" s="22"/>
      <c r="C1092" s="4">
        <f t="shared" ca="1" si="58"/>
        <v>268</v>
      </c>
      <c r="D1092" s="16"/>
      <c r="E1092" s="16"/>
      <c r="F1092" s="22"/>
      <c r="G1092" s="29"/>
      <c r="K1092" s="30"/>
      <c r="AS1092">
        <v>1092</v>
      </c>
      <c r="AT1092">
        <f>4*60+10</f>
        <v>250</v>
      </c>
    </row>
    <row r="1093" spans="1:46" ht="15.75" x14ac:dyDescent="0.25">
      <c r="A1093" s="16">
        <v>1051</v>
      </c>
      <c r="B1093" s="22"/>
      <c r="C1093" s="4">
        <f t="shared" ca="1" si="58"/>
        <v>235</v>
      </c>
      <c r="D1093" s="16"/>
      <c r="E1093" s="16"/>
      <c r="F1093" s="22"/>
      <c r="G1093" s="29"/>
      <c r="K1093" s="30"/>
      <c r="AS1093">
        <v>1093</v>
      </c>
      <c r="AT1093">
        <f t="shared" ref="AT1093:AT1099" si="60">3*60+20</f>
        <v>200</v>
      </c>
    </row>
    <row r="1094" spans="1:46" ht="15.75" x14ac:dyDescent="0.25">
      <c r="A1094" s="16">
        <v>1052</v>
      </c>
      <c r="B1094" s="22"/>
      <c r="C1094" s="4">
        <f t="shared" ca="1" si="58"/>
        <v>244</v>
      </c>
      <c r="D1094" s="16"/>
      <c r="E1094" s="16"/>
      <c r="F1094" s="22"/>
      <c r="G1094" s="29"/>
      <c r="K1094" s="30"/>
      <c r="AS1094">
        <v>1094</v>
      </c>
      <c r="AT1094">
        <f t="shared" si="60"/>
        <v>200</v>
      </c>
    </row>
    <row r="1095" spans="1:46" ht="15.75" x14ac:dyDescent="0.25">
      <c r="A1095" s="16">
        <v>1053</v>
      </c>
      <c r="B1095" s="22"/>
      <c r="C1095" s="4">
        <f t="shared" ca="1" si="58"/>
        <v>268</v>
      </c>
      <c r="D1095" s="16"/>
      <c r="E1095" s="16"/>
      <c r="F1095" s="22"/>
      <c r="G1095" s="29"/>
      <c r="K1095" s="30"/>
      <c r="AS1095">
        <v>1095</v>
      </c>
      <c r="AT1095">
        <f t="shared" si="60"/>
        <v>200</v>
      </c>
    </row>
    <row r="1096" spans="1:46" ht="15.75" x14ac:dyDescent="0.25">
      <c r="A1096" s="16">
        <v>1054</v>
      </c>
      <c r="B1096" s="22"/>
      <c r="C1096" s="4">
        <f t="shared" ca="1" si="58"/>
        <v>265</v>
      </c>
      <c r="D1096" s="16"/>
      <c r="E1096" s="16"/>
      <c r="F1096" s="22"/>
      <c r="G1096" s="29"/>
      <c r="K1096" s="30"/>
      <c r="AS1096">
        <v>1096</v>
      </c>
      <c r="AT1096">
        <f t="shared" si="60"/>
        <v>200</v>
      </c>
    </row>
    <row r="1097" spans="1:46" ht="15.75" x14ac:dyDescent="0.25">
      <c r="A1097" s="16">
        <v>1055</v>
      </c>
      <c r="B1097" s="22"/>
      <c r="C1097" s="4">
        <f t="shared" ca="1" si="58"/>
        <v>235</v>
      </c>
      <c r="D1097" s="16"/>
      <c r="E1097" s="16"/>
      <c r="F1097" s="22"/>
      <c r="G1097" s="29"/>
      <c r="K1097" s="30"/>
      <c r="AS1097">
        <v>1097</v>
      </c>
      <c r="AT1097">
        <f t="shared" si="60"/>
        <v>200</v>
      </c>
    </row>
    <row r="1098" spans="1:46" ht="15.75" x14ac:dyDescent="0.25">
      <c r="A1098" s="16">
        <v>1056</v>
      </c>
      <c r="B1098" s="22"/>
      <c r="C1098" s="4">
        <f t="shared" ca="1" si="58"/>
        <v>278</v>
      </c>
      <c r="D1098" s="16"/>
      <c r="E1098" s="16"/>
      <c r="F1098" s="22"/>
      <c r="G1098" s="29"/>
      <c r="K1098" s="30"/>
      <c r="AS1098">
        <v>1098</v>
      </c>
      <c r="AT1098">
        <f t="shared" si="60"/>
        <v>200</v>
      </c>
    </row>
    <row r="1099" spans="1:46" ht="15.75" x14ac:dyDescent="0.25">
      <c r="A1099" s="16">
        <v>1057</v>
      </c>
      <c r="B1099" s="22"/>
      <c r="C1099" s="4">
        <f t="shared" ca="1" si="58"/>
        <v>288</v>
      </c>
      <c r="D1099" s="16"/>
      <c r="E1099" s="16"/>
      <c r="F1099" s="22"/>
      <c r="G1099" s="29"/>
      <c r="K1099" s="30"/>
      <c r="AS1099">
        <v>1099</v>
      </c>
      <c r="AT1099">
        <f t="shared" si="60"/>
        <v>200</v>
      </c>
    </row>
    <row r="1100" spans="1:46" ht="15.75" x14ac:dyDescent="0.25">
      <c r="A1100" s="16">
        <v>1058</v>
      </c>
      <c r="B1100" s="22"/>
      <c r="C1100" s="4">
        <f t="shared" ca="1" si="58"/>
        <v>225</v>
      </c>
      <c r="D1100" s="16"/>
      <c r="E1100" s="16"/>
      <c r="F1100" s="22"/>
      <c r="G1100" s="29"/>
      <c r="K1100" s="30"/>
      <c r="AS1100">
        <v>1100</v>
      </c>
      <c r="AT1100">
        <v>210</v>
      </c>
    </row>
    <row r="1101" spans="1:46" ht="15.75" x14ac:dyDescent="0.25">
      <c r="A1101" s="16">
        <v>1059</v>
      </c>
      <c r="B1101" s="22"/>
      <c r="C1101" s="4">
        <f t="shared" ca="1" si="58"/>
        <v>247</v>
      </c>
      <c r="D1101" s="16"/>
      <c r="E1101" s="16"/>
      <c r="F1101" s="22"/>
      <c r="G1101" s="29"/>
      <c r="K1101" s="30"/>
      <c r="AS1101">
        <v>1101</v>
      </c>
      <c r="AT1101">
        <f>5*60+47</f>
        <v>347</v>
      </c>
    </row>
    <row r="1102" spans="1:46" ht="15.75" x14ac:dyDescent="0.25">
      <c r="A1102" s="16">
        <v>1060</v>
      </c>
      <c r="B1102" s="22"/>
      <c r="C1102" s="4">
        <f t="shared" ca="1" si="58"/>
        <v>286</v>
      </c>
      <c r="D1102" s="16"/>
      <c r="E1102" s="16"/>
      <c r="F1102" s="22"/>
      <c r="G1102" s="29"/>
      <c r="K1102" s="30"/>
      <c r="AS1102">
        <v>1102</v>
      </c>
      <c r="AT1102">
        <f>2*60+50</f>
        <v>170</v>
      </c>
    </row>
    <row r="1103" spans="1:46" ht="15.75" x14ac:dyDescent="0.25">
      <c r="A1103" s="16">
        <v>1061</v>
      </c>
      <c r="B1103" s="22"/>
      <c r="C1103" s="4">
        <f t="shared" ca="1" si="58"/>
        <v>228</v>
      </c>
      <c r="D1103" s="16"/>
      <c r="E1103" s="16"/>
      <c r="F1103" s="22"/>
      <c r="G1103" s="29"/>
      <c r="K1103" s="30"/>
      <c r="AS1103">
        <v>1103</v>
      </c>
      <c r="AT1103">
        <f>2*60+50</f>
        <v>170</v>
      </c>
    </row>
    <row r="1104" spans="1:46" ht="15.75" x14ac:dyDescent="0.25">
      <c r="A1104" s="16">
        <v>1062</v>
      </c>
      <c r="B1104" s="22"/>
      <c r="C1104" s="4">
        <f t="shared" ca="1" si="58"/>
        <v>230</v>
      </c>
      <c r="D1104" s="16"/>
      <c r="E1104" s="16"/>
      <c r="F1104" s="22"/>
      <c r="G1104" s="29"/>
      <c r="K1104" s="30"/>
      <c r="AS1104">
        <v>1104</v>
      </c>
      <c r="AT1104">
        <f>2*60+50</f>
        <v>170</v>
      </c>
    </row>
    <row r="1105" spans="1:46" ht="15.75" x14ac:dyDescent="0.25">
      <c r="A1105" s="16">
        <v>1063</v>
      </c>
      <c r="B1105" s="22"/>
      <c r="C1105" s="4">
        <f t="shared" ca="1" si="58"/>
        <v>278</v>
      </c>
      <c r="D1105" s="16"/>
      <c r="E1105" s="16"/>
      <c r="F1105" s="22"/>
      <c r="G1105" s="29"/>
      <c r="K1105" s="30"/>
      <c r="AS1105">
        <v>1105</v>
      </c>
      <c r="AT1105">
        <f>3*60+27</f>
        <v>207</v>
      </c>
    </row>
    <row r="1106" spans="1:46" ht="15.75" x14ac:dyDescent="0.25">
      <c r="A1106" s="16">
        <v>1064</v>
      </c>
      <c r="B1106" s="22"/>
      <c r="C1106" s="4">
        <f t="shared" ca="1" si="58"/>
        <v>244</v>
      </c>
      <c r="D1106" s="16"/>
      <c r="E1106" s="16"/>
      <c r="F1106" s="22"/>
      <c r="G1106" s="29"/>
      <c r="K1106" s="30"/>
      <c r="AS1106">
        <v>1106</v>
      </c>
      <c r="AT1106">
        <f>3*60+27</f>
        <v>207</v>
      </c>
    </row>
    <row r="1107" spans="1:46" ht="15.75" x14ac:dyDescent="0.25">
      <c r="A1107" s="16">
        <v>1065</v>
      </c>
      <c r="B1107" s="22"/>
      <c r="C1107" s="4">
        <f t="shared" ca="1" si="58"/>
        <v>230</v>
      </c>
      <c r="D1107" s="16"/>
      <c r="E1107" s="16"/>
      <c r="F1107" s="22"/>
      <c r="G1107" s="29"/>
      <c r="K1107" s="30"/>
      <c r="AS1107">
        <v>1107</v>
      </c>
      <c r="AT1107">
        <f>3*60+27</f>
        <v>207</v>
      </c>
    </row>
    <row r="1108" spans="1:46" ht="15.75" x14ac:dyDescent="0.25">
      <c r="A1108" s="16">
        <v>1066</v>
      </c>
      <c r="B1108" s="22"/>
      <c r="C1108" s="4">
        <f t="shared" ca="1" si="58"/>
        <v>233</v>
      </c>
      <c r="D1108" s="16"/>
      <c r="E1108" s="16"/>
      <c r="F1108" s="22"/>
      <c r="G1108" s="29"/>
      <c r="K1108" s="30"/>
      <c r="AS1108">
        <v>1108</v>
      </c>
      <c r="AT1108">
        <f>3*60+40</f>
        <v>220</v>
      </c>
    </row>
    <row r="1109" spans="1:46" ht="15.75" x14ac:dyDescent="0.25">
      <c r="A1109" s="16">
        <v>1067</v>
      </c>
      <c r="B1109" s="22"/>
      <c r="C1109" s="4">
        <f t="shared" ca="1" si="58"/>
        <v>207</v>
      </c>
      <c r="D1109" s="16"/>
      <c r="E1109" s="16"/>
      <c r="F1109" s="22"/>
      <c r="G1109" s="29"/>
      <c r="K1109" s="30"/>
      <c r="AS1109">
        <v>1109</v>
      </c>
      <c r="AT1109">
        <f>3*60+40</f>
        <v>220</v>
      </c>
    </row>
    <row r="1110" spans="1:46" ht="15.75" x14ac:dyDescent="0.25">
      <c r="A1110" s="16">
        <v>1068</v>
      </c>
      <c r="B1110" s="22"/>
      <c r="C1110" s="4">
        <f t="shared" ca="1" si="58"/>
        <v>253</v>
      </c>
      <c r="D1110" s="16"/>
      <c r="E1110" s="16"/>
      <c r="F1110" s="22"/>
      <c r="G1110" s="29"/>
      <c r="K1110" s="30"/>
      <c r="AS1110">
        <v>1110</v>
      </c>
      <c r="AT1110">
        <f>3*60+40</f>
        <v>220</v>
      </c>
    </row>
    <row r="1111" spans="1:46" ht="15.75" x14ac:dyDescent="0.25">
      <c r="A1111" s="16">
        <v>1069</v>
      </c>
      <c r="B1111" s="22"/>
      <c r="C1111" s="4">
        <f t="shared" ca="1" si="58"/>
        <v>227</v>
      </c>
      <c r="D1111" s="16"/>
      <c r="E1111" s="16"/>
      <c r="F1111" s="22"/>
      <c r="G1111" s="29"/>
      <c r="K1111" s="30"/>
      <c r="AS1111">
        <v>1111</v>
      </c>
      <c r="AT1111">
        <f>3*60+40</f>
        <v>220</v>
      </c>
    </row>
    <row r="1112" spans="1:46" ht="15.75" x14ac:dyDescent="0.25">
      <c r="A1112" s="16">
        <v>1070</v>
      </c>
      <c r="B1112" s="22"/>
      <c r="C1112" s="4">
        <f t="shared" ca="1" si="58"/>
        <v>240</v>
      </c>
      <c r="D1112" s="16"/>
      <c r="E1112" s="16"/>
      <c r="F1112" s="22"/>
      <c r="G1112" s="29"/>
      <c r="K1112" s="30"/>
      <c r="AS1112">
        <v>1112</v>
      </c>
      <c r="AT1112">
        <f>3*60+40</f>
        <v>220</v>
      </c>
    </row>
    <row r="1113" spans="1:46" ht="15.75" x14ac:dyDescent="0.25">
      <c r="A1113" s="16">
        <v>1071</v>
      </c>
      <c r="B1113" s="22"/>
      <c r="C1113" s="4">
        <f t="shared" ca="1" si="58"/>
        <v>195</v>
      </c>
      <c r="D1113" s="16"/>
      <c r="E1113" s="16"/>
      <c r="F1113" s="22"/>
      <c r="G1113" s="29"/>
      <c r="K1113" s="30"/>
      <c r="AS1113">
        <v>1113</v>
      </c>
      <c r="AT1113">
        <f t="shared" ref="AT1113:AT1120" si="61">3*60+17</f>
        <v>197</v>
      </c>
    </row>
    <row r="1114" spans="1:46" ht="15.75" x14ac:dyDescent="0.25">
      <c r="A1114" s="16">
        <v>1072</v>
      </c>
      <c r="B1114" s="22"/>
      <c r="C1114" s="4">
        <f t="shared" ca="1" si="58"/>
        <v>255</v>
      </c>
      <c r="D1114" s="16"/>
      <c r="E1114" s="16"/>
      <c r="F1114" s="22"/>
      <c r="G1114" s="29"/>
      <c r="K1114" s="30"/>
      <c r="AS1114">
        <v>1114</v>
      </c>
      <c r="AT1114">
        <f t="shared" si="61"/>
        <v>197</v>
      </c>
    </row>
    <row r="1115" spans="1:46" ht="15.75" x14ac:dyDescent="0.25">
      <c r="A1115" s="16">
        <v>1073</v>
      </c>
      <c r="B1115" s="22"/>
      <c r="C1115" s="4">
        <f t="shared" ca="1" si="58"/>
        <v>260</v>
      </c>
      <c r="D1115" s="16"/>
      <c r="E1115" s="16"/>
      <c r="F1115" s="22"/>
      <c r="G1115" s="29"/>
      <c r="K1115" s="30"/>
      <c r="AS1115">
        <v>1115</v>
      </c>
      <c r="AT1115">
        <f t="shared" si="61"/>
        <v>197</v>
      </c>
    </row>
    <row r="1116" spans="1:46" ht="15.75" x14ac:dyDescent="0.25">
      <c r="A1116" s="16">
        <v>1074</v>
      </c>
      <c r="B1116" s="22"/>
      <c r="C1116" s="4">
        <f t="shared" ca="1" si="58"/>
        <v>254</v>
      </c>
      <c r="D1116" s="16"/>
      <c r="E1116" s="16"/>
      <c r="F1116" s="22"/>
      <c r="G1116" s="29"/>
      <c r="K1116" s="30"/>
      <c r="AS1116">
        <v>1116</v>
      </c>
      <c r="AT1116">
        <f t="shared" si="61"/>
        <v>197</v>
      </c>
    </row>
    <row r="1117" spans="1:46" ht="15.75" x14ac:dyDescent="0.25">
      <c r="A1117" s="16">
        <v>1075</v>
      </c>
      <c r="B1117" s="22"/>
      <c r="C1117" s="4">
        <f t="shared" ca="1" si="58"/>
        <v>247</v>
      </c>
      <c r="D1117" s="16"/>
      <c r="E1117" s="16"/>
      <c r="F1117" s="22"/>
      <c r="G1117" s="29"/>
      <c r="K1117" s="30"/>
      <c r="AS1117">
        <v>1117</v>
      </c>
      <c r="AT1117">
        <f t="shared" si="61"/>
        <v>197</v>
      </c>
    </row>
    <row r="1118" spans="1:46" ht="15.75" x14ac:dyDescent="0.25">
      <c r="A1118" s="16">
        <v>1076</v>
      </c>
      <c r="B1118" s="22"/>
      <c r="C1118" s="4">
        <f t="shared" ca="1" si="58"/>
        <v>247</v>
      </c>
      <c r="D1118" s="16"/>
      <c r="E1118" s="16"/>
      <c r="F1118" s="22"/>
      <c r="G1118" s="29"/>
      <c r="K1118" s="30"/>
      <c r="AS1118">
        <v>1118</v>
      </c>
      <c r="AT1118">
        <f t="shared" si="61"/>
        <v>197</v>
      </c>
    </row>
    <row r="1119" spans="1:46" ht="15.75" x14ac:dyDescent="0.25">
      <c r="A1119" s="16">
        <v>1077</v>
      </c>
      <c r="B1119" s="22"/>
      <c r="C1119" s="4">
        <f t="shared" ca="1" si="58"/>
        <v>230</v>
      </c>
      <c r="D1119" s="16"/>
      <c r="E1119" s="16"/>
      <c r="F1119" s="22"/>
      <c r="G1119" s="29"/>
      <c r="K1119" s="30"/>
      <c r="AS1119">
        <v>1119</v>
      </c>
      <c r="AT1119">
        <f t="shared" si="61"/>
        <v>197</v>
      </c>
    </row>
    <row r="1120" spans="1:46" ht="15.75" x14ac:dyDescent="0.25">
      <c r="A1120" s="16">
        <v>1078</v>
      </c>
      <c r="B1120" s="22"/>
      <c r="C1120" s="4">
        <f t="shared" ca="1" si="58"/>
        <v>211</v>
      </c>
      <c r="D1120" s="16"/>
      <c r="E1120" s="16"/>
      <c r="F1120" s="22"/>
      <c r="G1120" s="29"/>
      <c r="K1120" s="30"/>
      <c r="AS1120">
        <v>1120</v>
      </c>
      <c r="AT1120">
        <f t="shared" si="61"/>
        <v>197</v>
      </c>
    </row>
    <row r="1121" spans="1:46" ht="15.75" x14ac:dyDescent="0.25">
      <c r="A1121" s="16">
        <v>1079</v>
      </c>
      <c r="B1121" s="22"/>
      <c r="C1121" s="4">
        <f t="shared" ca="1" si="58"/>
        <v>220</v>
      </c>
      <c r="D1121" s="16"/>
      <c r="E1121" s="16"/>
      <c r="F1121" s="22"/>
      <c r="G1121" s="29"/>
      <c r="K1121" s="30"/>
      <c r="AS1121">
        <v>1121</v>
      </c>
      <c r="AT1121">
        <f t="shared" ref="AT1121:AT1127" si="62">4*60+25</f>
        <v>265</v>
      </c>
    </row>
    <row r="1122" spans="1:46" ht="15.75" x14ac:dyDescent="0.25">
      <c r="A1122" s="16">
        <v>1080</v>
      </c>
      <c r="B1122" s="22"/>
      <c r="C1122" s="4">
        <f t="shared" ca="1" si="58"/>
        <v>210</v>
      </c>
      <c r="D1122" s="16"/>
      <c r="E1122" s="16"/>
      <c r="F1122" s="22"/>
      <c r="G1122" s="29"/>
      <c r="K1122" s="30"/>
      <c r="AS1122">
        <v>1122</v>
      </c>
      <c r="AT1122">
        <f t="shared" si="62"/>
        <v>265</v>
      </c>
    </row>
    <row r="1123" spans="1:46" ht="15.75" x14ac:dyDescent="0.25">
      <c r="A1123" s="16">
        <v>1081</v>
      </c>
      <c r="B1123" s="22"/>
      <c r="C1123" s="4">
        <f t="shared" ca="1" si="58"/>
        <v>302</v>
      </c>
      <c r="D1123" s="16"/>
      <c r="E1123" s="16"/>
      <c r="F1123" s="22"/>
      <c r="G1123" s="29"/>
      <c r="K1123" s="30"/>
      <c r="AS1123">
        <v>1123</v>
      </c>
      <c r="AT1123">
        <f t="shared" si="62"/>
        <v>265</v>
      </c>
    </row>
    <row r="1124" spans="1:46" ht="15.75" x14ac:dyDescent="0.25">
      <c r="A1124" s="16">
        <v>1082</v>
      </c>
      <c r="B1124" s="22"/>
      <c r="C1124" s="4">
        <f t="shared" ca="1" si="58"/>
        <v>165</v>
      </c>
      <c r="D1124" s="16"/>
      <c r="E1124" s="16"/>
      <c r="F1124" s="22"/>
      <c r="G1124" s="29"/>
      <c r="K1124" s="30"/>
      <c r="AS1124">
        <v>1124</v>
      </c>
      <c r="AT1124">
        <f t="shared" si="62"/>
        <v>265</v>
      </c>
    </row>
    <row r="1125" spans="1:46" ht="15.75" x14ac:dyDescent="0.25">
      <c r="A1125" s="16">
        <v>1083</v>
      </c>
      <c r="B1125" s="22"/>
      <c r="C1125" s="4">
        <f t="shared" ca="1" si="58"/>
        <v>200</v>
      </c>
      <c r="D1125" s="16"/>
      <c r="E1125" s="16"/>
      <c r="F1125" s="22"/>
      <c r="G1125" s="29"/>
      <c r="K1125" s="30"/>
      <c r="AS1125">
        <v>1125</v>
      </c>
      <c r="AT1125">
        <f t="shared" si="62"/>
        <v>265</v>
      </c>
    </row>
    <row r="1126" spans="1:46" ht="15.75" x14ac:dyDescent="0.25">
      <c r="A1126" s="16">
        <v>1084</v>
      </c>
      <c r="B1126" s="22"/>
      <c r="C1126" s="4">
        <f t="shared" ca="1" si="58"/>
        <v>223</v>
      </c>
      <c r="D1126" s="16"/>
      <c r="E1126" s="16"/>
      <c r="F1126" s="22"/>
      <c r="G1126" s="29"/>
      <c r="K1126" s="30"/>
      <c r="AS1126">
        <v>1126</v>
      </c>
      <c r="AT1126">
        <f t="shared" si="62"/>
        <v>265</v>
      </c>
    </row>
    <row r="1127" spans="1:46" ht="15.75" x14ac:dyDescent="0.25">
      <c r="A1127" s="16">
        <v>1085</v>
      </c>
      <c r="B1127" s="22"/>
      <c r="C1127" s="4">
        <f t="shared" ca="1" si="58"/>
        <v>269</v>
      </c>
      <c r="D1127" s="16"/>
      <c r="E1127" s="16"/>
      <c r="F1127" s="22"/>
      <c r="G1127" s="29"/>
      <c r="K1127" s="30"/>
      <c r="AS1127">
        <v>1127</v>
      </c>
      <c r="AT1127">
        <f t="shared" si="62"/>
        <v>265</v>
      </c>
    </row>
    <row r="1128" spans="1:46" ht="15.75" x14ac:dyDescent="0.25">
      <c r="A1128" s="16">
        <v>1086</v>
      </c>
      <c r="B1128" s="22"/>
      <c r="C1128" s="4">
        <f t="shared" ca="1" si="58"/>
        <v>239</v>
      </c>
      <c r="D1128" s="16"/>
      <c r="E1128" s="16"/>
      <c r="F1128" s="22"/>
      <c r="G1128" s="29"/>
      <c r="K1128" s="30"/>
      <c r="AS1128">
        <v>1128</v>
      </c>
      <c r="AT1128">
        <f t="shared" ref="AT1128:AT1141" si="63">5*60+8</f>
        <v>308</v>
      </c>
    </row>
    <row r="1129" spans="1:46" ht="15.75" x14ac:dyDescent="0.25">
      <c r="A1129" s="16">
        <v>1087</v>
      </c>
      <c r="B1129" s="22"/>
      <c r="C1129" s="4">
        <f t="shared" ca="1" si="58"/>
        <v>287</v>
      </c>
      <c r="D1129" s="16"/>
      <c r="E1129" s="16"/>
      <c r="F1129" s="22"/>
      <c r="G1129" s="29"/>
      <c r="K1129" s="30"/>
      <c r="AS1129">
        <v>1129</v>
      </c>
      <c r="AT1129">
        <f t="shared" si="63"/>
        <v>308</v>
      </c>
    </row>
    <row r="1130" spans="1:46" ht="15.75" x14ac:dyDescent="0.25">
      <c r="A1130" s="16">
        <v>1088</v>
      </c>
      <c r="B1130" s="22"/>
      <c r="C1130" s="4">
        <f t="shared" ca="1" si="58"/>
        <v>229</v>
      </c>
      <c r="D1130" s="16"/>
      <c r="E1130" s="16"/>
      <c r="F1130" s="22"/>
      <c r="G1130" s="29"/>
      <c r="K1130" s="30"/>
      <c r="AS1130">
        <v>1130</v>
      </c>
      <c r="AT1130">
        <f t="shared" si="63"/>
        <v>308</v>
      </c>
    </row>
    <row r="1131" spans="1:46" ht="15.75" x14ac:dyDescent="0.25">
      <c r="A1131" s="16">
        <v>1089</v>
      </c>
      <c r="B1131" s="22"/>
      <c r="C1131" s="4">
        <f t="shared" ref="C1131:C1194" ca="1" si="64">IF(OR(ISBLANK(A1131),A1131&gt;$I$9),NA(),OFFSET(INDIRECT($BA$3),A1131-1,0,1,1))</f>
        <v>208</v>
      </c>
      <c r="D1131" s="16"/>
      <c r="E1131" s="16"/>
      <c r="F1131" s="22"/>
      <c r="G1131" s="29"/>
      <c r="K1131" s="30"/>
      <c r="AS1131">
        <v>1131</v>
      </c>
      <c r="AT1131">
        <f t="shared" si="63"/>
        <v>308</v>
      </c>
    </row>
    <row r="1132" spans="1:46" ht="15.75" x14ac:dyDescent="0.25">
      <c r="A1132" s="16">
        <v>1090</v>
      </c>
      <c r="B1132" s="22"/>
      <c r="C1132" s="4">
        <f t="shared" ca="1" si="64"/>
        <v>274</v>
      </c>
      <c r="D1132" s="16"/>
      <c r="E1132" s="16"/>
      <c r="F1132" s="22"/>
      <c r="G1132" s="29"/>
      <c r="K1132" s="30"/>
      <c r="AS1132">
        <v>1132</v>
      </c>
      <c r="AT1132">
        <f t="shared" si="63"/>
        <v>308</v>
      </c>
    </row>
    <row r="1133" spans="1:46" ht="15.75" x14ac:dyDescent="0.25">
      <c r="A1133" s="16">
        <v>1091</v>
      </c>
      <c r="B1133" s="22"/>
      <c r="C1133" s="4">
        <f t="shared" ca="1" si="64"/>
        <v>216</v>
      </c>
      <c r="D1133" s="16"/>
      <c r="E1133" s="16"/>
      <c r="F1133" s="22"/>
      <c r="G1133" s="29"/>
      <c r="K1133" s="30"/>
      <c r="AS1133">
        <v>1133</v>
      </c>
      <c r="AT1133">
        <f t="shared" si="63"/>
        <v>308</v>
      </c>
    </row>
    <row r="1134" spans="1:46" ht="15.75" x14ac:dyDescent="0.25">
      <c r="A1134" s="16">
        <v>1092</v>
      </c>
      <c r="B1134" s="22"/>
      <c r="C1134" s="4">
        <f t="shared" ca="1" si="64"/>
        <v>264</v>
      </c>
      <c r="D1134" s="16"/>
      <c r="E1134" s="16"/>
      <c r="F1134" s="22"/>
      <c r="G1134" s="29"/>
      <c r="K1134" s="30"/>
      <c r="AS1134">
        <v>1134</v>
      </c>
      <c r="AT1134">
        <f t="shared" si="63"/>
        <v>308</v>
      </c>
    </row>
    <row r="1135" spans="1:46" ht="15.75" x14ac:dyDescent="0.25">
      <c r="A1135" s="16">
        <v>1093</v>
      </c>
      <c r="B1135" s="22"/>
      <c r="C1135" s="4">
        <f t="shared" ca="1" si="64"/>
        <v>289</v>
      </c>
      <c r="D1135" s="16"/>
      <c r="E1135" s="16"/>
      <c r="F1135" s="22"/>
      <c r="G1135" s="29"/>
      <c r="K1135" s="30"/>
      <c r="AS1135">
        <v>1135</v>
      </c>
      <c r="AT1135">
        <f t="shared" si="63"/>
        <v>308</v>
      </c>
    </row>
    <row r="1136" spans="1:46" ht="15.75" x14ac:dyDescent="0.25">
      <c r="A1136" s="16">
        <v>1094</v>
      </c>
      <c r="B1136" s="22"/>
      <c r="C1136" s="4">
        <f t="shared" ca="1" si="64"/>
        <v>267</v>
      </c>
      <c r="D1136" s="16"/>
      <c r="E1136" s="16"/>
      <c r="F1136" s="22"/>
      <c r="G1136" s="29"/>
      <c r="K1136" s="30"/>
      <c r="AS1136">
        <v>1136</v>
      </c>
      <c r="AT1136">
        <f t="shared" si="63"/>
        <v>308</v>
      </c>
    </row>
    <row r="1137" spans="1:46" ht="15.75" x14ac:dyDescent="0.25">
      <c r="A1137" s="16">
        <v>1095</v>
      </c>
      <c r="B1137" s="22"/>
      <c r="C1137" s="4">
        <f t="shared" ca="1" si="64"/>
        <v>253</v>
      </c>
      <c r="D1137" s="16"/>
      <c r="E1137" s="16"/>
      <c r="F1137" s="22"/>
      <c r="G1137" s="29"/>
      <c r="K1137" s="30"/>
      <c r="AS1137">
        <v>1137</v>
      </c>
      <c r="AT1137">
        <f t="shared" si="63"/>
        <v>308</v>
      </c>
    </row>
    <row r="1138" spans="1:46" ht="15.75" x14ac:dyDescent="0.25">
      <c r="A1138" s="16">
        <v>1096</v>
      </c>
      <c r="B1138" s="22"/>
      <c r="C1138" s="4">
        <f t="shared" ca="1" si="64"/>
        <v>285</v>
      </c>
      <c r="D1138" s="16"/>
      <c r="E1138" s="16"/>
      <c r="F1138" s="22"/>
      <c r="G1138" s="29"/>
      <c r="K1138" s="30"/>
      <c r="AS1138">
        <v>1138</v>
      </c>
      <c r="AT1138">
        <f t="shared" si="63"/>
        <v>308</v>
      </c>
    </row>
    <row r="1139" spans="1:46" ht="15.75" x14ac:dyDescent="0.25">
      <c r="A1139" s="16">
        <v>1097</v>
      </c>
      <c r="B1139" s="22"/>
      <c r="C1139" s="4">
        <f t="shared" ca="1" si="64"/>
        <v>227</v>
      </c>
      <c r="D1139" s="16"/>
      <c r="E1139" s="16"/>
      <c r="F1139" s="22"/>
      <c r="G1139" s="29"/>
      <c r="K1139" s="30"/>
      <c r="AS1139">
        <v>1139</v>
      </c>
      <c r="AT1139">
        <f t="shared" si="63"/>
        <v>308</v>
      </c>
    </row>
    <row r="1140" spans="1:46" ht="15.75" x14ac:dyDescent="0.25">
      <c r="A1140" s="16">
        <v>1098</v>
      </c>
      <c r="B1140" s="22"/>
      <c r="C1140" s="4">
        <f t="shared" ca="1" si="64"/>
        <v>248</v>
      </c>
      <c r="D1140" s="16"/>
      <c r="E1140" s="16"/>
      <c r="F1140" s="22"/>
      <c r="G1140" s="29"/>
      <c r="K1140" s="30"/>
      <c r="AS1140">
        <v>1140</v>
      </c>
      <c r="AT1140">
        <f t="shared" si="63"/>
        <v>308</v>
      </c>
    </row>
    <row r="1141" spans="1:46" ht="15.75" x14ac:dyDescent="0.25">
      <c r="A1141" s="16">
        <v>1099</v>
      </c>
      <c r="B1141" s="22"/>
      <c r="C1141" s="4">
        <f t="shared" ca="1" si="64"/>
        <v>258</v>
      </c>
      <c r="D1141" s="16"/>
      <c r="E1141" s="16"/>
      <c r="F1141" s="22"/>
      <c r="G1141" s="29"/>
      <c r="K1141" s="30"/>
      <c r="AS1141">
        <v>1141</v>
      </c>
      <c r="AT1141">
        <f t="shared" si="63"/>
        <v>308</v>
      </c>
    </row>
    <row r="1142" spans="1:46" ht="15.75" x14ac:dyDescent="0.25">
      <c r="A1142" s="16">
        <v>1100</v>
      </c>
      <c r="B1142" s="22"/>
      <c r="C1142" s="4">
        <f t="shared" ca="1" si="64"/>
        <v>192</v>
      </c>
      <c r="D1142" s="16"/>
      <c r="E1142" s="16"/>
      <c r="F1142" s="22"/>
      <c r="G1142" s="29"/>
      <c r="K1142" s="30"/>
      <c r="AS1142">
        <v>1142</v>
      </c>
      <c r="AT1142">
        <f>3*60+50</f>
        <v>230</v>
      </c>
    </row>
    <row r="1143" spans="1:46" ht="15.75" x14ac:dyDescent="0.25">
      <c r="A1143" s="16">
        <v>1101</v>
      </c>
      <c r="B1143" s="22"/>
      <c r="C1143" s="4">
        <f t="shared" ca="1" si="64"/>
        <v>283</v>
      </c>
      <c r="D1143" s="16"/>
      <c r="E1143" s="16"/>
      <c r="F1143" s="22"/>
      <c r="G1143" s="29"/>
      <c r="K1143" s="30"/>
      <c r="AS1143">
        <v>1143</v>
      </c>
      <c r="AT1143">
        <f>3*60+50</f>
        <v>230</v>
      </c>
    </row>
    <row r="1144" spans="1:46" ht="15.75" x14ac:dyDescent="0.25">
      <c r="A1144" s="16">
        <v>1102</v>
      </c>
      <c r="B1144" s="22"/>
      <c r="C1144" s="4">
        <f t="shared" ca="1" si="64"/>
        <v>254</v>
      </c>
      <c r="D1144" s="16"/>
      <c r="E1144" s="16"/>
      <c r="F1144" s="22"/>
      <c r="G1144" s="29"/>
      <c r="K1144" s="30"/>
      <c r="AS1144">
        <v>1144</v>
      </c>
      <c r="AT1144">
        <f>4*60+33</f>
        <v>273</v>
      </c>
    </row>
    <row r="1145" spans="1:46" ht="15.75" x14ac:dyDescent="0.25">
      <c r="A1145" s="16">
        <v>1103</v>
      </c>
      <c r="B1145" s="22"/>
      <c r="C1145" s="4">
        <f t="shared" ca="1" si="64"/>
        <v>268</v>
      </c>
      <c r="D1145" s="16"/>
      <c r="E1145" s="16"/>
      <c r="F1145" s="22"/>
      <c r="G1145" s="29"/>
      <c r="K1145" s="30"/>
      <c r="AS1145">
        <v>1145</v>
      </c>
      <c r="AT1145">
        <f>4*60+33</f>
        <v>273</v>
      </c>
    </row>
    <row r="1146" spans="1:46" ht="15.75" x14ac:dyDescent="0.25">
      <c r="A1146" s="16">
        <v>1104</v>
      </c>
      <c r="B1146" s="22"/>
      <c r="C1146" s="4">
        <f t="shared" ca="1" si="64"/>
        <v>230</v>
      </c>
      <c r="D1146" s="16"/>
      <c r="E1146" s="16"/>
      <c r="F1146" s="22"/>
      <c r="G1146" s="29"/>
      <c r="K1146" s="30"/>
      <c r="AS1146">
        <v>1146</v>
      </c>
      <c r="AT1146">
        <f>4*60+33</f>
        <v>273</v>
      </c>
    </row>
    <row r="1147" spans="1:46" ht="15.75" x14ac:dyDescent="0.25">
      <c r="A1147" s="16">
        <v>1105</v>
      </c>
      <c r="B1147" s="22"/>
      <c r="C1147" s="4">
        <f t="shared" ca="1" si="64"/>
        <v>235</v>
      </c>
      <c r="D1147" s="16"/>
      <c r="E1147" s="16"/>
      <c r="F1147" s="22"/>
      <c r="G1147" s="29"/>
      <c r="K1147" s="30"/>
      <c r="AS1147">
        <v>1147</v>
      </c>
      <c r="AT1147">
        <f>4*60+33</f>
        <v>273</v>
      </c>
    </row>
    <row r="1148" spans="1:46" ht="15.75" x14ac:dyDescent="0.25">
      <c r="A1148" s="16">
        <v>1106</v>
      </c>
      <c r="B1148" s="22"/>
      <c r="C1148" s="4">
        <f t="shared" ca="1" si="64"/>
        <v>269</v>
      </c>
      <c r="D1148" s="16"/>
      <c r="E1148" s="16"/>
      <c r="F1148" s="22"/>
      <c r="G1148" s="29"/>
      <c r="K1148" s="30"/>
      <c r="AS1148">
        <v>1148</v>
      </c>
      <c r="AT1148">
        <f>4*60+33</f>
        <v>273</v>
      </c>
    </row>
    <row r="1149" spans="1:46" ht="15.75" x14ac:dyDescent="0.25">
      <c r="A1149" s="16">
        <v>1107</v>
      </c>
      <c r="B1149" s="22"/>
      <c r="C1149" s="4">
        <f t="shared" ca="1" si="64"/>
        <v>218</v>
      </c>
      <c r="D1149" s="16"/>
      <c r="E1149" s="16"/>
      <c r="F1149" s="22"/>
      <c r="G1149" s="29"/>
      <c r="K1149" s="30"/>
      <c r="AS1149">
        <v>1149</v>
      </c>
      <c r="AT1149">
        <f t="shared" ref="AT1149:AT1157" si="65">4*60+33</f>
        <v>273</v>
      </c>
    </row>
    <row r="1150" spans="1:46" ht="15.75" x14ac:dyDescent="0.25">
      <c r="A1150" s="16">
        <v>1108</v>
      </c>
      <c r="B1150" s="22"/>
      <c r="C1150" s="4">
        <f t="shared" ca="1" si="64"/>
        <v>163</v>
      </c>
      <c r="D1150" s="16"/>
      <c r="E1150" s="16"/>
      <c r="F1150" s="22"/>
      <c r="G1150" s="29"/>
      <c r="K1150" s="30"/>
      <c r="AS1150">
        <v>1150</v>
      </c>
      <c r="AT1150">
        <f t="shared" si="65"/>
        <v>273</v>
      </c>
    </row>
    <row r="1151" spans="1:46" ht="15.75" x14ac:dyDescent="0.25">
      <c r="A1151" s="16">
        <v>1109</v>
      </c>
      <c r="B1151" s="22"/>
      <c r="C1151" s="4">
        <f t="shared" ca="1" si="64"/>
        <v>208</v>
      </c>
      <c r="D1151" s="16"/>
      <c r="E1151" s="16"/>
      <c r="F1151" s="22"/>
      <c r="G1151" s="29"/>
      <c r="K1151" s="30"/>
      <c r="AS1151">
        <v>1151</v>
      </c>
      <c r="AT1151">
        <f t="shared" si="65"/>
        <v>273</v>
      </c>
    </row>
    <row r="1152" spans="1:46" ht="15.75" x14ac:dyDescent="0.25">
      <c r="A1152" s="16">
        <v>1110</v>
      </c>
      <c r="B1152" s="22"/>
      <c r="C1152" s="4">
        <f t="shared" ca="1" si="64"/>
        <v>134</v>
      </c>
      <c r="D1152" s="16"/>
      <c r="E1152" s="16"/>
      <c r="F1152" s="22"/>
      <c r="G1152" s="29"/>
      <c r="K1152" s="30"/>
      <c r="AS1152">
        <v>1152</v>
      </c>
      <c r="AT1152">
        <f t="shared" si="65"/>
        <v>273</v>
      </c>
    </row>
    <row r="1153" spans="1:46" ht="15.75" x14ac:dyDescent="0.25">
      <c r="A1153" s="16">
        <v>1111</v>
      </c>
      <c r="B1153" s="22"/>
      <c r="C1153" s="4">
        <f t="shared" ca="1" si="64"/>
        <v>192</v>
      </c>
      <c r="D1153" s="16"/>
      <c r="E1153" s="16"/>
      <c r="F1153" s="22"/>
      <c r="G1153" s="29"/>
      <c r="K1153" s="30"/>
      <c r="AS1153">
        <v>1153</v>
      </c>
      <c r="AT1153">
        <f t="shared" si="65"/>
        <v>273</v>
      </c>
    </row>
    <row r="1154" spans="1:46" ht="15.75" x14ac:dyDescent="0.25">
      <c r="A1154" s="16">
        <v>1112</v>
      </c>
      <c r="B1154" s="22"/>
      <c r="C1154" s="4">
        <f t="shared" ca="1" si="64"/>
        <v>216</v>
      </c>
      <c r="D1154" s="16"/>
      <c r="E1154" s="16"/>
      <c r="F1154" s="22"/>
      <c r="G1154" s="29"/>
      <c r="K1154" s="30"/>
      <c r="AS1154">
        <v>1154</v>
      </c>
      <c r="AT1154">
        <f t="shared" si="65"/>
        <v>273</v>
      </c>
    </row>
    <row r="1155" spans="1:46" ht="15.75" x14ac:dyDescent="0.25">
      <c r="A1155" s="16">
        <v>1113</v>
      </c>
      <c r="B1155" s="22"/>
      <c r="C1155" s="4">
        <f t="shared" ca="1" si="64"/>
        <v>237</v>
      </c>
      <c r="D1155" s="16"/>
      <c r="E1155" s="16"/>
      <c r="F1155" s="22"/>
      <c r="G1155" s="29"/>
      <c r="K1155" s="30"/>
      <c r="AS1155">
        <v>1155</v>
      </c>
      <c r="AT1155">
        <f t="shared" si="65"/>
        <v>273</v>
      </c>
    </row>
    <row r="1156" spans="1:46" ht="15.75" x14ac:dyDescent="0.25">
      <c r="A1156" s="16">
        <v>1114</v>
      </c>
      <c r="B1156" s="22"/>
      <c r="C1156" s="4">
        <f t="shared" ca="1" si="64"/>
        <v>254</v>
      </c>
      <c r="D1156" s="16"/>
      <c r="E1156" s="16"/>
      <c r="F1156" s="22"/>
      <c r="G1156" s="29"/>
      <c r="K1156" s="30"/>
      <c r="AS1156">
        <v>1156</v>
      </c>
      <c r="AT1156">
        <f t="shared" si="65"/>
        <v>273</v>
      </c>
    </row>
    <row r="1157" spans="1:46" ht="15.75" x14ac:dyDescent="0.25">
      <c r="A1157" s="16">
        <v>1115</v>
      </c>
      <c r="B1157" s="22"/>
      <c r="C1157" s="4">
        <f t="shared" ca="1" si="64"/>
        <v>230</v>
      </c>
      <c r="D1157" s="16"/>
      <c r="E1157" s="16"/>
      <c r="F1157" s="22"/>
      <c r="G1157" s="29"/>
      <c r="K1157" s="30"/>
      <c r="AS1157">
        <v>1157</v>
      </c>
      <c r="AT1157">
        <f t="shared" si="65"/>
        <v>273</v>
      </c>
    </row>
    <row r="1158" spans="1:46" ht="15.75" x14ac:dyDescent="0.25">
      <c r="A1158" s="16">
        <v>1116</v>
      </c>
      <c r="B1158" s="22"/>
      <c r="C1158" s="4">
        <f t="shared" ca="1" si="64"/>
        <v>212</v>
      </c>
      <c r="D1158" s="16"/>
      <c r="E1158" s="16"/>
      <c r="F1158" s="22"/>
      <c r="G1158" s="29"/>
      <c r="K1158" s="30"/>
      <c r="AS1158">
        <v>1158</v>
      </c>
      <c r="AT1158">
        <f t="shared" ref="AT1158:AT1165" si="66">4*60+5</f>
        <v>245</v>
      </c>
    </row>
    <row r="1159" spans="1:46" ht="15.75" x14ac:dyDescent="0.25">
      <c r="A1159" s="16">
        <v>1117</v>
      </c>
      <c r="B1159" s="22"/>
      <c r="C1159" s="4">
        <f t="shared" ca="1" si="64"/>
        <v>240</v>
      </c>
      <c r="D1159" s="16"/>
      <c r="E1159" s="16"/>
      <c r="F1159" s="22"/>
      <c r="G1159" s="29"/>
      <c r="K1159" s="30"/>
      <c r="AS1159">
        <v>1159</v>
      </c>
      <c r="AT1159">
        <f t="shared" si="66"/>
        <v>245</v>
      </c>
    </row>
    <row r="1160" spans="1:46" ht="15.75" x14ac:dyDescent="0.25">
      <c r="A1160" s="16">
        <v>1118</v>
      </c>
      <c r="B1160" s="22"/>
      <c r="C1160" s="4">
        <f t="shared" ca="1" si="64"/>
        <v>195</v>
      </c>
      <c r="D1160" s="16"/>
      <c r="E1160" s="16"/>
      <c r="F1160" s="22"/>
      <c r="G1160" s="29"/>
      <c r="K1160" s="30"/>
      <c r="AS1160">
        <v>1160</v>
      </c>
      <c r="AT1160">
        <f t="shared" si="66"/>
        <v>245</v>
      </c>
    </row>
    <row r="1161" spans="1:46" ht="15.75" x14ac:dyDescent="0.25">
      <c r="A1161" s="16">
        <v>1119</v>
      </c>
      <c r="B1161" s="22"/>
      <c r="C1161" s="4">
        <f t="shared" ca="1" si="64"/>
        <v>299</v>
      </c>
      <c r="D1161" s="16"/>
      <c r="E1161" s="16"/>
      <c r="F1161" s="22"/>
      <c r="G1161" s="29"/>
      <c r="K1161" s="30"/>
      <c r="AS1161">
        <v>1161</v>
      </c>
      <c r="AT1161">
        <f t="shared" si="66"/>
        <v>245</v>
      </c>
    </row>
    <row r="1162" spans="1:46" ht="15.75" x14ac:dyDescent="0.25">
      <c r="A1162" s="16">
        <v>1120</v>
      </c>
      <c r="B1162" s="22"/>
      <c r="C1162" s="4">
        <f t="shared" ca="1" si="64"/>
        <v>244</v>
      </c>
      <c r="D1162" s="16"/>
      <c r="E1162" s="16"/>
      <c r="F1162" s="22"/>
      <c r="G1162" s="29"/>
      <c r="K1162" s="30"/>
      <c r="AS1162">
        <v>1162</v>
      </c>
      <c r="AT1162">
        <f t="shared" si="66"/>
        <v>245</v>
      </c>
    </row>
    <row r="1163" spans="1:46" ht="15.75" x14ac:dyDescent="0.25">
      <c r="A1163" s="16">
        <v>1121</v>
      </c>
      <c r="B1163" s="22"/>
      <c r="C1163" s="4">
        <f t="shared" ca="1" si="64"/>
        <v>314</v>
      </c>
      <c r="D1163" s="16"/>
      <c r="E1163" s="16"/>
      <c r="F1163" s="22"/>
      <c r="G1163" s="29"/>
      <c r="K1163" s="30"/>
      <c r="AS1163">
        <v>1163</v>
      </c>
      <c r="AT1163">
        <f t="shared" si="66"/>
        <v>245</v>
      </c>
    </row>
    <row r="1164" spans="1:46" ht="15.75" x14ac:dyDescent="0.25">
      <c r="A1164" s="16">
        <v>1122</v>
      </c>
      <c r="B1164" s="22"/>
      <c r="C1164" s="4">
        <f t="shared" ca="1" si="64"/>
        <v>238</v>
      </c>
      <c r="D1164" s="16"/>
      <c r="E1164" s="16"/>
      <c r="F1164" s="22"/>
      <c r="G1164" s="29"/>
      <c r="K1164" s="30"/>
      <c r="AS1164">
        <v>1164</v>
      </c>
      <c r="AT1164">
        <f t="shared" si="66"/>
        <v>245</v>
      </c>
    </row>
    <row r="1165" spans="1:46" ht="15.75" x14ac:dyDescent="0.25">
      <c r="A1165" s="16">
        <v>1123</v>
      </c>
      <c r="B1165" s="22"/>
      <c r="C1165" s="4">
        <f t="shared" ca="1" si="64"/>
        <v>203</v>
      </c>
      <c r="D1165" s="16"/>
      <c r="E1165" s="16"/>
      <c r="F1165" s="22"/>
      <c r="G1165" s="29"/>
      <c r="K1165" s="30"/>
      <c r="AS1165">
        <v>1165</v>
      </c>
      <c r="AT1165">
        <f t="shared" si="66"/>
        <v>245</v>
      </c>
    </row>
    <row r="1166" spans="1:46" ht="15.75" x14ac:dyDescent="0.25">
      <c r="A1166" s="16">
        <v>1124</v>
      </c>
      <c r="B1166" s="22"/>
      <c r="C1166" s="4">
        <f t="shared" ca="1" si="64"/>
        <v>178</v>
      </c>
      <c r="D1166" s="16"/>
      <c r="E1166" s="16"/>
      <c r="F1166" s="22"/>
      <c r="G1166" s="29"/>
      <c r="K1166" s="30"/>
      <c r="AS1166">
        <v>1166</v>
      </c>
      <c r="AT1166">
        <f>4*60+36</f>
        <v>276</v>
      </c>
    </row>
    <row r="1167" spans="1:46" ht="15.75" x14ac:dyDescent="0.25">
      <c r="A1167" s="16">
        <v>1125</v>
      </c>
      <c r="B1167" s="22"/>
      <c r="C1167" s="4">
        <f t="shared" ca="1" si="64"/>
        <v>242</v>
      </c>
      <c r="D1167" s="16"/>
      <c r="E1167" s="16"/>
      <c r="F1167" s="22"/>
      <c r="G1167" s="29"/>
      <c r="K1167" s="30"/>
      <c r="AS1167">
        <v>1167</v>
      </c>
      <c r="AT1167">
        <f>4*60+36</f>
        <v>276</v>
      </c>
    </row>
    <row r="1168" spans="1:46" ht="15.75" x14ac:dyDescent="0.25">
      <c r="A1168" s="16">
        <v>1126</v>
      </c>
      <c r="B1168" s="22"/>
      <c r="C1168" s="4">
        <f t="shared" ca="1" si="64"/>
        <v>231</v>
      </c>
      <c r="D1168" s="16"/>
      <c r="E1168" s="16"/>
      <c r="F1168" s="22"/>
      <c r="G1168" s="29"/>
      <c r="K1168" s="30"/>
      <c r="AS1168">
        <v>1168</v>
      </c>
      <c r="AT1168">
        <f t="shared" ref="AT1168:AT1175" si="67">4*60+25</f>
        <v>265</v>
      </c>
    </row>
    <row r="1169" spans="1:46" ht="15.75" x14ac:dyDescent="0.25">
      <c r="A1169" s="16">
        <v>1127</v>
      </c>
      <c r="B1169" s="22"/>
      <c r="C1169" s="4">
        <f t="shared" ca="1" si="64"/>
        <v>230</v>
      </c>
      <c r="D1169" s="16"/>
      <c r="E1169" s="16"/>
      <c r="F1169" s="22"/>
      <c r="G1169" s="29"/>
      <c r="K1169" s="30"/>
      <c r="AS1169">
        <v>1169</v>
      </c>
      <c r="AT1169">
        <f t="shared" si="67"/>
        <v>265</v>
      </c>
    </row>
    <row r="1170" spans="1:46" ht="15.75" x14ac:dyDescent="0.25">
      <c r="A1170" s="16">
        <v>1128</v>
      </c>
      <c r="B1170" s="22"/>
      <c r="C1170" s="4">
        <f t="shared" ca="1" si="64"/>
        <v>218</v>
      </c>
      <c r="D1170" s="16"/>
      <c r="E1170" s="16"/>
      <c r="F1170" s="22"/>
      <c r="G1170" s="29"/>
      <c r="K1170" s="30"/>
      <c r="AS1170">
        <v>1170</v>
      </c>
      <c r="AT1170">
        <f t="shared" si="67"/>
        <v>265</v>
      </c>
    </row>
    <row r="1171" spans="1:46" ht="15.75" x14ac:dyDescent="0.25">
      <c r="A1171" s="16">
        <v>1129</v>
      </c>
      <c r="B1171" s="22"/>
      <c r="C1171" s="4">
        <f t="shared" ca="1" si="64"/>
        <v>223</v>
      </c>
      <c r="D1171" s="16"/>
      <c r="E1171" s="16"/>
      <c r="F1171" s="22"/>
      <c r="G1171" s="29"/>
      <c r="K1171" s="30"/>
      <c r="AS1171">
        <v>1171</v>
      </c>
      <c r="AT1171">
        <f t="shared" si="67"/>
        <v>265</v>
      </c>
    </row>
    <row r="1172" spans="1:46" ht="15.75" x14ac:dyDescent="0.25">
      <c r="A1172" s="16">
        <v>1130</v>
      </c>
      <c r="B1172" s="22"/>
      <c r="C1172" s="4">
        <f t="shared" ca="1" si="64"/>
        <v>191</v>
      </c>
      <c r="D1172" s="16"/>
      <c r="E1172" s="16"/>
      <c r="F1172" s="22"/>
      <c r="G1172" s="29"/>
      <c r="K1172" s="30"/>
      <c r="AS1172">
        <v>1172</v>
      </c>
      <c r="AT1172">
        <f t="shared" si="67"/>
        <v>265</v>
      </c>
    </row>
    <row r="1173" spans="1:46" ht="15.75" x14ac:dyDescent="0.25">
      <c r="A1173" s="16">
        <v>1131</v>
      </c>
      <c r="B1173" s="22"/>
      <c r="C1173" s="4">
        <f t="shared" ca="1" si="64"/>
        <v>225</v>
      </c>
      <c r="D1173" s="16"/>
      <c r="E1173" s="16"/>
      <c r="F1173" s="22"/>
      <c r="G1173" s="29"/>
      <c r="K1173" s="30"/>
      <c r="AS1173">
        <v>1173</v>
      </c>
      <c r="AT1173">
        <f t="shared" si="67"/>
        <v>265</v>
      </c>
    </row>
    <row r="1174" spans="1:46" ht="15.75" x14ac:dyDescent="0.25">
      <c r="A1174" s="16">
        <v>1132</v>
      </c>
      <c r="B1174" s="22"/>
      <c r="C1174" s="4">
        <f t="shared" ca="1" si="64"/>
        <v>196</v>
      </c>
      <c r="D1174" s="16"/>
      <c r="E1174" s="16"/>
      <c r="F1174" s="22"/>
      <c r="G1174" s="29"/>
      <c r="K1174" s="30"/>
      <c r="AS1174">
        <v>1174</v>
      </c>
      <c r="AT1174">
        <f t="shared" si="67"/>
        <v>265</v>
      </c>
    </row>
    <row r="1175" spans="1:46" ht="15.75" x14ac:dyDescent="0.25">
      <c r="A1175" s="16">
        <v>1133</v>
      </c>
      <c r="B1175" s="22"/>
      <c r="C1175" s="4">
        <f t="shared" ca="1" si="64"/>
        <v>227</v>
      </c>
      <c r="D1175" s="16"/>
      <c r="E1175" s="16"/>
      <c r="F1175" s="22"/>
      <c r="G1175" s="29"/>
      <c r="K1175" s="30"/>
      <c r="AS1175">
        <v>1175</v>
      </c>
      <c r="AT1175">
        <f t="shared" si="67"/>
        <v>265</v>
      </c>
    </row>
    <row r="1176" spans="1:46" ht="15.75" x14ac:dyDescent="0.25">
      <c r="A1176" s="16">
        <v>1134</v>
      </c>
      <c r="B1176" s="22"/>
      <c r="C1176" s="4">
        <f t="shared" ca="1" si="64"/>
        <v>236</v>
      </c>
      <c r="D1176" s="16"/>
      <c r="E1176" s="16"/>
      <c r="F1176" s="22"/>
      <c r="G1176" s="29"/>
      <c r="K1176" s="30"/>
      <c r="AS1176">
        <v>1176</v>
      </c>
      <c r="AT1176">
        <f>4*60+51</f>
        <v>291</v>
      </c>
    </row>
    <row r="1177" spans="1:46" ht="15.75" x14ac:dyDescent="0.25">
      <c r="A1177" s="16">
        <v>1135</v>
      </c>
      <c r="B1177" s="22"/>
      <c r="C1177" s="4">
        <f t="shared" ca="1" si="64"/>
        <v>295</v>
      </c>
      <c r="D1177" s="16"/>
      <c r="E1177" s="16"/>
      <c r="F1177" s="22"/>
      <c r="G1177" s="29"/>
      <c r="K1177" s="30"/>
      <c r="AS1177">
        <v>1177</v>
      </c>
      <c r="AT1177">
        <f>4*60+51</f>
        <v>291</v>
      </c>
    </row>
    <row r="1178" spans="1:46" ht="15.75" x14ac:dyDescent="0.25">
      <c r="A1178" s="16">
        <v>1136</v>
      </c>
      <c r="B1178" s="22"/>
      <c r="C1178" s="4">
        <f t="shared" ca="1" si="64"/>
        <v>253</v>
      </c>
      <c r="D1178" s="16"/>
      <c r="E1178" s="16"/>
      <c r="F1178" s="22"/>
      <c r="G1178" s="29"/>
      <c r="K1178" s="30"/>
      <c r="AS1178">
        <v>1178</v>
      </c>
      <c r="AT1178">
        <f t="shared" ref="AT1178:AT1184" si="68">3*60+24</f>
        <v>204</v>
      </c>
    </row>
    <row r="1179" spans="1:46" ht="15.75" x14ac:dyDescent="0.25">
      <c r="A1179" s="16">
        <v>1137</v>
      </c>
      <c r="B1179" s="22"/>
      <c r="C1179" s="4">
        <f t="shared" ca="1" si="64"/>
        <v>260</v>
      </c>
      <c r="D1179" s="16"/>
      <c r="E1179" s="16"/>
      <c r="F1179" s="22"/>
      <c r="G1179" s="29"/>
      <c r="K1179" s="30"/>
      <c r="AS1179">
        <v>1179</v>
      </c>
      <c r="AT1179">
        <f t="shared" si="68"/>
        <v>204</v>
      </c>
    </row>
    <row r="1180" spans="1:46" ht="15.75" x14ac:dyDescent="0.25">
      <c r="A1180" s="16">
        <v>1138</v>
      </c>
      <c r="B1180" s="22"/>
      <c r="C1180" s="4">
        <f t="shared" ca="1" si="64"/>
        <v>233</v>
      </c>
      <c r="D1180" s="16"/>
      <c r="E1180" s="16"/>
      <c r="F1180" s="22"/>
      <c r="G1180" s="29"/>
      <c r="K1180" s="30"/>
      <c r="AS1180">
        <v>1180</v>
      </c>
      <c r="AT1180">
        <f t="shared" si="68"/>
        <v>204</v>
      </c>
    </row>
    <row r="1181" spans="1:46" ht="15.75" x14ac:dyDescent="0.25">
      <c r="A1181" s="16">
        <v>1139</v>
      </c>
      <c r="B1181" s="22"/>
      <c r="C1181" s="4">
        <f t="shared" ca="1" si="64"/>
        <v>235</v>
      </c>
      <c r="D1181" s="16"/>
      <c r="E1181" s="16"/>
      <c r="F1181" s="22"/>
      <c r="G1181" s="29"/>
      <c r="K1181" s="30"/>
      <c r="AS1181">
        <v>1181</v>
      </c>
      <c r="AT1181">
        <f t="shared" si="68"/>
        <v>204</v>
      </c>
    </row>
    <row r="1182" spans="1:46" ht="15.75" x14ac:dyDescent="0.25">
      <c r="A1182" s="16">
        <v>1140</v>
      </c>
      <c r="B1182" s="22"/>
      <c r="C1182" s="4">
        <f t="shared" ca="1" si="64"/>
        <v>231</v>
      </c>
      <c r="D1182" s="16"/>
      <c r="E1182" s="16"/>
      <c r="F1182" s="22"/>
      <c r="G1182" s="29"/>
      <c r="K1182" s="30"/>
      <c r="AS1182">
        <v>1182</v>
      </c>
      <c r="AT1182">
        <f t="shared" si="68"/>
        <v>204</v>
      </c>
    </row>
    <row r="1183" spans="1:46" ht="15.75" x14ac:dyDescent="0.25">
      <c r="A1183" s="16">
        <v>1141</v>
      </c>
      <c r="B1183" s="22"/>
      <c r="C1183" s="4">
        <f t="shared" ca="1" si="64"/>
        <v>235</v>
      </c>
      <c r="D1183" s="16"/>
      <c r="E1183" s="16"/>
      <c r="F1183" s="22"/>
      <c r="G1183" s="29"/>
      <c r="K1183" s="30"/>
      <c r="AS1183">
        <v>1183</v>
      </c>
      <c r="AT1183">
        <f t="shared" si="68"/>
        <v>204</v>
      </c>
    </row>
    <row r="1184" spans="1:46" ht="15.75" x14ac:dyDescent="0.25">
      <c r="A1184" s="16">
        <v>1142</v>
      </c>
      <c r="B1184" s="22"/>
      <c r="C1184" s="4">
        <f t="shared" ca="1" si="64"/>
        <v>252</v>
      </c>
      <c r="D1184" s="16"/>
      <c r="E1184" s="16"/>
      <c r="F1184" s="22"/>
      <c r="G1184" s="29"/>
      <c r="K1184" s="30"/>
      <c r="AS1184">
        <v>1184</v>
      </c>
      <c r="AT1184">
        <f t="shared" si="68"/>
        <v>204</v>
      </c>
    </row>
    <row r="1185" spans="1:46" ht="15.75" x14ac:dyDescent="0.25">
      <c r="A1185" s="16">
        <v>1143</v>
      </c>
      <c r="B1185" s="22"/>
      <c r="C1185" s="4">
        <f t="shared" ca="1" si="64"/>
        <v>311</v>
      </c>
      <c r="D1185" s="16"/>
      <c r="E1185" s="16"/>
      <c r="F1185" s="22"/>
      <c r="G1185" s="29"/>
      <c r="K1185" s="30"/>
      <c r="AS1185">
        <v>1185</v>
      </c>
      <c r="AT1185">
        <f t="shared" ref="AT1185:AT1192" si="69">3*60+53</f>
        <v>233</v>
      </c>
    </row>
    <row r="1186" spans="1:46" ht="15.75" x14ac:dyDescent="0.25">
      <c r="A1186" s="16">
        <v>1144</v>
      </c>
      <c r="B1186" s="22"/>
      <c r="C1186" s="4">
        <f t="shared" ca="1" si="64"/>
        <v>261</v>
      </c>
      <c r="D1186" s="16"/>
      <c r="E1186" s="16"/>
      <c r="F1186" s="22"/>
      <c r="G1186" s="29"/>
      <c r="K1186" s="30"/>
      <c r="AS1186">
        <v>1186</v>
      </c>
      <c r="AT1186">
        <f t="shared" si="69"/>
        <v>233</v>
      </c>
    </row>
    <row r="1187" spans="1:46" ht="15.75" x14ac:dyDescent="0.25">
      <c r="A1187" s="16">
        <v>1145</v>
      </c>
      <c r="B1187" s="22"/>
      <c r="C1187" s="4">
        <f t="shared" ca="1" si="64"/>
        <v>274</v>
      </c>
      <c r="D1187" s="16"/>
      <c r="E1187" s="16"/>
      <c r="F1187" s="22"/>
      <c r="G1187" s="29"/>
      <c r="K1187" s="30"/>
      <c r="AS1187">
        <v>1187</v>
      </c>
      <c r="AT1187">
        <f t="shared" si="69"/>
        <v>233</v>
      </c>
    </row>
    <row r="1188" spans="1:46" ht="15.75" x14ac:dyDescent="0.25">
      <c r="A1188" s="16">
        <v>1146</v>
      </c>
      <c r="B1188" s="22"/>
      <c r="C1188" s="4">
        <f t="shared" ca="1" si="64"/>
        <v>233</v>
      </c>
      <c r="D1188" s="16"/>
      <c r="E1188" s="16"/>
      <c r="F1188" s="22"/>
      <c r="G1188" s="29"/>
      <c r="K1188" s="30"/>
      <c r="AS1188">
        <v>1188</v>
      </c>
      <c r="AT1188">
        <f t="shared" si="69"/>
        <v>233</v>
      </c>
    </row>
    <row r="1189" spans="1:46" ht="15.75" x14ac:dyDescent="0.25">
      <c r="A1189" s="16">
        <v>1147</v>
      </c>
      <c r="B1189" s="22"/>
      <c r="C1189" s="4">
        <f t="shared" ca="1" si="64"/>
        <v>239</v>
      </c>
      <c r="D1189" s="16"/>
      <c r="E1189" s="16"/>
      <c r="F1189" s="22"/>
      <c r="G1189" s="29"/>
      <c r="K1189" s="30"/>
      <c r="AS1189">
        <v>1189</v>
      </c>
      <c r="AT1189">
        <f t="shared" si="69"/>
        <v>233</v>
      </c>
    </row>
    <row r="1190" spans="1:46" ht="15.75" x14ac:dyDescent="0.25">
      <c r="A1190" s="16">
        <v>1148</v>
      </c>
      <c r="B1190" s="22"/>
      <c r="C1190" s="4">
        <f t="shared" ca="1" si="64"/>
        <v>216</v>
      </c>
      <c r="D1190" s="16"/>
      <c r="E1190" s="16"/>
      <c r="F1190" s="22"/>
      <c r="G1190" s="29"/>
      <c r="K1190" s="30"/>
      <c r="AS1190">
        <v>1190</v>
      </c>
      <c r="AT1190">
        <f t="shared" si="69"/>
        <v>233</v>
      </c>
    </row>
    <row r="1191" spans="1:46" ht="15.75" x14ac:dyDescent="0.25">
      <c r="A1191" s="16">
        <v>1149</v>
      </c>
      <c r="B1191" s="22"/>
      <c r="C1191" s="4">
        <f t="shared" ca="1" si="64"/>
        <v>208</v>
      </c>
      <c r="D1191" s="16"/>
      <c r="E1191" s="16"/>
      <c r="F1191" s="22"/>
      <c r="G1191" s="29"/>
      <c r="K1191" s="30"/>
      <c r="AS1191">
        <v>1191</v>
      </c>
      <c r="AT1191">
        <f t="shared" si="69"/>
        <v>233</v>
      </c>
    </row>
    <row r="1192" spans="1:46" ht="15.75" x14ac:dyDescent="0.25">
      <c r="A1192" s="16">
        <v>1150</v>
      </c>
      <c r="B1192" s="22"/>
      <c r="C1192" s="4">
        <f t="shared" ca="1" si="64"/>
        <v>225</v>
      </c>
      <c r="D1192" s="16"/>
      <c r="E1192" s="16"/>
      <c r="F1192" s="22"/>
      <c r="G1192" s="29"/>
      <c r="K1192" s="30"/>
      <c r="AS1192">
        <v>1192</v>
      </c>
      <c r="AT1192">
        <f t="shared" si="69"/>
        <v>233</v>
      </c>
    </row>
    <row r="1193" spans="1:46" ht="15.75" x14ac:dyDescent="0.25">
      <c r="A1193" s="16">
        <v>1151</v>
      </c>
      <c r="B1193" s="22"/>
      <c r="C1193" s="4">
        <f t="shared" ca="1" si="64"/>
        <v>393</v>
      </c>
      <c r="D1193" s="16"/>
      <c r="E1193" s="16"/>
      <c r="F1193" s="22"/>
      <c r="G1193" s="29"/>
      <c r="K1193" s="30"/>
      <c r="AS1193">
        <v>1193</v>
      </c>
      <c r="AT1193">
        <f>5*60+25</f>
        <v>325</v>
      </c>
    </row>
    <row r="1194" spans="1:46" ht="15.75" x14ac:dyDescent="0.25">
      <c r="A1194" s="16">
        <v>1152</v>
      </c>
      <c r="B1194" s="22"/>
      <c r="C1194" s="4">
        <f t="shared" ca="1" si="64"/>
        <v>279</v>
      </c>
      <c r="D1194" s="16"/>
      <c r="E1194" s="16"/>
      <c r="F1194" s="22"/>
      <c r="G1194" s="29"/>
      <c r="K1194" s="30"/>
      <c r="AS1194">
        <v>1194</v>
      </c>
      <c r="AT1194">
        <f>5*60+25</f>
        <v>325</v>
      </c>
    </row>
    <row r="1195" spans="1:46" ht="15.75" x14ac:dyDescent="0.25">
      <c r="A1195" s="16">
        <v>1153</v>
      </c>
      <c r="B1195" s="22"/>
      <c r="C1195" s="4">
        <f t="shared" ref="C1195:C1258" ca="1" si="70">IF(OR(ISBLANK(A1195),A1195&gt;$I$9),NA(),OFFSET(INDIRECT($BA$3),A1195-1,0,1,1))</f>
        <v>213</v>
      </c>
      <c r="D1195" s="16"/>
      <c r="E1195" s="16"/>
      <c r="F1195" s="22"/>
      <c r="G1195" s="29"/>
      <c r="K1195" s="30"/>
      <c r="AS1195">
        <v>1195</v>
      </c>
      <c r="AT1195">
        <f>5*60+25</f>
        <v>325</v>
      </c>
    </row>
    <row r="1196" spans="1:46" ht="15.75" x14ac:dyDescent="0.25">
      <c r="A1196" s="16">
        <v>1154</v>
      </c>
      <c r="B1196" s="22"/>
      <c r="C1196" s="4">
        <f t="shared" ca="1" si="70"/>
        <v>196</v>
      </c>
      <c r="D1196" s="16"/>
      <c r="E1196" s="16"/>
      <c r="F1196" s="22"/>
      <c r="G1196" s="29"/>
      <c r="K1196" s="30"/>
      <c r="AS1196">
        <v>1196</v>
      </c>
      <c r="AT1196">
        <f>5*60+25</f>
        <v>325</v>
      </c>
    </row>
    <row r="1197" spans="1:46" ht="15.75" x14ac:dyDescent="0.25">
      <c r="A1197" s="16">
        <v>1155</v>
      </c>
      <c r="B1197" s="22"/>
      <c r="C1197" s="4">
        <f t="shared" ca="1" si="70"/>
        <v>272</v>
      </c>
      <c r="D1197" s="16"/>
      <c r="E1197" s="16"/>
      <c r="F1197" s="22"/>
      <c r="G1197" s="29"/>
      <c r="K1197" s="30"/>
      <c r="AS1197">
        <v>1197</v>
      </c>
      <c r="AT1197">
        <f>5*60+25</f>
        <v>325</v>
      </c>
    </row>
    <row r="1198" spans="1:46" ht="15.75" x14ac:dyDescent="0.25">
      <c r="A1198" s="16">
        <v>1156</v>
      </c>
      <c r="B1198" s="22"/>
      <c r="C1198" s="4">
        <f t="shared" ca="1" si="70"/>
        <v>262</v>
      </c>
      <c r="D1198" s="16"/>
      <c r="E1198" s="16"/>
      <c r="F1198" s="22"/>
      <c r="G1198" s="29"/>
      <c r="K1198" s="30"/>
      <c r="AS1198">
        <v>1198</v>
      </c>
      <c r="AT1198">
        <f>3*60+47</f>
        <v>227</v>
      </c>
    </row>
    <row r="1199" spans="1:46" ht="15.75" x14ac:dyDescent="0.25">
      <c r="A1199" s="16">
        <v>1157</v>
      </c>
      <c r="B1199" s="22"/>
      <c r="C1199" s="4">
        <f t="shared" ca="1" si="70"/>
        <v>268</v>
      </c>
      <c r="D1199" s="16"/>
      <c r="E1199" s="16"/>
      <c r="F1199" s="22"/>
      <c r="G1199" s="29"/>
      <c r="K1199" s="30"/>
      <c r="AS1199">
        <v>1199</v>
      </c>
      <c r="AT1199">
        <f>3*60+47</f>
        <v>227</v>
      </c>
    </row>
    <row r="1200" spans="1:46" ht="15.75" x14ac:dyDescent="0.25">
      <c r="A1200" s="16">
        <v>1158</v>
      </c>
      <c r="B1200" s="22"/>
      <c r="C1200" s="4">
        <f t="shared" ca="1" si="70"/>
        <v>190</v>
      </c>
      <c r="D1200" s="16"/>
      <c r="E1200" s="16"/>
      <c r="F1200" s="22"/>
      <c r="G1200" s="29"/>
      <c r="K1200" s="30"/>
      <c r="AS1200">
        <v>1200</v>
      </c>
      <c r="AT1200">
        <f>4*60+19</f>
        <v>259</v>
      </c>
    </row>
    <row r="1201" spans="1:46" ht="15.75" x14ac:dyDescent="0.25">
      <c r="A1201" s="16">
        <v>1159</v>
      </c>
      <c r="B1201" s="22"/>
      <c r="C1201" s="4">
        <f t="shared" ca="1" si="70"/>
        <v>243</v>
      </c>
      <c r="D1201" s="16"/>
      <c r="E1201" s="16"/>
      <c r="F1201" s="22"/>
      <c r="G1201" s="29"/>
      <c r="K1201" s="30"/>
      <c r="AS1201">
        <v>1201</v>
      </c>
      <c r="AT1201">
        <f>4*60+19</f>
        <v>259</v>
      </c>
    </row>
    <row r="1202" spans="1:46" ht="15.75" x14ac:dyDescent="0.25">
      <c r="A1202" s="16">
        <v>1160</v>
      </c>
      <c r="B1202" s="22"/>
      <c r="C1202" s="4">
        <f t="shared" ca="1" si="70"/>
        <v>235</v>
      </c>
      <c r="D1202" s="16"/>
      <c r="E1202" s="16"/>
      <c r="F1202" s="22"/>
      <c r="G1202" s="29"/>
      <c r="K1202" s="30"/>
      <c r="AS1202">
        <v>1202</v>
      </c>
      <c r="AT1202">
        <f>4*60+19</f>
        <v>259</v>
      </c>
    </row>
    <row r="1203" spans="1:46" ht="15.75" x14ac:dyDescent="0.25">
      <c r="A1203" s="16">
        <v>1161</v>
      </c>
      <c r="B1203" s="22"/>
      <c r="C1203" s="4">
        <f t="shared" ca="1" si="70"/>
        <v>250</v>
      </c>
      <c r="D1203" s="16"/>
      <c r="E1203" s="16"/>
      <c r="F1203" s="22"/>
      <c r="G1203" s="29"/>
      <c r="K1203" s="30"/>
      <c r="AS1203">
        <v>1203</v>
      </c>
      <c r="AT1203">
        <f>4*60+19</f>
        <v>259</v>
      </c>
    </row>
    <row r="1204" spans="1:46" ht="15.75" x14ac:dyDescent="0.25">
      <c r="A1204" s="16">
        <v>1162</v>
      </c>
      <c r="B1204" s="22"/>
      <c r="C1204" s="4">
        <f t="shared" ca="1" si="70"/>
        <v>238</v>
      </c>
      <c r="D1204" s="16"/>
      <c r="E1204" s="16"/>
      <c r="F1204" s="22"/>
      <c r="G1204" s="29"/>
      <c r="K1204" s="30"/>
      <c r="AS1204">
        <v>1204</v>
      </c>
      <c r="AT1204">
        <f>4*60+43</f>
        <v>283</v>
      </c>
    </row>
    <row r="1205" spans="1:46" ht="15.75" x14ac:dyDescent="0.25">
      <c r="A1205" s="16">
        <v>1163</v>
      </c>
      <c r="B1205" s="22"/>
      <c r="C1205" s="4">
        <f t="shared" ca="1" si="70"/>
        <v>238</v>
      </c>
      <c r="D1205" s="16"/>
      <c r="E1205" s="16"/>
      <c r="F1205" s="22"/>
      <c r="G1205" s="29"/>
      <c r="K1205" s="30"/>
      <c r="AS1205">
        <v>1205</v>
      </c>
      <c r="AT1205">
        <f>4*60+43</f>
        <v>283</v>
      </c>
    </row>
    <row r="1206" spans="1:46" ht="15.75" x14ac:dyDescent="0.25">
      <c r="A1206" s="16">
        <v>1164</v>
      </c>
      <c r="B1206" s="22"/>
      <c r="C1206" s="4">
        <f t="shared" ca="1" si="70"/>
        <v>247</v>
      </c>
      <c r="D1206" s="16"/>
      <c r="E1206" s="16"/>
      <c r="F1206" s="22"/>
      <c r="G1206" s="29"/>
      <c r="K1206" s="30"/>
      <c r="AS1206">
        <v>1206</v>
      </c>
      <c r="AT1206">
        <f>4*60+43</f>
        <v>283</v>
      </c>
    </row>
    <row r="1207" spans="1:46" ht="15.75" x14ac:dyDescent="0.25">
      <c r="A1207" s="16">
        <v>1165</v>
      </c>
      <c r="B1207" s="22"/>
      <c r="C1207" s="4">
        <f t="shared" ca="1" si="70"/>
        <v>204</v>
      </c>
      <c r="D1207" s="16"/>
      <c r="E1207" s="16"/>
      <c r="F1207" s="22"/>
      <c r="G1207" s="29"/>
      <c r="K1207" s="30"/>
      <c r="AS1207">
        <v>1207</v>
      </c>
      <c r="AT1207">
        <f>4*60+42</f>
        <v>282</v>
      </c>
    </row>
    <row r="1208" spans="1:46" ht="15.75" x14ac:dyDescent="0.25">
      <c r="A1208" s="16">
        <v>1166</v>
      </c>
      <c r="B1208" s="22"/>
      <c r="C1208" s="4">
        <f t="shared" ca="1" si="70"/>
        <v>245</v>
      </c>
      <c r="D1208" s="16"/>
      <c r="E1208" s="16"/>
      <c r="F1208" s="22"/>
      <c r="G1208" s="29"/>
      <c r="K1208" s="30"/>
      <c r="AS1208">
        <v>1208</v>
      </c>
      <c r="AT1208">
        <f>4*60+42</f>
        <v>282</v>
      </c>
    </row>
    <row r="1209" spans="1:46" ht="15.75" x14ac:dyDescent="0.25">
      <c r="A1209" s="16">
        <v>1167</v>
      </c>
      <c r="B1209" s="22"/>
      <c r="C1209" s="4">
        <f t="shared" ca="1" si="70"/>
        <v>315</v>
      </c>
      <c r="D1209" s="16"/>
      <c r="E1209" s="16"/>
      <c r="F1209" s="22"/>
      <c r="G1209" s="29"/>
      <c r="K1209" s="30"/>
      <c r="AS1209">
        <v>1209</v>
      </c>
      <c r="AT1209">
        <f>4*60+42</f>
        <v>282</v>
      </c>
    </row>
    <row r="1210" spans="1:46" ht="15.75" x14ac:dyDescent="0.25">
      <c r="A1210" s="16">
        <v>1168</v>
      </c>
      <c r="B1210" s="22"/>
      <c r="C1210" s="4">
        <f t="shared" ca="1" si="70"/>
        <v>235</v>
      </c>
      <c r="D1210" s="16"/>
      <c r="E1210" s="16"/>
      <c r="F1210" s="22"/>
      <c r="G1210" s="29"/>
      <c r="K1210" s="30"/>
      <c r="AS1210">
        <v>1210</v>
      </c>
      <c r="AT1210">
        <f>4*60+42</f>
        <v>282</v>
      </c>
    </row>
    <row r="1211" spans="1:46" ht="15.75" x14ac:dyDescent="0.25">
      <c r="A1211" s="16">
        <v>1169</v>
      </c>
      <c r="B1211" s="22"/>
      <c r="C1211" s="4">
        <f t="shared" ca="1" si="70"/>
        <v>193</v>
      </c>
      <c r="D1211" s="16"/>
      <c r="E1211" s="16"/>
      <c r="F1211" s="22"/>
      <c r="G1211" s="29"/>
      <c r="K1211" s="30"/>
      <c r="AS1211">
        <v>1211</v>
      </c>
      <c r="AT1211">
        <f>3*60+11</f>
        <v>191</v>
      </c>
    </row>
    <row r="1212" spans="1:46" ht="15.75" x14ac:dyDescent="0.25">
      <c r="A1212" s="16">
        <v>1170</v>
      </c>
      <c r="B1212" s="22"/>
      <c r="C1212" s="4">
        <f t="shared" ca="1" si="70"/>
        <v>201</v>
      </c>
      <c r="D1212" s="16"/>
      <c r="E1212" s="16"/>
      <c r="F1212" s="22"/>
      <c r="G1212" s="29"/>
      <c r="K1212" s="30"/>
      <c r="AS1212">
        <v>1212</v>
      </c>
      <c r="AT1212">
        <f>3*60+11</f>
        <v>191</v>
      </c>
    </row>
    <row r="1213" spans="1:46" ht="15.75" x14ac:dyDescent="0.25">
      <c r="A1213" s="16">
        <v>1171</v>
      </c>
      <c r="B1213" s="22"/>
      <c r="C1213" s="4">
        <f t="shared" ca="1" si="70"/>
        <v>321</v>
      </c>
      <c r="D1213" s="16"/>
      <c r="E1213" s="16"/>
      <c r="F1213" s="22"/>
      <c r="G1213" s="29"/>
      <c r="K1213" s="30"/>
      <c r="AS1213">
        <v>1213</v>
      </c>
      <c r="AT1213">
        <f>3*60+11</f>
        <v>191</v>
      </c>
    </row>
    <row r="1214" spans="1:46" ht="15.75" x14ac:dyDescent="0.25">
      <c r="A1214" s="16">
        <v>1172</v>
      </c>
      <c r="B1214" s="22"/>
      <c r="C1214" s="4">
        <f t="shared" ca="1" si="70"/>
        <v>211</v>
      </c>
      <c r="D1214" s="16"/>
      <c r="E1214" s="16"/>
      <c r="F1214" s="22"/>
      <c r="G1214" s="29"/>
      <c r="K1214" s="30"/>
      <c r="AS1214">
        <v>1214</v>
      </c>
      <c r="AT1214">
        <f>3*60+11</f>
        <v>191</v>
      </c>
    </row>
    <row r="1215" spans="1:46" ht="15.75" x14ac:dyDescent="0.25">
      <c r="A1215" s="16">
        <v>1173</v>
      </c>
      <c r="B1215" s="22"/>
      <c r="C1215" s="4">
        <f t="shared" ca="1" si="70"/>
        <v>218</v>
      </c>
      <c r="D1215" s="16"/>
      <c r="E1215" s="16"/>
      <c r="F1215" s="22"/>
      <c r="G1215" s="29"/>
      <c r="K1215" s="30"/>
      <c r="AS1215">
        <v>1215</v>
      </c>
      <c r="AT1215">
        <f>4*60+16</f>
        <v>256</v>
      </c>
    </row>
    <row r="1216" spans="1:46" ht="15.75" x14ac:dyDescent="0.25">
      <c r="A1216" s="16">
        <v>1174</v>
      </c>
      <c r="B1216" s="22"/>
      <c r="C1216" s="4">
        <f t="shared" ca="1" si="70"/>
        <v>240</v>
      </c>
      <c r="D1216" s="16"/>
      <c r="E1216" s="16"/>
      <c r="F1216" s="22"/>
      <c r="G1216" s="29"/>
      <c r="K1216" s="30"/>
      <c r="AS1216">
        <v>1216</v>
      </c>
      <c r="AT1216">
        <f>4*60+16</f>
        <v>256</v>
      </c>
    </row>
    <row r="1217" spans="1:46" ht="15.75" x14ac:dyDescent="0.25">
      <c r="A1217" s="16">
        <v>1175</v>
      </c>
      <c r="B1217" s="22"/>
      <c r="C1217" s="4">
        <f t="shared" ca="1" si="70"/>
        <v>224</v>
      </c>
      <c r="D1217" s="16"/>
      <c r="E1217" s="16"/>
      <c r="F1217" s="22"/>
      <c r="G1217" s="29"/>
      <c r="K1217" s="30"/>
      <c r="AS1217">
        <v>1217</v>
      </c>
      <c r="AT1217">
        <f>4*60+16</f>
        <v>256</v>
      </c>
    </row>
    <row r="1218" spans="1:46" ht="15.75" x14ac:dyDescent="0.25">
      <c r="A1218" s="16">
        <v>1176</v>
      </c>
      <c r="B1218" s="22"/>
      <c r="C1218" s="4">
        <f t="shared" ca="1" si="70"/>
        <v>213</v>
      </c>
      <c r="D1218" s="16"/>
      <c r="E1218" s="16"/>
      <c r="F1218" s="22"/>
      <c r="G1218" s="29"/>
      <c r="K1218" s="30"/>
      <c r="AS1218">
        <v>1218</v>
      </c>
      <c r="AT1218">
        <f>4*60+16</f>
        <v>256</v>
      </c>
    </row>
    <row r="1219" spans="1:46" ht="15.75" x14ac:dyDescent="0.25">
      <c r="A1219" s="16">
        <v>1177</v>
      </c>
      <c r="B1219" s="22"/>
      <c r="C1219" s="4">
        <f t="shared" ca="1" si="70"/>
        <v>308</v>
      </c>
      <c r="D1219" s="16"/>
      <c r="E1219" s="16"/>
      <c r="F1219" s="22"/>
      <c r="G1219" s="29"/>
      <c r="K1219" s="30"/>
      <c r="AS1219">
        <v>1219</v>
      </c>
      <c r="AT1219">
        <f>3*60+11</f>
        <v>191</v>
      </c>
    </row>
    <row r="1220" spans="1:46" ht="15.75" x14ac:dyDescent="0.25">
      <c r="A1220" s="16">
        <v>1178</v>
      </c>
      <c r="B1220" s="22"/>
      <c r="C1220" s="4">
        <f t="shared" ca="1" si="70"/>
        <v>300</v>
      </c>
      <c r="D1220" s="16"/>
      <c r="E1220" s="16"/>
      <c r="F1220" s="22"/>
      <c r="G1220" s="29"/>
      <c r="K1220" s="30"/>
      <c r="AS1220">
        <v>1220</v>
      </c>
      <c r="AT1220">
        <f>3*60+11</f>
        <v>191</v>
      </c>
    </row>
    <row r="1221" spans="1:46" ht="15.75" x14ac:dyDescent="0.25">
      <c r="A1221" s="16">
        <v>1179</v>
      </c>
      <c r="B1221" s="22"/>
      <c r="C1221" s="4">
        <f t="shared" ca="1" si="70"/>
        <v>197</v>
      </c>
      <c r="D1221" s="16"/>
      <c r="E1221" s="16"/>
      <c r="F1221" s="22"/>
      <c r="G1221" s="29"/>
      <c r="K1221" s="30"/>
      <c r="AS1221">
        <v>1221</v>
      </c>
      <c r="AT1221">
        <f t="shared" ref="AT1221:AT1231" si="71">3*60+43</f>
        <v>223</v>
      </c>
    </row>
    <row r="1222" spans="1:46" ht="15.75" x14ac:dyDescent="0.25">
      <c r="A1222" s="16">
        <v>1180</v>
      </c>
      <c r="B1222" s="22"/>
      <c r="C1222" s="4">
        <f t="shared" ca="1" si="70"/>
        <v>218</v>
      </c>
      <c r="D1222" s="16"/>
      <c r="E1222" s="16"/>
      <c r="F1222" s="22"/>
      <c r="G1222" s="29"/>
      <c r="K1222" s="30"/>
      <c r="AS1222">
        <v>1222</v>
      </c>
      <c r="AT1222">
        <f t="shared" si="71"/>
        <v>223</v>
      </c>
    </row>
    <row r="1223" spans="1:46" ht="15.75" x14ac:dyDescent="0.25">
      <c r="A1223" s="16">
        <v>1181</v>
      </c>
      <c r="B1223" s="22"/>
      <c r="C1223" s="4">
        <f t="shared" ca="1" si="70"/>
        <v>202</v>
      </c>
      <c r="D1223" s="16"/>
      <c r="E1223" s="16"/>
      <c r="F1223" s="22"/>
      <c r="G1223" s="29"/>
      <c r="K1223" s="30"/>
      <c r="AS1223">
        <v>1223</v>
      </c>
      <c r="AT1223">
        <f t="shared" si="71"/>
        <v>223</v>
      </c>
    </row>
    <row r="1224" spans="1:46" ht="15.75" x14ac:dyDescent="0.25">
      <c r="A1224" s="16">
        <v>1182</v>
      </c>
      <c r="B1224" s="22"/>
      <c r="C1224" s="4">
        <f t="shared" ca="1" si="70"/>
        <v>252</v>
      </c>
      <c r="D1224" s="16"/>
      <c r="E1224" s="16"/>
      <c r="F1224" s="22"/>
      <c r="G1224" s="29"/>
      <c r="K1224" s="30"/>
      <c r="AS1224">
        <v>1224</v>
      </c>
      <c r="AT1224">
        <f t="shared" si="71"/>
        <v>223</v>
      </c>
    </row>
    <row r="1225" spans="1:46" ht="15.75" x14ac:dyDescent="0.25">
      <c r="A1225" s="16">
        <v>1183</v>
      </c>
      <c r="B1225" s="22"/>
      <c r="C1225" s="4">
        <f t="shared" ca="1" si="70"/>
        <v>278</v>
      </c>
      <c r="D1225" s="16"/>
      <c r="E1225" s="16"/>
      <c r="F1225" s="22"/>
      <c r="G1225" s="29"/>
      <c r="K1225" s="30"/>
      <c r="AS1225">
        <v>1225</v>
      </c>
      <c r="AT1225">
        <f t="shared" si="71"/>
        <v>223</v>
      </c>
    </row>
    <row r="1226" spans="1:46" ht="15.75" x14ac:dyDescent="0.25">
      <c r="A1226" s="16">
        <v>1184</v>
      </c>
      <c r="B1226" s="22"/>
      <c r="C1226" s="4">
        <f t="shared" ca="1" si="70"/>
        <v>238</v>
      </c>
      <c r="D1226" s="16"/>
      <c r="E1226" s="16"/>
      <c r="F1226" s="22"/>
      <c r="G1226" s="29"/>
      <c r="K1226" s="30"/>
      <c r="AS1226">
        <v>1226</v>
      </c>
      <c r="AT1226">
        <f t="shared" si="71"/>
        <v>223</v>
      </c>
    </row>
    <row r="1227" spans="1:46" ht="15.75" x14ac:dyDescent="0.25">
      <c r="A1227" s="16">
        <v>1185</v>
      </c>
      <c r="B1227" s="22"/>
      <c r="C1227" s="4">
        <f t="shared" ca="1" si="70"/>
        <v>264</v>
      </c>
      <c r="D1227" s="16"/>
      <c r="E1227" s="16"/>
      <c r="F1227" s="22"/>
      <c r="G1227" s="29"/>
      <c r="K1227" s="30"/>
      <c r="AS1227">
        <v>1227</v>
      </c>
      <c r="AT1227">
        <f t="shared" si="71"/>
        <v>223</v>
      </c>
    </row>
    <row r="1228" spans="1:46" ht="15.75" x14ac:dyDescent="0.25">
      <c r="A1228" s="16">
        <v>1186</v>
      </c>
      <c r="B1228" s="22"/>
      <c r="C1228" s="4">
        <f t="shared" ca="1" si="70"/>
        <v>216</v>
      </c>
      <c r="D1228" s="16"/>
      <c r="E1228" s="16"/>
      <c r="F1228" s="22"/>
      <c r="G1228" s="29"/>
      <c r="K1228" s="30"/>
      <c r="AS1228">
        <v>1228</v>
      </c>
      <c r="AT1228">
        <f t="shared" si="71"/>
        <v>223</v>
      </c>
    </row>
    <row r="1229" spans="1:46" ht="15.75" x14ac:dyDescent="0.25">
      <c r="A1229" s="16">
        <v>1187</v>
      </c>
      <c r="B1229" s="22"/>
      <c r="C1229" s="4">
        <f t="shared" ca="1" si="70"/>
        <v>340</v>
      </c>
      <c r="D1229" s="16"/>
      <c r="E1229" s="16"/>
      <c r="F1229" s="22"/>
      <c r="G1229" s="29"/>
      <c r="K1229" s="30"/>
      <c r="AS1229">
        <v>1229</v>
      </c>
      <c r="AT1229">
        <f t="shared" si="71"/>
        <v>223</v>
      </c>
    </row>
    <row r="1230" spans="1:46" ht="15.75" x14ac:dyDescent="0.25">
      <c r="A1230" s="16">
        <v>1188</v>
      </c>
      <c r="B1230" s="22"/>
      <c r="C1230" s="4">
        <f t="shared" ca="1" si="70"/>
        <v>231</v>
      </c>
      <c r="D1230" s="16"/>
      <c r="E1230" s="16"/>
      <c r="F1230" s="22"/>
      <c r="G1230" s="29"/>
      <c r="K1230" s="30"/>
      <c r="AS1230">
        <v>1230</v>
      </c>
      <c r="AT1230">
        <f t="shared" si="71"/>
        <v>223</v>
      </c>
    </row>
    <row r="1231" spans="1:46" ht="15.75" x14ac:dyDescent="0.25">
      <c r="A1231" s="16">
        <v>1189</v>
      </c>
      <c r="B1231" s="22"/>
      <c r="C1231" s="4">
        <f t="shared" ca="1" si="70"/>
        <v>253</v>
      </c>
      <c r="D1231" s="16"/>
      <c r="E1231" s="16"/>
      <c r="F1231" s="22"/>
      <c r="G1231" s="29"/>
      <c r="K1231" s="30"/>
      <c r="AS1231">
        <v>1231</v>
      </c>
      <c r="AT1231">
        <f t="shared" si="71"/>
        <v>223</v>
      </c>
    </row>
    <row r="1232" spans="1:46" ht="15.75" x14ac:dyDescent="0.25">
      <c r="A1232" s="16">
        <v>1190</v>
      </c>
      <c r="B1232" s="22"/>
      <c r="C1232" s="4">
        <f t="shared" ca="1" si="70"/>
        <v>233</v>
      </c>
      <c r="D1232" s="16"/>
      <c r="E1232" s="16"/>
      <c r="F1232" s="22"/>
      <c r="G1232" s="29"/>
      <c r="K1232" s="30"/>
      <c r="AS1232">
        <v>1232</v>
      </c>
      <c r="AT1232">
        <f>3*60+4</f>
        <v>184</v>
      </c>
    </row>
    <row r="1233" spans="1:46" ht="15.75" x14ac:dyDescent="0.25">
      <c r="A1233" s="16">
        <v>1191</v>
      </c>
      <c r="B1233" s="22"/>
      <c r="C1233" s="4">
        <f t="shared" ca="1" si="70"/>
        <v>207</v>
      </c>
      <c r="D1233" s="16"/>
      <c r="E1233" s="16"/>
      <c r="F1233" s="22"/>
      <c r="G1233" s="29"/>
      <c r="K1233" s="30"/>
      <c r="AS1233">
        <v>1233</v>
      </c>
      <c r="AT1233">
        <f>3*60+4</f>
        <v>184</v>
      </c>
    </row>
    <row r="1234" spans="1:46" ht="15.75" x14ac:dyDescent="0.25">
      <c r="A1234" s="16">
        <v>1192</v>
      </c>
      <c r="B1234" s="22"/>
      <c r="C1234" s="4">
        <f t="shared" ca="1" si="70"/>
        <v>251</v>
      </c>
      <c r="D1234" s="16"/>
      <c r="E1234" s="16"/>
      <c r="F1234" s="22"/>
      <c r="G1234" s="29"/>
      <c r="K1234" s="30"/>
      <c r="AS1234">
        <v>1234</v>
      </c>
      <c r="AT1234">
        <f>3*60+4</f>
        <v>184</v>
      </c>
    </row>
    <row r="1235" spans="1:46" ht="15.75" x14ac:dyDescent="0.25">
      <c r="A1235" s="16">
        <v>1193</v>
      </c>
      <c r="B1235" s="22"/>
      <c r="C1235" s="4">
        <f t="shared" ca="1" si="70"/>
        <v>304</v>
      </c>
      <c r="D1235" s="16"/>
      <c r="E1235" s="16"/>
      <c r="F1235" s="22"/>
      <c r="G1235" s="29"/>
      <c r="K1235" s="30"/>
      <c r="AS1235">
        <v>1235</v>
      </c>
      <c r="AT1235">
        <f t="shared" ref="AT1235:AT1248" si="72">4*60+4</f>
        <v>244</v>
      </c>
    </row>
    <row r="1236" spans="1:46" ht="15.75" x14ac:dyDescent="0.25">
      <c r="A1236" s="16">
        <v>1194</v>
      </c>
      <c r="B1236" s="22"/>
      <c r="C1236" s="4">
        <f t="shared" ca="1" si="70"/>
        <v>182</v>
      </c>
      <c r="D1236" s="16"/>
      <c r="E1236" s="16"/>
      <c r="F1236" s="22"/>
      <c r="G1236" s="29"/>
      <c r="K1236" s="30"/>
      <c r="AS1236">
        <v>1236</v>
      </c>
      <c r="AT1236">
        <f t="shared" si="72"/>
        <v>244</v>
      </c>
    </row>
    <row r="1237" spans="1:46" ht="15.75" x14ac:dyDescent="0.25">
      <c r="A1237" s="16">
        <v>1195</v>
      </c>
      <c r="B1237" s="22"/>
      <c r="C1237" s="4">
        <f t="shared" ca="1" si="70"/>
        <v>204</v>
      </c>
      <c r="D1237" s="16"/>
      <c r="E1237" s="16"/>
      <c r="F1237" s="22"/>
      <c r="G1237" s="29"/>
      <c r="K1237" s="30"/>
      <c r="AS1237">
        <v>1237</v>
      </c>
      <c r="AT1237">
        <f t="shared" si="72"/>
        <v>244</v>
      </c>
    </row>
    <row r="1238" spans="1:46" ht="15.75" x14ac:dyDescent="0.25">
      <c r="A1238" s="16">
        <v>1196</v>
      </c>
      <c r="B1238" s="22"/>
      <c r="C1238" s="4">
        <f t="shared" ca="1" si="70"/>
        <v>262</v>
      </c>
      <c r="D1238" s="16"/>
      <c r="E1238" s="16"/>
      <c r="F1238" s="22"/>
      <c r="G1238" s="29"/>
      <c r="K1238" s="30"/>
      <c r="AS1238">
        <v>1238</v>
      </c>
      <c r="AT1238">
        <f t="shared" si="72"/>
        <v>244</v>
      </c>
    </row>
    <row r="1239" spans="1:46" ht="15.75" x14ac:dyDescent="0.25">
      <c r="A1239" s="16">
        <v>1197</v>
      </c>
      <c r="B1239" s="22"/>
      <c r="C1239" s="4">
        <f t="shared" ca="1" si="70"/>
        <v>217</v>
      </c>
      <c r="D1239" s="16"/>
      <c r="E1239" s="16"/>
      <c r="F1239" s="22"/>
      <c r="G1239" s="29"/>
      <c r="K1239" s="30"/>
      <c r="AS1239">
        <v>1239</v>
      </c>
      <c r="AT1239">
        <f t="shared" si="72"/>
        <v>244</v>
      </c>
    </row>
    <row r="1240" spans="1:46" ht="15.75" x14ac:dyDescent="0.25">
      <c r="A1240" s="16">
        <v>1198</v>
      </c>
      <c r="B1240" s="22"/>
      <c r="C1240" s="4">
        <f t="shared" ca="1" si="70"/>
        <v>195</v>
      </c>
      <c r="D1240" s="16"/>
      <c r="E1240" s="16"/>
      <c r="F1240" s="22"/>
      <c r="G1240" s="29"/>
      <c r="K1240" s="30"/>
      <c r="AS1240">
        <v>1240</v>
      </c>
      <c r="AT1240">
        <f t="shared" si="72"/>
        <v>244</v>
      </c>
    </row>
    <row r="1241" spans="1:46" ht="15.75" x14ac:dyDescent="0.25">
      <c r="A1241" s="16">
        <v>1199</v>
      </c>
      <c r="B1241" s="22"/>
      <c r="C1241" s="4">
        <f t="shared" ca="1" si="70"/>
        <v>204</v>
      </c>
      <c r="D1241" s="16"/>
      <c r="E1241" s="16"/>
      <c r="F1241" s="22"/>
      <c r="G1241" s="29"/>
      <c r="K1241" s="30"/>
      <c r="AS1241">
        <v>1241</v>
      </c>
      <c r="AT1241">
        <f t="shared" si="72"/>
        <v>244</v>
      </c>
    </row>
    <row r="1242" spans="1:46" ht="15.75" x14ac:dyDescent="0.25">
      <c r="A1242" s="16">
        <v>1200</v>
      </c>
      <c r="B1242" s="22"/>
      <c r="C1242" s="4">
        <f t="shared" ca="1" si="70"/>
        <v>246</v>
      </c>
      <c r="D1242" s="16"/>
      <c r="E1242" s="16"/>
      <c r="F1242" s="22"/>
      <c r="G1242" s="29"/>
      <c r="K1242" s="30"/>
      <c r="AS1242">
        <v>1242</v>
      </c>
      <c r="AT1242">
        <f t="shared" si="72"/>
        <v>244</v>
      </c>
    </row>
    <row r="1243" spans="1:46" ht="15.75" x14ac:dyDescent="0.25">
      <c r="A1243" s="16">
        <v>1201</v>
      </c>
      <c r="B1243" s="22"/>
      <c r="C1243" s="4">
        <f t="shared" ca="1" si="70"/>
        <v>250</v>
      </c>
      <c r="D1243" s="16"/>
      <c r="E1243" s="16"/>
      <c r="F1243" s="22"/>
      <c r="G1243" s="29"/>
      <c r="K1243" s="30"/>
      <c r="AS1243">
        <v>1243</v>
      </c>
      <c r="AT1243">
        <f t="shared" si="72"/>
        <v>244</v>
      </c>
    </row>
    <row r="1244" spans="1:46" ht="15.75" x14ac:dyDescent="0.25">
      <c r="A1244" s="16">
        <v>1202</v>
      </c>
      <c r="B1244" s="22"/>
      <c r="C1244" s="4">
        <f t="shared" ca="1" si="70"/>
        <v>204</v>
      </c>
      <c r="D1244" s="16"/>
      <c r="E1244" s="16"/>
      <c r="F1244" s="22"/>
      <c r="G1244" s="29"/>
      <c r="K1244" s="30"/>
      <c r="AS1244">
        <v>1244</v>
      </c>
      <c r="AT1244">
        <f t="shared" si="72"/>
        <v>244</v>
      </c>
    </row>
    <row r="1245" spans="1:46" ht="15.75" x14ac:dyDescent="0.25">
      <c r="A1245" s="16">
        <v>1203</v>
      </c>
      <c r="B1245" s="22"/>
      <c r="C1245" s="4">
        <f t="shared" ca="1" si="70"/>
        <v>254</v>
      </c>
      <c r="D1245" s="16"/>
      <c r="E1245" s="16"/>
      <c r="F1245" s="22"/>
      <c r="G1245" s="29"/>
      <c r="K1245" s="30"/>
      <c r="AS1245">
        <v>1245</v>
      </c>
      <c r="AT1245">
        <f t="shared" si="72"/>
        <v>244</v>
      </c>
    </row>
    <row r="1246" spans="1:46" ht="15.75" x14ac:dyDescent="0.25">
      <c r="A1246" s="16">
        <v>1204</v>
      </c>
      <c r="B1246" s="22"/>
      <c r="C1246" s="4">
        <f t="shared" ca="1" si="70"/>
        <v>216</v>
      </c>
      <c r="D1246" s="16"/>
      <c r="E1246" s="16"/>
      <c r="F1246" s="22"/>
      <c r="G1246" s="29"/>
      <c r="K1246" s="30"/>
      <c r="AS1246">
        <v>1246</v>
      </c>
      <c r="AT1246">
        <f t="shared" si="72"/>
        <v>244</v>
      </c>
    </row>
    <row r="1247" spans="1:46" ht="15.75" x14ac:dyDescent="0.25">
      <c r="A1247" s="16">
        <v>1205</v>
      </c>
      <c r="B1247" s="22"/>
      <c r="C1247" s="4">
        <f t="shared" ca="1" si="70"/>
        <v>200</v>
      </c>
      <c r="D1247" s="16"/>
      <c r="E1247" s="16"/>
      <c r="F1247" s="22"/>
      <c r="G1247" s="29"/>
      <c r="K1247" s="30"/>
      <c r="AS1247">
        <v>1247</v>
      </c>
      <c r="AT1247">
        <f t="shared" si="72"/>
        <v>244</v>
      </c>
    </row>
    <row r="1248" spans="1:46" ht="15.75" x14ac:dyDescent="0.25">
      <c r="A1248" s="16">
        <v>1206</v>
      </c>
      <c r="B1248" s="22"/>
      <c r="C1248" s="4">
        <f t="shared" ca="1" si="70"/>
        <v>263</v>
      </c>
      <c r="D1248" s="16"/>
      <c r="E1248" s="16"/>
      <c r="F1248" s="22"/>
      <c r="G1248" s="29"/>
      <c r="K1248" s="30"/>
      <c r="AS1248">
        <v>1248</v>
      </c>
      <c r="AT1248">
        <f t="shared" si="72"/>
        <v>244</v>
      </c>
    </row>
    <row r="1249" spans="1:46" ht="15.75" x14ac:dyDescent="0.25">
      <c r="A1249" s="16">
        <v>1207</v>
      </c>
      <c r="B1249" s="22"/>
      <c r="C1249" s="4">
        <f t="shared" ca="1" si="70"/>
        <v>252</v>
      </c>
      <c r="D1249" s="16"/>
      <c r="E1249" s="16"/>
      <c r="F1249" s="22"/>
      <c r="G1249" s="29"/>
      <c r="K1249" s="30"/>
      <c r="AS1249">
        <v>1249</v>
      </c>
      <c r="AT1249">
        <f>5*60+29</f>
        <v>329</v>
      </c>
    </row>
    <row r="1250" spans="1:46" ht="15.75" x14ac:dyDescent="0.25">
      <c r="A1250" s="16">
        <v>1208</v>
      </c>
      <c r="B1250" s="22"/>
      <c r="C1250" s="4">
        <f t="shared" ca="1" si="70"/>
        <v>200</v>
      </c>
      <c r="D1250" s="16"/>
      <c r="E1250" s="16"/>
      <c r="F1250" s="22"/>
      <c r="G1250" s="29"/>
      <c r="K1250" s="30"/>
      <c r="AS1250">
        <v>1250</v>
      </c>
      <c r="AT1250">
        <f>5*60+29</f>
        <v>329</v>
      </c>
    </row>
    <row r="1251" spans="1:46" ht="15.75" x14ac:dyDescent="0.25">
      <c r="A1251" s="16">
        <v>1209</v>
      </c>
      <c r="B1251" s="22"/>
      <c r="C1251" s="4">
        <f t="shared" ca="1" si="70"/>
        <v>162</v>
      </c>
      <c r="D1251" s="16"/>
      <c r="E1251" s="16"/>
      <c r="F1251" s="22"/>
      <c r="G1251" s="29"/>
      <c r="K1251" s="30"/>
      <c r="AS1251">
        <v>1251</v>
      </c>
      <c r="AT1251">
        <f>4*60+13</f>
        <v>253</v>
      </c>
    </row>
    <row r="1252" spans="1:46" ht="15.75" x14ac:dyDescent="0.25">
      <c r="A1252" s="16">
        <v>1210</v>
      </c>
      <c r="B1252" s="22"/>
      <c r="C1252" s="4">
        <f t="shared" ca="1" si="70"/>
        <v>262</v>
      </c>
      <c r="D1252" s="16"/>
      <c r="E1252" s="16"/>
      <c r="F1252" s="22"/>
      <c r="G1252" s="29"/>
      <c r="K1252" s="30"/>
      <c r="AS1252">
        <v>1252</v>
      </c>
      <c r="AT1252">
        <f>4*60+13</f>
        <v>253</v>
      </c>
    </row>
    <row r="1253" spans="1:46" ht="15.75" x14ac:dyDescent="0.25">
      <c r="A1253" s="16">
        <v>1211</v>
      </c>
      <c r="B1253" s="22"/>
      <c r="C1253" s="4">
        <f t="shared" ca="1" si="70"/>
        <v>223</v>
      </c>
      <c r="D1253" s="16"/>
      <c r="E1253" s="16"/>
      <c r="F1253" s="22"/>
      <c r="G1253" s="29"/>
      <c r="K1253" s="30"/>
      <c r="AS1253">
        <v>1253</v>
      </c>
      <c r="AT1253">
        <f>5*60+29</f>
        <v>329</v>
      </c>
    </row>
    <row r="1254" spans="1:46" ht="15.75" x14ac:dyDescent="0.25">
      <c r="A1254" s="16">
        <v>1212</v>
      </c>
      <c r="B1254" s="22"/>
      <c r="C1254" s="4">
        <f t="shared" ca="1" si="70"/>
        <v>418</v>
      </c>
      <c r="D1254" s="16"/>
      <c r="E1254" s="16"/>
      <c r="F1254" s="22"/>
      <c r="G1254" s="29"/>
      <c r="K1254" s="30"/>
      <c r="AS1254">
        <v>1254</v>
      </c>
      <c r="AT1254">
        <f>5*60+29</f>
        <v>329</v>
      </c>
    </row>
    <row r="1255" spans="1:46" ht="15.75" x14ac:dyDescent="0.25">
      <c r="A1255" s="16">
        <v>1213</v>
      </c>
      <c r="B1255" s="22"/>
      <c r="C1255" s="4">
        <f t="shared" ca="1" si="70"/>
        <v>384</v>
      </c>
      <c r="D1255" s="16"/>
      <c r="E1255" s="16"/>
      <c r="F1255" s="22"/>
      <c r="G1255" s="29"/>
      <c r="K1255" s="30"/>
      <c r="AS1255">
        <v>1255</v>
      </c>
      <c r="AT1255">
        <f>5*60+29</f>
        <v>329</v>
      </c>
    </row>
    <row r="1256" spans="1:46" ht="15.75" x14ac:dyDescent="0.25">
      <c r="A1256" s="16">
        <v>1214</v>
      </c>
      <c r="B1256" s="22"/>
      <c r="C1256" s="4">
        <f t="shared" ca="1" si="70"/>
        <v>293</v>
      </c>
      <c r="D1256" s="16"/>
      <c r="E1256" s="16"/>
      <c r="F1256" s="22"/>
      <c r="G1256" s="29"/>
      <c r="K1256" s="30"/>
      <c r="AS1256">
        <v>1256</v>
      </c>
      <c r="AT1256">
        <f>5*60+29</f>
        <v>329</v>
      </c>
    </row>
    <row r="1257" spans="1:46" ht="15.75" x14ac:dyDescent="0.25">
      <c r="A1257" s="16">
        <v>1215</v>
      </c>
      <c r="B1257" s="22"/>
      <c r="C1257" s="4">
        <f t="shared" ca="1" si="70"/>
        <v>227</v>
      </c>
      <c r="D1257" s="16"/>
      <c r="E1257" s="16"/>
      <c r="F1257" s="22"/>
      <c r="G1257" s="29"/>
      <c r="K1257" s="30"/>
      <c r="AS1257">
        <v>1257</v>
      </c>
      <c r="AT1257">
        <f>4*60+28</f>
        <v>268</v>
      </c>
    </row>
    <row r="1258" spans="1:46" ht="15.75" x14ac:dyDescent="0.25">
      <c r="A1258" s="16">
        <v>1216</v>
      </c>
      <c r="B1258" s="22"/>
      <c r="C1258" s="4">
        <f t="shared" ca="1" si="70"/>
        <v>266</v>
      </c>
      <c r="D1258" s="16"/>
      <c r="E1258" s="16"/>
      <c r="F1258" s="22"/>
      <c r="G1258" s="29"/>
      <c r="K1258" s="30"/>
      <c r="AS1258">
        <v>1258</v>
      </c>
      <c r="AT1258">
        <f>4*60+28</f>
        <v>268</v>
      </c>
    </row>
    <row r="1259" spans="1:46" ht="15.75" x14ac:dyDescent="0.25">
      <c r="A1259" s="16">
        <v>1217</v>
      </c>
      <c r="B1259" s="22"/>
      <c r="C1259" s="4">
        <f t="shared" ref="C1259:C1322" ca="1" si="73">IF(OR(ISBLANK(A1259),A1259&gt;$I$9),NA(),OFFSET(INDIRECT($BA$3),A1259-1,0,1,1))</f>
        <v>265</v>
      </c>
      <c r="D1259" s="16"/>
      <c r="E1259" s="16"/>
      <c r="F1259" s="22"/>
      <c r="G1259" s="29"/>
      <c r="K1259" s="30"/>
      <c r="AS1259">
        <v>1259</v>
      </c>
      <c r="AT1259">
        <f>4*60+28</f>
        <v>268</v>
      </c>
    </row>
    <row r="1260" spans="1:46" ht="15.75" x14ac:dyDescent="0.25">
      <c r="A1260" s="16">
        <v>1218</v>
      </c>
      <c r="B1260" s="22"/>
      <c r="C1260" s="4">
        <f t="shared" ca="1" si="73"/>
        <v>168</v>
      </c>
      <c r="D1260" s="16"/>
      <c r="E1260" s="16"/>
      <c r="F1260" s="22"/>
      <c r="G1260" s="29"/>
      <c r="K1260" s="30"/>
      <c r="AS1260">
        <v>1260</v>
      </c>
      <c r="AT1260">
        <f>4*60+28</f>
        <v>268</v>
      </c>
    </row>
    <row r="1261" spans="1:46" ht="15.75" x14ac:dyDescent="0.25">
      <c r="A1261" s="16">
        <v>1219</v>
      </c>
      <c r="B1261" s="22"/>
      <c r="C1261" s="4">
        <f t="shared" ca="1" si="73"/>
        <v>260</v>
      </c>
      <c r="D1261" s="16"/>
      <c r="E1261" s="16"/>
      <c r="F1261" s="22"/>
      <c r="G1261" s="29"/>
      <c r="K1261" s="30"/>
      <c r="AS1261">
        <v>1261</v>
      </c>
      <c r="AT1261">
        <f t="shared" ref="AT1261:AT1267" si="74">5*60+21</f>
        <v>321</v>
      </c>
    </row>
    <row r="1262" spans="1:46" ht="15.75" x14ac:dyDescent="0.25">
      <c r="A1262" s="16">
        <v>1220</v>
      </c>
      <c r="B1262" s="22"/>
      <c r="C1262" s="4">
        <f t="shared" ca="1" si="73"/>
        <v>245</v>
      </c>
      <c r="D1262" s="16"/>
      <c r="E1262" s="16"/>
      <c r="F1262" s="22"/>
      <c r="G1262" s="29"/>
      <c r="K1262" s="30"/>
      <c r="AS1262">
        <v>1262</v>
      </c>
      <c r="AT1262">
        <f t="shared" si="74"/>
        <v>321</v>
      </c>
    </row>
    <row r="1263" spans="1:46" ht="15.75" x14ac:dyDescent="0.25">
      <c r="A1263" s="16">
        <v>1221</v>
      </c>
      <c r="B1263" s="22"/>
      <c r="C1263" s="4">
        <f t="shared" ca="1" si="73"/>
        <v>228</v>
      </c>
      <c r="D1263" s="16"/>
      <c r="E1263" s="16"/>
      <c r="F1263" s="22"/>
      <c r="G1263" s="29"/>
      <c r="K1263" s="30"/>
      <c r="AS1263">
        <v>1263</v>
      </c>
      <c r="AT1263">
        <f t="shared" si="74"/>
        <v>321</v>
      </c>
    </row>
    <row r="1264" spans="1:46" ht="15.75" x14ac:dyDescent="0.25">
      <c r="A1264" s="16">
        <v>1222</v>
      </c>
      <c r="B1264" s="22"/>
      <c r="C1264" s="4">
        <f t="shared" ca="1" si="73"/>
        <v>225</v>
      </c>
      <c r="D1264" s="16"/>
      <c r="E1264" s="16"/>
      <c r="F1264" s="22"/>
      <c r="G1264" s="29"/>
      <c r="K1264" s="30"/>
      <c r="AS1264">
        <v>1264</v>
      </c>
      <c r="AT1264">
        <f t="shared" si="74"/>
        <v>321</v>
      </c>
    </row>
    <row r="1265" spans="1:46" ht="15.75" x14ac:dyDescent="0.25">
      <c r="A1265" s="16">
        <v>1223</v>
      </c>
      <c r="B1265" s="22"/>
      <c r="C1265" s="4">
        <f t="shared" ca="1" si="73"/>
        <v>263</v>
      </c>
      <c r="D1265" s="16"/>
      <c r="E1265" s="16"/>
      <c r="F1265" s="22"/>
      <c r="G1265" s="29"/>
      <c r="K1265" s="30"/>
      <c r="AS1265">
        <v>1265</v>
      </c>
      <c r="AT1265">
        <f t="shared" si="74"/>
        <v>321</v>
      </c>
    </row>
    <row r="1266" spans="1:46" ht="15.75" x14ac:dyDescent="0.25">
      <c r="A1266" s="16">
        <v>1224</v>
      </c>
      <c r="B1266" s="22"/>
      <c r="C1266" s="4">
        <f t="shared" ca="1" si="73"/>
        <v>175</v>
      </c>
      <c r="D1266" s="16"/>
      <c r="E1266" s="16"/>
      <c r="F1266" s="22"/>
      <c r="G1266" s="29"/>
      <c r="K1266" s="30"/>
      <c r="AS1266">
        <v>1266</v>
      </c>
      <c r="AT1266">
        <f t="shared" si="74"/>
        <v>321</v>
      </c>
    </row>
    <row r="1267" spans="1:46" ht="15.75" x14ac:dyDescent="0.25">
      <c r="A1267" s="16">
        <v>1225</v>
      </c>
      <c r="B1267" s="22"/>
      <c r="C1267" s="4">
        <f t="shared" ca="1" si="73"/>
        <v>255</v>
      </c>
      <c r="D1267" s="16"/>
      <c r="E1267" s="16"/>
      <c r="F1267" s="22"/>
      <c r="G1267" s="29"/>
      <c r="K1267" s="30"/>
      <c r="AS1267">
        <v>1267</v>
      </c>
      <c r="AT1267">
        <f t="shared" si="74"/>
        <v>321</v>
      </c>
    </row>
    <row r="1268" spans="1:46" ht="15.75" x14ac:dyDescent="0.25">
      <c r="A1268" s="16">
        <v>1226</v>
      </c>
      <c r="B1268" s="22"/>
      <c r="C1268" s="4">
        <f t="shared" ca="1" si="73"/>
        <v>228</v>
      </c>
      <c r="D1268" s="16"/>
      <c r="E1268" s="16"/>
      <c r="F1268" s="22"/>
      <c r="G1268" s="29"/>
      <c r="K1268" s="30"/>
      <c r="AS1268">
        <v>1268</v>
      </c>
      <c r="AT1268">
        <f t="shared" ref="AT1268:AT1274" si="75">3*60+59</f>
        <v>239</v>
      </c>
    </row>
    <row r="1269" spans="1:46" ht="15.75" x14ac:dyDescent="0.25">
      <c r="A1269" s="16">
        <v>1227</v>
      </c>
      <c r="B1269" s="22"/>
      <c r="C1269" s="4">
        <f t="shared" ca="1" si="73"/>
        <v>308</v>
      </c>
      <c r="D1269" s="16"/>
      <c r="E1269" s="16"/>
      <c r="F1269" s="22"/>
      <c r="G1269" s="29"/>
      <c r="K1269" s="30"/>
      <c r="AS1269">
        <v>1269</v>
      </c>
      <c r="AT1269">
        <f t="shared" si="75"/>
        <v>239</v>
      </c>
    </row>
    <row r="1270" spans="1:46" ht="15.75" x14ac:dyDescent="0.25">
      <c r="A1270" s="16">
        <v>1228</v>
      </c>
      <c r="B1270" s="22"/>
      <c r="C1270" s="4">
        <f t="shared" ca="1" si="73"/>
        <v>239</v>
      </c>
      <c r="D1270" s="16"/>
      <c r="E1270" s="16"/>
      <c r="F1270" s="22"/>
      <c r="G1270" s="29"/>
      <c r="K1270" s="30"/>
      <c r="AS1270">
        <v>1270</v>
      </c>
      <c r="AT1270">
        <f t="shared" si="75"/>
        <v>239</v>
      </c>
    </row>
    <row r="1271" spans="1:46" ht="15.75" x14ac:dyDescent="0.25">
      <c r="A1271" s="16">
        <v>1229</v>
      </c>
      <c r="B1271" s="22"/>
      <c r="C1271" s="4">
        <f t="shared" ca="1" si="73"/>
        <v>219</v>
      </c>
      <c r="D1271" s="16"/>
      <c r="E1271" s="16"/>
      <c r="F1271" s="22"/>
      <c r="G1271" s="29"/>
      <c r="K1271" s="30"/>
      <c r="AS1271">
        <v>1271</v>
      </c>
      <c r="AT1271">
        <f t="shared" si="75"/>
        <v>239</v>
      </c>
    </row>
    <row r="1272" spans="1:46" ht="15.75" x14ac:dyDescent="0.25">
      <c r="A1272" s="16">
        <v>1230</v>
      </c>
      <c r="B1272" s="22"/>
      <c r="C1272" s="4">
        <f t="shared" ca="1" si="73"/>
        <v>227</v>
      </c>
      <c r="D1272" s="16"/>
      <c r="E1272" s="16"/>
      <c r="F1272" s="22"/>
      <c r="G1272" s="29"/>
      <c r="K1272" s="30"/>
      <c r="AS1272">
        <v>1272</v>
      </c>
      <c r="AT1272">
        <f t="shared" si="75"/>
        <v>239</v>
      </c>
    </row>
    <row r="1273" spans="1:46" ht="15.75" x14ac:dyDescent="0.25">
      <c r="A1273" s="16">
        <v>1231</v>
      </c>
      <c r="B1273" s="22"/>
      <c r="C1273" s="4">
        <f t="shared" ca="1" si="73"/>
        <v>286</v>
      </c>
      <c r="D1273" s="16"/>
      <c r="E1273" s="16"/>
      <c r="F1273" s="22"/>
      <c r="G1273" s="29"/>
      <c r="K1273" s="30"/>
      <c r="AS1273">
        <v>1273</v>
      </c>
      <c r="AT1273">
        <f t="shared" si="75"/>
        <v>239</v>
      </c>
    </row>
    <row r="1274" spans="1:46" ht="15.75" x14ac:dyDescent="0.25">
      <c r="A1274" s="16">
        <v>1232</v>
      </c>
      <c r="B1274" s="22"/>
      <c r="C1274" s="4">
        <f t="shared" ca="1" si="73"/>
        <v>263</v>
      </c>
      <c r="D1274" s="16"/>
      <c r="E1274" s="16"/>
      <c r="F1274" s="22"/>
      <c r="G1274" s="29"/>
      <c r="K1274" s="30"/>
      <c r="AS1274">
        <v>1274</v>
      </c>
      <c r="AT1274">
        <f t="shared" si="75"/>
        <v>239</v>
      </c>
    </row>
    <row r="1275" spans="1:46" ht="15.75" x14ac:dyDescent="0.25">
      <c r="A1275" s="16">
        <v>1233</v>
      </c>
      <c r="B1275" s="22"/>
      <c r="C1275" s="4">
        <f t="shared" ca="1" si="73"/>
        <v>260</v>
      </c>
      <c r="D1275" s="16"/>
      <c r="E1275" s="16"/>
      <c r="F1275" s="22"/>
      <c r="G1275" s="29"/>
      <c r="K1275" s="30"/>
      <c r="AS1275">
        <v>1275</v>
      </c>
      <c r="AT1275">
        <f>4*60+50</f>
        <v>290</v>
      </c>
    </row>
    <row r="1276" spans="1:46" ht="15.75" x14ac:dyDescent="0.25">
      <c r="A1276" s="16">
        <v>1234</v>
      </c>
      <c r="B1276" s="22"/>
      <c r="C1276" s="4">
        <f t="shared" ca="1" si="73"/>
        <v>311</v>
      </c>
      <c r="D1276" s="16"/>
      <c r="E1276" s="16"/>
      <c r="F1276" s="22"/>
      <c r="G1276" s="29"/>
      <c r="K1276" s="30"/>
      <c r="AS1276">
        <v>1276</v>
      </c>
      <c r="AT1276">
        <f>4*60+50</f>
        <v>290</v>
      </c>
    </row>
    <row r="1277" spans="1:46" ht="15.75" x14ac:dyDescent="0.25">
      <c r="A1277" s="16">
        <v>1235</v>
      </c>
      <c r="B1277" s="22"/>
      <c r="C1277" s="4">
        <f t="shared" ca="1" si="73"/>
        <v>215</v>
      </c>
      <c r="D1277" s="16"/>
      <c r="E1277" s="16"/>
      <c r="F1277" s="22"/>
      <c r="G1277" s="29"/>
      <c r="K1277" s="30"/>
      <c r="AS1277">
        <v>1277</v>
      </c>
      <c r="AT1277">
        <f>4*60+50</f>
        <v>290</v>
      </c>
    </row>
    <row r="1278" spans="1:46" ht="15.75" x14ac:dyDescent="0.25">
      <c r="A1278" s="16">
        <v>1236</v>
      </c>
      <c r="B1278" s="22"/>
      <c r="C1278" s="4">
        <f t="shared" ca="1" si="73"/>
        <v>299</v>
      </c>
      <c r="D1278" s="16"/>
      <c r="E1278" s="16"/>
      <c r="F1278" s="22"/>
      <c r="G1278" s="29"/>
      <c r="K1278" s="30"/>
      <c r="AS1278">
        <v>1278</v>
      </c>
      <c r="AT1278">
        <f>4*60+50</f>
        <v>290</v>
      </c>
    </row>
    <row r="1279" spans="1:46" ht="15.75" x14ac:dyDescent="0.25">
      <c r="A1279" s="16">
        <v>1237</v>
      </c>
      <c r="B1279" s="22"/>
      <c r="C1279" s="4">
        <f t="shared" ca="1" si="73"/>
        <v>293</v>
      </c>
      <c r="D1279" s="16"/>
      <c r="E1279" s="16"/>
      <c r="F1279" s="22"/>
      <c r="G1279" s="29"/>
      <c r="K1279" s="30"/>
      <c r="AS1279">
        <v>1279</v>
      </c>
      <c r="AT1279">
        <f>4*60+50</f>
        <v>290</v>
      </c>
    </row>
    <row r="1280" spans="1:46" ht="15.75" x14ac:dyDescent="0.25">
      <c r="A1280" s="16">
        <v>1238</v>
      </c>
      <c r="B1280" s="22"/>
      <c r="C1280" s="4">
        <f t="shared" ca="1" si="73"/>
        <v>214</v>
      </c>
      <c r="D1280" s="16"/>
      <c r="E1280" s="16"/>
      <c r="F1280" s="22"/>
      <c r="G1280" s="29"/>
      <c r="K1280" s="30"/>
      <c r="AS1280">
        <v>1280</v>
      </c>
      <c r="AT1280">
        <f t="shared" ref="AT1280:AT1286" si="76">4*60+18</f>
        <v>258</v>
      </c>
    </row>
    <row r="1281" spans="1:46" ht="15.75" x14ac:dyDescent="0.25">
      <c r="A1281" s="16">
        <v>1239</v>
      </c>
      <c r="B1281" s="22"/>
      <c r="C1281" s="4">
        <f t="shared" ca="1" si="73"/>
        <v>330</v>
      </c>
      <c r="D1281" s="16"/>
      <c r="E1281" s="16"/>
      <c r="F1281" s="22"/>
      <c r="G1281" s="29"/>
      <c r="K1281" s="30"/>
      <c r="AS1281">
        <v>1281</v>
      </c>
      <c r="AT1281">
        <f t="shared" si="76"/>
        <v>258</v>
      </c>
    </row>
    <row r="1282" spans="1:46" ht="15.75" x14ac:dyDescent="0.25">
      <c r="A1282" s="16">
        <v>1240</v>
      </c>
      <c r="B1282" s="22"/>
      <c r="C1282" s="4">
        <f t="shared" ca="1" si="73"/>
        <v>226</v>
      </c>
      <c r="D1282" s="16"/>
      <c r="E1282" s="16"/>
      <c r="F1282" s="22"/>
      <c r="G1282" s="29"/>
      <c r="K1282" s="30"/>
      <c r="AS1282">
        <v>1282</v>
      </c>
      <c r="AT1282">
        <f t="shared" si="76"/>
        <v>258</v>
      </c>
    </row>
    <row r="1283" spans="1:46" ht="15.75" x14ac:dyDescent="0.25">
      <c r="A1283" s="16">
        <v>1241</v>
      </c>
      <c r="B1283" s="22"/>
      <c r="C1283" s="4">
        <f t="shared" ca="1" si="73"/>
        <v>418</v>
      </c>
      <c r="D1283" s="16"/>
      <c r="E1283" s="16"/>
      <c r="F1283" s="22"/>
      <c r="G1283" s="29"/>
      <c r="K1283" s="30"/>
      <c r="AS1283">
        <v>1283</v>
      </c>
      <c r="AT1283">
        <f t="shared" si="76"/>
        <v>258</v>
      </c>
    </row>
    <row r="1284" spans="1:46" ht="15.75" x14ac:dyDescent="0.25">
      <c r="A1284" s="16">
        <v>1242</v>
      </c>
      <c r="B1284" s="22"/>
      <c r="C1284" s="4">
        <f t="shared" ca="1" si="73"/>
        <v>283</v>
      </c>
      <c r="D1284" s="16"/>
      <c r="E1284" s="16"/>
      <c r="F1284" s="22"/>
      <c r="G1284" s="29"/>
      <c r="K1284" s="30"/>
      <c r="AS1284">
        <v>1284</v>
      </c>
      <c r="AT1284">
        <f t="shared" si="76"/>
        <v>258</v>
      </c>
    </row>
    <row r="1285" spans="1:46" ht="15.75" x14ac:dyDescent="0.25">
      <c r="A1285" s="16">
        <v>1243</v>
      </c>
      <c r="B1285" s="22"/>
      <c r="C1285" s="4">
        <f t="shared" ca="1" si="73"/>
        <v>241</v>
      </c>
      <c r="D1285" s="16"/>
      <c r="E1285" s="16"/>
      <c r="F1285" s="22"/>
      <c r="G1285" s="29"/>
      <c r="K1285" s="30"/>
      <c r="AS1285">
        <v>1285</v>
      </c>
      <c r="AT1285">
        <f t="shared" si="76"/>
        <v>258</v>
      </c>
    </row>
    <row r="1286" spans="1:46" ht="15.75" x14ac:dyDescent="0.25">
      <c r="A1286" s="16">
        <v>1244</v>
      </c>
      <c r="B1286" s="22"/>
      <c r="C1286" s="4">
        <f t="shared" ca="1" si="73"/>
        <v>193</v>
      </c>
      <c r="D1286" s="16"/>
      <c r="E1286" s="16"/>
      <c r="F1286" s="22"/>
      <c r="G1286" s="29"/>
      <c r="K1286" s="30"/>
      <c r="AS1286">
        <v>1286</v>
      </c>
      <c r="AT1286">
        <f t="shared" si="76"/>
        <v>258</v>
      </c>
    </row>
    <row r="1287" spans="1:46" ht="15.75" x14ac:dyDescent="0.25">
      <c r="A1287" s="16">
        <v>1245</v>
      </c>
      <c r="B1287" s="22"/>
      <c r="C1287" s="4">
        <f t="shared" ca="1" si="73"/>
        <v>288</v>
      </c>
      <c r="D1287" s="16"/>
      <c r="E1287" s="16"/>
      <c r="F1287" s="22"/>
      <c r="G1287" s="29"/>
      <c r="K1287" s="30"/>
      <c r="AS1287">
        <v>1287</v>
      </c>
      <c r="AT1287">
        <f>4*60+47</f>
        <v>287</v>
      </c>
    </row>
    <row r="1288" spans="1:46" ht="15.75" x14ac:dyDescent="0.25">
      <c r="A1288" s="16">
        <v>1246</v>
      </c>
      <c r="B1288" s="22"/>
      <c r="C1288" s="4">
        <f t="shared" ca="1" si="73"/>
        <v>222</v>
      </c>
      <c r="D1288" s="16"/>
      <c r="E1288" s="16"/>
      <c r="F1288" s="22"/>
      <c r="G1288" s="29"/>
      <c r="K1288" s="30"/>
      <c r="AS1288">
        <v>1288</v>
      </c>
      <c r="AT1288">
        <f>4*60+34</f>
        <v>274</v>
      </c>
    </row>
    <row r="1289" spans="1:46" ht="15.75" x14ac:dyDescent="0.25">
      <c r="A1289" s="16">
        <v>1247</v>
      </c>
      <c r="B1289" s="22"/>
      <c r="C1289" s="4">
        <f t="shared" ca="1" si="73"/>
        <v>390</v>
      </c>
      <c r="D1289" s="16"/>
      <c r="E1289" s="16"/>
      <c r="F1289" s="22"/>
      <c r="G1289" s="29"/>
      <c r="K1289" s="30"/>
      <c r="AS1289">
        <v>1289</v>
      </c>
      <c r="AT1289">
        <f>4*60</f>
        <v>240</v>
      </c>
    </row>
    <row r="1290" spans="1:46" ht="15.75" x14ac:dyDescent="0.25">
      <c r="A1290" s="16">
        <v>1248</v>
      </c>
      <c r="B1290" s="22"/>
      <c r="C1290" s="4">
        <f t="shared" ca="1" si="73"/>
        <v>260</v>
      </c>
      <c r="D1290" s="16"/>
      <c r="E1290" s="16"/>
      <c r="F1290" s="22"/>
      <c r="G1290" s="29"/>
      <c r="K1290" s="30"/>
      <c r="AS1290">
        <v>1290</v>
      </c>
      <c r="AT1290">
        <f>4*60</f>
        <v>240</v>
      </c>
    </row>
    <row r="1291" spans="1:46" ht="15.75" x14ac:dyDescent="0.25">
      <c r="A1291" s="16">
        <v>1249</v>
      </c>
      <c r="B1291" s="22"/>
      <c r="C1291" s="4">
        <f t="shared" ca="1" si="73"/>
        <v>244</v>
      </c>
      <c r="D1291" s="16"/>
      <c r="E1291" s="16"/>
      <c r="F1291" s="22"/>
      <c r="G1291" s="29"/>
      <c r="K1291" s="30"/>
      <c r="AS1291">
        <v>1291</v>
      </c>
      <c r="AT1291">
        <f>4*60</f>
        <v>240</v>
      </c>
    </row>
    <row r="1292" spans="1:46" ht="15.75" x14ac:dyDescent="0.25">
      <c r="A1292" s="16">
        <v>1250</v>
      </c>
      <c r="B1292" s="22"/>
      <c r="C1292" s="4">
        <f t="shared" ca="1" si="73"/>
        <v>215</v>
      </c>
      <c r="D1292" s="16"/>
      <c r="E1292" s="16"/>
      <c r="F1292" s="22"/>
      <c r="G1292" s="29"/>
      <c r="K1292" s="30"/>
      <c r="AS1292">
        <v>1292</v>
      </c>
      <c r="AT1292">
        <v>244</v>
      </c>
    </row>
    <row r="1293" spans="1:46" ht="15.75" x14ac:dyDescent="0.25">
      <c r="A1293" s="16">
        <v>1251</v>
      </c>
      <c r="B1293" s="22"/>
      <c r="C1293" s="4">
        <f t="shared" ca="1" si="73"/>
        <v>197</v>
      </c>
      <c r="D1293" s="16"/>
      <c r="E1293" s="16"/>
      <c r="F1293" s="22"/>
      <c r="G1293" s="29"/>
      <c r="K1293" s="30"/>
      <c r="AS1293">
        <v>1293</v>
      </c>
      <c r="AT1293">
        <v>244</v>
      </c>
    </row>
    <row r="1294" spans="1:46" ht="15.75" x14ac:dyDescent="0.25">
      <c r="A1294" s="16">
        <v>1252</v>
      </c>
      <c r="B1294" s="22"/>
      <c r="C1294" s="4">
        <f t="shared" ca="1" si="73"/>
        <v>216</v>
      </c>
      <c r="D1294" s="16"/>
      <c r="E1294" s="16"/>
      <c r="F1294" s="22"/>
      <c r="G1294" s="29"/>
      <c r="K1294" s="30"/>
      <c r="AS1294">
        <v>1294</v>
      </c>
      <c r="AT1294">
        <v>244</v>
      </c>
    </row>
    <row r="1295" spans="1:46" ht="15.75" x14ac:dyDescent="0.25">
      <c r="A1295" s="16">
        <v>1253</v>
      </c>
      <c r="B1295" s="22"/>
      <c r="C1295" s="4">
        <f t="shared" ca="1" si="73"/>
        <v>235</v>
      </c>
      <c r="D1295" s="16"/>
      <c r="E1295" s="16"/>
      <c r="F1295" s="22"/>
      <c r="G1295" s="29"/>
      <c r="K1295" s="30"/>
      <c r="AS1295">
        <v>1295</v>
      </c>
      <c r="AT1295">
        <v>244</v>
      </c>
    </row>
    <row r="1296" spans="1:46" ht="15.75" x14ac:dyDescent="0.25">
      <c r="A1296" s="16">
        <v>1254</v>
      </c>
      <c r="B1296" s="22"/>
      <c r="C1296" s="4">
        <f t="shared" ca="1" si="73"/>
        <v>212</v>
      </c>
      <c r="D1296" s="16"/>
      <c r="E1296" s="16"/>
      <c r="F1296" s="22"/>
      <c r="G1296" s="29"/>
      <c r="K1296" s="30"/>
      <c r="AS1296">
        <v>1296</v>
      </c>
      <c r="AT1296">
        <v>244</v>
      </c>
    </row>
    <row r="1297" spans="1:46" ht="15.75" x14ac:dyDescent="0.25">
      <c r="A1297" s="16">
        <v>1255</v>
      </c>
      <c r="B1297" s="22"/>
      <c r="C1297" s="4">
        <f t="shared" ca="1" si="73"/>
        <v>196</v>
      </c>
      <c r="D1297" s="16"/>
      <c r="E1297" s="16"/>
      <c r="F1297" s="22"/>
      <c r="G1297" s="29"/>
      <c r="K1297" s="30"/>
      <c r="AS1297">
        <v>1297</v>
      </c>
      <c r="AT1297">
        <v>244</v>
      </c>
    </row>
    <row r="1298" spans="1:46" ht="15.75" x14ac:dyDescent="0.25">
      <c r="A1298" s="16">
        <v>1256</v>
      </c>
      <c r="B1298" s="22"/>
      <c r="C1298" s="4">
        <f t="shared" ca="1" si="73"/>
        <v>216</v>
      </c>
      <c r="D1298" s="16"/>
      <c r="E1298" s="16"/>
      <c r="F1298" s="22"/>
      <c r="G1298" s="29"/>
      <c r="K1298" s="30"/>
      <c r="AS1298">
        <v>1298</v>
      </c>
      <c r="AT1298">
        <v>244</v>
      </c>
    </row>
    <row r="1299" spans="1:46" ht="15.75" x14ac:dyDescent="0.25">
      <c r="A1299" s="16">
        <v>1257</v>
      </c>
      <c r="B1299" s="22"/>
      <c r="C1299" s="4">
        <f t="shared" ca="1" si="73"/>
        <v>240</v>
      </c>
      <c r="D1299" s="16"/>
      <c r="E1299" s="16"/>
      <c r="F1299" s="22"/>
      <c r="G1299" s="29"/>
      <c r="K1299" s="30"/>
      <c r="AS1299">
        <v>1299</v>
      </c>
      <c r="AT1299">
        <v>244</v>
      </c>
    </row>
    <row r="1300" spans="1:46" ht="15.75" x14ac:dyDescent="0.25">
      <c r="A1300" s="16">
        <v>1258</v>
      </c>
      <c r="B1300" s="22"/>
      <c r="C1300" s="4">
        <f t="shared" ca="1" si="73"/>
        <v>308</v>
      </c>
      <c r="D1300" s="16"/>
      <c r="E1300" s="16"/>
      <c r="F1300" s="22"/>
      <c r="G1300" s="29"/>
      <c r="K1300" s="30"/>
      <c r="AS1300">
        <v>1300</v>
      </c>
      <c r="AT1300">
        <f>3*60+25</f>
        <v>205</v>
      </c>
    </row>
    <row r="1301" spans="1:46" ht="15.75" x14ac:dyDescent="0.25">
      <c r="A1301" s="16">
        <v>1259</v>
      </c>
      <c r="B1301" s="22"/>
      <c r="C1301" s="4">
        <f t="shared" ca="1" si="73"/>
        <v>283</v>
      </c>
      <c r="D1301" s="16"/>
      <c r="E1301" s="16"/>
      <c r="F1301" s="22"/>
      <c r="G1301" s="29"/>
      <c r="K1301" s="30"/>
      <c r="AS1301">
        <v>1301</v>
      </c>
      <c r="AT1301">
        <f>4*60+43</f>
        <v>283</v>
      </c>
    </row>
    <row r="1302" spans="1:46" ht="15.75" x14ac:dyDescent="0.25">
      <c r="A1302" s="16">
        <v>1260</v>
      </c>
      <c r="B1302" s="22"/>
      <c r="C1302" s="4">
        <f t="shared" ca="1" si="73"/>
        <v>235</v>
      </c>
      <c r="D1302" s="16"/>
      <c r="E1302" s="16"/>
      <c r="F1302" s="22"/>
      <c r="G1302" s="29"/>
      <c r="K1302" s="30"/>
      <c r="AS1302">
        <v>1302</v>
      </c>
      <c r="AT1302">
        <f>4*60+43</f>
        <v>283</v>
      </c>
    </row>
    <row r="1303" spans="1:46" ht="15.75" x14ac:dyDescent="0.25">
      <c r="A1303" s="16">
        <v>1261</v>
      </c>
      <c r="B1303" s="22"/>
      <c r="C1303" s="4">
        <f t="shared" ca="1" si="73"/>
        <v>176</v>
      </c>
      <c r="D1303" s="16"/>
      <c r="E1303" s="16"/>
      <c r="F1303" s="22"/>
      <c r="G1303" s="29"/>
      <c r="K1303" s="30"/>
      <c r="AS1303">
        <v>1303</v>
      </c>
      <c r="AT1303">
        <f>4*60+43</f>
        <v>283</v>
      </c>
    </row>
    <row r="1304" spans="1:46" ht="15.75" x14ac:dyDescent="0.25">
      <c r="A1304" s="16">
        <v>1262</v>
      </c>
      <c r="B1304" s="22"/>
      <c r="C1304" s="4">
        <f t="shared" ca="1" si="73"/>
        <v>249</v>
      </c>
      <c r="D1304" s="16"/>
      <c r="E1304" s="16"/>
      <c r="F1304" s="22"/>
      <c r="G1304" s="29"/>
      <c r="K1304" s="30"/>
      <c r="AS1304">
        <v>1304</v>
      </c>
      <c r="AT1304">
        <f>4*60+43</f>
        <v>283</v>
      </c>
    </row>
    <row r="1305" spans="1:46" ht="15.75" x14ac:dyDescent="0.25">
      <c r="A1305" s="16">
        <v>1263</v>
      </c>
      <c r="B1305" s="22"/>
      <c r="C1305" s="4">
        <f t="shared" ca="1" si="73"/>
        <v>223</v>
      </c>
      <c r="D1305" s="16"/>
      <c r="E1305" s="16"/>
      <c r="F1305" s="22"/>
      <c r="G1305" s="29"/>
      <c r="K1305" s="30"/>
      <c r="AS1305">
        <v>1305</v>
      </c>
      <c r="AT1305">
        <f>4*60+43</f>
        <v>283</v>
      </c>
    </row>
    <row r="1306" spans="1:46" ht="15.75" x14ac:dyDescent="0.25">
      <c r="A1306" s="16">
        <v>1264</v>
      </c>
      <c r="B1306" s="22"/>
      <c r="C1306" s="4">
        <f t="shared" ca="1" si="73"/>
        <v>243</v>
      </c>
      <c r="D1306" s="16"/>
      <c r="E1306" s="16"/>
      <c r="F1306" s="22"/>
      <c r="G1306" s="29"/>
      <c r="K1306" s="30"/>
      <c r="AS1306">
        <v>1306</v>
      </c>
      <c r="AT1306">
        <f t="shared" ref="AT1306:AT1316" si="77">4*60+43</f>
        <v>283</v>
      </c>
    </row>
    <row r="1307" spans="1:46" ht="15.75" x14ac:dyDescent="0.25">
      <c r="A1307" s="16">
        <v>1265</v>
      </c>
      <c r="B1307" s="22"/>
      <c r="C1307" s="4">
        <f t="shared" ca="1" si="73"/>
        <v>150</v>
      </c>
      <c r="D1307" s="16"/>
      <c r="E1307" s="16"/>
      <c r="F1307" s="22"/>
      <c r="G1307" s="29"/>
      <c r="K1307" s="30"/>
      <c r="AS1307">
        <v>1307</v>
      </c>
      <c r="AT1307">
        <f t="shared" si="77"/>
        <v>283</v>
      </c>
    </row>
    <row r="1308" spans="1:46" ht="15.75" x14ac:dyDescent="0.25">
      <c r="A1308" s="16">
        <v>1266</v>
      </c>
      <c r="B1308" s="22"/>
      <c r="C1308" s="4">
        <f t="shared" ca="1" si="73"/>
        <v>264</v>
      </c>
      <c r="D1308" s="16"/>
      <c r="E1308" s="16"/>
      <c r="F1308" s="22"/>
      <c r="G1308" s="29"/>
      <c r="K1308" s="30"/>
      <c r="AS1308">
        <v>1308</v>
      </c>
      <c r="AT1308">
        <f t="shared" si="77"/>
        <v>283</v>
      </c>
    </row>
    <row r="1309" spans="1:46" ht="15.75" x14ac:dyDescent="0.25">
      <c r="A1309" s="16">
        <v>1267</v>
      </c>
      <c r="B1309" s="22"/>
      <c r="C1309" s="4">
        <f t="shared" ca="1" si="73"/>
        <v>191</v>
      </c>
      <c r="D1309" s="16"/>
      <c r="E1309" s="16"/>
      <c r="F1309" s="22"/>
      <c r="G1309" s="29"/>
      <c r="K1309" s="30"/>
      <c r="AS1309">
        <v>1309</v>
      </c>
      <c r="AT1309">
        <f t="shared" si="77"/>
        <v>283</v>
      </c>
    </row>
    <row r="1310" spans="1:46" ht="15.75" x14ac:dyDescent="0.25">
      <c r="A1310" s="16">
        <v>1268</v>
      </c>
      <c r="B1310" s="22"/>
      <c r="C1310" s="4">
        <f t="shared" ca="1" si="73"/>
        <v>216</v>
      </c>
      <c r="D1310" s="16"/>
      <c r="E1310" s="16"/>
      <c r="F1310" s="22"/>
      <c r="G1310" s="29"/>
      <c r="K1310" s="30"/>
      <c r="AS1310">
        <v>1310</v>
      </c>
      <c r="AT1310">
        <f t="shared" si="77"/>
        <v>283</v>
      </c>
    </row>
    <row r="1311" spans="1:46" ht="15.75" x14ac:dyDescent="0.25">
      <c r="A1311" s="16">
        <v>1269</v>
      </c>
      <c r="B1311" s="22"/>
      <c r="C1311" s="4">
        <f t="shared" ca="1" si="73"/>
        <v>272</v>
      </c>
      <c r="D1311" s="16"/>
      <c r="E1311" s="16"/>
      <c r="F1311" s="22"/>
      <c r="G1311" s="29"/>
      <c r="K1311" s="30"/>
      <c r="AS1311">
        <v>1311</v>
      </c>
      <c r="AT1311">
        <f t="shared" si="77"/>
        <v>283</v>
      </c>
    </row>
    <row r="1312" spans="1:46" ht="15.75" x14ac:dyDescent="0.25">
      <c r="A1312" s="16">
        <v>1270</v>
      </c>
      <c r="B1312" s="22"/>
      <c r="C1312" s="4">
        <f t="shared" ca="1" si="73"/>
        <v>270</v>
      </c>
      <c r="D1312" s="16"/>
      <c r="E1312" s="16"/>
      <c r="F1312" s="22"/>
      <c r="G1312" s="29"/>
      <c r="K1312" s="30"/>
      <c r="AS1312">
        <v>1312</v>
      </c>
      <c r="AT1312">
        <f t="shared" si="77"/>
        <v>283</v>
      </c>
    </row>
    <row r="1313" spans="1:46" ht="15.75" x14ac:dyDescent="0.25">
      <c r="A1313" s="16">
        <v>1271</v>
      </c>
      <c r="B1313" s="22"/>
      <c r="C1313" s="4">
        <f t="shared" ca="1" si="73"/>
        <v>225</v>
      </c>
      <c r="D1313" s="16"/>
      <c r="E1313" s="16"/>
      <c r="F1313" s="22"/>
      <c r="G1313" s="29"/>
      <c r="K1313" s="30"/>
      <c r="AS1313">
        <v>1313</v>
      </c>
      <c r="AT1313">
        <f t="shared" si="77"/>
        <v>283</v>
      </c>
    </row>
    <row r="1314" spans="1:46" ht="15.75" x14ac:dyDescent="0.25">
      <c r="A1314" s="16">
        <v>1272</v>
      </c>
      <c r="B1314" s="22"/>
      <c r="C1314" s="4">
        <f t="shared" ca="1" si="73"/>
        <v>223</v>
      </c>
      <c r="D1314" s="16"/>
      <c r="E1314" s="16"/>
      <c r="F1314" s="22"/>
      <c r="G1314" s="29"/>
      <c r="K1314" s="30"/>
      <c r="AS1314">
        <v>1314</v>
      </c>
      <c r="AT1314">
        <f t="shared" si="77"/>
        <v>283</v>
      </c>
    </row>
    <row r="1315" spans="1:46" ht="15.75" x14ac:dyDescent="0.25">
      <c r="A1315" s="16">
        <v>1273</v>
      </c>
      <c r="B1315" s="22"/>
      <c r="C1315" s="4">
        <f t="shared" ca="1" si="73"/>
        <v>212</v>
      </c>
      <c r="D1315" s="16"/>
      <c r="E1315" s="16"/>
      <c r="F1315" s="22"/>
      <c r="G1315" s="29"/>
      <c r="K1315" s="30"/>
      <c r="AS1315">
        <v>1315</v>
      </c>
      <c r="AT1315">
        <f t="shared" si="77"/>
        <v>283</v>
      </c>
    </row>
    <row r="1316" spans="1:46" ht="15.75" x14ac:dyDescent="0.25">
      <c r="A1316" s="16">
        <v>1274</v>
      </c>
      <c r="B1316" s="22"/>
      <c r="C1316" s="4">
        <f t="shared" ca="1" si="73"/>
        <v>156</v>
      </c>
      <c r="D1316" s="16"/>
      <c r="E1316" s="16"/>
      <c r="F1316" s="22"/>
      <c r="G1316" s="29"/>
      <c r="K1316" s="30"/>
      <c r="AS1316">
        <v>1316</v>
      </c>
      <c r="AT1316">
        <f t="shared" si="77"/>
        <v>283</v>
      </c>
    </row>
    <row r="1317" spans="1:46" ht="15.75" x14ac:dyDescent="0.25">
      <c r="A1317" s="16">
        <v>1275</v>
      </c>
      <c r="B1317" s="22"/>
      <c r="C1317" s="4">
        <f t="shared" ca="1" si="73"/>
        <v>264</v>
      </c>
      <c r="D1317" s="16"/>
      <c r="E1317" s="16"/>
      <c r="F1317" s="22"/>
      <c r="G1317" s="29"/>
      <c r="K1317" s="30"/>
      <c r="AS1317">
        <v>1317</v>
      </c>
      <c r="AT1317">
        <f t="shared" ref="AT1317:AT1322" si="78">4*60+33</f>
        <v>273</v>
      </c>
    </row>
    <row r="1318" spans="1:46" ht="15.75" x14ac:dyDescent="0.25">
      <c r="A1318" s="16">
        <v>1276</v>
      </c>
      <c r="B1318" s="22"/>
      <c r="C1318" s="4">
        <f t="shared" ca="1" si="73"/>
        <v>236</v>
      </c>
      <c r="D1318" s="16"/>
      <c r="E1318" s="16"/>
      <c r="F1318" s="22"/>
      <c r="G1318" s="29"/>
      <c r="K1318" s="30"/>
      <c r="AS1318">
        <v>1318</v>
      </c>
      <c r="AT1318">
        <f t="shared" si="78"/>
        <v>273</v>
      </c>
    </row>
    <row r="1319" spans="1:46" ht="15.75" x14ac:dyDescent="0.25">
      <c r="A1319" s="16">
        <v>1277</v>
      </c>
      <c r="B1319" s="22"/>
      <c r="C1319" s="4">
        <f t="shared" ca="1" si="73"/>
        <v>283</v>
      </c>
      <c r="D1319" s="16"/>
      <c r="E1319" s="16"/>
      <c r="F1319" s="22"/>
      <c r="G1319" s="29"/>
      <c r="K1319" s="30"/>
      <c r="AS1319">
        <v>1319</v>
      </c>
      <c r="AT1319">
        <f t="shared" si="78"/>
        <v>273</v>
      </c>
    </row>
    <row r="1320" spans="1:46" ht="15.75" x14ac:dyDescent="0.25">
      <c r="A1320" s="16">
        <v>1278</v>
      </c>
      <c r="B1320" s="22"/>
      <c r="C1320" s="4">
        <f t="shared" ca="1" si="73"/>
        <v>254</v>
      </c>
      <c r="D1320" s="16"/>
      <c r="E1320" s="16"/>
      <c r="F1320" s="22"/>
      <c r="G1320" s="29"/>
      <c r="K1320" s="30"/>
      <c r="AS1320">
        <v>1320</v>
      </c>
      <c r="AT1320">
        <f t="shared" si="78"/>
        <v>273</v>
      </c>
    </row>
    <row r="1321" spans="1:46" ht="15.75" x14ac:dyDescent="0.25">
      <c r="A1321" s="16">
        <v>1279</v>
      </c>
      <c r="B1321" s="22"/>
      <c r="C1321" s="4">
        <f t="shared" ca="1" si="73"/>
        <v>246</v>
      </c>
      <c r="D1321" s="16"/>
      <c r="E1321" s="16"/>
      <c r="F1321" s="22"/>
      <c r="G1321" s="29"/>
      <c r="K1321" s="30"/>
      <c r="AS1321">
        <v>1321</v>
      </c>
      <c r="AT1321">
        <f t="shared" si="78"/>
        <v>273</v>
      </c>
    </row>
    <row r="1322" spans="1:46" ht="15.75" x14ac:dyDescent="0.25">
      <c r="A1322" s="16">
        <v>1280</v>
      </c>
      <c r="B1322" s="22"/>
      <c r="C1322" s="4">
        <f t="shared" ca="1" si="73"/>
        <v>213</v>
      </c>
      <c r="D1322" s="16"/>
      <c r="E1322" s="16"/>
      <c r="F1322" s="22"/>
      <c r="G1322" s="29"/>
      <c r="K1322" s="30"/>
      <c r="AS1322">
        <v>1322</v>
      </c>
      <c r="AT1322">
        <f t="shared" si="78"/>
        <v>273</v>
      </c>
    </row>
    <row r="1323" spans="1:46" ht="15.75" x14ac:dyDescent="0.25">
      <c r="A1323" s="16">
        <v>1281</v>
      </c>
      <c r="B1323" s="22"/>
      <c r="C1323" s="4">
        <f t="shared" ref="C1323:C1386" ca="1" si="79">IF(OR(ISBLANK(A1323),A1323&gt;$I$9),NA(),OFFSET(INDIRECT($BA$3),A1323-1,0,1,1))</f>
        <v>233</v>
      </c>
      <c r="D1323" s="16"/>
      <c r="E1323" s="16"/>
      <c r="F1323" s="22"/>
      <c r="G1323" s="29"/>
      <c r="K1323" s="30"/>
      <c r="AS1323">
        <v>1323</v>
      </c>
      <c r="AT1323">
        <f>4*60+18</f>
        <v>258</v>
      </c>
    </row>
    <row r="1324" spans="1:46" ht="15.75" x14ac:dyDescent="0.25">
      <c r="A1324" s="16">
        <v>1282</v>
      </c>
      <c r="B1324" s="22"/>
      <c r="C1324" s="4">
        <f t="shared" ca="1" si="79"/>
        <v>245</v>
      </c>
      <c r="D1324" s="16"/>
      <c r="E1324" s="16"/>
      <c r="F1324" s="22"/>
      <c r="G1324" s="29"/>
      <c r="K1324" s="30"/>
      <c r="AS1324">
        <v>1324</v>
      </c>
      <c r="AT1324">
        <f>4*60+18</f>
        <v>258</v>
      </c>
    </row>
    <row r="1325" spans="1:46" ht="15.75" x14ac:dyDescent="0.25">
      <c r="A1325" s="16">
        <v>1283</v>
      </c>
      <c r="B1325" s="22"/>
      <c r="C1325" s="4">
        <f t="shared" ca="1" si="79"/>
        <v>265</v>
      </c>
      <c r="D1325" s="16"/>
      <c r="E1325" s="16"/>
      <c r="F1325" s="22"/>
      <c r="G1325" s="29"/>
      <c r="K1325" s="30"/>
      <c r="AS1325">
        <v>1325</v>
      </c>
      <c r="AT1325">
        <f t="shared" ref="AT1325:AT1332" si="80">3*60+44</f>
        <v>224</v>
      </c>
    </row>
    <row r="1326" spans="1:46" ht="15.75" x14ac:dyDescent="0.25">
      <c r="A1326" s="16">
        <v>1284</v>
      </c>
      <c r="B1326" s="22"/>
      <c r="C1326" s="4">
        <f t="shared" ca="1" si="79"/>
        <v>313</v>
      </c>
      <c r="D1326" s="16"/>
      <c r="E1326" s="16"/>
      <c r="F1326" s="22"/>
      <c r="G1326" s="29"/>
      <c r="K1326" s="30"/>
      <c r="AS1326">
        <v>1326</v>
      </c>
      <c r="AT1326">
        <f t="shared" si="80"/>
        <v>224</v>
      </c>
    </row>
    <row r="1327" spans="1:46" ht="15.75" x14ac:dyDescent="0.25">
      <c r="A1327" s="16">
        <v>1285</v>
      </c>
      <c r="B1327" s="22"/>
      <c r="C1327" s="4">
        <f t="shared" ca="1" si="79"/>
        <v>192</v>
      </c>
      <c r="D1327" s="16"/>
      <c r="E1327" s="16"/>
      <c r="F1327" s="22"/>
      <c r="G1327" s="29"/>
      <c r="K1327" s="30"/>
      <c r="AS1327">
        <v>1327</v>
      </c>
      <c r="AT1327">
        <f t="shared" si="80"/>
        <v>224</v>
      </c>
    </row>
    <row r="1328" spans="1:46" ht="15.75" x14ac:dyDescent="0.25">
      <c r="A1328" s="16">
        <v>1286</v>
      </c>
      <c r="B1328" s="22"/>
      <c r="C1328" s="4">
        <f t="shared" ca="1" si="79"/>
        <v>263</v>
      </c>
      <c r="D1328" s="16"/>
      <c r="E1328" s="16"/>
      <c r="F1328" s="22"/>
      <c r="G1328" s="29"/>
      <c r="K1328" s="30"/>
      <c r="AS1328">
        <v>1328</v>
      </c>
      <c r="AT1328">
        <f t="shared" si="80"/>
        <v>224</v>
      </c>
    </row>
    <row r="1329" spans="1:46" ht="15.75" x14ac:dyDescent="0.25">
      <c r="A1329" s="16">
        <v>1287</v>
      </c>
      <c r="B1329" s="22"/>
      <c r="C1329" s="4">
        <f t="shared" ca="1" si="79"/>
        <v>193</v>
      </c>
      <c r="D1329" s="16"/>
      <c r="E1329" s="16"/>
      <c r="F1329" s="22"/>
      <c r="G1329" s="29"/>
      <c r="K1329" s="30"/>
      <c r="AS1329">
        <v>1329</v>
      </c>
      <c r="AT1329">
        <f t="shared" si="80"/>
        <v>224</v>
      </c>
    </row>
    <row r="1330" spans="1:46" ht="15.75" x14ac:dyDescent="0.25">
      <c r="A1330" s="16">
        <v>1288</v>
      </c>
      <c r="B1330" s="22"/>
      <c r="C1330" s="4">
        <f t="shared" ca="1" si="79"/>
        <v>184</v>
      </c>
      <c r="D1330" s="16"/>
      <c r="E1330" s="16"/>
      <c r="F1330" s="22"/>
      <c r="G1330" s="29"/>
      <c r="K1330" s="30"/>
      <c r="AS1330">
        <v>1330</v>
      </c>
      <c r="AT1330">
        <f t="shared" si="80"/>
        <v>224</v>
      </c>
    </row>
    <row r="1331" spans="1:46" ht="15.75" x14ac:dyDescent="0.25">
      <c r="A1331" s="16">
        <v>1289</v>
      </c>
      <c r="B1331" s="22"/>
      <c r="C1331" s="4">
        <f t="shared" ca="1" si="79"/>
        <v>231</v>
      </c>
      <c r="D1331" s="16"/>
      <c r="E1331" s="16"/>
      <c r="F1331" s="22"/>
      <c r="G1331" s="29"/>
      <c r="K1331" s="30"/>
      <c r="AS1331">
        <v>1331</v>
      </c>
      <c r="AT1331">
        <f t="shared" si="80"/>
        <v>224</v>
      </c>
    </row>
    <row r="1332" spans="1:46" ht="15.75" x14ac:dyDescent="0.25">
      <c r="A1332" s="16">
        <v>1290</v>
      </c>
      <c r="B1332" s="22"/>
      <c r="C1332" s="4">
        <f t="shared" ca="1" si="79"/>
        <v>202</v>
      </c>
      <c r="D1332" s="16"/>
      <c r="E1332" s="16"/>
      <c r="F1332" s="22"/>
      <c r="G1332" s="29"/>
      <c r="K1332" s="30"/>
      <c r="AS1332">
        <v>1332</v>
      </c>
      <c r="AT1332">
        <f t="shared" si="80"/>
        <v>224</v>
      </c>
    </row>
    <row r="1333" spans="1:46" ht="15.75" x14ac:dyDescent="0.25">
      <c r="A1333" s="16">
        <v>1291</v>
      </c>
      <c r="B1333" s="22"/>
      <c r="C1333" s="4">
        <f t="shared" ca="1" si="79"/>
        <v>260</v>
      </c>
      <c r="D1333" s="16"/>
      <c r="E1333" s="16"/>
      <c r="F1333" s="22"/>
      <c r="G1333" s="29"/>
      <c r="K1333" s="30"/>
      <c r="AS1333">
        <v>1333</v>
      </c>
      <c r="AT1333">
        <f>4*60+47</f>
        <v>287</v>
      </c>
    </row>
    <row r="1334" spans="1:46" ht="15.75" x14ac:dyDescent="0.25">
      <c r="A1334" s="16">
        <v>1292</v>
      </c>
      <c r="B1334" s="22"/>
      <c r="C1334" s="4">
        <f t="shared" ca="1" si="79"/>
        <v>203</v>
      </c>
      <c r="D1334" s="16"/>
      <c r="E1334" s="16"/>
      <c r="F1334" s="22"/>
      <c r="G1334" s="29"/>
      <c r="K1334" s="30"/>
      <c r="AS1334">
        <v>1334</v>
      </c>
      <c r="AT1334">
        <f>4*60+45</f>
        <v>285</v>
      </c>
    </row>
    <row r="1335" spans="1:46" ht="15.75" x14ac:dyDescent="0.25">
      <c r="A1335" s="16">
        <v>1293</v>
      </c>
      <c r="B1335" s="22"/>
      <c r="C1335" s="4">
        <f t="shared" ca="1" si="79"/>
        <v>215</v>
      </c>
      <c r="D1335" s="16"/>
      <c r="E1335" s="16"/>
      <c r="F1335" s="22"/>
      <c r="G1335" s="29"/>
      <c r="K1335" s="30"/>
      <c r="AS1335">
        <v>1335</v>
      </c>
      <c r="AT1335">
        <f>3*60+53</f>
        <v>233</v>
      </c>
    </row>
    <row r="1336" spans="1:46" ht="15.75" x14ac:dyDescent="0.25">
      <c r="A1336" s="16">
        <v>1294</v>
      </c>
      <c r="B1336" s="22"/>
      <c r="C1336" s="4">
        <f t="shared" ca="1" si="79"/>
        <v>233</v>
      </c>
      <c r="D1336" s="16"/>
      <c r="E1336" s="16"/>
      <c r="F1336" s="22"/>
      <c r="G1336" s="29"/>
      <c r="K1336" s="30"/>
      <c r="AS1336">
        <v>1336</v>
      </c>
      <c r="AT1336">
        <f>4*60+21</f>
        <v>261</v>
      </c>
    </row>
    <row r="1337" spans="1:46" ht="15.75" x14ac:dyDescent="0.25">
      <c r="A1337" s="16">
        <v>1295</v>
      </c>
      <c r="B1337" s="22"/>
      <c r="C1337" s="4">
        <f t="shared" ca="1" si="79"/>
        <v>240</v>
      </c>
      <c r="D1337" s="16"/>
      <c r="E1337" s="16"/>
      <c r="F1337" s="22"/>
      <c r="G1337" s="29"/>
      <c r="K1337" s="30"/>
      <c r="AS1337">
        <v>1337</v>
      </c>
      <c r="AT1337">
        <f t="shared" ref="AT1337:AT1350" si="81">3*60+51</f>
        <v>231</v>
      </c>
    </row>
    <row r="1338" spans="1:46" ht="15.75" x14ac:dyDescent="0.25">
      <c r="A1338" s="16">
        <v>1296</v>
      </c>
      <c r="B1338" s="22"/>
      <c r="C1338" s="4">
        <f t="shared" ca="1" si="79"/>
        <v>177</v>
      </c>
      <c r="D1338" s="16"/>
      <c r="E1338" s="16"/>
      <c r="F1338" s="22"/>
      <c r="G1338" s="29"/>
      <c r="K1338" s="30"/>
      <c r="AS1338">
        <v>1338</v>
      </c>
      <c r="AT1338">
        <f t="shared" si="81"/>
        <v>231</v>
      </c>
    </row>
    <row r="1339" spans="1:46" ht="15.75" x14ac:dyDescent="0.25">
      <c r="A1339" s="16">
        <v>1297</v>
      </c>
      <c r="B1339" s="22"/>
      <c r="C1339" s="4">
        <f t="shared" ca="1" si="79"/>
        <v>270</v>
      </c>
      <c r="D1339" s="16"/>
      <c r="E1339" s="16"/>
      <c r="F1339" s="22"/>
      <c r="G1339" s="29"/>
      <c r="K1339" s="30"/>
      <c r="AS1339">
        <v>1339</v>
      </c>
      <c r="AT1339">
        <f t="shared" si="81"/>
        <v>231</v>
      </c>
    </row>
    <row r="1340" spans="1:46" ht="15.75" x14ac:dyDescent="0.25">
      <c r="A1340" s="16">
        <v>1298</v>
      </c>
      <c r="B1340" s="22"/>
      <c r="C1340" s="4">
        <f t="shared" ca="1" si="79"/>
        <v>205</v>
      </c>
      <c r="D1340" s="16"/>
      <c r="E1340" s="16"/>
      <c r="F1340" s="22"/>
      <c r="G1340" s="29"/>
      <c r="K1340" s="30"/>
      <c r="AS1340">
        <v>1340</v>
      </c>
      <c r="AT1340">
        <f t="shared" si="81"/>
        <v>231</v>
      </c>
    </row>
    <row r="1341" spans="1:46" ht="15.75" x14ac:dyDescent="0.25">
      <c r="A1341" s="16">
        <v>1299</v>
      </c>
      <c r="B1341" s="22"/>
      <c r="C1341" s="4">
        <f t="shared" ca="1" si="79"/>
        <v>247</v>
      </c>
      <c r="D1341" s="16"/>
      <c r="E1341" s="16"/>
      <c r="F1341" s="22"/>
      <c r="G1341" s="29"/>
      <c r="K1341" s="30"/>
      <c r="AS1341">
        <v>1341</v>
      </c>
      <c r="AT1341">
        <f t="shared" si="81"/>
        <v>231</v>
      </c>
    </row>
    <row r="1342" spans="1:46" ht="15.75" x14ac:dyDescent="0.25">
      <c r="A1342" s="16">
        <v>1300</v>
      </c>
      <c r="B1342" s="22"/>
      <c r="C1342" s="4">
        <f t="shared" ca="1" si="79"/>
        <v>225</v>
      </c>
      <c r="D1342" s="16"/>
      <c r="E1342" s="16"/>
      <c r="F1342" s="22"/>
      <c r="G1342" s="29"/>
      <c r="K1342" s="30"/>
      <c r="AS1342">
        <v>1342</v>
      </c>
      <c r="AT1342">
        <f t="shared" si="81"/>
        <v>231</v>
      </c>
    </row>
    <row r="1343" spans="1:46" ht="15.75" x14ac:dyDescent="0.25">
      <c r="A1343" s="16">
        <v>1301</v>
      </c>
      <c r="B1343" s="22"/>
      <c r="C1343" s="4">
        <f t="shared" ca="1" si="79"/>
        <v>250</v>
      </c>
      <c r="D1343" s="16"/>
      <c r="E1343" s="16"/>
      <c r="F1343" s="22"/>
      <c r="G1343" s="29"/>
      <c r="K1343" s="30"/>
      <c r="AS1343">
        <v>1343</v>
      </c>
      <c r="AT1343">
        <f t="shared" si="81"/>
        <v>231</v>
      </c>
    </row>
    <row r="1344" spans="1:46" ht="15.75" x14ac:dyDescent="0.25">
      <c r="A1344" s="16">
        <v>1302</v>
      </c>
      <c r="B1344" s="22"/>
      <c r="C1344" s="4">
        <f t="shared" ca="1" si="79"/>
        <v>302</v>
      </c>
      <c r="D1344" s="16"/>
      <c r="E1344" s="16"/>
      <c r="F1344" s="22"/>
      <c r="G1344" s="29"/>
      <c r="K1344" s="30"/>
      <c r="AS1344">
        <v>1344</v>
      </c>
      <c r="AT1344">
        <f t="shared" si="81"/>
        <v>231</v>
      </c>
    </row>
    <row r="1345" spans="1:46" ht="15.75" x14ac:dyDescent="0.25">
      <c r="A1345" s="16">
        <v>1303</v>
      </c>
      <c r="B1345" s="22"/>
      <c r="C1345" s="4">
        <f t="shared" ca="1" si="79"/>
        <v>207</v>
      </c>
      <c r="D1345" s="16"/>
      <c r="E1345" s="16"/>
      <c r="F1345" s="22"/>
      <c r="G1345" s="29"/>
      <c r="K1345" s="30"/>
      <c r="AS1345">
        <v>1345</v>
      </c>
      <c r="AT1345">
        <f t="shared" si="81"/>
        <v>231</v>
      </c>
    </row>
    <row r="1346" spans="1:46" ht="15.75" x14ac:dyDescent="0.25">
      <c r="A1346" s="16">
        <v>1304</v>
      </c>
      <c r="B1346" s="22"/>
      <c r="C1346" s="4">
        <f t="shared" ca="1" si="79"/>
        <v>225</v>
      </c>
      <c r="D1346" s="16"/>
      <c r="E1346" s="16"/>
      <c r="F1346" s="22"/>
      <c r="G1346" s="29"/>
      <c r="K1346" s="30"/>
      <c r="AS1346">
        <v>1346</v>
      </c>
      <c r="AT1346">
        <f t="shared" si="81"/>
        <v>231</v>
      </c>
    </row>
    <row r="1347" spans="1:46" ht="15.75" x14ac:dyDescent="0.25">
      <c r="A1347" s="16">
        <v>1305</v>
      </c>
      <c r="B1347" s="22"/>
      <c r="C1347" s="4">
        <f t="shared" ca="1" si="79"/>
        <v>209</v>
      </c>
      <c r="D1347" s="16"/>
      <c r="E1347" s="16"/>
      <c r="F1347" s="22"/>
      <c r="G1347" s="29"/>
      <c r="K1347" s="30"/>
      <c r="AS1347">
        <v>1347</v>
      </c>
      <c r="AT1347">
        <f t="shared" si="81"/>
        <v>231</v>
      </c>
    </row>
    <row r="1348" spans="1:46" ht="15.75" x14ac:dyDescent="0.25">
      <c r="A1348" s="16">
        <v>1306</v>
      </c>
      <c r="B1348" s="22"/>
      <c r="C1348" s="4">
        <f t="shared" ca="1" si="79"/>
        <v>246</v>
      </c>
      <c r="D1348" s="16"/>
      <c r="E1348" s="16"/>
      <c r="F1348" s="22"/>
      <c r="G1348" s="29"/>
      <c r="K1348" s="30"/>
      <c r="AS1348">
        <v>1348</v>
      </c>
      <c r="AT1348">
        <f t="shared" si="81"/>
        <v>231</v>
      </c>
    </row>
    <row r="1349" spans="1:46" ht="15.75" x14ac:dyDescent="0.25">
      <c r="A1349" s="16">
        <v>1307</v>
      </c>
      <c r="B1349" s="22"/>
      <c r="C1349" s="4">
        <f t="shared" ca="1" si="79"/>
        <v>222</v>
      </c>
      <c r="D1349" s="16"/>
      <c r="E1349" s="16"/>
      <c r="F1349" s="22"/>
      <c r="G1349" s="29"/>
      <c r="K1349" s="30"/>
      <c r="AS1349">
        <v>1349</v>
      </c>
      <c r="AT1349">
        <f t="shared" si="81"/>
        <v>231</v>
      </c>
    </row>
    <row r="1350" spans="1:46" ht="15.75" x14ac:dyDescent="0.25">
      <c r="A1350" s="16">
        <v>1308</v>
      </c>
      <c r="B1350" s="22"/>
      <c r="C1350" s="4">
        <f t="shared" ca="1" si="79"/>
        <v>258</v>
      </c>
      <c r="D1350" s="16"/>
      <c r="E1350" s="16"/>
      <c r="F1350" s="22"/>
      <c r="G1350" s="29"/>
      <c r="K1350" s="30"/>
      <c r="AS1350">
        <v>1350</v>
      </c>
      <c r="AT1350">
        <f t="shared" si="81"/>
        <v>231</v>
      </c>
    </row>
    <row r="1351" spans="1:46" ht="15.75" x14ac:dyDescent="0.25">
      <c r="A1351" s="16">
        <v>1309</v>
      </c>
      <c r="B1351" s="22"/>
      <c r="C1351" s="4">
        <f t="shared" ca="1" si="79"/>
        <v>208</v>
      </c>
      <c r="D1351" s="16"/>
      <c r="E1351" s="16"/>
      <c r="F1351" s="22"/>
      <c r="G1351" s="29"/>
      <c r="K1351" s="30"/>
      <c r="AS1351">
        <v>1351</v>
      </c>
      <c r="AT1351">
        <f>5*60+3</f>
        <v>303</v>
      </c>
    </row>
    <row r="1352" spans="1:46" ht="15.75" x14ac:dyDescent="0.25">
      <c r="A1352" s="16">
        <v>1310</v>
      </c>
      <c r="B1352" s="22"/>
      <c r="C1352" s="4">
        <f t="shared" ca="1" si="79"/>
        <v>229</v>
      </c>
      <c r="D1352" s="16"/>
      <c r="E1352" s="16"/>
      <c r="F1352" s="22"/>
      <c r="G1352" s="29"/>
      <c r="K1352" s="30"/>
      <c r="AS1352">
        <v>1352</v>
      </c>
      <c r="AT1352">
        <f>5*60+3</f>
        <v>303</v>
      </c>
    </row>
    <row r="1353" spans="1:46" ht="15.75" x14ac:dyDescent="0.25">
      <c r="A1353" s="16">
        <v>1311</v>
      </c>
      <c r="B1353" s="22"/>
      <c r="C1353" s="4">
        <f t="shared" ca="1" si="79"/>
        <v>220</v>
      </c>
      <c r="D1353" s="16"/>
      <c r="E1353" s="16"/>
      <c r="F1353" s="22"/>
      <c r="G1353" s="29"/>
      <c r="K1353" s="30"/>
      <c r="AS1353">
        <v>1353</v>
      </c>
      <c r="AT1353">
        <f>5*60+3</f>
        <v>303</v>
      </c>
    </row>
    <row r="1354" spans="1:46" ht="15.75" x14ac:dyDescent="0.25">
      <c r="A1354" s="16">
        <v>1312</v>
      </c>
      <c r="B1354" s="22"/>
      <c r="C1354" s="4">
        <f t="shared" ca="1" si="79"/>
        <v>212</v>
      </c>
      <c r="D1354" s="16"/>
      <c r="E1354" s="16"/>
      <c r="F1354" s="22"/>
      <c r="G1354" s="29"/>
      <c r="K1354" s="30"/>
      <c r="AS1354">
        <v>1354</v>
      </c>
      <c r="AT1354">
        <f>5*60+3</f>
        <v>303</v>
      </c>
    </row>
    <row r="1355" spans="1:46" ht="15.75" x14ac:dyDescent="0.25">
      <c r="A1355" s="16">
        <v>1313</v>
      </c>
      <c r="B1355" s="22"/>
      <c r="C1355" s="4">
        <f t="shared" ca="1" si="79"/>
        <v>244</v>
      </c>
      <c r="D1355" s="16"/>
      <c r="E1355" s="16"/>
      <c r="F1355" s="22"/>
      <c r="G1355" s="29"/>
      <c r="K1355" s="30"/>
      <c r="AS1355">
        <v>1355</v>
      </c>
      <c r="AT1355">
        <f>4*60+32</f>
        <v>272</v>
      </c>
    </row>
    <row r="1356" spans="1:46" ht="15.75" x14ac:dyDescent="0.25">
      <c r="A1356" s="16">
        <v>1314</v>
      </c>
      <c r="B1356" s="22"/>
      <c r="C1356" s="4">
        <f t="shared" ca="1" si="79"/>
        <v>287</v>
      </c>
      <c r="D1356" s="16"/>
      <c r="E1356" s="16"/>
      <c r="F1356" s="22"/>
      <c r="G1356" s="29"/>
      <c r="K1356" s="30"/>
      <c r="AS1356">
        <v>1356</v>
      </c>
      <c r="AT1356">
        <f>4*60+32</f>
        <v>272</v>
      </c>
    </row>
    <row r="1357" spans="1:46" ht="15.75" x14ac:dyDescent="0.25">
      <c r="A1357" s="16">
        <v>1315</v>
      </c>
      <c r="B1357" s="22"/>
      <c r="C1357" s="4">
        <f t="shared" ca="1" si="79"/>
        <v>289</v>
      </c>
      <c r="D1357" s="16"/>
      <c r="E1357" s="16"/>
      <c r="F1357" s="22"/>
      <c r="G1357" s="29"/>
      <c r="K1357" s="30"/>
      <c r="AS1357">
        <v>1357</v>
      </c>
      <c r="AT1357">
        <f>4*60+32</f>
        <v>272</v>
      </c>
    </row>
    <row r="1358" spans="1:46" ht="15.75" x14ac:dyDescent="0.25">
      <c r="A1358" s="16">
        <v>1316</v>
      </c>
      <c r="B1358" s="22"/>
      <c r="C1358" s="4">
        <f t="shared" ca="1" si="79"/>
        <v>225</v>
      </c>
      <c r="D1358" s="16"/>
      <c r="E1358" s="16"/>
      <c r="F1358" s="22"/>
      <c r="G1358" s="29"/>
      <c r="K1358" s="30"/>
      <c r="AS1358">
        <v>1358</v>
      </c>
      <c r="AT1358">
        <f>4*60+32</f>
        <v>272</v>
      </c>
    </row>
    <row r="1359" spans="1:46" ht="15.75" x14ac:dyDescent="0.25">
      <c r="A1359" s="16">
        <v>1317</v>
      </c>
      <c r="B1359" s="22"/>
      <c r="C1359" s="4">
        <f t="shared" ca="1" si="79"/>
        <v>247</v>
      </c>
      <c r="D1359" s="16"/>
      <c r="E1359" s="16"/>
      <c r="F1359" s="22"/>
      <c r="G1359" s="29"/>
      <c r="K1359" s="30"/>
      <c r="AS1359">
        <v>1359</v>
      </c>
      <c r="AT1359">
        <f t="shared" ref="AT1359:AT1365" si="82">4*60+32</f>
        <v>272</v>
      </c>
    </row>
    <row r="1360" spans="1:46" ht="15.75" x14ac:dyDescent="0.25">
      <c r="A1360" s="16">
        <v>1318</v>
      </c>
      <c r="B1360" s="22"/>
      <c r="C1360" s="4">
        <f t="shared" ca="1" si="79"/>
        <v>227</v>
      </c>
      <c r="D1360" s="16"/>
      <c r="E1360" s="16"/>
      <c r="F1360" s="22"/>
      <c r="G1360" s="29"/>
      <c r="K1360" s="30"/>
      <c r="AS1360">
        <v>1360</v>
      </c>
      <c r="AT1360">
        <f t="shared" si="82"/>
        <v>272</v>
      </c>
    </row>
    <row r="1361" spans="1:46" ht="15.75" x14ac:dyDescent="0.25">
      <c r="A1361" s="16">
        <v>1319</v>
      </c>
      <c r="B1361" s="22"/>
      <c r="C1361" s="4">
        <f t="shared" ca="1" si="79"/>
        <v>354</v>
      </c>
      <c r="D1361" s="16"/>
      <c r="E1361" s="16"/>
      <c r="F1361" s="22"/>
      <c r="G1361" s="29"/>
      <c r="K1361" s="30"/>
      <c r="AS1361">
        <v>1361</v>
      </c>
      <c r="AT1361">
        <f t="shared" si="82"/>
        <v>272</v>
      </c>
    </row>
    <row r="1362" spans="1:46" ht="15.75" x14ac:dyDescent="0.25">
      <c r="A1362" s="16">
        <v>1320</v>
      </c>
      <c r="B1362" s="22"/>
      <c r="C1362" s="4">
        <f t="shared" ca="1" si="79"/>
        <v>231</v>
      </c>
      <c r="D1362" s="16"/>
      <c r="E1362" s="16"/>
      <c r="F1362" s="22"/>
      <c r="G1362" s="29"/>
      <c r="K1362" s="30"/>
      <c r="AS1362">
        <v>1362</v>
      </c>
      <c r="AT1362">
        <f t="shared" si="82"/>
        <v>272</v>
      </c>
    </row>
    <row r="1363" spans="1:46" ht="15.75" x14ac:dyDescent="0.25">
      <c r="A1363" s="16">
        <v>1321</v>
      </c>
      <c r="B1363" s="22"/>
      <c r="C1363" s="4">
        <f t="shared" ca="1" si="79"/>
        <v>265</v>
      </c>
      <c r="D1363" s="16"/>
      <c r="E1363" s="16"/>
      <c r="F1363" s="22"/>
      <c r="G1363" s="29"/>
      <c r="K1363" s="30"/>
      <c r="AS1363">
        <v>1363</v>
      </c>
      <c r="AT1363">
        <f t="shared" si="82"/>
        <v>272</v>
      </c>
    </row>
    <row r="1364" spans="1:46" ht="15.75" x14ac:dyDescent="0.25">
      <c r="A1364" s="16">
        <v>1322</v>
      </c>
      <c r="B1364" s="22"/>
      <c r="C1364" s="4">
        <f t="shared" ca="1" si="79"/>
        <v>209</v>
      </c>
      <c r="D1364" s="16"/>
      <c r="E1364" s="16"/>
      <c r="F1364" s="22"/>
      <c r="G1364" s="29"/>
      <c r="K1364" s="30"/>
      <c r="AS1364">
        <v>1364</v>
      </c>
      <c r="AT1364">
        <f t="shared" si="82"/>
        <v>272</v>
      </c>
    </row>
    <row r="1365" spans="1:46" ht="15.75" x14ac:dyDescent="0.25">
      <c r="A1365" s="16">
        <v>1323</v>
      </c>
      <c r="B1365" s="22"/>
      <c r="C1365" s="4">
        <f t="shared" ca="1" si="79"/>
        <v>245</v>
      </c>
      <c r="D1365" s="16"/>
      <c r="E1365" s="16"/>
      <c r="F1365" s="22"/>
      <c r="G1365" s="29"/>
      <c r="K1365" s="30"/>
      <c r="AS1365">
        <v>1365</v>
      </c>
      <c r="AT1365">
        <f t="shared" si="82"/>
        <v>272</v>
      </c>
    </row>
    <row r="1366" spans="1:46" ht="15.75" x14ac:dyDescent="0.25">
      <c r="A1366" s="16">
        <v>1324</v>
      </c>
      <c r="B1366" s="22"/>
      <c r="C1366" s="4">
        <f t="shared" ca="1" si="79"/>
        <v>220</v>
      </c>
      <c r="D1366" s="16"/>
      <c r="E1366" s="16"/>
      <c r="F1366" s="22"/>
      <c r="G1366" s="29"/>
      <c r="K1366" s="30"/>
      <c r="AS1366">
        <v>1366</v>
      </c>
      <c r="AT1366">
        <f>2*60+52</f>
        <v>172</v>
      </c>
    </row>
    <row r="1367" spans="1:46" ht="15.75" x14ac:dyDescent="0.25">
      <c r="A1367" s="16">
        <v>1325</v>
      </c>
      <c r="B1367" s="22"/>
      <c r="C1367" s="4">
        <f t="shared" ca="1" si="79"/>
        <v>225</v>
      </c>
      <c r="D1367" s="16"/>
      <c r="E1367" s="16"/>
      <c r="F1367" s="22"/>
      <c r="G1367" s="29"/>
      <c r="K1367" s="30"/>
      <c r="AS1367">
        <v>1367</v>
      </c>
      <c r="AT1367">
        <f>2*60+52</f>
        <v>172</v>
      </c>
    </row>
    <row r="1368" spans="1:46" ht="15.75" x14ac:dyDescent="0.25">
      <c r="A1368" s="16">
        <v>1326</v>
      </c>
      <c r="B1368" s="22"/>
      <c r="C1368" s="4">
        <f t="shared" ca="1" si="79"/>
        <v>210</v>
      </c>
      <c r="D1368" s="16"/>
      <c r="E1368" s="16"/>
      <c r="F1368" s="22"/>
      <c r="G1368" s="29"/>
      <c r="K1368" s="30"/>
      <c r="AS1368">
        <v>1368</v>
      </c>
      <c r="AT1368">
        <f>2*60+52</f>
        <v>172</v>
      </c>
    </row>
    <row r="1369" spans="1:46" ht="15.75" x14ac:dyDescent="0.25">
      <c r="A1369" s="16">
        <v>1327</v>
      </c>
      <c r="B1369" s="22"/>
      <c r="C1369" s="4">
        <f t="shared" ca="1" si="79"/>
        <v>222</v>
      </c>
      <c r="D1369" s="16"/>
      <c r="E1369" s="16"/>
      <c r="F1369" s="22"/>
      <c r="G1369" s="29"/>
      <c r="K1369" s="30"/>
      <c r="AS1369">
        <v>1369</v>
      </c>
      <c r="AT1369">
        <f>2*60+52</f>
        <v>172</v>
      </c>
    </row>
    <row r="1370" spans="1:46" ht="15.75" x14ac:dyDescent="0.25">
      <c r="A1370" s="16">
        <v>1328</v>
      </c>
      <c r="B1370" s="22"/>
      <c r="C1370" s="4">
        <f t="shared" ca="1" si="79"/>
        <v>204</v>
      </c>
      <c r="D1370" s="16"/>
      <c r="E1370" s="16"/>
      <c r="F1370" s="22"/>
      <c r="G1370" s="29"/>
      <c r="K1370" s="30"/>
      <c r="AS1370">
        <v>1370</v>
      </c>
      <c r="AT1370">
        <f t="shared" ref="AT1370:AT1375" si="83">5*60+10</f>
        <v>310</v>
      </c>
    </row>
    <row r="1371" spans="1:46" ht="15.75" x14ac:dyDescent="0.25">
      <c r="A1371" s="16">
        <v>1329</v>
      </c>
      <c r="B1371" s="22"/>
      <c r="C1371" s="4">
        <f t="shared" ca="1" si="79"/>
        <v>255</v>
      </c>
      <c r="D1371" s="16"/>
      <c r="E1371" s="16"/>
      <c r="F1371" s="22"/>
      <c r="G1371" s="29"/>
      <c r="K1371" s="30"/>
      <c r="AS1371">
        <v>1371</v>
      </c>
      <c r="AT1371">
        <f t="shared" si="83"/>
        <v>310</v>
      </c>
    </row>
    <row r="1372" spans="1:46" ht="15.75" x14ac:dyDescent="0.25">
      <c r="A1372" s="16">
        <v>1330</v>
      </c>
      <c r="B1372" s="22"/>
      <c r="C1372" s="4">
        <f t="shared" ca="1" si="79"/>
        <v>236</v>
      </c>
      <c r="D1372" s="16"/>
      <c r="E1372" s="16"/>
      <c r="F1372" s="22"/>
      <c r="G1372" s="29"/>
      <c r="K1372" s="30"/>
      <c r="AS1372">
        <v>1372</v>
      </c>
      <c r="AT1372">
        <f t="shared" si="83"/>
        <v>310</v>
      </c>
    </row>
    <row r="1373" spans="1:46" ht="15.75" x14ac:dyDescent="0.25">
      <c r="A1373" s="16">
        <v>1331</v>
      </c>
      <c r="B1373" s="22"/>
      <c r="C1373" s="4">
        <f t="shared" ca="1" si="79"/>
        <v>388</v>
      </c>
      <c r="D1373" s="16"/>
      <c r="E1373" s="16"/>
      <c r="F1373" s="22"/>
      <c r="G1373" s="29"/>
      <c r="K1373" s="30"/>
      <c r="AS1373">
        <v>1373</v>
      </c>
      <c r="AT1373">
        <f t="shared" si="83"/>
        <v>310</v>
      </c>
    </row>
    <row r="1374" spans="1:46" ht="15.75" x14ac:dyDescent="0.25">
      <c r="A1374" s="16">
        <v>1332</v>
      </c>
      <c r="B1374" s="22"/>
      <c r="C1374" s="4">
        <f t="shared" ca="1" si="79"/>
        <v>223</v>
      </c>
      <c r="D1374" s="16"/>
      <c r="E1374" s="16"/>
      <c r="F1374" s="22"/>
      <c r="G1374" s="29"/>
      <c r="K1374" s="30"/>
      <c r="AS1374">
        <v>1374</v>
      </c>
      <c r="AT1374">
        <f t="shared" si="83"/>
        <v>310</v>
      </c>
    </row>
    <row r="1375" spans="1:46" ht="15.75" x14ac:dyDescent="0.25">
      <c r="A1375" s="16">
        <v>1333</v>
      </c>
      <c r="B1375" s="22"/>
      <c r="C1375" s="4">
        <f t="shared" ca="1" si="79"/>
        <v>208</v>
      </c>
      <c r="D1375" s="16"/>
      <c r="E1375" s="16"/>
      <c r="F1375" s="22"/>
      <c r="G1375" s="29"/>
      <c r="K1375" s="30"/>
      <c r="AS1375">
        <v>1375</v>
      </c>
      <c r="AT1375">
        <f t="shared" si="83"/>
        <v>310</v>
      </c>
    </row>
    <row r="1376" spans="1:46" ht="15.75" x14ac:dyDescent="0.25">
      <c r="A1376" s="16">
        <v>1334</v>
      </c>
      <c r="B1376" s="22"/>
      <c r="C1376" s="4">
        <f t="shared" ca="1" si="79"/>
        <v>227</v>
      </c>
      <c r="D1376" s="16"/>
      <c r="E1376" s="16"/>
      <c r="F1376" s="22"/>
      <c r="G1376" s="29"/>
      <c r="K1376" s="30"/>
      <c r="AS1376">
        <v>1376</v>
      </c>
      <c r="AT1376">
        <f>3*60+59</f>
        <v>239</v>
      </c>
    </row>
    <row r="1377" spans="1:46" ht="15.75" x14ac:dyDescent="0.25">
      <c r="A1377" s="16">
        <v>1335</v>
      </c>
      <c r="B1377" s="22"/>
      <c r="C1377" s="4">
        <f t="shared" ca="1" si="79"/>
        <v>418</v>
      </c>
      <c r="D1377" s="16"/>
      <c r="E1377" s="16"/>
      <c r="F1377" s="22"/>
      <c r="G1377" s="29"/>
      <c r="K1377" s="30"/>
      <c r="AS1377">
        <v>1377</v>
      </c>
      <c r="AT1377">
        <f>3*60+59</f>
        <v>239</v>
      </c>
    </row>
    <row r="1378" spans="1:46" ht="15.75" x14ac:dyDescent="0.25">
      <c r="A1378" s="16">
        <v>1336</v>
      </c>
      <c r="B1378" s="22"/>
      <c r="C1378" s="4">
        <f t="shared" ca="1" si="79"/>
        <v>225</v>
      </c>
      <c r="D1378" s="16"/>
      <c r="E1378" s="16"/>
      <c r="F1378" s="22"/>
      <c r="G1378" s="29"/>
      <c r="K1378" s="30"/>
      <c r="AS1378">
        <v>1378</v>
      </c>
      <c r="AT1378">
        <f>3*60+59</f>
        <v>239</v>
      </c>
    </row>
    <row r="1379" spans="1:46" ht="15.75" x14ac:dyDescent="0.25">
      <c r="A1379" s="16">
        <v>1337</v>
      </c>
      <c r="B1379" s="22"/>
      <c r="C1379" s="4">
        <f t="shared" ca="1" si="79"/>
        <v>312</v>
      </c>
      <c r="D1379" s="16"/>
      <c r="E1379" s="16"/>
      <c r="F1379" s="22"/>
      <c r="G1379" s="29"/>
      <c r="K1379" s="30"/>
      <c r="AS1379">
        <v>1379</v>
      </c>
      <c r="AT1379">
        <f>4*60+1</f>
        <v>241</v>
      </c>
    </row>
    <row r="1380" spans="1:46" ht="15.75" x14ac:dyDescent="0.25">
      <c r="A1380" s="16">
        <v>1338</v>
      </c>
      <c r="B1380" s="22"/>
      <c r="C1380" s="4">
        <f t="shared" ca="1" si="79"/>
        <v>152</v>
      </c>
      <c r="D1380" s="16"/>
      <c r="E1380" s="16"/>
      <c r="F1380" s="22"/>
      <c r="G1380" s="29"/>
      <c r="K1380" s="30"/>
      <c r="AS1380">
        <v>1380</v>
      </c>
      <c r="AT1380">
        <f>4*60+1</f>
        <v>241</v>
      </c>
    </row>
    <row r="1381" spans="1:46" ht="15.75" x14ac:dyDescent="0.25">
      <c r="A1381" s="16">
        <v>1339</v>
      </c>
      <c r="B1381" s="22"/>
      <c r="C1381" s="4">
        <f t="shared" ca="1" si="79"/>
        <v>203</v>
      </c>
      <c r="D1381" s="16"/>
      <c r="E1381" s="16"/>
      <c r="F1381" s="22"/>
      <c r="G1381" s="29"/>
      <c r="K1381" s="30"/>
      <c r="AS1381">
        <v>1381</v>
      </c>
      <c r="AT1381">
        <f>4*60+1</f>
        <v>241</v>
      </c>
    </row>
    <row r="1382" spans="1:46" ht="15.75" x14ac:dyDescent="0.25">
      <c r="A1382" s="16">
        <v>1340</v>
      </c>
      <c r="B1382" s="22"/>
      <c r="C1382" s="4">
        <f t="shared" ca="1" si="79"/>
        <v>241</v>
      </c>
      <c r="D1382" s="16"/>
      <c r="E1382" s="16"/>
      <c r="F1382" s="22"/>
      <c r="G1382" s="29"/>
      <c r="K1382" s="30"/>
      <c r="AS1382">
        <v>1382</v>
      </c>
      <c r="AT1382">
        <f t="shared" ref="AT1382:AT1392" si="84">5*60+11</f>
        <v>311</v>
      </c>
    </row>
    <row r="1383" spans="1:46" ht="15.75" x14ac:dyDescent="0.25">
      <c r="A1383" s="16">
        <v>1341</v>
      </c>
      <c r="B1383" s="22"/>
      <c r="C1383" s="4">
        <f t="shared" ca="1" si="79"/>
        <v>252</v>
      </c>
      <c r="D1383" s="16"/>
      <c r="E1383" s="16"/>
      <c r="F1383" s="22"/>
      <c r="G1383" s="29"/>
      <c r="K1383" s="30"/>
      <c r="AS1383">
        <v>1383</v>
      </c>
      <c r="AT1383">
        <f t="shared" si="84"/>
        <v>311</v>
      </c>
    </row>
    <row r="1384" spans="1:46" ht="15.75" x14ac:dyDescent="0.25">
      <c r="A1384" s="16">
        <v>1342</v>
      </c>
      <c r="B1384" s="22"/>
      <c r="C1384" s="4">
        <f t="shared" ca="1" si="79"/>
        <v>287</v>
      </c>
      <c r="D1384" s="16"/>
      <c r="E1384" s="16"/>
      <c r="F1384" s="22"/>
      <c r="G1384" s="29"/>
      <c r="K1384" s="30"/>
      <c r="AS1384">
        <v>1384</v>
      </c>
      <c r="AT1384">
        <f t="shared" si="84"/>
        <v>311</v>
      </c>
    </row>
    <row r="1385" spans="1:46" ht="15.75" x14ac:dyDescent="0.25">
      <c r="A1385" s="16">
        <v>1343</v>
      </c>
      <c r="B1385" s="22"/>
      <c r="C1385" s="4">
        <f t="shared" ca="1" si="79"/>
        <v>227</v>
      </c>
      <c r="D1385" s="16"/>
      <c r="E1385" s="16"/>
      <c r="F1385" s="22"/>
      <c r="G1385" s="29"/>
      <c r="K1385" s="30"/>
      <c r="AS1385">
        <v>1385</v>
      </c>
      <c r="AT1385">
        <f t="shared" si="84"/>
        <v>311</v>
      </c>
    </row>
    <row r="1386" spans="1:46" ht="15.75" x14ac:dyDescent="0.25">
      <c r="A1386" s="16">
        <v>1344</v>
      </c>
      <c r="B1386" s="22"/>
      <c r="C1386" s="4">
        <f t="shared" ca="1" si="79"/>
        <v>270</v>
      </c>
      <c r="D1386" s="16"/>
      <c r="E1386" s="16"/>
      <c r="F1386" s="22"/>
      <c r="G1386" s="29"/>
      <c r="K1386" s="30"/>
      <c r="AS1386">
        <v>1386</v>
      </c>
      <c r="AT1386">
        <f t="shared" si="84"/>
        <v>311</v>
      </c>
    </row>
    <row r="1387" spans="1:46" ht="15.75" x14ac:dyDescent="0.25">
      <c r="A1387" s="16">
        <v>1345</v>
      </c>
      <c r="B1387" s="22"/>
      <c r="C1387" s="4">
        <f t="shared" ref="C1387:C1450" ca="1" si="85">IF(OR(ISBLANK(A1387),A1387&gt;$I$9),NA(),OFFSET(INDIRECT($BA$3),A1387-1,0,1,1))</f>
        <v>221</v>
      </c>
      <c r="D1387" s="16"/>
      <c r="E1387" s="16"/>
      <c r="F1387" s="22"/>
      <c r="G1387" s="29"/>
      <c r="K1387" s="30"/>
      <c r="AS1387">
        <v>1387</v>
      </c>
      <c r="AT1387">
        <f t="shared" si="84"/>
        <v>311</v>
      </c>
    </row>
    <row r="1388" spans="1:46" ht="15.75" x14ac:dyDescent="0.25">
      <c r="A1388" s="16">
        <v>1346</v>
      </c>
      <c r="B1388" s="22"/>
      <c r="C1388" s="4">
        <f t="shared" ca="1" si="85"/>
        <v>253</v>
      </c>
      <c r="D1388" s="16"/>
      <c r="E1388" s="16"/>
      <c r="F1388" s="22"/>
      <c r="G1388" s="29"/>
      <c r="K1388" s="30"/>
      <c r="AS1388">
        <v>1388</v>
      </c>
      <c r="AT1388">
        <f t="shared" si="84"/>
        <v>311</v>
      </c>
    </row>
    <row r="1389" spans="1:46" ht="15.75" x14ac:dyDescent="0.25">
      <c r="A1389" s="16">
        <v>1347</v>
      </c>
      <c r="B1389" s="22"/>
      <c r="C1389" s="4">
        <f t="shared" ca="1" si="85"/>
        <v>278</v>
      </c>
      <c r="D1389" s="16"/>
      <c r="E1389" s="16"/>
      <c r="F1389" s="22"/>
      <c r="G1389" s="29"/>
      <c r="K1389" s="30"/>
      <c r="AS1389">
        <v>1389</v>
      </c>
      <c r="AT1389">
        <f t="shared" si="84"/>
        <v>311</v>
      </c>
    </row>
    <row r="1390" spans="1:46" ht="15.75" x14ac:dyDescent="0.25">
      <c r="A1390" s="16">
        <v>1348</v>
      </c>
      <c r="B1390" s="22"/>
      <c r="C1390" s="4">
        <f t="shared" ca="1" si="85"/>
        <v>215</v>
      </c>
      <c r="D1390" s="16"/>
      <c r="E1390" s="16"/>
      <c r="F1390" s="22"/>
      <c r="G1390" s="29"/>
      <c r="K1390" s="30"/>
      <c r="AS1390">
        <v>1390</v>
      </c>
      <c r="AT1390">
        <f t="shared" si="84"/>
        <v>311</v>
      </c>
    </row>
    <row r="1391" spans="1:46" ht="15.75" x14ac:dyDescent="0.25">
      <c r="A1391" s="16">
        <v>1349</v>
      </c>
      <c r="B1391" s="22"/>
      <c r="C1391" s="4">
        <f t="shared" ca="1" si="85"/>
        <v>258</v>
      </c>
      <c r="D1391" s="16"/>
      <c r="E1391" s="16"/>
      <c r="F1391" s="22"/>
      <c r="G1391" s="29"/>
      <c r="K1391" s="30"/>
      <c r="AS1391">
        <v>1391</v>
      </c>
      <c r="AT1391">
        <f t="shared" si="84"/>
        <v>311</v>
      </c>
    </row>
    <row r="1392" spans="1:46" ht="15.75" x14ac:dyDescent="0.25">
      <c r="A1392" s="16">
        <v>1350</v>
      </c>
      <c r="B1392" s="22"/>
      <c r="C1392" s="4">
        <f t="shared" ca="1" si="85"/>
        <v>249</v>
      </c>
      <c r="D1392" s="16"/>
      <c r="E1392" s="16"/>
      <c r="F1392" s="22"/>
      <c r="G1392" s="29"/>
      <c r="K1392" s="30"/>
      <c r="AS1392">
        <v>1392</v>
      </c>
      <c r="AT1392">
        <f t="shared" si="84"/>
        <v>311</v>
      </c>
    </row>
    <row r="1393" spans="1:46" ht="15.75" x14ac:dyDescent="0.25">
      <c r="A1393" s="16">
        <v>1351</v>
      </c>
      <c r="B1393" s="22"/>
      <c r="C1393" s="4">
        <f t="shared" ca="1" si="85"/>
        <v>242</v>
      </c>
      <c r="D1393" s="16"/>
      <c r="E1393" s="16"/>
      <c r="F1393" s="22"/>
      <c r="G1393" s="29"/>
      <c r="K1393" s="30"/>
      <c r="AS1393">
        <v>1393</v>
      </c>
      <c r="AT1393">
        <f>4*60+17</f>
        <v>257</v>
      </c>
    </row>
    <row r="1394" spans="1:46" ht="15.75" x14ac:dyDescent="0.25">
      <c r="A1394" s="16">
        <v>1352</v>
      </c>
      <c r="B1394" s="22"/>
      <c r="C1394" s="4">
        <f t="shared" ca="1" si="85"/>
        <v>239</v>
      </c>
      <c r="D1394" s="16"/>
      <c r="E1394" s="16"/>
      <c r="F1394" s="22"/>
      <c r="G1394" s="29"/>
      <c r="K1394" s="30"/>
      <c r="AS1394">
        <v>1394</v>
      </c>
      <c r="AT1394">
        <f>4*60+17</f>
        <v>257</v>
      </c>
    </row>
    <row r="1395" spans="1:46" ht="15.75" x14ac:dyDescent="0.25">
      <c r="A1395" s="16">
        <v>1353</v>
      </c>
      <c r="B1395" s="22"/>
      <c r="C1395" s="4">
        <f t="shared" ca="1" si="85"/>
        <v>247</v>
      </c>
      <c r="D1395" s="16"/>
      <c r="E1395" s="16"/>
      <c r="F1395" s="22"/>
      <c r="G1395" s="29"/>
      <c r="K1395" s="30"/>
      <c r="AS1395">
        <v>1395</v>
      </c>
      <c r="AT1395">
        <f>5*60+1</f>
        <v>301</v>
      </c>
    </row>
    <row r="1396" spans="1:46" ht="15.75" x14ac:dyDescent="0.25">
      <c r="A1396" s="16">
        <v>1354</v>
      </c>
      <c r="B1396" s="22"/>
      <c r="C1396" s="4">
        <f t="shared" ca="1" si="85"/>
        <v>220</v>
      </c>
      <c r="D1396" s="16"/>
      <c r="E1396" s="16"/>
      <c r="F1396" s="22"/>
      <c r="G1396" s="29"/>
      <c r="K1396" s="30"/>
      <c r="AS1396">
        <v>1396</v>
      </c>
      <c r="AT1396">
        <f>5*60+1</f>
        <v>301</v>
      </c>
    </row>
    <row r="1397" spans="1:46" ht="15.75" x14ac:dyDescent="0.25">
      <c r="A1397" s="16">
        <v>1355</v>
      </c>
      <c r="B1397" s="22"/>
      <c r="C1397" s="4">
        <f t="shared" ca="1" si="85"/>
        <v>207</v>
      </c>
      <c r="D1397" s="16"/>
      <c r="E1397" s="16"/>
      <c r="F1397" s="22"/>
      <c r="G1397" s="29"/>
      <c r="K1397" s="30"/>
      <c r="AS1397">
        <v>1397</v>
      </c>
      <c r="AT1397">
        <f>5*60+1</f>
        <v>301</v>
      </c>
    </row>
    <row r="1398" spans="1:46" ht="15.75" x14ac:dyDescent="0.25">
      <c r="A1398" s="16">
        <v>1356</v>
      </c>
      <c r="B1398" s="22"/>
      <c r="C1398" s="4">
        <f t="shared" ca="1" si="85"/>
        <v>233</v>
      </c>
      <c r="D1398" s="16"/>
      <c r="E1398" s="16"/>
      <c r="F1398" s="22"/>
      <c r="G1398" s="29"/>
      <c r="K1398" s="30"/>
      <c r="AS1398">
        <v>1398</v>
      </c>
      <c r="AT1398">
        <f>4*60+27</f>
        <v>267</v>
      </c>
    </row>
    <row r="1399" spans="1:46" ht="15.75" x14ac:dyDescent="0.25">
      <c r="A1399" s="16">
        <v>1357</v>
      </c>
      <c r="B1399" s="22"/>
      <c r="C1399" s="4">
        <f t="shared" ca="1" si="85"/>
        <v>239</v>
      </c>
      <c r="D1399" s="16"/>
      <c r="E1399" s="16"/>
      <c r="F1399" s="22"/>
      <c r="G1399" s="29"/>
      <c r="K1399" s="30"/>
      <c r="AS1399">
        <v>1399</v>
      </c>
      <c r="AT1399">
        <f t="shared" ref="AT1399:AT1404" si="86">3*60+50</f>
        <v>230</v>
      </c>
    </row>
    <row r="1400" spans="1:46" ht="15.75" x14ac:dyDescent="0.25">
      <c r="A1400" s="16">
        <v>1358</v>
      </c>
      <c r="B1400" s="22"/>
      <c r="C1400" s="4">
        <f t="shared" ca="1" si="85"/>
        <v>180</v>
      </c>
      <c r="D1400" s="16"/>
      <c r="E1400" s="16"/>
      <c r="F1400" s="22"/>
      <c r="G1400" s="29"/>
      <c r="K1400" s="30"/>
      <c r="AS1400">
        <v>1400</v>
      </c>
      <c r="AT1400">
        <f t="shared" si="86"/>
        <v>230</v>
      </c>
    </row>
    <row r="1401" spans="1:46" ht="15.75" x14ac:dyDescent="0.25">
      <c r="A1401" s="16">
        <v>1359</v>
      </c>
      <c r="B1401" s="22"/>
      <c r="C1401" s="4">
        <f t="shared" ca="1" si="85"/>
        <v>134</v>
      </c>
      <c r="D1401" s="16"/>
      <c r="E1401" s="16"/>
      <c r="F1401" s="22"/>
      <c r="G1401" s="29"/>
      <c r="K1401" s="30"/>
      <c r="AS1401">
        <v>1401</v>
      </c>
      <c r="AT1401">
        <f t="shared" si="86"/>
        <v>230</v>
      </c>
    </row>
    <row r="1402" spans="1:46" ht="15.75" x14ac:dyDescent="0.25">
      <c r="A1402" s="16">
        <v>1360</v>
      </c>
      <c r="B1402" s="22"/>
      <c r="C1402" s="4">
        <f t="shared" ca="1" si="85"/>
        <v>196</v>
      </c>
      <c r="D1402" s="16"/>
      <c r="E1402" s="16"/>
      <c r="F1402" s="22"/>
      <c r="G1402" s="29"/>
      <c r="K1402" s="30"/>
      <c r="AS1402">
        <v>1402</v>
      </c>
      <c r="AT1402">
        <f t="shared" si="86"/>
        <v>230</v>
      </c>
    </row>
    <row r="1403" spans="1:46" ht="15.75" x14ac:dyDescent="0.25">
      <c r="A1403" s="16">
        <v>1361</v>
      </c>
      <c r="B1403" s="22"/>
      <c r="C1403" s="4">
        <f t="shared" ca="1" si="85"/>
        <v>229</v>
      </c>
      <c r="D1403" s="16"/>
      <c r="E1403" s="16"/>
      <c r="F1403" s="22"/>
      <c r="G1403" s="29"/>
      <c r="K1403" s="30"/>
      <c r="AS1403">
        <v>1403</v>
      </c>
      <c r="AT1403">
        <f t="shared" si="86"/>
        <v>230</v>
      </c>
    </row>
    <row r="1404" spans="1:46" ht="15.75" x14ac:dyDescent="0.25">
      <c r="A1404" s="16">
        <v>1362</v>
      </c>
      <c r="B1404" s="22"/>
      <c r="C1404" s="4">
        <f t="shared" ca="1" si="85"/>
        <v>295</v>
      </c>
      <c r="D1404" s="16"/>
      <c r="E1404" s="16"/>
      <c r="F1404" s="22"/>
      <c r="G1404" s="29"/>
      <c r="K1404" s="30"/>
      <c r="AS1404">
        <v>1404</v>
      </c>
      <c r="AT1404">
        <f t="shared" si="86"/>
        <v>230</v>
      </c>
    </row>
    <row r="1405" spans="1:46" ht="15.75" x14ac:dyDescent="0.25">
      <c r="A1405" s="16">
        <v>1363</v>
      </c>
      <c r="B1405" s="22"/>
      <c r="C1405" s="4">
        <f t="shared" ca="1" si="85"/>
        <v>212</v>
      </c>
      <c r="D1405" s="16"/>
      <c r="E1405" s="16"/>
      <c r="F1405" s="22"/>
      <c r="G1405" s="29"/>
      <c r="K1405" s="30"/>
      <c r="AS1405">
        <v>1405</v>
      </c>
      <c r="AT1405">
        <f t="shared" ref="AT1405:AT1410" si="87">3*60+59</f>
        <v>239</v>
      </c>
    </row>
    <row r="1406" spans="1:46" ht="15.75" x14ac:dyDescent="0.25">
      <c r="A1406" s="16">
        <v>1364</v>
      </c>
      <c r="B1406" s="22"/>
      <c r="C1406" s="4">
        <f t="shared" ca="1" si="85"/>
        <v>265</v>
      </c>
      <c r="D1406" s="16"/>
      <c r="E1406" s="16"/>
      <c r="F1406" s="22"/>
      <c r="G1406" s="29"/>
      <c r="K1406" s="30"/>
      <c r="AS1406">
        <v>1406</v>
      </c>
      <c r="AT1406">
        <f t="shared" si="87"/>
        <v>239</v>
      </c>
    </row>
    <row r="1407" spans="1:46" ht="15.75" x14ac:dyDescent="0.25">
      <c r="A1407" s="16">
        <v>1365</v>
      </c>
      <c r="B1407" s="22"/>
      <c r="C1407" s="4">
        <f t="shared" ca="1" si="85"/>
        <v>209</v>
      </c>
      <c r="D1407" s="16"/>
      <c r="E1407" s="16"/>
      <c r="F1407" s="22"/>
      <c r="G1407" s="29"/>
      <c r="K1407" s="30"/>
      <c r="AS1407">
        <v>1407</v>
      </c>
      <c r="AT1407">
        <f t="shared" si="87"/>
        <v>239</v>
      </c>
    </row>
    <row r="1408" spans="1:46" ht="15.75" x14ac:dyDescent="0.25">
      <c r="A1408" s="16">
        <v>1366</v>
      </c>
      <c r="B1408" s="22"/>
      <c r="C1408" s="4">
        <f t="shared" ca="1" si="85"/>
        <v>204</v>
      </c>
      <c r="D1408" s="16"/>
      <c r="E1408" s="16"/>
      <c r="F1408" s="22"/>
      <c r="G1408" s="29"/>
      <c r="K1408" s="30"/>
      <c r="AS1408">
        <v>1408</v>
      </c>
      <c r="AT1408">
        <f t="shared" si="87"/>
        <v>239</v>
      </c>
    </row>
    <row r="1409" spans="1:46" ht="15.75" x14ac:dyDescent="0.25">
      <c r="A1409" s="16">
        <v>1367</v>
      </c>
      <c r="B1409" s="22"/>
      <c r="C1409" s="4">
        <f t="shared" ca="1" si="85"/>
        <v>246</v>
      </c>
      <c r="D1409" s="16"/>
      <c r="E1409" s="16"/>
      <c r="F1409" s="22"/>
      <c r="G1409" s="29"/>
      <c r="K1409" s="30"/>
      <c r="AS1409">
        <v>1409</v>
      </c>
      <c r="AT1409">
        <f t="shared" si="87"/>
        <v>239</v>
      </c>
    </row>
    <row r="1410" spans="1:46" ht="15.75" x14ac:dyDescent="0.25">
      <c r="A1410" s="16">
        <v>1368</v>
      </c>
      <c r="B1410" s="22"/>
      <c r="C1410" s="4">
        <f t="shared" ca="1" si="85"/>
        <v>321</v>
      </c>
      <c r="D1410" s="16"/>
      <c r="E1410" s="16"/>
      <c r="F1410" s="22"/>
      <c r="G1410" s="29"/>
      <c r="K1410" s="30"/>
      <c r="AS1410">
        <v>1410</v>
      </c>
      <c r="AT1410">
        <f t="shared" si="87"/>
        <v>239</v>
      </c>
    </row>
    <row r="1411" spans="1:46" ht="15.75" x14ac:dyDescent="0.25">
      <c r="A1411" s="16">
        <v>1369</v>
      </c>
      <c r="B1411" s="22"/>
      <c r="C1411" s="4">
        <f t="shared" ca="1" si="85"/>
        <v>258</v>
      </c>
      <c r="D1411" s="16"/>
      <c r="E1411" s="16"/>
      <c r="F1411" s="22"/>
      <c r="G1411" s="29"/>
      <c r="K1411" s="30"/>
      <c r="AS1411">
        <v>1411</v>
      </c>
      <c r="AT1411">
        <f>3*60+59</f>
        <v>239</v>
      </c>
    </row>
    <row r="1412" spans="1:46" ht="15.75" x14ac:dyDescent="0.25">
      <c r="A1412" s="16">
        <v>1370</v>
      </c>
      <c r="B1412" s="22"/>
      <c r="C1412" s="4">
        <f t="shared" ca="1" si="85"/>
        <v>329</v>
      </c>
      <c r="D1412" s="16"/>
      <c r="E1412" s="16"/>
      <c r="F1412" s="22"/>
      <c r="G1412" s="29"/>
      <c r="K1412" s="30"/>
      <c r="AS1412">
        <v>1412</v>
      </c>
      <c r="AT1412">
        <f>3*60+59</f>
        <v>239</v>
      </c>
    </row>
    <row r="1413" spans="1:46" ht="15.75" x14ac:dyDescent="0.25">
      <c r="A1413" s="16">
        <v>1371</v>
      </c>
      <c r="B1413" s="22"/>
      <c r="C1413" s="4">
        <f t="shared" ca="1" si="85"/>
        <v>260</v>
      </c>
      <c r="D1413" s="16"/>
      <c r="E1413" s="16"/>
      <c r="F1413" s="22"/>
      <c r="G1413" s="29"/>
      <c r="K1413" s="30"/>
      <c r="AS1413">
        <v>1413</v>
      </c>
      <c r="AT1413">
        <f>4*60+37</f>
        <v>277</v>
      </c>
    </row>
    <row r="1414" spans="1:46" ht="15.75" x14ac:dyDescent="0.25">
      <c r="A1414" s="16">
        <v>1372</v>
      </c>
      <c r="B1414" s="22"/>
      <c r="C1414" s="4">
        <f t="shared" ca="1" si="85"/>
        <v>212</v>
      </c>
      <c r="D1414" s="16"/>
      <c r="E1414" s="16"/>
      <c r="F1414" s="22"/>
      <c r="G1414" s="29"/>
      <c r="K1414" s="30"/>
      <c r="AS1414">
        <v>1414</v>
      </c>
      <c r="AT1414">
        <f>4*60+37</f>
        <v>277</v>
      </c>
    </row>
    <row r="1415" spans="1:46" ht="15.75" x14ac:dyDescent="0.25">
      <c r="A1415" s="16">
        <v>1373</v>
      </c>
      <c r="B1415" s="22"/>
      <c r="C1415" s="4">
        <f t="shared" ca="1" si="85"/>
        <v>223</v>
      </c>
      <c r="D1415" s="16"/>
      <c r="E1415" s="16"/>
      <c r="F1415" s="22"/>
      <c r="G1415" s="29"/>
      <c r="K1415" s="30"/>
      <c r="AS1415">
        <v>1415</v>
      </c>
      <c r="AT1415">
        <f>4*60+22</f>
        <v>262</v>
      </c>
    </row>
    <row r="1416" spans="1:46" ht="15.75" x14ac:dyDescent="0.25">
      <c r="A1416" s="16">
        <v>1374</v>
      </c>
      <c r="B1416" s="22"/>
      <c r="C1416" s="4">
        <f t="shared" ca="1" si="85"/>
        <v>340</v>
      </c>
      <c r="D1416" s="16"/>
      <c r="E1416" s="16"/>
      <c r="F1416" s="22"/>
      <c r="G1416" s="29"/>
      <c r="K1416" s="30"/>
      <c r="AS1416">
        <v>1416</v>
      </c>
      <c r="AT1416">
        <f>4*60+22</f>
        <v>262</v>
      </c>
    </row>
    <row r="1417" spans="1:46" ht="15.75" x14ac:dyDescent="0.25">
      <c r="A1417" s="16">
        <v>1375</v>
      </c>
      <c r="B1417" s="22"/>
      <c r="C1417" s="4">
        <f t="shared" ca="1" si="85"/>
        <v>255</v>
      </c>
      <c r="D1417" s="16"/>
      <c r="E1417" s="16"/>
      <c r="F1417" s="22"/>
      <c r="G1417" s="29"/>
      <c r="K1417" s="30"/>
      <c r="AS1417">
        <v>1417</v>
      </c>
      <c r="AT1417">
        <f>3*60+48</f>
        <v>228</v>
      </c>
    </row>
    <row r="1418" spans="1:46" ht="15.75" x14ac:dyDescent="0.25">
      <c r="A1418" s="16">
        <v>1376</v>
      </c>
      <c r="B1418" s="22"/>
      <c r="C1418" s="4">
        <f t="shared" ca="1" si="85"/>
        <v>247</v>
      </c>
      <c r="D1418" s="16"/>
      <c r="E1418" s="16"/>
      <c r="F1418" s="22"/>
      <c r="G1418" s="29"/>
      <c r="K1418" s="30"/>
      <c r="AS1418">
        <v>1418</v>
      </c>
      <c r="AT1418">
        <f>3*60+48</f>
        <v>228</v>
      </c>
    </row>
    <row r="1419" spans="1:46" ht="15.75" x14ac:dyDescent="0.25">
      <c r="A1419" s="16">
        <v>1377</v>
      </c>
      <c r="B1419" s="22"/>
      <c r="C1419" s="4">
        <f t="shared" ca="1" si="85"/>
        <v>180</v>
      </c>
      <c r="D1419" s="16"/>
      <c r="E1419" s="16"/>
      <c r="F1419" s="22"/>
      <c r="G1419" s="29"/>
      <c r="K1419" s="30"/>
      <c r="AS1419">
        <v>1419</v>
      </c>
      <c r="AT1419">
        <f>4*60+40</f>
        <v>280</v>
      </c>
    </row>
    <row r="1420" spans="1:46" ht="15.75" x14ac:dyDescent="0.25">
      <c r="A1420" s="16">
        <v>1378</v>
      </c>
      <c r="B1420" s="22"/>
      <c r="C1420" s="4">
        <f t="shared" ca="1" si="85"/>
        <v>239</v>
      </c>
      <c r="D1420" s="16"/>
      <c r="E1420" s="16"/>
      <c r="F1420" s="22"/>
      <c r="G1420" s="29"/>
      <c r="K1420" s="30"/>
      <c r="AS1420">
        <v>1420</v>
      </c>
      <c r="AT1420">
        <f>4*60+40</f>
        <v>280</v>
      </c>
    </row>
    <row r="1421" spans="1:46" ht="15.75" x14ac:dyDescent="0.25">
      <c r="A1421" s="16">
        <v>1379</v>
      </c>
      <c r="B1421" s="22"/>
      <c r="C1421" s="4">
        <f t="shared" ca="1" si="85"/>
        <v>248</v>
      </c>
      <c r="D1421" s="16"/>
      <c r="E1421" s="16"/>
      <c r="F1421" s="22"/>
      <c r="G1421" s="29"/>
      <c r="K1421" s="30"/>
      <c r="AS1421">
        <v>1421</v>
      </c>
      <c r="AT1421">
        <f>3*60+48</f>
        <v>228</v>
      </c>
    </row>
    <row r="1422" spans="1:46" ht="15.75" x14ac:dyDescent="0.25">
      <c r="A1422" s="16">
        <v>1380</v>
      </c>
      <c r="B1422" s="22"/>
      <c r="C1422" s="4">
        <f t="shared" ca="1" si="85"/>
        <v>192</v>
      </c>
      <c r="D1422" s="16"/>
      <c r="E1422" s="16"/>
      <c r="F1422" s="22"/>
      <c r="G1422" s="29"/>
      <c r="K1422" s="30"/>
      <c r="AS1422">
        <v>1422</v>
      </c>
      <c r="AT1422">
        <f>3*60+48</f>
        <v>228</v>
      </c>
    </row>
    <row r="1423" spans="1:46" ht="15.75" x14ac:dyDescent="0.25">
      <c r="A1423" s="16">
        <v>1381</v>
      </c>
      <c r="B1423" s="22"/>
      <c r="C1423" s="4">
        <f t="shared" ca="1" si="85"/>
        <v>246</v>
      </c>
      <c r="D1423" s="16"/>
      <c r="E1423" s="16"/>
      <c r="F1423" s="22"/>
      <c r="G1423" s="29"/>
      <c r="K1423" s="30"/>
      <c r="AS1423">
        <v>1423</v>
      </c>
      <c r="AT1423">
        <f>3*60+48</f>
        <v>228</v>
      </c>
    </row>
    <row r="1424" spans="1:46" ht="15.75" x14ac:dyDescent="0.25">
      <c r="A1424" s="16">
        <v>1382</v>
      </c>
      <c r="B1424" s="22"/>
      <c r="C1424" s="4">
        <f t="shared" ca="1" si="85"/>
        <v>346</v>
      </c>
      <c r="D1424" s="16"/>
      <c r="E1424" s="16"/>
      <c r="F1424" s="22"/>
      <c r="G1424" s="29"/>
      <c r="K1424" s="30"/>
      <c r="AS1424">
        <v>1424</v>
      </c>
      <c r="AT1424">
        <f>3*60+39</f>
        <v>219</v>
      </c>
    </row>
    <row r="1425" spans="1:46" ht="15.75" x14ac:dyDescent="0.25">
      <c r="A1425" s="16">
        <v>1383</v>
      </c>
      <c r="B1425" s="22"/>
      <c r="C1425" s="4">
        <f t="shared" ca="1" si="85"/>
        <v>263</v>
      </c>
      <c r="D1425" s="16"/>
      <c r="E1425" s="16"/>
      <c r="F1425" s="22"/>
      <c r="G1425" s="29"/>
      <c r="K1425" s="30"/>
      <c r="AS1425">
        <v>1425</v>
      </c>
      <c r="AT1425">
        <f>3*60+39</f>
        <v>219</v>
      </c>
    </row>
    <row r="1426" spans="1:46" ht="15.75" x14ac:dyDescent="0.25">
      <c r="A1426" s="16">
        <v>1384</v>
      </c>
      <c r="B1426" s="22"/>
      <c r="C1426" s="4">
        <f t="shared" ca="1" si="85"/>
        <v>231</v>
      </c>
      <c r="D1426" s="16"/>
      <c r="E1426" s="16"/>
      <c r="F1426" s="22"/>
      <c r="G1426" s="29"/>
      <c r="K1426" s="30"/>
      <c r="AS1426">
        <v>1426</v>
      </c>
      <c r="AT1426">
        <f>3*60+39</f>
        <v>219</v>
      </c>
    </row>
    <row r="1427" spans="1:46" ht="15.75" x14ac:dyDescent="0.25">
      <c r="A1427" s="16">
        <v>1385</v>
      </c>
      <c r="B1427" s="22"/>
      <c r="C1427" s="4">
        <f t="shared" ca="1" si="85"/>
        <v>222</v>
      </c>
      <c r="D1427" s="16"/>
      <c r="E1427" s="16"/>
      <c r="F1427" s="22"/>
      <c r="G1427" s="29"/>
      <c r="K1427" s="30"/>
      <c r="AS1427">
        <v>1427</v>
      </c>
      <c r="AT1427">
        <f>4*60+20</f>
        <v>260</v>
      </c>
    </row>
    <row r="1428" spans="1:46" ht="15.75" x14ac:dyDescent="0.25">
      <c r="A1428" s="16">
        <v>1386</v>
      </c>
      <c r="B1428" s="22"/>
      <c r="C1428" s="4">
        <f t="shared" ca="1" si="85"/>
        <v>225</v>
      </c>
      <c r="D1428" s="16"/>
      <c r="E1428" s="16"/>
      <c r="F1428" s="22"/>
      <c r="G1428" s="29"/>
      <c r="K1428" s="30"/>
      <c r="AS1428">
        <v>1428</v>
      </c>
      <c r="AT1428">
        <f>4*60+20</f>
        <v>260</v>
      </c>
    </row>
    <row r="1429" spans="1:46" ht="15.75" x14ac:dyDescent="0.25">
      <c r="A1429" s="16">
        <v>1387</v>
      </c>
      <c r="B1429" s="22"/>
      <c r="C1429" s="4">
        <f t="shared" ca="1" si="85"/>
        <v>156</v>
      </c>
      <c r="D1429" s="16"/>
      <c r="E1429" s="16"/>
      <c r="F1429" s="22"/>
      <c r="G1429" s="29"/>
      <c r="K1429" s="30"/>
      <c r="AS1429">
        <v>1429</v>
      </c>
      <c r="AT1429">
        <f>4*60+20</f>
        <v>260</v>
      </c>
    </row>
    <row r="1430" spans="1:46" ht="15.75" x14ac:dyDescent="0.25">
      <c r="A1430" s="16">
        <v>1388</v>
      </c>
      <c r="B1430" s="22"/>
      <c r="C1430" s="4">
        <f t="shared" ca="1" si="85"/>
        <v>255</v>
      </c>
      <c r="D1430" s="16"/>
      <c r="E1430" s="16"/>
      <c r="F1430" s="22"/>
      <c r="G1430" s="29"/>
      <c r="K1430" s="30"/>
      <c r="AS1430">
        <v>1430</v>
      </c>
      <c r="AT1430">
        <f>4*60+20</f>
        <v>260</v>
      </c>
    </row>
    <row r="1431" spans="1:46" ht="15.75" x14ac:dyDescent="0.25">
      <c r="A1431" s="16">
        <v>1389</v>
      </c>
      <c r="B1431" s="22"/>
      <c r="C1431" s="4">
        <f t="shared" ca="1" si="85"/>
        <v>216</v>
      </c>
      <c r="D1431" s="16"/>
      <c r="E1431" s="16"/>
      <c r="F1431" s="22"/>
      <c r="G1431" s="29"/>
      <c r="K1431" s="30"/>
      <c r="AS1431">
        <v>1431</v>
      </c>
      <c r="AT1431">
        <f>3*60+50</f>
        <v>230</v>
      </c>
    </row>
    <row r="1432" spans="1:46" ht="15.75" x14ac:dyDescent="0.25">
      <c r="A1432" s="16">
        <v>1390</v>
      </c>
      <c r="B1432" s="22"/>
      <c r="C1432" s="4">
        <f t="shared" ca="1" si="85"/>
        <v>217</v>
      </c>
      <c r="D1432" s="16"/>
      <c r="E1432" s="16"/>
      <c r="F1432" s="22"/>
      <c r="G1432" s="29"/>
      <c r="K1432" s="30"/>
      <c r="AS1432">
        <v>1432</v>
      </c>
      <c r="AT1432">
        <f>4*60+20</f>
        <v>260</v>
      </c>
    </row>
    <row r="1433" spans="1:46" ht="15.75" x14ac:dyDescent="0.25">
      <c r="A1433" s="16">
        <v>1391</v>
      </c>
      <c r="B1433" s="22"/>
      <c r="C1433" s="4">
        <f t="shared" ca="1" si="85"/>
        <v>219</v>
      </c>
      <c r="D1433" s="16"/>
      <c r="E1433" s="16"/>
      <c r="F1433" s="22"/>
      <c r="G1433" s="29"/>
      <c r="K1433" s="30"/>
      <c r="AS1433">
        <v>1433</v>
      </c>
      <c r="AT1433">
        <f t="shared" ref="AT1433:AT1445" si="88">4*60+3</f>
        <v>243</v>
      </c>
    </row>
    <row r="1434" spans="1:46" ht="15.75" x14ac:dyDescent="0.25">
      <c r="A1434" s="16">
        <v>1392</v>
      </c>
      <c r="B1434" s="22"/>
      <c r="C1434" s="4">
        <f t="shared" ca="1" si="85"/>
        <v>311</v>
      </c>
      <c r="D1434" s="16"/>
      <c r="E1434" s="16"/>
      <c r="F1434" s="22"/>
      <c r="G1434" s="29"/>
      <c r="K1434" s="30"/>
      <c r="AS1434">
        <v>1434</v>
      </c>
      <c r="AT1434">
        <f t="shared" si="88"/>
        <v>243</v>
      </c>
    </row>
    <row r="1435" spans="1:46" ht="15.75" x14ac:dyDescent="0.25">
      <c r="A1435" s="16">
        <v>1393</v>
      </c>
      <c r="B1435" s="22"/>
      <c r="C1435" s="4">
        <f t="shared" ca="1" si="85"/>
        <v>308</v>
      </c>
      <c r="D1435" s="16"/>
      <c r="E1435" s="16"/>
      <c r="F1435" s="22"/>
      <c r="G1435" s="29"/>
      <c r="K1435" s="30"/>
      <c r="AS1435">
        <v>1435</v>
      </c>
      <c r="AT1435">
        <f t="shared" si="88"/>
        <v>243</v>
      </c>
    </row>
    <row r="1436" spans="1:46" ht="15.75" x14ac:dyDescent="0.25">
      <c r="A1436" s="16">
        <v>1394</v>
      </c>
      <c r="B1436" s="22"/>
      <c r="C1436" s="4">
        <f t="shared" ca="1" si="85"/>
        <v>241</v>
      </c>
      <c r="D1436" s="16"/>
      <c r="E1436" s="16"/>
      <c r="F1436" s="22"/>
      <c r="G1436" s="29"/>
      <c r="K1436" s="30"/>
      <c r="AS1436">
        <v>1436</v>
      </c>
      <c r="AT1436">
        <f t="shared" si="88"/>
        <v>243</v>
      </c>
    </row>
    <row r="1437" spans="1:46" ht="15.75" x14ac:dyDescent="0.25">
      <c r="A1437" s="16">
        <v>1395</v>
      </c>
      <c r="B1437" s="22"/>
      <c r="C1437" s="4">
        <f t="shared" ca="1" si="85"/>
        <v>162</v>
      </c>
      <c r="D1437" s="16"/>
      <c r="E1437" s="16"/>
      <c r="F1437" s="22"/>
      <c r="G1437" s="29"/>
      <c r="K1437" s="30"/>
      <c r="AS1437">
        <v>1437</v>
      </c>
      <c r="AT1437">
        <f t="shared" si="88"/>
        <v>243</v>
      </c>
    </row>
    <row r="1438" spans="1:46" ht="15.75" x14ac:dyDescent="0.25">
      <c r="A1438" s="16">
        <v>1396</v>
      </c>
      <c r="B1438" s="22"/>
      <c r="C1438" s="4">
        <f t="shared" ca="1" si="85"/>
        <v>222</v>
      </c>
      <c r="D1438" s="16"/>
      <c r="E1438" s="16"/>
      <c r="F1438" s="22"/>
      <c r="G1438" s="29"/>
      <c r="K1438" s="30"/>
      <c r="AS1438">
        <v>1438</v>
      </c>
      <c r="AT1438">
        <f t="shared" si="88"/>
        <v>243</v>
      </c>
    </row>
    <row r="1439" spans="1:46" ht="15.75" x14ac:dyDescent="0.25">
      <c r="A1439" s="16">
        <v>1397</v>
      </c>
      <c r="B1439" s="22"/>
      <c r="C1439" s="4">
        <f t="shared" ca="1" si="85"/>
        <v>222</v>
      </c>
      <c r="D1439" s="16"/>
      <c r="E1439" s="16"/>
      <c r="F1439" s="22"/>
      <c r="G1439" s="29"/>
      <c r="K1439" s="30"/>
      <c r="AS1439">
        <v>1439</v>
      </c>
      <c r="AT1439">
        <f t="shared" si="88"/>
        <v>243</v>
      </c>
    </row>
    <row r="1440" spans="1:46" ht="15.75" x14ac:dyDescent="0.25">
      <c r="A1440" s="16">
        <v>1398</v>
      </c>
      <c r="B1440" s="22"/>
      <c r="C1440" s="4">
        <f t="shared" ca="1" si="85"/>
        <v>230</v>
      </c>
      <c r="D1440" s="16"/>
      <c r="E1440" s="16"/>
      <c r="F1440" s="22"/>
      <c r="G1440" s="29"/>
      <c r="K1440" s="30"/>
      <c r="AS1440">
        <v>1440</v>
      </c>
      <c r="AT1440">
        <f t="shared" si="88"/>
        <v>243</v>
      </c>
    </row>
    <row r="1441" spans="1:46" ht="15.75" x14ac:dyDescent="0.25">
      <c r="A1441" s="16">
        <v>1399</v>
      </c>
      <c r="B1441" s="22"/>
      <c r="C1441" s="4">
        <f t="shared" ca="1" si="85"/>
        <v>235</v>
      </c>
      <c r="D1441" s="16"/>
      <c r="E1441" s="16"/>
      <c r="F1441" s="22"/>
      <c r="G1441" s="29"/>
      <c r="K1441" s="30"/>
      <c r="AS1441">
        <v>1441</v>
      </c>
      <c r="AT1441">
        <f t="shared" si="88"/>
        <v>243</v>
      </c>
    </row>
    <row r="1442" spans="1:46" ht="15.75" x14ac:dyDescent="0.25">
      <c r="A1442" s="16">
        <v>1400</v>
      </c>
      <c r="B1442" s="22"/>
      <c r="C1442" s="4">
        <f t="shared" ca="1" si="85"/>
        <v>203</v>
      </c>
      <c r="D1442" s="16"/>
      <c r="E1442" s="16"/>
      <c r="F1442" s="22"/>
      <c r="G1442" s="29"/>
      <c r="K1442" s="30"/>
      <c r="AS1442">
        <v>1442</v>
      </c>
      <c r="AT1442">
        <f t="shared" si="88"/>
        <v>243</v>
      </c>
    </row>
    <row r="1443" spans="1:46" ht="15.75" x14ac:dyDescent="0.25">
      <c r="A1443" s="16">
        <v>1401</v>
      </c>
      <c r="B1443" s="22"/>
      <c r="C1443" s="4">
        <f t="shared" ca="1" si="85"/>
        <v>228</v>
      </c>
      <c r="D1443" s="16"/>
      <c r="E1443" s="16"/>
      <c r="F1443" s="22"/>
      <c r="G1443" s="29"/>
      <c r="K1443" s="30"/>
      <c r="AS1443">
        <v>1443</v>
      </c>
      <c r="AT1443">
        <f t="shared" si="88"/>
        <v>243</v>
      </c>
    </row>
    <row r="1444" spans="1:46" ht="15.75" x14ac:dyDescent="0.25">
      <c r="A1444" s="16">
        <v>1402</v>
      </c>
      <c r="B1444" s="22"/>
      <c r="C1444" s="4">
        <f t="shared" ca="1" si="85"/>
        <v>254</v>
      </c>
      <c r="D1444" s="16"/>
      <c r="E1444" s="16"/>
      <c r="F1444" s="22"/>
      <c r="G1444" s="29"/>
      <c r="K1444" s="30"/>
      <c r="AS1444">
        <v>1444</v>
      </c>
      <c r="AT1444">
        <f t="shared" si="88"/>
        <v>243</v>
      </c>
    </row>
    <row r="1445" spans="1:46" ht="15.75" x14ac:dyDescent="0.25">
      <c r="A1445" s="16">
        <v>1403</v>
      </c>
      <c r="B1445" s="22"/>
      <c r="C1445" s="4">
        <f t="shared" ca="1" si="85"/>
        <v>216</v>
      </c>
      <c r="D1445" s="16"/>
      <c r="E1445" s="16"/>
      <c r="F1445" s="22"/>
      <c r="G1445" s="29"/>
      <c r="K1445" s="30"/>
      <c r="AS1445">
        <v>1445</v>
      </c>
      <c r="AT1445">
        <f t="shared" si="88"/>
        <v>243</v>
      </c>
    </row>
    <row r="1446" spans="1:46" ht="15.75" x14ac:dyDescent="0.25">
      <c r="A1446" s="16">
        <v>1404</v>
      </c>
      <c r="B1446" s="22"/>
      <c r="C1446" s="4">
        <f t="shared" ca="1" si="85"/>
        <v>256</v>
      </c>
      <c r="D1446" s="16"/>
      <c r="E1446" s="16"/>
      <c r="F1446" s="22"/>
      <c r="G1446" s="29"/>
      <c r="K1446" s="30"/>
      <c r="AS1446">
        <v>1446</v>
      </c>
      <c r="AT1446">
        <f>4*60+58</f>
        <v>298</v>
      </c>
    </row>
    <row r="1447" spans="1:46" ht="15.75" x14ac:dyDescent="0.25">
      <c r="A1447" s="16">
        <v>1405</v>
      </c>
      <c r="B1447" s="22"/>
      <c r="C1447" s="4">
        <f t="shared" ca="1" si="85"/>
        <v>263</v>
      </c>
      <c r="D1447" s="16"/>
      <c r="E1447" s="16"/>
      <c r="F1447" s="22"/>
      <c r="G1447" s="29"/>
      <c r="K1447" s="30"/>
      <c r="AS1447">
        <v>1447</v>
      </c>
      <c r="AT1447">
        <f>4*60+58</f>
        <v>298</v>
      </c>
    </row>
    <row r="1448" spans="1:46" ht="15.75" x14ac:dyDescent="0.25">
      <c r="A1448" s="16">
        <v>1406</v>
      </c>
      <c r="B1448" s="22"/>
      <c r="C1448" s="4">
        <f t="shared" ca="1" si="85"/>
        <v>264</v>
      </c>
      <c r="D1448" s="16"/>
      <c r="E1448" s="16"/>
      <c r="F1448" s="22"/>
      <c r="G1448" s="29"/>
      <c r="K1448" s="30"/>
      <c r="AS1448">
        <v>1448</v>
      </c>
      <c r="AT1448">
        <f>4*60+58</f>
        <v>298</v>
      </c>
    </row>
    <row r="1449" spans="1:46" ht="15.75" x14ac:dyDescent="0.25">
      <c r="A1449" s="16">
        <v>1407</v>
      </c>
      <c r="B1449" s="22"/>
      <c r="C1449" s="4">
        <f t="shared" ca="1" si="85"/>
        <v>244</v>
      </c>
      <c r="D1449" s="16"/>
      <c r="E1449" s="16"/>
      <c r="F1449" s="22"/>
      <c r="G1449" s="29"/>
      <c r="K1449" s="30"/>
      <c r="AS1449">
        <v>1449</v>
      </c>
      <c r="AT1449">
        <f>4*60+58</f>
        <v>298</v>
      </c>
    </row>
    <row r="1450" spans="1:46" ht="15.75" x14ac:dyDescent="0.25">
      <c r="A1450" s="16">
        <v>1408</v>
      </c>
      <c r="B1450" s="22"/>
      <c r="C1450" s="4">
        <f t="shared" ca="1" si="85"/>
        <v>243</v>
      </c>
      <c r="D1450" s="16"/>
      <c r="E1450" s="16"/>
      <c r="F1450" s="22"/>
      <c r="G1450" s="29"/>
      <c r="K1450" s="30"/>
      <c r="AS1450">
        <v>1450</v>
      </c>
      <c r="AT1450">
        <f>3*60+55</f>
        <v>235</v>
      </c>
    </row>
    <row r="1451" spans="1:46" ht="15.75" x14ac:dyDescent="0.25">
      <c r="A1451" s="16">
        <v>1409</v>
      </c>
      <c r="B1451" s="22"/>
      <c r="C1451" s="4">
        <f t="shared" ref="C1451:C1514" ca="1" si="89">IF(OR(ISBLANK(A1451),A1451&gt;$I$9),NA(),OFFSET(INDIRECT($BA$3),A1451-1,0,1,1))</f>
        <v>254</v>
      </c>
      <c r="D1451" s="16"/>
      <c r="E1451" s="16"/>
      <c r="F1451" s="22"/>
      <c r="G1451" s="29"/>
      <c r="K1451" s="30"/>
      <c r="AS1451">
        <v>1451</v>
      </c>
      <c r="AT1451">
        <f>3*60+55</f>
        <v>235</v>
      </c>
    </row>
    <row r="1452" spans="1:46" ht="15.75" x14ac:dyDescent="0.25">
      <c r="A1452" s="16">
        <v>1410</v>
      </c>
      <c r="B1452" s="22"/>
      <c r="C1452" s="4">
        <f t="shared" ca="1" si="89"/>
        <v>256</v>
      </c>
      <c r="D1452" s="16"/>
      <c r="E1452" s="16"/>
      <c r="F1452" s="22"/>
      <c r="G1452" s="29"/>
      <c r="K1452" s="30"/>
      <c r="AS1452">
        <v>1452</v>
      </c>
      <c r="AT1452">
        <f>2*60+52</f>
        <v>172</v>
      </c>
    </row>
    <row r="1453" spans="1:46" ht="15.75" x14ac:dyDescent="0.25">
      <c r="A1453" s="16">
        <v>1411</v>
      </c>
      <c r="B1453" s="22"/>
      <c r="C1453" s="4">
        <f t="shared" ca="1" si="89"/>
        <v>272</v>
      </c>
      <c r="D1453" s="16"/>
      <c r="E1453" s="16"/>
      <c r="F1453" s="22"/>
      <c r="G1453" s="29"/>
      <c r="K1453" s="30"/>
      <c r="AS1453">
        <v>1453</v>
      </c>
      <c r="AT1453">
        <f>3*60+55</f>
        <v>235</v>
      </c>
    </row>
    <row r="1454" spans="1:46" ht="15.75" x14ac:dyDescent="0.25">
      <c r="A1454" s="16">
        <v>1412</v>
      </c>
      <c r="B1454" s="22"/>
      <c r="C1454" s="4">
        <f t="shared" ca="1" si="89"/>
        <v>302</v>
      </c>
      <c r="D1454" s="16"/>
      <c r="E1454" s="16"/>
      <c r="F1454" s="22"/>
      <c r="G1454" s="29"/>
      <c r="K1454" s="30"/>
      <c r="AS1454">
        <v>1454</v>
      </c>
      <c r="AT1454">
        <f>3*60+55</f>
        <v>235</v>
      </c>
    </row>
    <row r="1455" spans="1:46" ht="15.75" x14ac:dyDescent="0.25">
      <c r="A1455" s="16">
        <v>1413</v>
      </c>
      <c r="B1455" s="22"/>
      <c r="C1455" s="4">
        <f t="shared" ca="1" si="89"/>
        <v>253</v>
      </c>
      <c r="D1455" s="16"/>
      <c r="E1455" s="16"/>
      <c r="F1455" s="22"/>
      <c r="G1455" s="29"/>
      <c r="K1455" s="30"/>
      <c r="AS1455">
        <v>1455</v>
      </c>
      <c r="AT1455">
        <f>3*60+55</f>
        <v>235</v>
      </c>
    </row>
    <row r="1456" spans="1:46" ht="15.75" x14ac:dyDescent="0.25">
      <c r="A1456" s="16">
        <v>1414</v>
      </c>
      <c r="B1456" s="22"/>
      <c r="C1456" s="4">
        <f t="shared" ca="1" si="89"/>
        <v>252</v>
      </c>
      <c r="D1456" s="16"/>
      <c r="E1456" s="16"/>
      <c r="F1456" s="22"/>
      <c r="G1456" s="29"/>
      <c r="K1456" s="30"/>
      <c r="AS1456">
        <v>1456</v>
      </c>
      <c r="AT1456">
        <f>3*60+51</f>
        <v>231</v>
      </c>
    </row>
    <row r="1457" spans="1:46" ht="15.75" x14ac:dyDescent="0.25">
      <c r="A1457" s="16">
        <v>1415</v>
      </c>
      <c r="B1457" s="22"/>
      <c r="C1457" s="4">
        <f t="shared" ca="1" si="89"/>
        <v>291</v>
      </c>
      <c r="D1457" s="16"/>
      <c r="E1457" s="16"/>
      <c r="F1457" s="22"/>
      <c r="G1457" s="29"/>
      <c r="K1457" s="30"/>
      <c r="AS1457">
        <v>1457</v>
      </c>
      <c r="AT1457">
        <f>3*60+51</f>
        <v>231</v>
      </c>
    </row>
    <row r="1458" spans="1:46" ht="15.75" x14ac:dyDescent="0.25">
      <c r="A1458" s="16">
        <v>1416</v>
      </c>
      <c r="B1458" s="22"/>
      <c r="C1458" s="4">
        <f t="shared" ca="1" si="89"/>
        <v>256</v>
      </c>
      <c r="D1458" s="16"/>
      <c r="E1458" s="16"/>
      <c r="F1458" s="22"/>
      <c r="G1458" s="29"/>
      <c r="K1458" s="30"/>
      <c r="AS1458">
        <v>1458</v>
      </c>
      <c r="AT1458">
        <f>4*60+18</f>
        <v>258</v>
      </c>
    </row>
    <row r="1459" spans="1:46" ht="15.75" x14ac:dyDescent="0.25">
      <c r="A1459" s="16">
        <v>1417</v>
      </c>
      <c r="B1459" s="22"/>
      <c r="C1459" s="4">
        <f t="shared" ca="1" si="89"/>
        <v>247</v>
      </c>
      <c r="D1459" s="16"/>
      <c r="E1459" s="16"/>
      <c r="F1459" s="22"/>
      <c r="G1459" s="29"/>
      <c r="K1459" s="30"/>
      <c r="AS1459">
        <v>1459</v>
      </c>
      <c r="AT1459">
        <f t="shared" ref="AT1459:AT1464" si="90">5*60+31</f>
        <v>331</v>
      </c>
    </row>
    <row r="1460" spans="1:46" ht="15.75" x14ac:dyDescent="0.25">
      <c r="A1460" s="16">
        <v>1418</v>
      </c>
      <c r="B1460" s="22"/>
      <c r="C1460" s="4">
        <f t="shared" ca="1" si="89"/>
        <v>223</v>
      </c>
      <c r="D1460" s="16"/>
      <c r="E1460" s="16"/>
      <c r="F1460" s="22"/>
      <c r="G1460" s="29"/>
      <c r="K1460" s="30"/>
      <c r="AS1460">
        <v>1460</v>
      </c>
      <c r="AT1460">
        <f t="shared" si="90"/>
        <v>331</v>
      </c>
    </row>
    <row r="1461" spans="1:46" ht="15.75" x14ac:dyDescent="0.25">
      <c r="A1461" s="16">
        <v>1419</v>
      </c>
      <c r="B1461" s="22"/>
      <c r="C1461" s="4">
        <f t="shared" ca="1" si="89"/>
        <v>216</v>
      </c>
      <c r="D1461" s="16"/>
      <c r="E1461" s="16"/>
      <c r="F1461" s="22"/>
      <c r="G1461" s="29"/>
      <c r="K1461" s="30"/>
      <c r="AS1461">
        <v>1461</v>
      </c>
      <c r="AT1461">
        <f t="shared" si="90"/>
        <v>331</v>
      </c>
    </row>
    <row r="1462" spans="1:46" ht="15.75" x14ac:dyDescent="0.25">
      <c r="A1462" s="16">
        <v>1420</v>
      </c>
      <c r="B1462" s="22"/>
      <c r="C1462" s="4">
        <f t="shared" ca="1" si="89"/>
        <v>265</v>
      </c>
      <c r="D1462" s="16"/>
      <c r="E1462" s="16"/>
      <c r="F1462" s="22"/>
      <c r="G1462" s="29"/>
      <c r="K1462" s="30"/>
      <c r="AS1462">
        <v>1462</v>
      </c>
      <c r="AT1462">
        <f t="shared" si="90"/>
        <v>331</v>
      </c>
    </row>
    <row r="1463" spans="1:46" ht="15.75" x14ac:dyDescent="0.25">
      <c r="A1463" s="16">
        <v>1421</v>
      </c>
      <c r="B1463" s="22"/>
      <c r="C1463" s="4">
        <f t="shared" ca="1" si="89"/>
        <v>235</v>
      </c>
      <c r="D1463" s="16"/>
      <c r="E1463" s="16"/>
      <c r="F1463" s="22"/>
      <c r="G1463" s="29"/>
      <c r="K1463" s="30"/>
      <c r="AS1463">
        <v>1463</v>
      </c>
      <c r="AT1463">
        <f t="shared" si="90"/>
        <v>331</v>
      </c>
    </row>
    <row r="1464" spans="1:46" ht="15.75" x14ac:dyDescent="0.25">
      <c r="A1464" s="16">
        <v>1422</v>
      </c>
      <c r="B1464" s="22"/>
      <c r="C1464" s="4">
        <f t="shared" ca="1" si="89"/>
        <v>220</v>
      </c>
      <c r="D1464" s="16"/>
      <c r="E1464" s="16"/>
      <c r="F1464" s="22"/>
      <c r="G1464" s="29"/>
      <c r="K1464" s="30"/>
      <c r="AS1464">
        <v>1464</v>
      </c>
      <c r="AT1464">
        <f t="shared" si="90"/>
        <v>331</v>
      </c>
    </row>
    <row r="1465" spans="1:46" ht="15.75" x14ac:dyDescent="0.25">
      <c r="A1465" s="16">
        <v>1423</v>
      </c>
      <c r="B1465" s="22"/>
      <c r="C1465" s="4">
        <f t="shared" ca="1" si="89"/>
        <v>283</v>
      </c>
      <c r="D1465" s="16"/>
      <c r="E1465" s="16"/>
      <c r="F1465" s="22"/>
      <c r="G1465" s="29"/>
      <c r="K1465" s="30"/>
      <c r="AS1465">
        <v>1465</v>
      </c>
      <c r="AT1465">
        <f>4*60+26</f>
        <v>266</v>
      </c>
    </row>
    <row r="1466" spans="1:46" ht="15.75" x14ac:dyDescent="0.25">
      <c r="A1466" s="16">
        <v>1424</v>
      </c>
      <c r="B1466" s="22"/>
      <c r="C1466" s="4">
        <f t="shared" ca="1" si="89"/>
        <v>208</v>
      </c>
      <c r="D1466" s="16"/>
      <c r="E1466" s="16"/>
      <c r="F1466" s="22"/>
      <c r="G1466" s="29"/>
      <c r="K1466" s="30"/>
      <c r="AS1466">
        <v>1466</v>
      </c>
      <c r="AT1466">
        <f>4*60+26</f>
        <v>266</v>
      </c>
    </row>
    <row r="1467" spans="1:46" ht="15.75" x14ac:dyDescent="0.25">
      <c r="A1467" s="16">
        <v>1425</v>
      </c>
      <c r="B1467" s="22"/>
      <c r="C1467" s="4">
        <f t="shared" ca="1" si="89"/>
        <v>203</v>
      </c>
      <c r="D1467" s="16"/>
      <c r="E1467" s="16"/>
      <c r="F1467" s="22"/>
      <c r="G1467" s="29"/>
      <c r="K1467" s="30"/>
      <c r="AS1467">
        <v>1467</v>
      </c>
      <c r="AT1467">
        <f>3*60+30</f>
        <v>210</v>
      </c>
    </row>
    <row r="1468" spans="1:46" ht="15.75" x14ac:dyDescent="0.25">
      <c r="A1468" s="16">
        <v>1426</v>
      </c>
      <c r="B1468" s="22"/>
      <c r="C1468" s="4">
        <f t="shared" ca="1" si="89"/>
        <v>341</v>
      </c>
      <c r="D1468" s="16"/>
      <c r="E1468" s="16"/>
      <c r="F1468" s="22"/>
      <c r="G1468" s="29"/>
      <c r="K1468" s="30"/>
      <c r="AS1468">
        <v>1468</v>
      </c>
      <c r="AT1468">
        <f>3*60+30</f>
        <v>210</v>
      </c>
    </row>
    <row r="1469" spans="1:46" ht="15.75" x14ac:dyDescent="0.25">
      <c r="A1469" s="16">
        <v>1427</v>
      </c>
      <c r="B1469" s="22"/>
      <c r="C1469" s="4">
        <f t="shared" ca="1" si="89"/>
        <v>245</v>
      </c>
      <c r="D1469" s="16"/>
      <c r="E1469" s="16"/>
      <c r="F1469" s="22"/>
      <c r="G1469" s="29"/>
      <c r="K1469" s="30"/>
      <c r="AS1469">
        <v>1469</v>
      </c>
      <c r="AT1469">
        <f>4*60+21</f>
        <v>261</v>
      </c>
    </row>
    <row r="1470" spans="1:46" ht="15.75" x14ac:dyDescent="0.25">
      <c r="A1470" s="16">
        <v>1428</v>
      </c>
      <c r="B1470" s="22"/>
      <c r="C1470" s="4">
        <f t="shared" ca="1" si="89"/>
        <v>244</v>
      </c>
      <c r="D1470" s="16"/>
      <c r="E1470" s="16"/>
      <c r="F1470" s="22"/>
      <c r="G1470" s="29"/>
      <c r="K1470" s="30"/>
      <c r="AS1470">
        <v>1470</v>
      </c>
      <c r="AT1470">
        <f>4*60+21</f>
        <v>261</v>
      </c>
    </row>
    <row r="1471" spans="1:46" ht="15.75" x14ac:dyDescent="0.25">
      <c r="A1471" s="16">
        <v>1429</v>
      </c>
      <c r="B1471" s="22"/>
      <c r="C1471" s="4">
        <f t="shared" ca="1" si="89"/>
        <v>204</v>
      </c>
      <c r="D1471" s="16"/>
      <c r="E1471" s="16"/>
      <c r="F1471" s="22"/>
      <c r="G1471" s="29"/>
      <c r="K1471" s="30"/>
      <c r="AS1471">
        <v>1471</v>
      </c>
      <c r="AT1471">
        <f>4*60+21</f>
        <v>261</v>
      </c>
    </row>
    <row r="1472" spans="1:46" ht="15.75" x14ac:dyDescent="0.25">
      <c r="A1472" s="16">
        <v>1430</v>
      </c>
      <c r="B1472" s="22"/>
      <c r="C1472" s="4">
        <f t="shared" ca="1" si="89"/>
        <v>282</v>
      </c>
      <c r="D1472" s="16"/>
      <c r="E1472" s="16"/>
      <c r="F1472" s="22"/>
      <c r="G1472" s="29"/>
      <c r="K1472" s="30"/>
      <c r="AS1472">
        <v>1472</v>
      </c>
      <c r="AT1472">
        <f>4*60+21</f>
        <v>261</v>
      </c>
    </row>
    <row r="1473" spans="1:46" ht="15.75" x14ac:dyDescent="0.25">
      <c r="A1473" s="16">
        <v>1431</v>
      </c>
      <c r="B1473" s="22"/>
      <c r="C1473" s="4">
        <f t="shared" ca="1" si="89"/>
        <v>269</v>
      </c>
      <c r="D1473" s="16"/>
      <c r="E1473" s="16"/>
      <c r="F1473" s="22"/>
      <c r="G1473" s="29"/>
      <c r="K1473" s="30"/>
      <c r="AS1473">
        <v>1473</v>
      </c>
      <c r="AT1473">
        <f>3*60+58</f>
        <v>238</v>
      </c>
    </row>
    <row r="1474" spans="1:46" ht="15.75" x14ac:dyDescent="0.25">
      <c r="A1474" s="16">
        <v>1432</v>
      </c>
      <c r="B1474" s="22"/>
      <c r="C1474" s="4">
        <f t="shared" ca="1" si="89"/>
        <v>212</v>
      </c>
      <c r="D1474" s="16"/>
      <c r="E1474" s="16"/>
      <c r="F1474" s="22"/>
      <c r="G1474" s="29"/>
      <c r="K1474" s="30"/>
      <c r="AS1474">
        <v>1474</v>
      </c>
      <c r="AT1474">
        <f>3*60+58</f>
        <v>238</v>
      </c>
    </row>
    <row r="1475" spans="1:46" ht="15.75" x14ac:dyDescent="0.25">
      <c r="A1475" s="16">
        <v>1433</v>
      </c>
      <c r="B1475" s="22"/>
      <c r="C1475" s="4">
        <f t="shared" ca="1" si="89"/>
        <v>237</v>
      </c>
      <c r="D1475" s="16"/>
      <c r="E1475" s="16"/>
      <c r="F1475" s="22"/>
      <c r="G1475" s="29"/>
      <c r="K1475" s="30"/>
      <c r="AS1475">
        <v>1475</v>
      </c>
      <c r="AT1475">
        <f>3*60+58</f>
        <v>238</v>
      </c>
    </row>
    <row r="1476" spans="1:46" ht="15.75" x14ac:dyDescent="0.25">
      <c r="A1476" s="16">
        <v>1434</v>
      </c>
      <c r="B1476" s="22"/>
      <c r="C1476" s="4">
        <f t="shared" ca="1" si="89"/>
        <v>261</v>
      </c>
      <c r="D1476" s="16"/>
      <c r="E1476" s="16"/>
      <c r="F1476" s="22"/>
      <c r="G1476" s="29"/>
      <c r="K1476" s="30"/>
      <c r="AS1476">
        <v>1476</v>
      </c>
      <c r="AT1476">
        <f>3*60+58</f>
        <v>238</v>
      </c>
    </row>
    <row r="1477" spans="1:46" ht="15.75" x14ac:dyDescent="0.25">
      <c r="A1477" s="16">
        <v>1435</v>
      </c>
      <c r="B1477" s="22"/>
      <c r="C1477" s="4">
        <f t="shared" ca="1" si="89"/>
        <v>300</v>
      </c>
      <c r="D1477" s="16"/>
      <c r="E1477" s="16"/>
      <c r="F1477" s="22"/>
      <c r="G1477" s="29"/>
      <c r="K1477" s="30"/>
      <c r="AS1477">
        <v>1477</v>
      </c>
      <c r="AT1477">
        <f>3*60+38</f>
        <v>218</v>
      </c>
    </row>
    <row r="1478" spans="1:46" ht="15.75" x14ac:dyDescent="0.25">
      <c r="A1478" s="16">
        <v>1436</v>
      </c>
      <c r="B1478" s="22"/>
      <c r="C1478" s="4">
        <f t="shared" ca="1" si="89"/>
        <v>227</v>
      </c>
      <c r="D1478" s="16"/>
      <c r="E1478" s="16"/>
      <c r="F1478" s="22"/>
      <c r="G1478" s="29"/>
      <c r="K1478" s="30"/>
      <c r="AS1478">
        <v>1478</v>
      </c>
      <c r="AT1478">
        <f>3*60+38</f>
        <v>218</v>
      </c>
    </row>
    <row r="1479" spans="1:46" ht="15.75" x14ac:dyDescent="0.25">
      <c r="A1479" s="16">
        <v>1437</v>
      </c>
      <c r="B1479" s="22"/>
      <c r="C1479" s="4">
        <f t="shared" ca="1" si="89"/>
        <v>227</v>
      </c>
      <c r="D1479" s="16"/>
      <c r="E1479" s="16"/>
      <c r="F1479" s="22"/>
      <c r="G1479" s="29"/>
      <c r="K1479" s="30"/>
      <c r="AS1479">
        <v>1479</v>
      </c>
      <c r="AT1479">
        <f>3*60+38</f>
        <v>218</v>
      </c>
    </row>
    <row r="1480" spans="1:46" ht="15.75" x14ac:dyDescent="0.25">
      <c r="A1480" s="16">
        <v>1438</v>
      </c>
      <c r="B1480" s="22"/>
      <c r="C1480" s="4">
        <f t="shared" ca="1" si="89"/>
        <v>204</v>
      </c>
      <c r="D1480" s="16"/>
      <c r="E1480" s="16"/>
      <c r="F1480" s="22"/>
      <c r="G1480" s="29"/>
      <c r="K1480" s="30"/>
      <c r="AS1480">
        <v>1480</v>
      </c>
      <c r="AT1480">
        <f>3*60+38</f>
        <v>218</v>
      </c>
    </row>
    <row r="1481" spans="1:46" ht="15.75" x14ac:dyDescent="0.25">
      <c r="A1481" s="16">
        <v>1439</v>
      </c>
      <c r="B1481" s="22"/>
      <c r="C1481" s="4">
        <f t="shared" ca="1" si="89"/>
        <v>177</v>
      </c>
      <c r="D1481" s="16"/>
      <c r="E1481" s="16"/>
      <c r="F1481" s="22"/>
      <c r="G1481" s="29"/>
      <c r="K1481" s="30"/>
      <c r="AS1481">
        <v>1481</v>
      </c>
      <c r="AT1481">
        <f>4*60+3</f>
        <v>243</v>
      </c>
    </row>
    <row r="1482" spans="1:46" ht="15.75" x14ac:dyDescent="0.25">
      <c r="A1482" s="16">
        <v>1440</v>
      </c>
      <c r="B1482" s="22"/>
      <c r="C1482" s="4">
        <f t="shared" ca="1" si="89"/>
        <v>244</v>
      </c>
      <c r="D1482" s="16"/>
      <c r="E1482" s="16"/>
      <c r="F1482" s="22"/>
      <c r="G1482" s="29"/>
      <c r="K1482" s="30"/>
      <c r="AS1482">
        <v>1482</v>
      </c>
      <c r="AT1482">
        <f>4*60+3</f>
        <v>243</v>
      </c>
    </row>
    <row r="1483" spans="1:46" ht="15.75" x14ac:dyDescent="0.25">
      <c r="A1483" s="16">
        <v>1441</v>
      </c>
      <c r="B1483" s="22"/>
      <c r="C1483" s="4">
        <f t="shared" ca="1" si="89"/>
        <v>220</v>
      </c>
      <c r="D1483" s="16"/>
      <c r="E1483" s="16"/>
      <c r="F1483" s="22"/>
      <c r="G1483" s="29"/>
      <c r="K1483" s="30"/>
      <c r="AS1483">
        <v>1483</v>
      </c>
      <c r="AT1483">
        <f>4*60+3</f>
        <v>243</v>
      </c>
    </row>
    <row r="1484" spans="1:46" ht="15.75" x14ac:dyDescent="0.25">
      <c r="A1484" s="16">
        <v>1442</v>
      </c>
      <c r="B1484" s="22"/>
      <c r="C1484" s="4">
        <f t="shared" ca="1" si="89"/>
        <v>162</v>
      </c>
      <c r="D1484" s="16"/>
      <c r="E1484" s="16"/>
      <c r="F1484" s="22"/>
      <c r="G1484" s="29"/>
      <c r="K1484" s="30"/>
      <c r="AS1484">
        <v>1484</v>
      </c>
      <c r="AT1484">
        <f>4*60+3</f>
        <v>243</v>
      </c>
    </row>
    <row r="1485" spans="1:46" ht="15.75" x14ac:dyDescent="0.25">
      <c r="A1485" s="16">
        <v>1443</v>
      </c>
      <c r="B1485" s="22"/>
      <c r="C1485" s="4">
        <f t="shared" ca="1" si="89"/>
        <v>278</v>
      </c>
      <c r="D1485" s="16"/>
      <c r="E1485" s="16"/>
      <c r="F1485" s="22"/>
      <c r="G1485" s="29"/>
      <c r="K1485" s="30"/>
      <c r="AS1485">
        <v>1485</v>
      </c>
      <c r="AT1485">
        <f>4*60+3</f>
        <v>243</v>
      </c>
    </row>
    <row r="1486" spans="1:46" ht="15.75" x14ac:dyDescent="0.25">
      <c r="A1486" s="16">
        <v>1444</v>
      </c>
      <c r="B1486" s="22"/>
      <c r="C1486" s="4">
        <f t="shared" ca="1" si="89"/>
        <v>176</v>
      </c>
      <c r="D1486" s="16"/>
      <c r="E1486" s="16"/>
      <c r="F1486" s="22"/>
      <c r="G1486" s="29"/>
      <c r="K1486" s="30"/>
      <c r="AS1486">
        <v>1486</v>
      </c>
      <c r="AT1486">
        <f>4*60+25</f>
        <v>265</v>
      </c>
    </row>
    <row r="1487" spans="1:46" ht="15.75" x14ac:dyDescent="0.25">
      <c r="A1487" s="16">
        <v>1445</v>
      </c>
      <c r="B1487" s="22"/>
      <c r="C1487" s="4">
        <f t="shared" ca="1" si="89"/>
        <v>263</v>
      </c>
      <c r="D1487" s="16"/>
      <c r="E1487" s="16"/>
      <c r="F1487" s="22"/>
      <c r="G1487" s="29"/>
      <c r="K1487" s="30"/>
      <c r="AS1487">
        <v>1487</v>
      </c>
      <c r="AT1487">
        <f>4*60+25</f>
        <v>265</v>
      </c>
    </row>
    <row r="1488" spans="1:46" ht="15.75" x14ac:dyDescent="0.25">
      <c r="A1488" s="16">
        <v>1446</v>
      </c>
      <c r="B1488" s="22"/>
      <c r="C1488" s="4">
        <f t="shared" ca="1" si="89"/>
        <v>211</v>
      </c>
      <c r="D1488" s="16"/>
      <c r="E1488" s="16"/>
      <c r="F1488" s="22"/>
      <c r="G1488" s="29"/>
      <c r="K1488" s="30"/>
      <c r="AS1488">
        <v>1488</v>
      </c>
      <c r="AT1488">
        <f>4*60+25</f>
        <v>265</v>
      </c>
    </row>
    <row r="1489" spans="1:46" ht="15.75" x14ac:dyDescent="0.25">
      <c r="A1489" s="16">
        <v>1447</v>
      </c>
      <c r="B1489" s="22"/>
      <c r="C1489" s="4">
        <f t="shared" ca="1" si="89"/>
        <v>282</v>
      </c>
      <c r="D1489" s="16"/>
      <c r="E1489" s="16"/>
      <c r="F1489" s="22"/>
      <c r="G1489" s="29"/>
      <c r="K1489" s="30"/>
      <c r="AS1489">
        <v>1489</v>
      </c>
      <c r="AT1489">
        <f>4*60+25</f>
        <v>265</v>
      </c>
    </row>
    <row r="1490" spans="1:46" ht="15.75" x14ac:dyDescent="0.25">
      <c r="A1490" s="16">
        <v>1448</v>
      </c>
      <c r="B1490" s="22"/>
      <c r="C1490" s="4">
        <f t="shared" ca="1" si="89"/>
        <v>268</v>
      </c>
      <c r="D1490" s="16"/>
      <c r="E1490" s="16"/>
      <c r="F1490" s="22"/>
      <c r="G1490" s="29"/>
      <c r="K1490" s="30"/>
      <c r="AS1490">
        <v>1490</v>
      </c>
      <c r="AT1490">
        <f>4*60+25</f>
        <v>265</v>
      </c>
    </row>
    <row r="1491" spans="1:46" ht="15.75" x14ac:dyDescent="0.25">
      <c r="A1491" s="16">
        <v>1449</v>
      </c>
      <c r="B1491" s="22"/>
      <c r="C1491" s="4">
        <f t="shared" ca="1" si="89"/>
        <v>244</v>
      </c>
      <c r="D1491" s="16"/>
      <c r="E1491" s="16"/>
      <c r="F1491" s="22"/>
      <c r="G1491" s="29"/>
      <c r="K1491" s="30"/>
      <c r="AS1491">
        <v>1491</v>
      </c>
      <c r="AT1491">
        <f>4*60+16</f>
        <v>256</v>
      </c>
    </row>
    <row r="1492" spans="1:46" ht="15.75" x14ac:dyDescent="0.25">
      <c r="A1492" s="16">
        <v>1450</v>
      </c>
      <c r="B1492" s="22"/>
      <c r="C1492" s="4">
        <f t="shared" ca="1" si="89"/>
        <v>211</v>
      </c>
      <c r="D1492" s="16"/>
      <c r="E1492" s="16"/>
      <c r="F1492" s="22"/>
      <c r="G1492" s="29"/>
      <c r="K1492" s="30"/>
      <c r="AS1492">
        <v>1492</v>
      </c>
      <c r="AT1492">
        <f>4*60+7</f>
        <v>247</v>
      </c>
    </row>
    <row r="1493" spans="1:46" ht="15.75" x14ac:dyDescent="0.25">
      <c r="A1493" s="16">
        <v>1451</v>
      </c>
      <c r="B1493" s="22"/>
      <c r="C1493" s="4">
        <f t="shared" ca="1" si="89"/>
        <v>222</v>
      </c>
      <c r="D1493" s="16"/>
      <c r="E1493" s="16"/>
      <c r="F1493" s="22"/>
      <c r="G1493" s="29"/>
      <c r="K1493" s="30"/>
      <c r="AS1493">
        <v>1493</v>
      </c>
      <c r="AT1493">
        <f>3*60+36</f>
        <v>216</v>
      </c>
    </row>
    <row r="1494" spans="1:46" ht="15.75" x14ac:dyDescent="0.25">
      <c r="A1494" s="16">
        <v>1452</v>
      </c>
      <c r="B1494" s="22"/>
      <c r="C1494" s="4">
        <f t="shared" ca="1" si="89"/>
        <v>235</v>
      </c>
      <c r="D1494" s="16"/>
      <c r="E1494" s="16"/>
      <c r="F1494" s="22"/>
      <c r="G1494" s="29"/>
      <c r="K1494" s="30"/>
      <c r="AS1494">
        <v>1494</v>
      </c>
      <c r="AT1494">
        <f>3*60+36</f>
        <v>216</v>
      </c>
    </row>
    <row r="1495" spans="1:46" ht="15.75" x14ac:dyDescent="0.25">
      <c r="A1495" s="16">
        <v>1453</v>
      </c>
      <c r="B1495" s="22"/>
      <c r="C1495" s="4">
        <f t="shared" ca="1" si="89"/>
        <v>219</v>
      </c>
      <c r="D1495" s="16"/>
      <c r="E1495" s="16"/>
      <c r="F1495" s="22"/>
      <c r="G1495" s="29"/>
      <c r="K1495" s="30"/>
      <c r="AS1495">
        <v>1495</v>
      </c>
      <c r="AT1495">
        <f>3*60+36</f>
        <v>216</v>
      </c>
    </row>
    <row r="1496" spans="1:46" ht="15.75" x14ac:dyDescent="0.25">
      <c r="A1496" s="16">
        <v>1454</v>
      </c>
      <c r="B1496" s="22"/>
      <c r="C1496" s="4">
        <f t="shared" ca="1" si="89"/>
        <v>265</v>
      </c>
      <c r="D1496" s="16"/>
      <c r="E1496" s="16"/>
      <c r="F1496" s="22"/>
      <c r="G1496" s="29"/>
      <c r="K1496" s="30"/>
      <c r="AS1496">
        <v>1496</v>
      </c>
      <c r="AT1496">
        <f>3*60+36</f>
        <v>216</v>
      </c>
    </row>
    <row r="1497" spans="1:46" ht="15.75" x14ac:dyDescent="0.25">
      <c r="A1497" s="16">
        <v>1455</v>
      </c>
      <c r="B1497" s="22"/>
      <c r="C1497" s="4">
        <f t="shared" ca="1" si="89"/>
        <v>251</v>
      </c>
      <c r="D1497" s="16"/>
      <c r="E1497" s="16"/>
      <c r="F1497" s="22"/>
      <c r="G1497" s="29"/>
      <c r="K1497" s="30"/>
      <c r="AS1497">
        <v>1497</v>
      </c>
      <c r="AT1497">
        <f>3*60+36</f>
        <v>216</v>
      </c>
    </row>
    <row r="1498" spans="1:46" ht="15.75" x14ac:dyDescent="0.25">
      <c r="A1498" s="16">
        <v>1456</v>
      </c>
      <c r="B1498" s="22"/>
      <c r="C1498" s="4">
        <f t="shared" ca="1" si="89"/>
        <v>265</v>
      </c>
      <c r="D1498" s="16"/>
      <c r="E1498" s="16"/>
      <c r="F1498" s="22"/>
      <c r="G1498" s="29"/>
      <c r="K1498" s="30"/>
      <c r="AS1498">
        <v>1498</v>
      </c>
      <c r="AT1498">
        <v>218</v>
      </c>
    </row>
    <row r="1499" spans="1:46" ht="15.75" x14ac:dyDescent="0.25">
      <c r="A1499" s="16">
        <v>1457</v>
      </c>
      <c r="B1499" s="22"/>
      <c r="C1499" s="4">
        <f t="shared" ca="1" si="89"/>
        <v>170</v>
      </c>
      <c r="D1499" s="16"/>
      <c r="E1499" s="16"/>
      <c r="F1499" s="22"/>
      <c r="G1499" s="29"/>
      <c r="K1499" s="30"/>
      <c r="AS1499">
        <v>1499</v>
      </c>
      <c r="AT1499">
        <v>218</v>
      </c>
    </row>
    <row r="1500" spans="1:46" ht="15.75" x14ac:dyDescent="0.25">
      <c r="A1500" s="16">
        <v>1458</v>
      </c>
      <c r="B1500" s="22"/>
      <c r="C1500" s="4">
        <f t="shared" ca="1" si="89"/>
        <v>216</v>
      </c>
      <c r="D1500" s="16"/>
      <c r="E1500" s="16"/>
      <c r="F1500" s="22"/>
      <c r="G1500" s="29"/>
      <c r="K1500" s="30"/>
      <c r="AS1500">
        <v>1500</v>
      </c>
      <c r="AT1500">
        <f>4*60+38</f>
        <v>278</v>
      </c>
    </row>
    <row r="1501" spans="1:46" ht="15.75" x14ac:dyDescent="0.25">
      <c r="A1501" s="16">
        <v>1459</v>
      </c>
      <c r="B1501" s="22"/>
      <c r="C1501" s="4">
        <f t="shared" ca="1" si="89"/>
        <v>250</v>
      </c>
      <c r="D1501" s="16"/>
      <c r="E1501" s="16"/>
      <c r="F1501" s="22"/>
      <c r="G1501" s="29"/>
      <c r="K1501" s="30"/>
      <c r="AS1501">
        <v>1501</v>
      </c>
      <c r="AT1501">
        <f>4*60+38</f>
        <v>278</v>
      </c>
    </row>
    <row r="1502" spans="1:46" ht="15.75" x14ac:dyDescent="0.25">
      <c r="A1502" s="16">
        <v>1460</v>
      </c>
      <c r="B1502" s="22"/>
      <c r="C1502" s="4">
        <f t="shared" ca="1" si="89"/>
        <v>251</v>
      </c>
      <c r="D1502" s="16"/>
      <c r="E1502" s="16"/>
      <c r="F1502" s="22"/>
      <c r="G1502" s="29"/>
      <c r="K1502" s="30"/>
      <c r="AS1502">
        <v>1502</v>
      </c>
      <c r="AT1502">
        <f>4*60+38</f>
        <v>278</v>
      </c>
    </row>
    <row r="1503" spans="1:46" ht="15.75" x14ac:dyDescent="0.25">
      <c r="A1503" s="16">
        <v>1461</v>
      </c>
      <c r="B1503" s="22"/>
      <c r="C1503" s="4">
        <f t="shared" ca="1" si="89"/>
        <v>240</v>
      </c>
      <c r="D1503" s="16"/>
      <c r="E1503" s="16"/>
      <c r="F1503" s="22"/>
      <c r="G1503" s="29"/>
      <c r="K1503" s="30"/>
      <c r="AS1503">
        <v>1503</v>
      </c>
      <c r="AT1503">
        <f>4*60+46</f>
        <v>286</v>
      </c>
    </row>
    <row r="1504" spans="1:46" ht="15.75" x14ac:dyDescent="0.25">
      <c r="A1504" s="16">
        <v>1462</v>
      </c>
      <c r="B1504" s="22"/>
      <c r="C1504" s="4">
        <f t="shared" ca="1" si="89"/>
        <v>197</v>
      </c>
      <c r="D1504" s="16"/>
      <c r="E1504" s="16"/>
      <c r="F1504" s="22"/>
      <c r="G1504" s="29"/>
      <c r="K1504" s="30"/>
      <c r="AS1504">
        <v>1504</v>
      </c>
      <c r="AT1504">
        <f>4*60+46</f>
        <v>286</v>
      </c>
    </row>
    <row r="1505" spans="1:46" ht="15.75" x14ac:dyDescent="0.25">
      <c r="A1505" s="16">
        <v>1463</v>
      </c>
      <c r="B1505" s="22"/>
      <c r="C1505" s="4">
        <f t="shared" ca="1" si="89"/>
        <v>210</v>
      </c>
      <c r="D1505" s="16"/>
      <c r="E1505" s="16"/>
      <c r="F1505" s="22"/>
      <c r="G1505" s="29"/>
      <c r="K1505" s="30"/>
      <c r="AS1505">
        <v>1505</v>
      </c>
      <c r="AT1505">
        <f t="shared" ref="AT1505:AT1516" si="91">4*60</f>
        <v>240</v>
      </c>
    </row>
    <row r="1506" spans="1:46" ht="15.75" x14ac:dyDescent="0.25">
      <c r="A1506" s="16">
        <v>1464</v>
      </c>
      <c r="B1506" s="22"/>
      <c r="C1506" s="4">
        <f t="shared" ca="1" si="89"/>
        <v>225</v>
      </c>
      <c r="D1506" s="16"/>
      <c r="E1506" s="16"/>
      <c r="F1506" s="22"/>
      <c r="G1506" s="29"/>
      <c r="K1506" s="30"/>
      <c r="AS1506">
        <v>1506</v>
      </c>
      <c r="AT1506">
        <f t="shared" si="91"/>
        <v>240</v>
      </c>
    </row>
    <row r="1507" spans="1:46" ht="15.75" x14ac:dyDescent="0.25">
      <c r="A1507" s="16">
        <v>1465</v>
      </c>
      <c r="B1507" s="22"/>
      <c r="C1507" s="4">
        <f t="shared" ca="1" si="89"/>
        <v>290</v>
      </c>
      <c r="D1507" s="16"/>
      <c r="E1507" s="16"/>
      <c r="F1507" s="22"/>
      <c r="G1507" s="29"/>
      <c r="K1507" s="30"/>
      <c r="AS1507">
        <v>1507</v>
      </c>
      <c r="AT1507">
        <f t="shared" si="91"/>
        <v>240</v>
      </c>
    </row>
    <row r="1508" spans="1:46" ht="15.75" x14ac:dyDescent="0.25">
      <c r="A1508" s="16">
        <v>1466</v>
      </c>
      <c r="B1508" s="22"/>
      <c r="C1508" s="4">
        <f t="shared" ca="1" si="89"/>
        <v>244</v>
      </c>
      <c r="D1508" s="16"/>
      <c r="E1508" s="16"/>
      <c r="F1508" s="22"/>
      <c r="G1508" s="29"/>
      <c r="K1508" s="30"/>
      <c r="AS1508">
        <v>1508</v>
      </c>
      <c r="AT1508">
        <f t="shared" si="91"/>
        <v>240</v>
      </c>
    </row>
    <row r="1509" spans="1:46" ht="15.75" x14ac:dyDescent="0.25">
      <c r="A1509" s="16">
        <v>1467</v>
      </c>
      <c r="B1509" s="22"/>
      <c r="C1509" s="4">
        <f t="shared" ca="1" si="89"/>
        <v>203</v>
      </c>
      <c r="D1509" s="16"/>
      <c r="E1509" s="16"/>
      <c r="F1509" s="22"/>
      <c r="G1509" s="29"/>
      <c r="K1509" s="30"/>
      <c r="AS1509">
        <v>1509</v>
      </c>
      <c r="AT1509">
        <f t="shared" si="91"/>
        <v>240</v>
      </c>
    </row>
    <row r="1510" spans="1:46" ht="15.75" x14ac:dyDescent="0.25">
      <c r="A1510" s="16">
        <v>1468</v>
      </c>
      <c r="B1510" s="22"/>
      <c r="C1510" s="4">
        <f t="shared" ca="1" si="89"/>
        <v>265</v>
      </c>
      <c r="D1510" s="16"/>
      <c r="E1510" s="16"/>
      <c r="F1510" s="22"/>
      <c r="G1510" s="29"/>
      <c r="K1510" s="30"/>
      <c r="AS1510">
        <v>1510</v>
      </c>
      <c r="AT1510">
        <f t="shared" si="91"/>
        <v>240</v>
      </c>
    </row>
    <row r="1511" spans="1:46" ht="15.75" x14ac:dyDescent="0.25">
      <c r="A1511" s="16">
        <v>1469</v>
      </c>
      <c r="B1511" s="22"/>
      <c r="C1511" s="4">
        <f t="shared" ca="1" si="89"/>
        <v>266</v>
      </c>
      <c r="D1511" s="16"/>
      <c r="E1511" s="16"/>
      <c r="F1511" s="22"/>
      <c r="G1511" s="29"/>
      <c r="K1511" s="30"/>
      <c r="AS1511">
        <v>1511</v>
      </c>
      <c r="AT1511">
        <f t="shared" si="91"/>
        <v>240</v>
      </c>
    </row>
    <row r="1512" spans="1:46" ht="15.75" x14ac:dyDescent="0.25">
      <c r="A1512" s="16">
        <v>1470</v>
      </c>
      <c r="B1512" s="22"/>
      <c r="C1512" s="4">
        <f t="shared" ca="1" si="89"/>
        <v>264</v>
      </c>
      <c r="D1512" s="16"/>
      <c r="E1512" s="16"/>
      <c r="F1512" s="22"/>
      <c r="G1512" s="29"/>
      <c r="K1512" s="30"/>
      <c r="AS1512">
        <v>1512</v>
      </c>
      <c r="AT1512">
        <f t="shared" si="91"/>
        <v>240</v>
      </c>
    </row>
    <row r="1513" spans="1:46" ht="15.75" x14ac:dyDescent="0.25">
      <c r="A1513" s="16">
        <v>1471</v>
      </c>
      <c r="B1513" s="22"/>
      <c r="C1513" s="4">
        <f t="shared" ca="1" si="89"/>
        <v>252</v>
      </c>
      <c r="D1513" s="16"/>
      <c r="E1513" s="16"/>
      <c r="F1513" s="22"/>
      <c r="G1513" s="29"/>
      <c r="K1513" s="30"/>
      <c r="AS1513">
        <v>1513</v>
      </c>
      <c r="AT1513">
        <f t="shared" si="91"/>
        <v>240</v>
      </c>
    </row>
    <row r="1514" spans="1:46" ht="15.75" x14ac:dyDescent="0.25">
      <c r="A1514" s="16">
        <v>1472</v>
      </c>
      <c r="B1514" s="22"/>
      <c r="C1514" s="4">
        <f t="shared" ca="1" si="89"/>
        <v>217</v>
      </c>
      <c r="D1514" s="16"/>
      <c r="E1514" s="16"/>
      <c r="F1514" s="22"/>
      <c r="G1514" s="29"/>
      <c r="K1514" s="30"/>
      <c r="AS1514">
        <v>1514</v>
      </c>
      <c r="AT1514">
        <f t="shared" si="91"/>
        <v>240</v>
      </c>
    </row>
    <row r="1515" spans="1:46" ht="15.75" x14ac:dyDescent="0.25">
      <c r="A1515" s="16">
        <v>1473</v>
      </c>
      <c r="B1515" s="22"/>
      <c r="C1515" s="4">
        <f t="shared" ref="C1515:C1578" ca="1" si="92">IF(OR(ISBLANK(A1515),A1515&gt;$I$9),NA(),OFFSET(INDIRECT($BA$3),A1515-1,0,1,1))</f>
        <v>273</v>
      </c>
      <c r="D1515" s="16"/>
      <c r="E1515" s="16"/>
      <c r="F1515" s="22"/>
      <c r="G1515" s="29"/>
      <c r="K1515" s="30"/>
      <c r="AS1515">
        <v>1515</v>
      </c>
      <c r="AT1515">
        <f t="shared" si="91"/>
        <v>240</v>
      </c>
    </row>
    <row r="1516" spans="1:46" ht="15.75" x14ac:dyDescent="0.25">
      <c r="A1516" s="16">
        <v>1474</v>
      </c>
      <c r="B1516" s="22"/>
      <c r="C1516" s="4">
        <f t="shared" ca="1" si="92"/>
        <v>188</v>
      </c>
      <c r="D1516" s="16"/>
      <c r="E1516" s="16"/>
      <c r="F1516" s="22"/>
      <c r="G1516" s="29"/>
      <c r="K1516" s="30"/>
      <c r="AS1516">
        <v>1516</v>
      </c>
      <c r="AT1516">
        <f t="shared" si="91"/>
        <v>240</v>
      </c>
    </row>
    <row r="1517" spans="1:46" ht="15.75" x14ac:dyDescent="0.25">
      <c r="A1517" s="16">
        <v>1475</v>
      </c>
      <c r="B1517" s="22"/>
      <c r="C1517" s="4">
        <f t="shared" ca="1" si="92"/>
        <v>227</v>
      </c>
      <c r="D1517" s="16"/>
      <c r="E1517" s="16"/>
      <c r="F1517" s="22"/>
      <c r="G1517" s="29"/>
      <c r="K1517" s="30"/>
      <c r="AS1517">
        <v>1517</v>
      </c>
      <c r="AT1517">
        <f>3*60+22</f>
        <v>202</v>
      </c>
    </row>
    <row r="1518" spans="1:46" ht="15.75" x14ac:dyDescent="0.25">
      <c r="A1518" s="16">
        <v>1476</v>
      </c>
      <c r="B1518" s="22"/>
      <c r="C1518" s="4">
        <f t="shared" ca="1" si="92"/>
        <v>170</v>
      </c>
      <c r="D1518" s="16"/>
      <c r="E1518" s="16"/>
      <c r="F1518" s="22"/>
      <c r="G1518" s="29"/>
      <c r="K1518" s="30"/>
      <c r="AS1518">
        <v>1518</v>
      </c>
      <c r="AT1518">
        <f>3*60+22</f>
        <v>202</v>
      </c>
    </row>
    <row r="1519" spans="1:46" ht="15.75" x14ac:dyDescent="0.25">
      <c r="A1519" s="16">
        <v>1477</v>
      </c>
      <c r="B1519" s="22"/>
      <c r="C1519" s="4">
        <f t="shared" ca="1" si="92"/>
        <v>219</v>
      </c>
      <c r="D1519" s="16"/>
      <c r="E1519" s="16"/>
      <c r="F1519" s="22"/>
      <c r="G1519" s="29"/>
      <c r="K1519" s="30"/>
      <c r="AS1519">
        <v>1519</v>
      </c>
      <c r="AT1519">
        <f>4*60+10</f>
        <v>250</v>
      </c>
    </row>
    <row r="1520" spans="1:46" ht="15.75" x14ac:dyDescent="0.25">
      <c r="A1520" s="16">
        <v>1478</v>
      </c>
      <c r="B1520" s="22"/>
      <c r="C1520" s="4">
        <f t="shared" ca="1" si="92"/>
        <v>227</v>
      </c>
      <c r="D1520" s="16"/>
      <c r="E1520" s="16"/>
      <c r="F1520" s="22"/>
      <c r="G1520" s="29"/>
      <c r="K1520" s="30"/>
      <c r="AS1520">
        <v>1520</v>
      </c>
      <c r="AT1520">
        <f>4*60+10</f>
        <v>250</v>
      </c>
    </row>
    <row r="1521" spans="1:46" ht="15.75" x14ac:dyDescent="0.25">
      <c r="A1521" s="16">
        <v>1479</v>
      </c>
      <c r="B1521" s="22"/>
      <c r="C1521" s="4">
        <f t="shared" ca="1" si="92"/>
        <v>274</v>
      </c>
      <c r="D1521" s="16"/>
      <c r="E1521" s="16"/>
      <c r="F1521" s="22"/>
      <c r="G1521" s="29"/>
      <c r="K1521" s="30"/>
      <c r="AS1521">
        <v>1521</v>
      </c>
      <c r="AT1521">
        <f>4*60+10</f>
        <v>250</v>
      </c>
    </row>
    <row r="1522" spans="1:46" ht="15.75" x14ac:dyDescent="0.25">
      <c r="A1522" s="16">
        <v>1480</v>
      </c>
      <c r="B1522" s="22"/>
      <c r="C1522" s="4">
        <f t="shared" ca="1" si="92"/>
        <v>243</v>
      </c>
      <c r="D1522" s="16"/>
      <c r="E1522" s="16"/>
      <c r="F1522" s="22"/>
      <c r="G1522" s="29"/>
      <c r="K1522" s="30"/>
      <c r="AS1522">
        <v>1522</v>
      </c>
      <c r="AT1522">
        <f>4*60+17</f>
        <v>257</v>
      </c>
    </row>
    <row r="1523" spans="1:46" ht="15.75" x14ac:dyDescent="0.25">
      <c r="A1523" s="16">
        <v>1481</v>
      </c>
      <c r="B1523" s="22"/>
      <c r="C1523" s="4">
        <f t="shared" ca="1" si="92"/>
        <v>211</v>
      </c>
      <c r="D1523" s="16"/>
      <c r="E1523" s="16"/>
      <c r="F1523" s="22"/>
      <c r="G1523" s="29"/>
      <c r="K1523" s="30"/>
      <c r="AS1523">
        <v>1523</v>
      </c>
      <c r="AT1523">
        <f>4*60+10</f>
        <v>250</v>
      </c>
    </row>
    <row r="1524" spans="1:46" ht="15.75" x14ac:dyDescent="0.25">
      <c r="A1524" s="16">
        <v>1482</v>
      </c>
      <c r="B1524" s="22"/>
      <c r="C1524" s="4">
        <f t="shared" ca="1" si="92"/>
        <v>228</v>
      </c>
      <c r="D1524" s="16"/>
      <c r="E1524" s="16"/>
      <c r="F1524" s="22"/>
      <c r="G1524" s="29"/>
      <c r="K1524" s="30"/>
      <c r="AS1524">
        <v>1524</v>
      </c>
      <c r="AT1524">
        <f>4*60+2</f>
        <v>242</v>
      </c>
    </row>
    <row r="1525" spans="1:46" ht="15.75" x14ac:dyDescent="0.25">
      <c r="A1525" s="16">
        <v>1483</v>
      </c>
      <c r="B1525" s="22"/>
      <c r="C1525" s="4">
        <f t="shared" ca="1" si="92"/>
        <v>212</v>
      </c>
      <c r="D1525" s="16"/>
      <c r="E1525" s="16"/>
      <c r="F1525" s="22"/>
      <c r="G1525" s="29"/>
      <c r="K1525" s="30"/>
      <c r="AS1525">
        <v>1525</v>
      </c>
      <c r="AT1525">
        <f>4*60+2</f>
        <v>242</v>
      </c>
    </row>
    <row r="1526" spans="1:46" ht="15.75" x14ac:dyDescent="0.25">
      <c r="A1526" s="16">
        <v>1484</v>
      </c>
      <c r="B1526" s="22"/>
      <c r="C1526" s="4">
        <f t="shared" ca="1" si="92"/>
        <v>236</v>
      </c>
      <c r="D1526" s="16"/>
      <c r="E1526" s="16"/>
      <c r="F1526" s="22"/>
      <c r="G1526" s="29"/>
      <c r="K1526" s="30"/>
      <c r="AS1526">
        <v>1526</v>
      </c>
      <c r="AT1526">
        <f>4*60+28</f>
        <v>268</v>
      </c>
    </row>
    <row r="1527" spans="1:46" ht="15.75" x14ac:dyDescent="0.25">
      <c r="A1527" s="16">
        <v>1485</v>
      </c>
      <c r="B1527" s="22"/>
      <c r="C1527" s="4">
        <f t="shared" ca="1" si="92"/>
        <v>236</v>
      </c>
      <c r="D1527" s="16"/>
      <c r="E1527" s="16"/>
      <c r="F1527" s="22"/>
      <c r="G1527" s="29"/>
      <c r="K1527" s="30"/>
      <c r="AS1527">
        <v>1527</v>
      </c>
      <c r="AT1527">
        <f>4*60+28</f>
        <v>268</v>
      </c>
    </row>
    <row r="1528" spans="1:46" ht="15.75" x14ac:dyDescent="0.25">
      <c r="A1528" s="16">
        <v>1486</v>
      </c>
      <c r="B1528" s="22"/>
      <c r="C1528" s="4">
        <f t="shared" ca="1" si="92"/>
        <v>211</v>
      </c>
      <c r="D1528" s="16"/>
      <c r="E1528" s="16"/>
      <c r="F1528" s="22"/>
      <c r="G1528" s="29"/>
      <c r="K1528" s="30"/>
      <c r="AS1528">
        <v>1528</v>
      </c>
      <c r="AT1528">
        <f>4*60+28</f>
        <v>268</v>
      </c>
    </row>
    <row r="1529" spans="1:46" ht="15.75" x14ac:dyDescent="0.25">
      <c r="A1529" s="16">
        <v>1487</v>
      </c>
      <c r="B1529" s="22"/>
      <c r="C1529" s="4">
        <f t="shared" ca="1" si="92"/>
        <v>189</v>
      </c>
      <c r="D1529" s="16"/>
      <c r="E1529" s="16"/>
      <c r="F1529" s="22"/>
      <c r="G1529" s="29"/>
      <c r="K1529" s="30"/>
      <c r="AS1529">
        <v>1529</v>
      </c>
      <c r="AT1529">
        <f t="shared" ref="AT1529:AT1538" si="93">4*60+23</f>
        <v>263</v>
      </c>
    </row>
    <row r="1530" spans="1:46" ht="15.75" x14ac:dyDescent="0.25">
      <c r="A1530" s="16">
        <v>1488</v>
      </c>
      <c r="B1530" s="22"/>
      <c r="C1530" s="4">
        <f t="shared" ca="1" si="92"/>
        <v>229</v>
      </c>
      <c r="D1530" s="16"/>
      <c r="E1530" s="16"/>
      <c r="F1530" s="22"/>
      <c r="G1530" s="29"/>
      <c r="K1530" s="30"/>
      <c r="AS1530">
        <v>1530</v>
      </c>
      <c r="AT1530">
        <f t="shared" si="93"/>
        <v>263</v>
      </c>
    </row>
    <row r="1531" spans="1:46" ht="15.75" x14ac:dyDescent="0.25">
      <c r="A1531" s="16">
        <v>1489</v>
      </c>
      <c r="B1531" s="22"/>
      <c r="C1531" s="4">
        <f t="shared" ca="1" si="92"/>
        <v>216</v>
      </c>
      <c r="D1531" s="16"/>
      <c r="E1531" s="16"/>
      <c r="F1531" s="22"/>
      <c r="G1531" s="29"/>
      <c r="K1531" s="30"/>
      <c r="AS1531">
        <v>1531</v>
      </c>
      <c r="AT1531">
        <f t="shared" si="93"/>
        <v>263</v>
      </c>
    </row>
    <row r="1532" spans="1:46" ht="15.75" x14ac:dyDescent="0.25">
      <c r="A1532" s="16">
        <v>1490</v>
      </c>
      <c r="B1532" s="22"/>
      <c r="C1532" s="4">
        <f t="shared" ca="1" si="92"/>
        <v>293</v>
      </c>
      <c r="D1532" s="16"/>
      <c r="E1532" s="16"/>
      <c r="F1532" s="22"/>
      <c r="G1532" s="29"/>
      <c r="K1532" s="30"/>
      <c r="AS1532">
        <v>1532</v>
      </c>
      <c r="AT1532">
        <f t="shared" si="93"/>
        <v>263</v>
      </c>
    </row>
    <row r="1533" spans="1:46" ht="15.75" x14ac:dyDescent="0.25">
      <c r="A1533" s="16">
        <v>1491</v>
      </c>
      <c r="B1533" s="22"/>
      <c r="C1533" s="4">
        <f t="shared" ca="1" si="92"/>
        <v>242</v>
      </c>
      <c r="D1533" s="16"/>
      <c r="E1533" s="16"/>
      <c r="F1533" s="22"/>
      <c r="G1533" s="29"/>
      <c r="K1533" s="30"/>
      <c r="AS1533">
        <v>1533</v>
      </c>
      <c r="AT1533">
        <f t="shared" si="93"/>
        <v>263</v>
      </c>
    </row>
    <row r="1534" spans="1:46" ht="15.75" x14ac:dyDescent="0.25">
      <c r="A1534" s="16">
        <v>1492</v>
      </c>
      <c r="B1534" s="22"/>
      <c r="C1534" s="4">
        <f t="shared" ca="1" si="92"/>
        <v>264</v>
      </c>
      <c r="D1534" s="16"/>
      <c r="E1534" s="16"/>
      <c r="F1534" s="22"/>
      <c r="G1534" s="29"/>
      <c r="K1534" s="30"/>
      <c r="AS1534">
        <v>1534</v>
      </c>
      <c r="AT1534">
        <f t="shared" si="93"/>
        <v>263</v>
      </c>
    </row>
    <row r="1535" spans="1:46" ht="15.75" x14ac:dyDescent="0.25">
      <c r="A1535" s="16">
        <v>1493</v>
      </c>
      <c r="B1535" s="22"/>
      <c r="C1535" s="4">
        <f t="shared" ca="1" si="92"/>
        <v>252</v>
      </c>
      <c r="D1535" s="16"/>
      <c r="E1535" s="16"/>
      <c r="F1535" s="22"/>
      <c r="G1535" s="29"/>
      <c r="K1535" s="30"/>
      <c r="AS1535">
        <v>1535</v>
      </c>
      <c r="AT1535">
        <f t="shared" si="93"/>
        <v>263</v>
      </c>
    </row>
    <row r="1536" spans="1:46" ht="15.75" x14ac:dyDescent="0.25">
      <c r="A1536" s="16">
        <v>1494</v>
      </c>
      <c r="B1536" s="22"/>
      <c r="C1536" s="4">
        <f t="shared" ca="1" si="92"/>
        <v>238</v>
      </c>
      <c r="D1536" s="16"/>
      <c r="E1536" s="16"/>
      <c r="F1536" s="22"/>
      <c r="G1536" s="29"/>
      <c r="K1536" s="30"/>
      <c r="AS1536">
        <v>1536</v>
      </c>
      <c r="AT1536">
        <f t="shared" si="93"/>
        <v>263</v>
      </c>
    </row>
    <row r="1537" spans="1:46" ht="15.75" x14ac:dyDescent="0.25">
      <c r="A1537" s="16">
        <v>1495</v>
      </c>
      <c r="B1537" s="22"/>
      <c r="C1537" s="4">
        <f t="shared" ca="1" si="92"/>
        <v>254</v>
      </c>
      <c r="D1537" s="16"/>
      <c r="E1537" s="16"/>
      <c r="F1537" s="22"/>
      <c r="G1537" s="29"/>
      <c r="K1537" s="30"/>
      <c r="AS1537">
        <v>1537</v>
      </c>
      <c r="AT1537">
        <f t="shared" si="93"/>
        <v>263</v>
      </c>
    </row>
    <row r="1538" spans="1:46" ht="15.75" x14ac:dyDescent="0.25">
      <c r="A1538" s="16">
        <v>1496</v>
      </c>
      <c r="B1538" s="22"/>
      <c r="C1538" s="4">
        <f t="shared" ca="1" si="92"/>
        <v>192</v>
      </c>
      <c r="D1538" s="16"/>
      <c r="E1538" s="16"/>
      <c r="F1538" s="22"/>
      <c r="G1538" s="29"/>
      <c r="K1538" s="30"/>
      <c r="AS1538">
        <v>1538</v>
      </c>
      <c r="AT1538">
        <f t="shared" si="93"/>
        <v>263</v>
      </c>
    </row>
    <row r="1539" spans="1:46" ht="15.75" x14ac:dyDescent="0.25">
      <c r="A1539" s="16">
        <v>1497</v>
      </c>
      <c r="B1539" s="22"/>
      <c r="C1539" s="4">
        <f t="shared" ca="1" si="92"/>
        <v>193</v>
      </c>
      <c r="D1539" s="16"/>
      <c r="E1539" s="16"/>
      <c r="F1539" s="22"/>
      <c r="G1539" s="29"/>
      <c r="K1539" s="30"/>
      <c r="AS1539">
        <v>1539</v>
      </c>
      <c r="AT1539">
        <f>4*60+49</f>
        <v>289</v>
      </c>
    </row>
    <row r="1540" spans="1:46" ht="15.75" x14ac:dyDescent="0.25">
      <c r="A1540" s="16">
        <v>1498</v>
      </c>
      <c r="B1540" s="22"/>
      <c r="C1540" s="4">
        <f t="shared" ca="1" si="92"/>
        <v>304</v>
      </c>
      <c r="D1540" s="16"/>
      <c r="E1540" s="16"/>
      <c r="F1540" s="22"/>
      <c r="G1540" s="29"/>
      <c r="K1540" s="30"/>
      <c r="AS1540">
        <v>1540</v>
      </c>
      <c r="AT1540">
        <f>3*60+40</f>
        <v>220</v>
      </c>
    </row>
    <row r="1541" spans="1:46" ht="15.75" x14ac:dyDescent="0.25">
      <c r="A1541" s="16">
        <v>1499</v>
      </c>
      <c r="B1541" s="22"/>
      <c r="C1541" s="4">
        <f t="shared" ca="1" si="92"/>
        <v>288</v>
      </c>
      <c r="D1541" s="16"/>
      <c r="E1541" s="16"/>
      <c r="F1541" s="22"/>
      <c r="G1541" s="29"/>
      <c r="K1541" s="30"/>
      <c r="AS1541">
        <v>1541</v>
      </c>
      <c r="AT1541">
        <f>3*60+40</f>
        <v>220</v>
      </c>
    </row>
    <row r="1542" spans="1:46" ht="15.75" x14ac:dyDescent="0.25">
      <c r="A1542" s="16">
        <v>1500</v>
      </c>
      <c r="B1542" s="22"/>
      <c r="C1542" s="4">
        <f t="shared" ca="1" si="92"/>
        <v>204</v>
      </c>
      <c r="D1542" s="16"/>
      <c r="E1542" s="16"/>
      <c r="F1542" s="22"/>
      <c r="G1542" s="29"/>
      <c r="K1542" s="30"/>
      <c r="AS1542">
        <v>1542</v>
      </c>
      <c r="AT1542">
        <f>3*60+40</f>
        <v>220</v>
      </c>
    </row>
    <row r="1543" spans="1:46" ht="15.75" x14ac:dyDescent="0.25">
      <c r="A1543" s="16">
        <v>1501</v>
      </c>
      <c r="B1543" s="22"/>
      <c r="C1543" s="4">
        <f t="shared" ca="1" si="92"/>
        <v>197</v>
      </c>
      <c r="D1543" s="16"/>
      <c r="E1543" s="16"/>
      <c r="F1543" s="22"/>
      <c r="G1543" s="29"/>
      <c r="K1543" s="30"/>
      <c r="AS1543">
        <v>1543</v>
      </c>
      <c r="AT1543">
        <f>4*60+6</f>
        <v>246</v>
      </c>
    </row>
    <row r="1544" spans="1:46" ht="15.75" x14ac:dyDescent="0.25">
      <c r="A1544" s="16">
        <v>1502</v>
      </c>
      <c r="B1544" s="22"/>
      <c r="C1544" s="4">
        <f t="shared" ca="1" si="92"/>
        <v>238</v>
      </c>
      <c r="D1544" s="16"/>
      <c r="E1544" s="16"/>
      <c r="F1544" s="22"/>
      <c r="G1544" s="29"/>
      <c r="K1544" s="30"/>
      <c r="AS1544">
        <v>1544</v>
      </c>
      <c r="AT1544">
        <f>4*60+16</f>
        <v>256</v>
      </c>
    </row>
    <row r="1545" spans="1:46" ht="15.75" x14ac:dyDescent="0.25">
      <c r="A1545" s="16">
        <v>1503</v>
      </c>
      <c r="B1545" s="22"/>
      <c r="C1545" s="4">
        <f t="shared" ca="1" si="92"/>
        <v>331</v>
      </c>
      <c r="D1545" s="16"/>
      <c r="E1545" s="16"/>
      <c r="F1545" s="22"/>
      <c r="G1545" s="29"/>
      <c r="K1545" s="30"/>
      <c r="AS1545">
        <v>1545</v>
      </c>
      <c r="AT1545">
        <f>3*60+11</f>
        <v>191</v>
      </c>
    </row>
    <row r="1546" spans="1:46" ht="15.75" x14ac:dyDescent="0.25">
      <c r="A1546" s="16">
        <v>1504</v>
      </c>
      <c r="B1546" s="22"/>
      <c r="C1546" s="4">
        <f t="shared" ca="1" si="92"/>
        <v>153</v>
      </c>
      <c r="D1546" s="16"/>
      <c r="E1546" s="16"/>
      <c r="F1546" s="22"/>
      <c r="G1546" s="29"/>
      <c r="K1546" s="30"/>
      <c r="AS1546">
        <v>1546</v>
      </c>
      <c r="AT1546">
        <f>3*60+11</f>
        <v>191</v>
      </c>
    </row>
    <row r="1547" spans="1:46" ht="15.75" x14ac:dyDescent="0.25">
      <c r="A1547" s="16">
        <v>1505</v>
      </c>
      <c r="B1547" s="22"/>
      <c r="C1547" s="4">
        <f t="shared" ca="1" si="92"/>
        <v>202</v>
      </c>
      <c r="D1547" s="16"/>
      <c r="E1547" s="16"/>
      <c r="F1547" s="22"/>
      <c r="G1547" s="29"/>
      <c r="K1547" s="30"/>
      <c r="AS1547">
        <v>1547</v>
      </c>
      <c r="AT1547">
        <f>4*60+12</f>
        <v>252</v>
      </c>
    </row>
    <row r="1548" spans="1:46" ht="15.75" x14ac:dyDescent="0.25">
      <c r="A1548" s="16">
        <v>1506</v>
      </c>
      <c r="B1548" s="22"/>
      <c r="C1548" s="4">
        <f t="shared" ca="1" si="92"/>
        <v>223</v>
      </c>
      <c r="D1548" s="16"/>
      <c r="E1548" s="16"/>
      <c r="F1548" s="22"/>
      <c r="G1548" s="29"/>
      <c r="K1548" s="30"/>
      <c r="AS1548">
        <v>1548</v>
      </c>
      <c r="AT1548">
        <f>4*60+12</f>
        <v>252</v>
      </c>
    </row>
    <row r="1549" spans="1:46" ht="15.75" x14ac:dyDescent="0.25">
      <c r="A1549" s="16">
        <v>1507</v>
      </c>
      <c r="B1549" s="22"/>
      <c r="C1549" s="4">
        <f t="shared" ca="1" si="92"/>
        <v>242</v>
      </c>
      <c r="D1549" s="16"/>
      <c r="E1549" s="16"/>
      <c r="F1549" s="22"/>
      <c r="G1549" s="29"/>
      <c r="K1549" s="30"/>
      <c r="AS1549">
        <v>1549</v>
      </c>
      <c r="AT1549">
        <f>4*60+18</f>
        <v>258</v>
      </c>
    </row>
    <row r="1550" spans="1:46" ht="15.75" x14ac:dyDescent="0.25">
      <c r="A1550" s="16">
        <v>1508</v>
      </c>
      <c r="B1550" s="22"/>
      <c r="C1550" s="4">
        <f t="shared" ca="1" si="92"/>
        <v>325</v>
      </c>
      <c r="D1550" s="16"/>
      <c r="E1550" s="16"/>
      <c r="F1550" s="22"/>
      <c r="G1550" s="29"/>
      <c r="K1550" s="30"/>
      <c r="AS1550">
        <v>1550</v>
      </c>
      <c r="AT1550">
        <f>4*60+18</f>
        <v>258</v>
      </c>
    </row>
    <row r="1551" spans="1:46" ht="15.75" x14ac:dyDescent="0.25">
      <c r="A1551" s="16">
        <v>1509</v>
      </c>
      <c r="B1551" s="22"/>
      <c r="C1551" s="4">
        <f t="shared" ca="1" si="92"/>
        <v>184</v>
      </c>
      <c r="D1551" s="16"/>
      <c r="E1551" s="16"/>
      <c r="F1551" s="22"/>
      <c r="G1551" s="29"/>
      <c r="K1551" s="30"/>
      <c r="AS1551">
        <v>1551</v>
      </c>
      <c r="AT1551">
        <f>4*60+18</f>
        <v>258</v>
      </c>
    </row>
    <row r="1552" spans="1:46" ht="15.75" x14ac:dyDescent="0.25">
      <c r="A1552" s="16">
        <v>1510</v>
      </c>
      <c r="B1552" s="22"/>
      <c r="C1552" s="4">
        <f t="shared" ca="1" si="92"/>
        <v>193</v>
      </c>
      <c r="D1552" s="16"/>
      <c r="E1552" s="16"/>
      <c r="F1552" s="22"/>
      <c r="G1552" s="29"/>
      <c r="K1552" s="30"/>
      <c r="AS1552">
        <v>1552</v>
      </c>
      <c r="AT1552">
        <f>3*60+45</f>
        <v>225</v>
      </c>
    </row>
    <row r="1553" spans="1:46" ht="15.75" x14ac:dyDescent="0.25">
      <c r="A1553" s="16">
        <v>1511</v>
      </c>
      <c r="B1553" s="22"/>
      <c r="C1553" s="4">
        <f t="shared" ca="1" si="92"/>
        <v>259</v>
      </c>
      <c r="D1553" s="16"/>
      <c r="E1553" s="16"/>
      <c r="F1553" s="22"/>
      <c r="G1553" s="29"/>
      <c r="K1553" s="30"/>
      <c r="AS1553">
        <v>1553</v>
      </c>
      <c r="AT1553">
        <f>3*60+45</f>
        <v>225</v>
      </c>
    </row>
    <row r="1554" spans="1:46" ht="15.75" x14ac:dyDescent="0.25">
      <c r="A1554" s="16">
        <v>1512</v>
      </c>
      <c r="B1554" s="22"/>
      <c r="C1554" s="4">
        <f t="shared" ca="1" si="92"/>
        <v>203</v>
      </c>
      <c r="D1554" s="16"/>
      <c r="E1554" s="16"/>
      <c r="F1554" s="22"/>
      <c r="G1554" s="29"/>
      <c r="K1554" s="30"/>
      <c r="AS1554">
        <v>1554</v>
      </c>
      <c r="AT1554">
        <f>3*60+45</f>
        <v>225</v>
      </c>
    </row>
    <row r="1555" spans="1:46" ht="15.75" x14ac:dyDescent="0.25">
      <c r="A1555" s="16">
        <v>1513</v>
      </c>
      <c r="B1555" s="22"/>
      <c r="C1555" s="4">
        <f t="shared" ca="1" si="92"/>
        <v>192</v>
      </c>
      <c r="D1555" s="16"/>
      <c r="E1555" s="16"/>
      <c r="F1555" s="22"/>
      <c r="G1555" s="29"/>
      <c r="K1555" s="30"/>
      <c r="AS1555">
        <v>1555</v>
      </c>
      <c r="AT1555">
        <f>3*60+45</f>
        <v>225</v>
      </c>
    </row>
    <row r="1556" spans="1:46" ht="15.75" x14ac:dyDescent="0.25">
      <c r="A1556" s="16">
        <v>1514</v>
      </c>
      <c r="B1556" s="22"/>
      <c r="C1556" s="4">
        <f t="shared" ca="1" si="92"/>
        <v>223</v>
      </c>
      <c r="D1556" s="16"/>
      <c r="E1556" s="16"/>
      <c r="F1556" s="22"/>
      <c r="G1556" s="29"/>
      <c r="K1556" s="30"/>
      <c r="AS1556">
        <v>1556</v>
      </c>
      <c r="AT1556">
        <f>3*60+23</f>
        <v>203</v>
      </c>
    </row>
    <row r="1557" spans="1:46" ht="15.75" x14ac:dyDescent="0.25">
      <c r="A1557" s="16">
        <v>1515</v>
      </c>
      <c r="B1557" s="22"/>
      <c r="C1557" s="4">
        <f t="shared" ca="1" si="92"/>
        <v>257</v>
      </c>
      <c r="D1557" s="16"/>
      <c r="E1557" s="16"/>
      <c r="F1557" s="22"/>
      <c r="G1557" s="29"/>
      <c r="K1557" s="30"/>
      <c r="AS1557">
        <v>1557</v>
      </c>
      <c r="AT1557">
        <f>3*60+23</f>
        <v>203</v>
      </c>
    </row>
    <row r="1558" spans="1:46" ht="15.75" x14ac:dyDescent="0.25">
      <c r="A1558" s="16">
        <v>1516</v>
      </c>
      <c r="B1558" s="22"/>
      <c r="C1558" s="4">
        <f t="shared" ca="1" si="92"/>
        <v>231</v>
      </c>
      <c r="D1558" s="16"/>
      <c r="E1558" s="16"/>
      <c r="F1558" s="22"/>
      <c r="G1558" s="29"/>
      <c r="K1558" s="30"/>
      <c r="AS1558">
        <v>1558</v>
      </c>
      <c r="AT1558">
        <f>3*60+23</f>
        <v>203</v>
      </c>
    </row>
    <row r="1559" spans="1:46" ht="15.75" x14ac:dyDescent="0.25">
      <c r="A1559" s="16">
        <v>1517</v>
      </c>
      <c r="B1559" s="22"/>
      <c r="C1559" s="4">
        <f t="shared" ca="1" si="92"/>
        <v>217</v>
      </c>
      <c r="D1559" s="16"/>
      <c r="E1559" s="16"/>
      <c r="F1559" s="22"/>
      <c r="G1559" s="29"/>
      <c r="K1559" s="30"/>
      <c r="AS1559">
        <v>1559</v>
      </c>
      <c r="AT1559">
        <f>3*60+23</f>
        <v>203</v>
      </c>
    </row>
    <row r="1560" spans="1:46" ht="15.75" x14ac:dyDescent="0.25">
      <c r="A1560" s="16">
        <v>1518</v>
      </c>
      <c r="B1560" s="22"/>
      <c r="C1560" s="4">
        <f t="shared" ca="1" si="92"/>
        <v>229</v>
      </c>
      <c r="D1560" s="16"/>
      <c r="E1560" s="16"/>
      <c r="F1560" s="22"/>
      <c r="G1560" s="29"/>
      <c r="K1560" s="30"/>
      <c r="AS1560">
        <v>1560</v>
      </c>
      <c r="AT1560">
        <f>3*60+53</f>
        <v>233</v>
      </c>
    </row>
    <row r="1561" spans="1:46" ht="15.75" x14ac:dyDescent="0.25">
      <c r="A1561" s="16">
        <v>1519</v>
      </c>
      <c r="B1561" s="22"/>
      <c r="C1561" s="4">
        <f t="shared" ca="1" si="92"/>
        <v>247</v>
      </c>
      <c r="D1561" s="16"/>
      <c r="E1561" s="16"/>
      <c r="F1561" s="22"/>
      <c r="G1561" s="29"/>
      <c r="K1561" s="30"/>
      <c r="AS1561">
        <v>1561</v>
      </c>
      <c r="AT1561">
        <f t="shared" ref="AT1561:AT1568" si="94">3*60+37</f>
        <v>217</v>
      </c>
    </row>
    <row r="1562" spans="1:46" ht="15.75" x14ac:dyDescent="0.25">
      <c r="A1562" s="16">
        <v>1520</v>
      </c>
      <c r="B1562" s="22"/>
      <c r="C1562" s="4">
        <f t="shared" ca="1" si="92"/>
        <v>251</v>
      </c>
      <c r="D1562" s="16"/>
      <c r="E1562" s="16"/>
      <c r="F1562" s="22"/>
      <c r="G1562" s="29"/>
      <c r="K1562" s="30"/>
      <c r="AS1562">
        <v>1562</v>
      </c>
      <c r="AT1562">
        <f t="shared" si="94"/>
        <v>217</v>
      </c>
    </row>
    <row r="1563" spans="1:46" ht="15.75" x14ac:dyDescent="0.25">
      <c r="A1563" s="16">
        <v>1521</v>
      </c>
      <c r="B1563" s="22"/>
      <c r="C1563" s="4">
        <f t="shared" ca="1" si="92"/>
        <v>203</v>
      </c>
      <c r="D1563" s="16"/>
      <c r="E1563" s="16"/>
      <c r="F1563" s="22"/>
      <c r="G1563" s="29"/>
      <c r="K1563" s="30"/>
      <c r="AS1563">
        <v>1563</v>
      </c>
      <c r="AT1563">
        <f t="shared" si="94"/>
        <v>217</v>
      </c>
    </row>
    <row r="1564" spans="1:46" ht="15.75" x14ac:dyDescent="0.25">
      <c r="A1564" s="16">
        <v>1522</v>
      </c>
      <c r="B1564" s="22"/>
      <c r="C1564" s="4">
        <f t="shared" ca="1" si="92"/>
        <v>300</v>
      </c>
      <c r="D1564" s="16"/>
      <c r="E1564" s="16"/>
      <c r="F1564" s="22"/>
      <c r="G1564" s="29"/>
      <c r="K1564" s="30"/>
      <c r="AS1564">
        <v>1564</v>
      </c>
      <c r="AT1564">
        <f t="shared" si="94"/>
        <v>217</v>
      </c>
    </row>
    <row r="1565" spans="1:46" ht="15.75" x14ac:dyDescent="0.25">
      <c r="A1565" s="16">
        <v>1523</v>
      </c>
      <c r="B1565" s="22"/>
      <c r="C1565" s="4">
        <f t="shared" ca="1" si="92"/>
        <v>187</v>
      </c>
      <c r="D1565" s="16"/>
      <c r="E1565" s="16"/>
      <c r="F1565" s="22"/>
      <c r="G1565" s="29"/>
      <c r="K1565" s="30"/>
      <c r="AS1565">
        <v>1565</v>
      </c>
      <c r="AT1565">
        <f t="shared" si="94"/>
        <v>217</v>
      </c>
    </row>
    <row r="1566" spans="1:46" ht="15.75" x14ac:dyDescent="0.25">
      <c r="A1566" s="16">
        <v>1524</v>
      </c>
      <c r="B1566" s="22"/>
      <c r="C1566" s="4">
        <f t="shared" ca="1" si="92"/>
        <v>293</v>
      </c>
      <c r="D1566" s="16"/>
      <c r="E1566" s="16"/>
      <c r="F1566" s="22"/>
      <c r="G1566" s="29"/>
      <c r="K1566" s="30"/>
      <c r="AS1566">
        <v>1566</v>
      </c>
      <c r="AT1566">
        <f t="shared" si="94"/>
        <v>217</v>
      </c>
    </row>
    <row r="1567" spans="1:46" ht="15.75" x14ac:dyDescent="0.25">
      <c r="A1567" s="16">
        <v>1525</v>
      </c>
      <c r="B1567" s="22"/>
      <c r="C1567" s="4">
        <f t="shared" ca="1" si="92"/>
        <v>227</v>
      </c>
      <c r="D1567" s="16"/>
      <c r="E1567" s="16"/>
      <c r="F1567" s="22"/>
      <c r="G1567" s="29"/>
      <c r="K1567" s="30"/>
      <c r="AS1567">
        <v>1567</v>
      </c>
      <c r="AT1567">
        <f t="shared" si="94"/>
        <v>217</v>
      </c>
    </row>
    <row r="1568" spans="1:46" ht="15.75" x14ac:dyDescent="0.25">
      <c r="A1568" s="16">
        <v>1526</v>
      </c>
      <c r="B1568" s="22"/>
      <c r="C1568" s="4">
        <f t="shared" ca="1" si="92"/>
        <v>230</v>
      </c>
      <c r="D1568" s="16"/>
      <c r="E1568" s="16"/>
      <c r="F1568" s="22"/>
      <c r="G1568" s="29"/>
      <c r="K1568" s="30"/>
      <c r="AS1568">
        <v>1568</v>
      </c>
      <c r="AT1568">
        <f t="shared" si="94"/>
        <v>217</v>
      </c>
    </row>
    <row r="1569" spans="1:46" ht="15.75" x14ac:dyDescent="0.25">
      <c r="A1569" s="16">
        <v>1527</v>
      </c>
      <c r="B1569" s="22"/>
      <c r="C1569" s="4">
        <f t="shared" ca="1" si="92"/>
        <v>217</v>
      </c>
      <c r="D1569" s="16"/>
      <c r="E1569" s="16"/>
      <c r="F1569" s="22"/>
      <c r="G1569" s="29"/>
      <c r="K1569" s="30"/>
      <c r="AS1569">
        <v>1569</v>
      </c>
      <c r="AT1569" s="1">
        <v>217</v>
      </c>
    </row>
    <row r="1570" spans="1:46" ht="15.75" x14ac:dyDescent="0.25">
      <c r="A1570" s="16">
        <v>1528</v>
      </c>
      <c r="B1570" s="22"/>
      <c r="C1570" s="4">
        <f t="shared" ca="1" si="92"/>
        <v>152</v>
      </c>
      <c r="D1570" s="16"/>
      <c r="E1570" s="16"/>
      <c r="F1570" s="22"/>
      <c r="G1570" s="29"/>
      <c r="K1570" s="30"/>
      <c r="AS1570">
        <v>1570</v>
      </c>
      <c r="AT1570" s="1">
        <v>217</v>
      </c>
    </row>
    <row r="1571" spans="1:46" ht="15.75" x14ac:dyDescent="0.25">
      <c r="A1571" s="16">
        <v>1529</v>
      </c>
      <c r="B1571" s="22"/>
      <c r="C1571" s="4">
        <f t="shared" ca="1" si="92"/>
        <v>242</v>
      </c>
      <c r="D1571" s="16"/>
      <c r="E1571" s="16"/>
      <c r="F1571" s="22"/>
      <c r="G1571" s="29"/>
      <c r="K1571" s="30"/>
      <c r="AS1571">
        <v>1571</v>
      </c>
      <c r="AT1571" s="1">
        <v>217</v>
      </c>
    </row>
    <row r="1572" spans="1:46" ht="15.75" x14ac:dyDescent="0.25">
      <c r="A1572" s="16">
        <v>1530</v>
      </c>
      <c r="B1572" s="22"/>
      <c r="C1572" s="4">
        <f t="shared" ca="1" si="92"/>
        <v>210</v>
      </c>
      <c r="D1572" s="16"/>
      <c r="E1572" s="16"/>
      <c r="F1572" s="22"/>
      <c r="G1572" s="29"/>
      <c r="K1572" s="30"/>
      <c r="AS1572">
        <v>1572</v>
      </c>
      <c r="AT1572">
        <f>3*60+47</f>
        <v>227</v>
      </c>
    </row>
    <row r="1573" spans="1:46" ht="15.75" x14ac:dyDescent="0.25">
      <c r="A1573" s="16">
        <v>1531</v>
      </c>
      <c r="B1573" s="22"/>
      <c r="C1573" s="4">
        <f t="shared" ca="1" si="92"/>
        <v>253</v>
      </c>
      <c r="D1573" s="16"/>
      <c r="E1573" s="16"/>
      <c r="F1573" s="22"/>
      <c r="G1573" s="29"/>
      <c r="K1573" s="30"/>
      <c r="AS1573">
        <v>1573</v>
      </c>
      <c r="AT1573">
        <f>3*60+47</f>
        <v>227</v>
      </c>
    </row>
    <row r="1574" spans="1:46" ht="15.75" x14ac:dyDescent="0.25">
      <c r="A1574" s="16">
        <v>1532</v>
      </c>
      <c r="B1574" s="22"/>
      <c r="C1574" s="4">
        <f t="shared" ca="1" si="92"/>
        <v>338</v>
      </c>
      <c r="D1574" s="16"/>
      <c r="E1574" s="16"/>
      <c r="F1574" s="22"/>
      <c r="G1574" s="29"/>
      <c r="K1574" s="30"/>
      <c r="AS1574">
        <v>1574</v>
      </c>
      <c r="AT1574">
        <f>4*60+3</f>
        <v>243</v>
      </c>
    </row>
    <row r="1575" spans="1:46" ht="15.75" x14ac:dyDescent="0.25">
      <c r="A1575" s="16">
        <v>1533</v>
      </c>
      <c r="B1575" s="22"/>
      <c r="C1575" s="4">
        <f t="shared" ca="1" si="92"/>
        <v>229</v>
      </c>
      <c r="D1575" s="16"/>
      <c r="E1575" s="16"/>
      <c r="F1575" s="22"/>
      <c r="G1575" s="29"/>
      <c r="K1575" s="30"/>
      <c r="AS1575">
        <v>1575</v>
      </c>
      <c r="AT1575">
        <f>3*60+53</f>
        <v>233</v>
      </c>
    </row>
    <row r="1576" spans="1:46" ht="15.75" x14ac:dyDescent="0.25">
      <c r="A1576" s="16">
        <v>1534</v>
      </c>
      <c r="B1576" s="22"/>
      <c r="C1576" s="4">
        <f t="shared" ca="1" si="92"/>
        <v>256</v>
      </c>
      <c r="D1576" s="16"/>
      <c r="E1576" s="16"/>
      <c r="F1576" s="22"/>
      <c r="G1576" s="29"/>
      <c r="K1576" s="30"/>
      <c r="AS1576">
        <v>1576</v>
      </c>
      <c r="AT1576">
        <f>3*60+53</f>
        <v>233</v>
      </c>
    </row>
    <row r="1577" spans="1:46" ht="15.75" x14ac:dyDescent="0.25">
      <c r="A1577" s="16">
        <v>1535</v>
      </c>
      <c r="B1577" s="22"/>
      <c r="C1577" s="4">
        <f t="shared" ca="1" si="92"/>
        <v>235</v>
      </c>
      <c r="D1577" s="16"/>
      <c r="E1577" s="16"/>
      <c r="F1577" s="22"/>
      <c r="G1577" s="29"/>
      <c r="K1577" s="30"/>
      <c r="AS1577">
        <v>1577</v>
      </c>
      <c r="AT1577">
        <f>3*60+53</f>
        <v>233</v>
      </c>
    </row>
    <row r="1578" spans="1:46" ht="15.75" x14ac:dyDescent="0.25">
      <c r="A1578" s="16">
        <v>1536</v>
      </c>
      <c r="B1578" s="22"/>
      <c r="C1578" s="4">
        <f t="shared" ca="1" si="92"/>
        <v>228</v>
      </c>
      <c r="D1578" s="16"/>
      <c r="E1578" s="16"/>
      <c r="F1578" s="22"/>
      <c r="G1578" s="29"/>
      <c r="K1578" s="30"/>
      <c r="AS1578">
        <v>1578</v>
      </c>
      <c r="AT1578">
        <f>3*60+53</f>
        <v>233</v>
      </c>
    </row>
    <row r="1579" spans="1:46" ht="15.75" x14ac:dyDescent="0.25">
      <c r="A1579" s="16">
        <v>1537</v>
      </c>
      <c r="B1579" s="22"/>
      <c r="C1579" s="4">
        <f t="shared" ref="C1579:C1642" ca="1" si="95">IF(OR(ISBLANK(A1579),A1579&gt;$I$9),NA(),OFFSET(INDIRECT($BA$3),A1579-1,0,1,1))</f>
        <v>220</v>
      </c>
      <c r="D1579" s="16"/>
      <c r="E1579" s="16"/>
      <c r="F1579" s="22"/>
      <c r="G1579" s="29"/>
      <c r="K1579" s="30"/>
      <c r="AS1579">
        <v>1579</v>
      </c>
      <c r="AT1579">
        <f>3*60+36</f>
        <v>216</v>
      </c>
    </row>
    <row r="1580" spans="1:46" ht="15.75" x14ac:dyDescent="0.25">
      <c r="A1580" s="16">
        <v>1538</v>
      </c>
      <c r="B1580" s="22"/>
      <c r="C1580" s="4">
        <f t="shared" ca="1" si="95"/>
        <v>225</v>
      </c>
      <c r="D1580" s="16"/>
      <c r="E1580" s="16"/>
      <c r="F1580" s="22"/>
      <c r="G1580" s="29"/>
      <c r="K1580" s="30"/>
      <c r="AS1580">
        <v>1580</v>
      </c>
      <c r="AT1580">
        <f>3*60+31</f>
        <v>211</v>
      </c>
    </row>
    <row r="1581" spans="1:46" ht="15.75" x14ac:dyDescent="0.25">
      <c r="A1581" s="16">
        <v>1539</v>
      </c>
      <c r="B1581" s="22"/>
      <c r="C1581" s="4">
        <f t="shared" ca="1" si="95"/>
        <v>209</v>
      </c>
      <c r="D1581" s="16"/>
      <c r="E1581" s="16"/>
      <c r="F1581" s="22"/>
      <c r="G1581" s="29"/>
      <c r="K1581" s="30"/>
      <c r="AS1581">
        <v>1581</v>
      </c>
      <c r="AT1581">
        <f>3*60+36</f>
        <v>216</v>
      </c>
    </row>
    <row r="1582" spans="1:46" ht="15.75" x14ac:dyDescent="0.25">
      <c r="A1582" s="16">
        <v>1540</v>
      </c>
      <c r="B1582" s="22"/>
      <c r="C1582" s="4">
        <f t="shared" ca="1" si="95"/>
        <v>254</v>
      </c>
      <c r="D1582" s="16"/>
      <c r="E1582" s="16"/>
      <c r="F1582" s="22"/>
      <c r="G1582" s="29"/>
      <c r="K1582" s="30"/>
      <c r="AS1582">
        <v>1582</v>
      </c>
      <c r="AT1582">
        <f t="shared" ref="AT1582:AT1593" si="96">4*60+24</f>
        <v>264</v>
      </c>
    </row>
    <row r="1583" spans="1:46" ht="15.75" x14ac:dyDescent="0.25">
      <c r="A1583" s="16">
        <v>1541</v>
      </c>
      <c r="B1583" s="22"/>
      <c r="C1583" s="4">
        <f t="shared" ca="1" si="95"/>
        <v>225</v>
      </c>
      <c r="D1583" s="16"/>
      <c r="E1583" s="16"/>
      <c r="F1583" s="22"/>
      <c r="G1583" s="29"/>
      <c r="K1583" s="30"/>
      <c r="AS1583">
        <v>1583</v>
      </c>
      <c r="AT1583">
        <f t="shared" si="96"/>
        <v>264</v>
      </c>
    </row>
    <row r="1584" spans="1:46" ht="15.75" x14ac:dyDescent="0.25">
      <c r="A1584" s="16">
        <v>1542</v>
      </c>
      <c r="B1584" s="22"/>
      <c r="C1584" s="4">
        <f t="shared" ca="1" si="95"/>
        <v>245</v>
      </c>
      <c r="D1584" s="16"/>
      <c r="E1584" s="16"/>
      <c r="F1584" s="22"/>
      <c r="G1584" s="29"/>
      <c r="K1584" s="30"/>
      <c r="AS1584">
        <v>1584</v>
      </c>
      <c r="AT1584">
        <f t="shared" si="96"/>
        <v>264</v>
      </c>
    </row>
    <row r="1585" spans="1:46" ht="15.75" x14ac:dyDescent="0.25">
      <c r="A1585" s="16">
        <v>1543</v>
      </c>
      <c r="B1585" s="22"/>
      <c r="C1585" s="4">
        <f t="shared" ca="1" si="95"/>
        <v>222</v>
      </c>
      <c r="D1585" s="16"/>
      <c r="E1585" s="16"/>
      <c r="F1585" s="22"/>
      <c r="G1585" s="29"/>
      <c r="K1585" s="30"/>
      <c r="AS1585">
        <v>1585</v>
      </c>
      <c r="AT1585">
        <f t="shared" si="96"/>
        <v>264</v>
      </c>
    </row>
    <row r="1586" spans="1:46" ht="15.75" x14ac:dyDescent="0.25">
      <c r="A1586" s="16">
        <v>1544</v>
      </c>
      <c r="B1586" s="22"/>
      <c r="C1586" s="4">
        <f t="shared" ca="1" si="95"/>
        <v>213</v>
      </c>
      <c r="D1586" s="16"/>
      <c r="E1586" s="16"/>
      <c r="F1586" s="22"/>
      <c r="G1586" s="29"/>
      <c r="K1586" s="30"/>
      <c r="AS1586">
        <v>1586</v>
      </c>
      <c r="AT1586">
        <f t="shared" si="96"/>
        <v>264</v>
      </c>
    </row>
    <row r="1587" spans="1:46" ht="15.75" x14ac:dyDescent="0.25">
      <c r="A1587" s="16">
        <v>1545</v>
      </c>
      <c r="B1587" s="22"/>
      <c r="C1587" s="4">
        <f t="shared" ca="1" si="95"/>
        <v>200</v>
      </c>
      <c r="D1587" s="16"/>
      <c r="E1587" s="16"/>
      <c r="F1587" s="22"/>
      <c r="G1587" s="29"/>
      <c r="K1587" s="30"/>
      <c r="AS1587">
        <v>1587</v>
      </c>
      <c r="AT1587">
        <f t="shared" si="96"/>
        <v>264</v>
      </c>
    </row>
    <row r="1588" spans="1:46" ht="15.75" x14ac:dyDescent="0.25">
      <c r="A1588" s="16">
        <v>1546</v>
      </c>
      <c r="B1588" s="22"/>
      <c r="C1588" s="4">
        <f t="shared" ca="1" si="95"/>
        <v>228</v>
      </c>
      <c r="D1588" s="16"/>
      <c r="E1588" s="16"/>
      <c r="F1588" s="22"/>
      <c r="G1588" s="29"/>
      <c r="K1588" s="30"/>
      <c r="AS1588">
        <v>1588</v>
      </c>
      <c r="AT1588">
        <f t="shared" si="96"/>
        <v>264</v>
      </c>
    </row>
    <row r="1589" spans="1:46" ht="15.75" x14ac:dyDescent="0.25">
      <c r="A1589" s="16">
        <v>1547</v>
      </c>
      <c r="B1589" s="22"/>
      <c r="C1589" s="4">
        <f t="shared" ca="1" si="95"/>
        <v>222</v>
      </c>
      <c r="D1589" s="16"/>
      <c r="E1589" s="16"/>
      <c r="F1589" s="22"/>
      <c r="G1589" s="29"/>
      <c r="K1589" s="30"/>
      <c r="AS1589">
        <v>1589</v>
      </c>
      <c r="AT1589">
        <f t="shared" si="96"/>
        <v>264</v>
      </c>
    </row>
    <row r="1590" spans="1:46" ht="15.75" x14ac:dyDescent="0.25">
      <c r="A1590" s="16">
        <v>1548</v>
      </c>
      <c r="B1590" s="22"/>
      <c r="C1590" s="4">
        <f t="shared" ca="1" si="95"/>
        <v>192</v>
      </c>
      <c r="D1590" s="16"/>
      <c r="E1590" s="16"/>
      <c r="F1590" s="22"/>
      <c r="G1590" s="29"/>
      <c r="K1590" s="30"/>
      <c r="AS1590">
        <v>1590</v>
      </c>
      <c r="AT1590">
        <f t="shared" si="96"/>
        <v>264</v>
      </c>
    </row>
    <row r="1591" spans="1:46" ht="15.75" x14ac:dyDescent="0.25">
      <c r="A1591" s="16">
        <v>1549</v>
      </c>
      <c r="B1591" s="22"/>
      <c r="C1591" s="4">
        <f t="shared" ca="1" si="95"/>
        <v>254</v>
      </c>
      <c r="D1591" s="16"/>
      <c r="E1591" s="16"/>
      <c r="F1591" s="22"/>
      <c r="G1591" s="29"/>
      <c r="K1591" s="30"/>
      <c r="AS1591">
        <v>1591</v>
      </c>
      <c r="AT1591">
        <f t="shared" si="96"/>
        <v>264</v>
      </c>
    </row>
    <row r="1592" spans="1:46" ht="15.75" x14ac:dyDescent="0.25">
      <c r="A1592" s="16">
        <v>1550</v>
      </c>
      <c r="B1592" s="22"/>
      <c r="C1592" s="4">
        <f t="shared" ca="1" si="95"/>
        <v>253</v>
      </c>
      <c r="D1592" s="16"/>
      <c r="E1592" s="16"/>
      <c r="F1592" s="22"/>
      <c r="G1592" s="29"/>
      <c r="K1592" s="30"/>
      <c r="AS1592">
        <v>1592</v>
      </c>
      <c r="AT1592">
        <f t="shared" si="96"/>
        <v>264</v>
      </c>
    </row>
    <row r="1593" spans="1:46" ht="15.75" x14ac:dyDescent="0.25">
      <c r="A1593" s="16">
        <v>1551</v>
      </c>
      <c r="B1593" s="22"/>
      <c r="C1593" s="4">
        <f t="shared" ca="1" si="95"/>
        <v>186</v>
      </c>
      <c r="D1593" s="16"/>
      <c r="E1593" s="16"/>
      <c r="F1593" s="22"/>
      <c r="G1593" s="29"/>
      <c r="K1593" s="30"/>
      <c r="AS1593">
        <v>1593</v>
      </c>
      <c r="AT1593">
        <f t="shared" si="96"/>
        <v>264</v>
      </c>
    </row>
    <row r="1594" spans="1:46" ht="15.75" x14ac:dyDescent="0.25">
      <c r="A1594" s="16">
        <v>1552</v>
      </c>
      <c r="B1594" s="22"/>
      <c r="C1594" s="4">
        <f t="shared" ca="1" si="95"/>
        <v>253</v>
      </c>
      <c r="D1594" s="16"/>
      <c r="E1594" s="16"/>
      <c r="F1594" s="22"/>
      <c r="G1594" s="29"/>
      <c r="K1594" s="30"/>
      <c r="AS1594">
        <v>1594</v>
      </c>
      <c r="AT1594">
        <f>4*60+27</f>
        <v>267</v>
      </c>
    </row>
    <row r="1595" spans="1:46" ht="15.75" x14ac:dyDescent="0.25">
      <c r="A1595" s="16">
        <v>1553</v>
      </c>
      <c r="B1595" s="22"/>
      <c r="C1595" s="4">
        <f t="shared" ca="1" si="95"/>
        <v>230</v>
      </c>
      <c r="D1595" s="16"/>
      <c r="E1595" s="16"/>
      <c r="F1595" s="22"/>
      <c r="G1595" s="29"/>
      <c r="K1595" s="30"/>
      <c r="AS1595">
        <v>1595</v>
      </c>
      <c r="AT1595">
        <f>4*60+27</f>
        <v>267</v>
      </c>
    </row>
    <row r="1596" spans="1:46" ht="15.75" x14ac:dyDescent="0.25">
      <c r="A1596" s="16">
        <v>1554</v>
      </c>
      <c r="B1596" s="22"/>
      <c r="C1596" s="4">
        <f t="shared" ca="1" si="95"/>
        <v>215</v>
      </c>
      <c r="D1596" s="16"/>
      <c r="E1596" s="16"/>
      <c r="F1596" s="22"/>
      <c r="G1596" s="29"/>
      <c r="K1596" s="30"/>
      <c r="AS1596">
        <v>1596</v>
      </c>
      <c r="AT1596">
        <f>4*60+27</f>
        <v>267</v>
      </c>
    </row>
    <row r="1597" spans="1:46" ht="15.75" x14ac:dyDescent="0.25">
      <c r="A1597" s="16">
        <v>1555</v>
      </c>
      <c r="B1597" s="22"/>
      <c r="C1597" s="4">
        <f t="shared" ca="1" si="95"/>
        <v>210</v>
      </c>
      <c r="D1597" s="16"/>
      <c r="E1597" s="16"/>
      <c r="F1597" s="22"/>
      <c r="G1597" s="29"/>
      <c r="K1597" s="30"/>
      <c r="AS1597">
        <v>1597</v>
      </c>
      <c r="AT1597">
        <f>4*60+27</f>
        <v>267</v>
      </c>
    </row>
    <row r="1598" spans="1:46" ht="15.75" x14ac:dyDescent="0.25">
      <c r="A1598" s="16">
        <v>1556</v>
      </c>
      <c r="B1598" s="22"/>
      <c r="C1598" s="4">
        <f t="shared" ca="1" si="95"/>
        <v>291</v>
      </c>
      <c r="D1598" s="16"/>
      <c r="E1598" s="16"/>
      <c r="F1598" s="22"/>
      <c r="G1598" s="29"/>
      <c r="K1598" s="30"/>
      <c r="AS1598">
        <v>1598</v>
      </c>
      <c r="AT1598">
        <f>3*60+27</f>
        <v>207</v>
      </c>
    </row>
    <row r="1599" spans="1:46" ht="15.75" x14ac:dyDescent="0.25">
      <c r="A1599" s="16">
        <v>1557</v>
      </c>
      <c r="B1599" s="22"/>
      <c r="C1599" s="4">
        <f t="shared" ca="1" si="95"/>
        <v>228</v>
      </c>
      <c r="D1599" s="16"/>
      <c r="E1599" s="16"/>
      <c r="F1599" s="22"/>
      <c r="G1599" s="29"/>
      <c r="K1599" s="30"/>
      <c r="AS1599">
        <v>1599</v>
      </c>
      <c r="AT1599">
        <f>3*60+27</f>
        <v>207</v>
      </c>
    </row>
    <row r="1600" spans="1:46" ht="15.75" x14ac:dyDescent="0.25">
      <c r="A1600" s="16">
        <v>1558</v>
      </c>
      <c r="B1600" s="22"/>
      <c r="C1600" s="4">
        <f t="shared" ca="1" si="95"/>
        <v>513</v>
      </c>
      <c r="D1600" s="16"/>
      <c r="E1600" s="16"/>
      <c r="F1600" s="22"/>
      <c r="G1600" s="29"/>
      <c r="K1600" s="30"/>
      <c r="AS1600">
        <v>1600</v>
      </c>
      <c r="AT1600">
        <f>3*60+30</f>
        <v>210</v>
      </c>
    </row>
    <row r="1601" spans="1:46" ht="15.75" x14ac:dyDescent="0.25">
      <c r="A1601" s="16">
        <v>1559</v>
      </c>
      <c r="B1601" s="22"/>
      <c r="C1601" s="4">
        <f t="shared" ca="1" si="95"/>
        <v>213</v>
      </c>
      <c r="D1601" s="16"/>
      <c r="E1601" s="16"/>
      <c r="F1601" s="22"/>
      <c r="G1601" s="29"/>
      <c r="K1601" s="30"/>
      <c r="AS1601">
        <v>1601</v>
      </c>
      <c r="AT1601">
        <f>3*60+30</f>
        <v>210</v>
      </c>
    </row>
    <row r="1602" spans="1:46" ht="15.75" x14ac:dyDescent="0.25">
      <c r="A1602" s="16">
        <v>1560</v>
      </c>
      <c r="B1602" s="22"/>
      <c r="C1602" s="4">
        <f t="shared" ca="1" si="95"/>
        <v>282</v>
      </c>
      <c r="D1602" s="16"/>
      <c r="E1602" s="16"/>
      <c r="F1602" s="22"/>
      <c r="G1602" s="29"/>
      <c r="K1602" s="30"/>
      <c r="AS1602">
        <v>1602</v>
      </c>
      <c r="AT1602">
        <f>3*60+30</f>
        <v>210</v>
      </c>
    </row>
    <row r="1603" spans="1:46" ht="15.75" x14ac:dyDescent="0.25">
      <c r="A1603" s="16">
        <v>1561</v>
      </c>
      <c r="B1603" s="22"/>
      <c r="C1603" s="4">
        <f t="shared" ca="1" si="95"/>
        <v>272</v>
      </c>
      <c r="D1603" s="16"/>
      <c r="E1603" s="16"/>
      <c r="F1603" s="22"/>
      <c r="G1603" s="29"/>
      <c r="K1603" s="30"/>
      <c r="AS1603">
        <v>1603</v>
      </c>
      <c r="AT1603">
        <f>4*60+58</f>
        <v>298</v>
      </c>
    </row>
    <row r="1604" spans="1:46" ht="15.75" x14ac:dyDescent="0.25">
      <c r="A1604" s="16">
        <v>1562</v>
      </c>
      <c r="B1604" s="22"/>
      <c r="C1604" s="4">
        <f t="shared" ca="1" si="95"/>
        <v>225</v>
      </c>
      <c r="D1604" s="16"/>
      <c r="E1604" s="16"/>
      <c r="F1604" s="22"/>
      <c r="G1604" s="29"/>
      <c r="K1604" s="30"/>
      <c r="AS1604">
        <v>1604</v>
      </c>
      <c r="AT1604">
        <f>4*60+58</f>
        <v>298</v>
      </c>
    </row>
    <row r="1605" spans="1:46" ht="15.75" x14ac:dyDescent="0.25">
      <c r="A1605" s="16">
        <v>1563</v>
      </c>
      <c r="B1605" s="22"/>
      <c r="C1605" s="4">
        <f t="shared" ca="1" si="95"/>
        <v>175</v>
      </c>
      <c r="D1605" s="16"/>
      <c r="E1605" s="16"/>
      <c r="F1605" s="22"/>
      <c r="G1605" s="29"/>
      <c r="K1605" s="30"/>
      <c r="AS1605">
        <v>1605</v>
      </c>
      <c r="AT1605">
        <f>4*60+58</f>
        <v>298</v>
      </c>
    </row>
    <row r="1606" spans="1:46" ht="15.75" x14ac:dyDescent="0.25">
      <c r="A1606" s="16">
        <v>1564</v>
      </c>
      <c r="B1606" s="22"/>
      <c r="C1606" s="4">
        <f t="shared" ca="1" si="95"/>
        <v>243</v>
      </c>
      <c r="D1606" s="16"/>
      <c r="E1606" s="16"/>
      <c r="F1606" s="22"/>
      <c r="G1606" s="29"/>
      <c r="K1606" s="30"/>
      <c r="AS1606">
        <v>1606</v>
      </c>
      <c r="AT1606">
        <f>3*60+30</f>
        <v>210</v>
      </c>
    </row>
    <row r="1607" spans="1:46" ht="15.75" x14ac:dyDescent="0.25">
      <c r="A1607" s="16">
        <v>1565</v>
      </c>
      <c r="B1607" s="22"/>
      <c r="C1607" s="4">
        <f t="shared" ca="1" si="95"/>
        <v>272</v>
      </c>
      <c r="D1607" s="16"/>
      <c r="E1607" s="16"/>
      <c r="F1607" s="22"/>
      <c r="G1607" s="29"/>
      <c r="K1607" s="30"/>
      <c r="AS1607">
        <v>1607</v>
      </c>
      <c r="AT1607">
        <f>3*60+30</f>
        <v>210</v>
      </c>
    </row>
    <row r="1608" spans="1:46" ht="15.75" x14ac:dyDescent="0.25">
      <c r="A1608" s="16">
        <v>1566</v>
      </c>
      <c r="B1608" s="22"/>
      <c r="C1608" s="4">
        <f t="shared" ca="1" si="95"/>
        <v>201</v>
      </c>
      <c r="D1608" s="16"/>
      <c r="E1608" s="16"/>
      <c r="F1608" s="22"/>
      <c r="G1608" s="29"/>
      <c r="K1608" s="30"/>
      <c r="AS1608">
        <v>1608</v>
      </c>
      <c r="AT1608">
        <f>4*60+58</f>
        <v>298</v>
      </c>
    </row>
    <row r="1609" spans="1:46" ht="15.75" x14ac:dyDescent="0.25">
      <c r="A1609" s="16">
        <v>1567</v>
      </c>
      <c r="B1609" s="22"/>
      <c r="C1609" s="4">
        <f t="shared" ca="1" si="95"/>
        <v>287</v>
      </c>
      <c r="D1609" s="16"/>
      <c r="E1609" s="16"/>
      <c r="F1609" s="22"/>
      <c r="G1609" s="29"/>
      <c r="K1609" s="30"/>
      <c r="AS1609">
        <v>1609</v>
      </c>
      <c r="AT1609">
        <f>4*60+58</f>
        <v>298</v>
      </c>
    </row>
    <row r="1610" spans="1:46" ht="15.75" x14ac:dyDescent="0.25">
      <c r="A1610" s="16">
        <v>1568</v>
      </c>
      <c r="B1610" s="22"/>
      <c r="C1610" s="4">
        <f t="shared" ca="1" si="95"/>
        <v>220</v>
      </c>
      <c r="D1610" s="16"/>
      <c r="E1610" s="16"/>
      <c r="F1610" s="22"/>
      <c r="G1610" s="29"/>
      <c r="K1610" s="30"/>
      <c r="AS1610">
        <v>1610</v>
      </c>
      <c r="AT1610">
        <f>3*60+30</f>
        <v>210</v>
      </c>
    </row>
    <row r="1611" spans="1:46" ht="15.75" x14ac:dyDescent="0.25">
      <c r="A1611" s="16">
        <v>1569</v>
      </c>
      <c r="B1611" s="22"/>
      <c r="C1611" s="4">
        <f t="shared" ca="1" si="95"/>
        <v>288</v>
      </c>
      <c r="D1611" s="16"/>
      <c r="E1611" s="16"/>
      <c r="F1611" s="22"/>
      <c r="G1611" s="29"/>
      <c r="K1611" s="30"/>
      <c r="AS1611">
        <v>1611</v>
      </c>
      <c r="AT1611">
        <f t="shared" ref="AT1611:AT1616" si="97">4*60+25</f>
        <v>265</v>
      </c>
    </row>
    <row r="1612" spans="1:46" ht="15.75" x14ac:dyDescent="0.25">
      <c r="A1612" s="16">
        <v>1570</v>
      </c>
      <c r="B1612" s="22"/>
      <c r="C1612" s="4">
        <f t="shared" ca="1" si="95"/>
        <v>303</v>
      </c>
      <c r="D1612" s="16"/>
      <c r="E1612" s="16"/>
      <c r="F1612" s="22"/>
      <c r="G1612" s="29"/>
      <c r="K1612" s="30"/>
      <c r="AS1612">
        <v>1612</v>
      </c>
      <c r="AT1612">
        <f t="shared" si="97"/>
        <v>265</v>
      </c>
    </row>
    <row r="1613" spans="1:46" ht="15.75" x14ac:dyDescent="0.25">
      <c r="A1613" s="16">
        <v>1571</v>
      </c>
      <c r="B1613" s="22"/>
      <c r="C1613" s="4">
        <f t="shared" ca="1" si="95"/>
        <v>239</v>
      </c>
      <c r="D1613" s="16"/>
      <c r="E1613" s="16"/>
      <c r="F1613" s="22"/>
      <c r="G1613" s="29"/>
      <c r="K1613" s="30"/>
      <c r="AS1613">
        <v>1613</v>
      </c>
      <c r="AT1613">
        <f t="shared" si="97"/>
        <v>265</v>
      </c>
    </row>
    <row r="1614" spans="1:46" ht="15.75" x14ac:dyDescent="0.25">
      <c r="A1614" s="16">
        <v>1572</v>
      </c>
      <c r="B1614" s="22"/>
      <c r="C1614" s="4">
        <f t="shared" ca="1" si="95"/>
        <v>254</v>
      </c>
      <c r="D1614" s="16"/>
      <c r="E1614" s="16"/>
      <c r="F1614" s="22"/>
      <c r="G1614" s="29"/>
      <c r="K1614" s="30"/>
      <c r="AS1614">
        <v>1614</v>
      </c>
      <c r="AT1614">
        <f t="shared" si="97"/>
        <v>265</v>
      </c>
    </row>
    <row r="1615" spans="1:46" ht="15.75" x14ac:dyDescent="0.25">
      <c r="A1615" s="16">
        <v>1573</v>
      </c>
      <c r="B1615" s="22"/>
      <c r="C1615" s="4">
        <f t="shared" ca="1" si="95"/>
        <v>231</v>
      </c>
      <c r="D1615" s="16"/>
      <c r="E1615" s="16"/>
      <c r="F1615" s="22"/>
      <c r="G1615" s="29"/>
      <c r="K1615" s="30"/>
      <c r="AS1615">
        <v>1615</v>
      </c>
      <c r="AT1615">
        <f t="shared" si="97"/>
        <v>265</v>
      </c>
    </row>
    <row r="1616" spans="1:46" ht="15.75" x14ac:dyDescent="0.25">
      <c r="A1616" s="16">
        <v>1574</v>
      </c>
      <c r="B1616" s="22"/>
      <c r="C1616" s="4">
        <f t="shared" ca="1" si="95"/>
        <v>256</v>
      </c>
      <c r="D1616" s="16"/>
      <c r="E1616" s="16"/>
      <c r="F1616" s="22"/>
      <c r="G1616" s="29"/>
      <c r="K1616" s="30"/>
      <c r="AS1616">
        <v>1616</v>
      </c>
      <c r="AT1616">
        <f t="shared" si="97"/>
        <v>265</v>
      </c>
    </row>
    <row r="1617" spans="1:46" ht="15.75" x14ac:dyDescent="0.25">
      <c r="A1617" s="16">
        <v>1575</v>
      </c>
      <c r="B1617" s="22"/>
      <c r="C1617" s="4">
        <f t="shared" ca="1" si="95"/>
        <v>235</v>
      </c>
      <c r="D1617" s="16"/>
      <c r="E1617" s="16"/>
      <c r="F1617" s="22"/>
      <c r="G1617" s="29"/>
      <c r="K1617" s="30"/>
      <c r="AS1617">
        <v>1617</v>
      </c>
      <c r="AT1617">
        <f>4*60+7</f>
        <v>247</v>
      </c>
    </row>
    <row r="1618" spans="1:46" ht="15.75" x14ac:dyDescent="0.25">
      <c r="A1618" s="16">
        <v>1576</v>
      </c>
      <c r="B1618" s="22"/>
      <c r="C1618" s="4">
        <f t="shared" ca="1" si="95"/>
        <v>238</v>
      </c>
      <c r="D1618" s="16"/>
      <c r="E1618" s="16"/>
      <c r="F1618" s="22"/>
      <c r="G1618" s="29"/>
      <c r="K1618" s="30"/>
      <c r="AS1618">
        <v>1618</v>
      </c>
      <c r="AT1618">
        <f>3*60+43</f>
        <v>223</v>
      </c>
    </row>
    <row r="1619" spans="1:46" ht="15.75" x14ac:dyDescent="0.25">
      <c r="A1619" s="16">
        <v>1577</v>
      </c>
      <c r="B1619" s="22"/>
      <c r="C1619" s="4">
        <f t="shared" ca="1" si="95"/>
        <v>244</v>
      </c>
      <c r="D1619" s="16"/>
      <c r="E1619" s="16"/>
      <c r="F1619" s="22"/>
      <c r="G1619" s="29"/>
      <c r="K1619" s="30"/>
      <c r="AS1619">
        <v>1619</v>
      </c>
      <c r="AT1619">
        <f>3*60+43</f>
        <v>223</v>
      </c>
    </row>
    <row r="1620" spans="1:46" ht="15.75" x14ac:dyDescent="0.25">
      <c r="A1620" s="16">
        <v>1578</v>
      </c>
      <c r="B1620" s="22"/>
      <c r="C1620" s="4">
        <f t="shared" ca="1" si="95"/>
        <v>235</v>
      </c>
      <c r="D1620" s="16"/>
      <c r="E1620" s="16"/>
      <c r="F1620" s="22"/>
      <c r="G1620" s="29"/>
      <c r="K1620" s="30"/>
      <c r="AS1620">
        <v>1620</v>
      </c>
      <c r="AT1620">
        <f>3*60+43</f>
        <v>223</v>
      </c>
    </row>
    <row r="1621" spans="1:46" ht="15.75" x14ac:dyDescent="0.25">
      <c r="A1621" s="16">
        <v>1579</v>
      </c>
      <c r="B1621" s="22"/>
      <c r="C1621" s="4">
        <f t="shared" ca="1" si="95"/>
        <v>283</v>
      </c>
      <c r="D1621" s="16"/>
      <c r="E1621" s="16"/>
      <c r="F1621" s="22"/>
      <c r="G1621" s="29"/>
      <c r="K1621" s="30"/>
      <c r="AS1621">
        <v>1621</v>
      </c>
      <c r="AT1621">
        <f>3*60+43</f>
        <v>223</v>
      </c>
    </row>
    <row r="1622" spans="1:46" ht="15.75" x14ac:dyDescent="0.25">
      <c r="A1622" s="16">
        <v>1580</v>
      </c>
      <c r="B1622" s="22"/>
      <c r="C1622" s="4">
        <f t="shared" ca="1" si="95"/>
        <v>192</v>
      </c>
      <c r="D1622" s="16"/>
      <c r="E1622" s="16"/>
      <c r="F1622" s="22"/>
      <c r="G1622" s="29"/>
      <c r="K1622" s="30"/>
      <c r="AS1622">
        <v>1622</v>
      </c>
      <c r="AT1622">
        <f>4*60+7</f>
        <v>247</v>
      </c>
    </row>
    <row r="1623" spans="1:46" ht="15.75" x14ac:dyDescent="0.25">
      <c r="A1623" s="16">
        <v>1581</v>
      </c>
      <c r="B1623" s="22"/>
      <c r="C1623" s="4">
        <f t="shared" ca="1" si="95"/>
        <v>224</v>
      </c>
      <c r="D1623" s="16"/>
      <c r="E1623" s="16"/>
      <c r="F1623" s="22"/>
      <c r="G1623" s="29"/>
      <c r="K1623" s="30"/>
      <c r="AS1623">
        <v>1623</v>
      </c>
      <c r="AT1623">
        <f>4*60+7</f>
        <v>247</v>
      </c>
    </row>
    <row r="1624" spans="1:46" ht="15.75" x14ac:dyDescent="0.25">
      <c r="A1624" s="16">
        <v>1582</v>
      </c>
      <c r="B1624" s="22"/>
      <c r="C1624" s="4">
        <f t="shared" ca="1" si="95"/>
        <v>200</v>
      </c>
      <c r="D1624" s="16"/>
      <c r="E1624" s="16"/>
      <c r="F1624" s="22"/>
      <c r="G1624" s="29"/>
      <c r="K1624" s="30"/>
      <c r="AS1624">
        <v>1624</v>
      </c>
      <c r="AT1624">
        <f>4*60+7</f>
        <v>247</v>
      </c>
    </row>
    <row r="1625" spans="1:46" ht="15.75" x14ac:dyDescent="0.25">
      <c r="A1625" s="16">
        <v>1583</v>
      </c>
      <c r="B1625" s="22"/>
      <c r="C1625" s="4">
        <f t="shared" ca="1" si="95"/>
        <v>229</v>
      </c>
      <c r="D1625" s="16"/>
      <c r="E1625" s="16"/>
      <c r="F1625" s="22"/>
      <c r="G1625" s="29"/>
      <c r="K1625" s="30"/>
      <c r="AS1625">
        <v>1625</v>
      </c>
      <c r="AT1625">
        <f>4*60+7</f>
        <v>247</v>
      </c>
    </row>
    <row r="1626" spans="1:46" ht="15.75" x14ac:dyDescent="0.25">
      <c r="A1626" s="16">
        <v>1584</v>
      </c>
      <c r="B1626" s="22"/>
      <c r="C1626" s="4">
        <f t="shared" ca="1" si="95"/>
        <v>228</v>
      </c>
      <c r="D1626" s="16"/>
      <c r="E1626" s="16"/>
      <c r="F1626" s="22"/>
      <c r="G1626" s="29"/>
      <c r="K1626" s="30"/>
      <c r="AS1626">
        <v>1626</v>
      </c>
      <c r="AT1626">
        <f>4*60+7</f>
        <v>247</v>
      </c>
    </row>
    <row r="1627" spans="1:46" ht="15.75" x14ac:dyDescent="0.25">
      <c r="A1627" s="16">
        <v>1585</v>
      </c>
      <c r="B1627" s="22"/>
      <c r="C1627" s="4">
        <f t="shared" ca="1" si="95"/>
        <v>238</v>
      </c>
      <c r="D1627" s="16"/>
      <c r="E1627" s="16"/>
      <c r="F1627" s="22"/>
      <c r="G1627" s="29"/>
      <c r="K1627" s="30"/>
      <c r="AS1627">
        <v>1627</v>
      </c>
      <c r="AT1627">
        <f>4*60+5</f>
        <v>245</v>
      </c>
    </row>
    <row r="1628" spans="1:46" ht="15.75" x14ac:dyDescent="0.25">
      <c r="A1628" s="16">
        <v>1586</v>
      </c>
      <c r="B1628" s="22"/>
      <c r="C1628" s="4">
        <f t="shared" ca="1" si="95"/>
        <v>230</v>
      </c>
      <c r="D1628" s="16"/>
      <c r="E1628" s="16"/>
      <c r="F1628" s="22"/>
      <c r="G1628" s="29"/>
      <c r="K1628" s="30"/>
      <c r="AS1628">
        <v>1628</v>
      </c>
      <c r="AT1628">
        <f>4*60+5</f>
        <v>245</v>
      </c>
    </row>
    <row r="1629" spans="1:46" ht="15.75" x14ac:dyDescent="0.25">
      <c r="A1629" s="16">
        <v>1587</v>
      </c>
      <c r="B1629" s="22"/>
      <c r="C1629" s="4">
        <f t="shared" ca="1" si="95"/>
        <v>256</v>
      </c>
      <c r="D1629" s="16"/>
      <c r="E1629" s="16"/>
      <c r="F1629" s="22"/>
      <c r="G1629" s="29"/>
      <c r="K1629" s="30"/>
      <c r="AS1629">
        <v>1629</v>
      </c>
      <c r="AT1629">
        <f t="shared" ref="AT1629:AT1634" si="98">4*60+6</f>
        <v>246</v>
      </c>
    </row>
    <row r="1630" spans="1:46" ht="15.75" x14ac:dyDescent="0.25">
      <c r="A1630" s="16">
        <v>1588</v>
      </c>
      <c r="B1630" s="22"/>
      <c r="C1630" s="4">
        <f t="shared" ca="1" si="95"/>
        <v>190</v>
      </c>
      <c r="D1630" s="16"/>
      <c r="E1630" s="16"/>
      <c r="F1630" s="22"/>
      <c r="G1630" s="29"/>
      <c r="K1630" s="30"/>
      <c r="AS1630">
        <v>1630</v>
      </c>
      <c r="AT1630">
        <f t="shared" si="98"/>
        <v>246</v>
      </c>
    </row>
    <row r="1631" spans="1:46" ht="15.75" x14ac:dyDescent="0.25">
      <c r="A1631" s="16">
        <v>1589</v>
      </c>
      <c r="B1631" s="22"/>
      <c r="C1631" s="4">
        <f t="shared" ca="1" si="95"/>
        <v>215</v>
      </c>
      <c r="D1631" s="16"/>
      <c r="E1631" s="16"/>
      <c r="F1631" s="22"/>
      <c r="G1631" s="29"/>
      <c r="K1631" s="30"/>
      <c r="AS1631">
        <v>1631</v>
      </c>
      <c r="AT1631">
        <f t="shared" si="98"/>
        <v>246</v>
      </c>
    </row>
    <row r="1632" spans="1:46" ht="15.75" x14ac:dyDescent="0.25">
      <c r="A1632" s="16">
        <v>1590</v>
      </c>
      <c r="B1632" s="22"/>
      <c r="C1632" s="4">
        <f t="shared" ca="1" si="95"/>
        <v>311</v>
      </c>
      <c r="D1632" s="16"/>
      <c r="E1632" s="16"/>
      <c r="F1632" s="22"/>
      <c r="G1632" s="29"/>
      <c r="K1632" s="30"/>
      <c r="AS1632">
        <v>1632</v>
      </c>
      <c r="AT1632">
        <f t="shared" si="98"/>
        <v>246</v>
      </c>
    </row>
    <row r="1633" spans="1:46" ht="15.75" x14ac:dyDescent="0.25">
      <c r="A1633" s="16">
        <v>1591</v>
      </c>
      <c r="B1633" s="22"/>
      <c r="C1633" s="4">
        <f t="shared" ca="1" si="95"/>
        <v>239</v>
      </c>
      <c r="D1633" s="16"/>
      <c r="E1633" s="16"/>
      <c r="F1633" s="22"/>
      <c r="G1633" s="29"/>
      <c r="K1633" s="30"/>
      <c r="AS1633">
        <v>1633</v>
      </c>
      <c r="AT1633">
        <f t="shared" si="98"/>
        <v>246</v>
      </c>
    </row>
    <row r="1634" spans="1:46" ht="15.75" x14ac:dyDescent="0.25">
      <c r="A1634" s="16">
        <v>1592</v>
      </c>
      <c r="B1634" s="22"/>
      <c r="C1634" s="4">
        <f t="shared" ca="1" si="95"/>
        <v>290</v>
      </c>
      <c r="D1634" s="16"/>
      <c r="E1634" s="16"/>
      <c r="F1634" s="22"/>
      <c r="G1634" s="29"/>
      <c r="K1634" s="30"/>
      <c r="AS1634">
        <v>1634</v>
      </c>
      <c r="AT1634">
        <f t="shared" si="98"/>
        <v>246</v>
      </c>
    </row>
    <row r="1635" spans="1:46" ht="15.75" x14ac:dyDescent="0.25">
      <c r="A1635" s="16">
        <v>1593</v>
      </c>
      <c r="B1635" s="22"/>
      <c r="C1635" s="4">
        <f t="shared" ca="1" si="95"/>
        <v>223</v>
      </c>
      <c r="D1635" s="16"/>
      <c r="E1635" s="16"/>
      <c r="F1635" s="22"/>
      <c r="G1635" s="29"/>
      <c r="K1635" s="30"/>
      <c r="AS1635">
        <v>1635</v>
      </c>
      <c r="AT1635">
        <f t="shared" ref="AT1635:AT1644" si="99">3*60+47</f>
        <v>227</v>
      </c>
    </row>
    <row r="1636" spans="1:46" ht="15.75" x14ac:dyDescent="0.25">
      <c r="A1636" s="16">
        <v>1594</v>
      </c>
      <c r="B1636" s="22"/>
      <c r="C1636" s="4">
        <f t="shared" ca="1" si="95"/>
        <v>243</v>
      </c>
      <c r="D1636" s="16"/>
      <c r="E1636" s="16"/>
      <c r="F1636" s="22"/>
      <c r="G1636" s="29"/>
      <c r="K1636" s="30"/>
      <c r="AS1636">
        <v>1636</v>
      </c>
      <c r="AT1636">
        <f t="shared" si="99"/>
        <v>227</v>
      </c>
    </row>
    <row r="1637" spans="1:46" ht="15.75" x14ac:dyDescent="0.25">
      <c r="A1637" s="16">
        <v>1595</v>
      </c>
      <c r="B1637" s="22"/>
      <c r="C1637" s="4">
        <f t="shared" ca="1" si="95"/>
        <v>225</v>
      </c>
      <c r="D1637" s="16"/>
      <c r="E1637" s="16"/>
      <c r="F1637" s="22"/>
      <c r="G1637" s="29"/>
      <c r="K1637" s="30"/>
      <c r="AS1637">
        <v>1637</v>
      </c>
      <c r="AT1637">
        <f t="shared" si="99"/>
        <v>227</v>
      </c>
    </row>
    <row r="1638" spans="1:46" ht="15.75" x14ac:dyDescent="0.25">
      <c r="A1638" s="16">
        <v>1596</v>
      </c>
      <c r="B1638" s="22"/>
      <c r="C1638" s="4">
        <f t="shared" ca="1" si="95"/>
        <v>283</v>
      </c>
      <c r="D1638" s="16"/>
      <c r="E1638" s="16"/>
      <c r="F1638" s="22"/>
      <c r="G1638" s="29"/>
      <c r="K1638" s="30"/>
      <c r="AS1638">
        <v>1638</v>
      </c>
      <c r="AT1638">
        <f t="shared" si="99"/>
        <v>227</v>
      </c>
    </row>
    <row r="1639" spans="1:46" ht="15.75" x14ac:dyDescent="0.25">
      <c r="A1639" s="16">
        <v>1597</v>
      </c>
      <c r="B1639" s="22"/>
      <c r="C1639" s="4">
        <f t="shared" ca="1" si="95"/>
        <v>258</v>
      </c>
      <c r="D1639" s="16"/>
      <c r="E1639" s="16"/>
      <c r="F1639" s="22"/>
      <c r="G1639" s="29"/>
      <c r="K1639" s="30"/>
      <c r="AS1639">
        <v>1639</v>
      </c>
      <c r="AT1639">
        <f t="shared" si="99"/>
        <v>227</v>
      </c>
    </row>
    <row r="1640" spans="1:46" ht="15.75" x14ac:dyDescent="0.25">
      <c r="A1640" s="16">
        <v>1598</v>
      </c>
      <c r="B1640" s="22"/>
      <c r="C1640" s="4">
        <f t="shared" ca="1" si="95"/>
        <v>256</v>
      </c>
      <c r="D1640" s="16"/>
      <c r="E1640" s="16"/>
      <c r="F1640" s="22"/>
      <c r="G1640" s="29"/>
      <c r="K1640" s="30"/>
      <c r="AS1640">
        <v>1640</v>
      </c>
      <c r="AT1640">
        <f t="shared" si="99"/>
        <v>227</v>
      </c>
    </row>
    <row r="1641" spans="1:46" ht="15.75" x14ac:dyDescent="0.25">
      <c r="A1641" s="16">
        <v>1599</v>
      </c>
      <c r="B1641" s="22"/>
      <c r="C1641" s="4">
        <f t="shared" ca="1" si="95"/>
        <v>295</v>
      </c>
      <c r="D1641" s="16"/>
      <c r="E1641" s="16"/>
      <c r="F1641" s="22"/>
      <c r="G1641" s="29"/>
      <c r="K1641" s="30"/>
      <c r="AS1641">
        <v>1641</v>
      </c>
      <c r="AT1641">
        <f t="shared" si="99"/>
        <v>227</v>
      </c>
    </row>
    <row r="1642" spans="1:46" ht="15.75" x14ac:dyDescent="0.25">
      <c r="A1642" s="16">
        <v>1600</v>
      </c>
      <c r="B1642" s="22"/>
      <c r="C1642" s="4">
        <f t="shared" ca="1" si="95"/>
        <v>321</v>
      </c>
      <c r="D1642" s="16"/>
      <c r="E1642" s="16"/>
      <c r="F1642" s="22"/>
      <c r="G1642" s="29"/>
      <c r="K1642" s="30"/>
      <c r="AS1642">
        <v>1642</v>
      </c>
      <c r="AT1642">
        <f t="shared" si="99"/>
        <v>227</v>
      </c>
    </row>
    <row r="1643" spans="1:46" ht="15.75" x14ac:dyDescent="0.25">
      <c r="A1643" s="16">
        <v>1601</v>
      </c>
      <c r="B1643" s="22"/>
      <c r="C1643" s="4">
        <f t="shared" ref="C1643:C1706" ca="1" si="100">IF(OR(ISBLANK(A1643),A1643&gt;$I$9),NA(),OFFSET(INDIRECT($BA$3),A1643-1,0,1,1))</f>
        <v>235</v>
      </c>
      <c r="D1643" s="16"/>
      <c r="E1643" s="16"/>
      <c r="F1643" s="22"/>
      <c r="G1643" s="29"/>
      <c r="K1643" s="30"/>
      <c r="AS1643">
        <v>1643</v>
      </c>
      <c r="AT1643">
        <f t="shared" si="99"/>
        <v>227</v>
      </c>
    </row>
    <row r="1644" spans="1:46" ht="15.75" x14ac:dyDescent="0.25">
      <c r="A1644" s="16">
        <v>1602</v>
      </c>
      <c r="B1644" s="22"/>
      <c r="C1644" s="4">
        <f t="shared" ca="1" si="100"/>
        <v>184</v>
      </c>
      <c r="D1644" s="16"/>
      <c r="E1644" s="16"/>
      <c r="F1644" s="22"/>
      <c r="G1644" s="29"/>
      <c r="K1644" s="30"/>
      <c r="AS1644">
        <v>1644</v>
      </c>
      <c r="AT1644">
        <f t="shared" si="99"/>
        <v>227</v>
      </c>
    </row>
    <row r="1645" spans="1:46" ht="15.75" x14ac:dyDescent="0.25">
      <c r="A1645" s="16">
        <v>1603</v>
      </c>
      <c r="B1645" s="22"/>
      <c r="C1645" s="4">
        <f t="shared" ca="1" si="100"/>
        <v>209</v>
      </c>
      <c r="D1645" s="16"/>
      <c r="E1645" s="16"/>
      <c r="F1645" s="22"/>
      <c r="G1645" s="29"/>
      <c r="K1645" s="30"/>
      <c r="AS1645">
        <v>1645</v>
      </c>
      <c r="AT1645">
        <f t="shared" ref="AT1645:AT1651" si="101">3*60+49</f>
        <v>229</v>
      </c>
    </row>
    <row r="1646" spans="1:46" ht="15.75" x14ac:dyDescent="0.25">
      <c r="A1646" s="16">
        <v>1604</v>
      </c>
      <c r="B1646" s="22"/>
      <c r="C1646" s="4">
        <f t="shared" ca="1" si="100"/>
        <v>257</v>
      </c>
      <c r="D1646" s="16"/>
      <c r="E1646" s="16"/>
      <c r="F1646" s="22"/>
      <c r="G1646" s="29"/>
      <c r="K1646" s="30"/>
      <c r="AS1646">
        <v>1646</v>
      </c>
      <c r="AT1646">
        <f t="shared" si="101"/>
        <v>229</v>
      </c>
    </row>
    <row r="1647" spans="1:46" ht="15.75" x14ac:dyDescent="0.25">
      <c r="A1647" s="16">
        <v>1605</v>
      </c>
      <c r="B1647" s="22"/>
      <c r="C1647" s="4">
        <f t="shared" ca="1" si="100"/>
        <v>222</v>
      </c>
      <c r="D1647" s="16"/>
      <c r="E1647" s="16"/>
      <c r="F1647" s="22"/>
      <c r="G1647" s="29"/>
      <c r="K1647" s="30"/>
      <c r="AS1647">
        <v>1647</v>
      </c>
      <c r="AT1647">
        <f t="shared" si="101"/>
        <v>229</v>
      </c>
    </row>
    <row r="1648" spans="1:46" ht="15.75" x14ac:dyDescent="0.25">
      <c r="A1648" s="16">
        <v>1606</v>
      </c>
      <c r="B1648" s="22"/>
      <c r="C1648" s="4">
        <f t="shared" ca="1" si="100"/>
        <v>217</v>
      </c>
      <c r="D1648" s="16"/>
      <c r="E1648" s="16"/>
      <c r="F1648" s="22"/>
      <c r="G1648" s="29"/>
      <c r="K1648" s="30"/>
      <c r="AS1648">
        <v>1648</v>
      </c>
      <c r="AT1648">
        <f t="shared" si="101"/>
        <v>229</v>
      </c>
    </row>
    <row r="1649" spans="1:46" ht="15.75" x14ac:dyDescent="0.25">
      <c r="A1649" s="16">
        <v>1607</v>
      </c>
      <c r="B1649" s="22"/>
      <c r="C1649" s="4">
        <f t="shared" ca="1" si="100"/>
        <v>222</v>
      </c>
      <c r="D1649" s="16"/>
      <c r="E1649" s="16"/>
      <c r="F1649" s="22"/>
      <c r="G1649" s="29"/>
      <c r="K1649" s="30"/>
      <c r="AS1649">
        <v>1649</v>
      </c>
      <c r="AT1649">
        <f t="shared" si="101"/>
        <v>229</v>
      </c>
    </row>
    <row r="1650" spans="1:46" ht="15.75" x14ac:dyDescent="0.25">
      <c r="A1650" s="16">
        <v>1608</v>
      </c>
      <c r="B1650" s="22"/>
      <c r="C1650" s="4">
        <f t="shared" ca="1" si="100"/>
        <v>257</v>
      </c>
      <c r="D1650" s="16"/>
      <c r="E1650" s="16"/>
      <c r="F1650" s="22"/>
      <c r="G1650" s="29"/>
      <c r="K1650" s="30"/>
      <c r="AS1650">
        <v>1650</v>
      </c>
      <c r="AT1650">
        <f t="shared" si="101"/>
        <v>229</v>
      </c>
    </row>
    <row r="1651" spans="1:46" ht="15.75" x14ac:dyDescent="0.25">
      <c r="A1651" s="16">
        <v>1609</v>
      </c>
      <c r="B1651" s="22"/>
      <c r="C1651" s="4">
        <f t="shared" ca="1" si="100"/>
        <v>315</v>
      </c>
      <c r="D1651" s="16"/>
      <c r="E1651" s="16"/>
      <c r="F1651" s="22"/>
      <c r="G1651" s="29"/>
      <c r="K1651" s="30"/>
      <c r="AS1651">
        <v>1651</v>
      </c>
      <c r="AT1651">
        <f t="shared" si="101"/>
        <v>229</v>
      </c>
    </row>
    <row r="1652" spans="1:46" ht="15.75" x14ac:dyDescent="0.25">
      <c r="A1652" s="16">
        <v>1610</v>
      </c>
      <c r="B1652" s="22"/>
      <c r="C1652" s="4">
        <f t="shared" ca="1" si="100"/>
        <v>242</v>
      </c>
      <c r="D1652" s="16"/>
      <c r="E1652" s="16"/>
      <c r="F1652" s="22"/>
      <c r="G1652" s="29"/>
      <c r="K1652" s="30"/>
      <c r="AS1652">
        <v>1652</v>
      </c>
      <c r="AT1652">
        <f t="shared" ref="AT1652:AT1658" si="102">3*60+55</f>
        <v>235</v>
      </c>
    </row>
    <row r="1653" spans="1:46" ht="15.75" x14ac:dyDescent="0.25">
      <c r="A1653" s="16">
        <v>1611</v>
      </c>
      <c r="B1653" s="22"/>
      <c r="C1653" s="4">
        <f t="shared" ca="1" si="100"/>
        <v>248</v>
      </c>
      <c r="D1653" s="16"/>
      <c r="E1653" s="16"/>
      <c r="F1653" s="22"/>
      <c r="G1653" s="29"/>
      <c r="K1653" s="30"/>
      <c r="AS1653">
        <v>1653</v>
      </c>
      <c r="AT1653">
        <f t="shared" si="102"/>
        <v>235</v>
      </c>
    </row>
    <row r="1654" spans="1:46" ht="15.75" x14ac:dyDescent="0.25">
      <c r="A1654" s="16">
        <v>1612</v>
      </c>
      <c r="B1654" s="22"/>
      <c r="C1654" s="4">
        <f t="shared" ca="1" si="100"/>
        <v>264</v>
      </c>
      <c r="D1654" s="16"/>
      <c r="E1654" s="16"/>
      <c r="F1654" s="22"/>
      <c r="G1654" s="29"/>
      <c r="K1654" s="30"/>
      <c r="AS1654">
        <v>1654</v>
      </c>
      <c r="AT1654">
        <f t="shared" si="102"/>
        <v>235</v>
      </c>
    </row>
    <row r="1655" spans="1:46" ht="15.75" x14ac:dyDescent="0.25">
      <c r="A1655" s="16">
        <v>1613</v>
      </c>
      <c r="B1655" s="22"/>
      <c r="C1655" s="4">
        <f t="shared" ca="1" si="100"/>
        <v>205</v>
      </c>
      <c r="D1655" s="16"/>
      <c r="E1655" s="16"/>
      <c r="F1655" s="22"/>
      <c r="G1655" s="29"/>
      <c r="K1655" s="30"/>
      <c r="AS1655">
        <v>1655</v>
      </c>
      <c r="AT1655">
        <f t="shared" si="102"/>
        <v>235</v>
      </c>
    </row>
    <row r="1656" spans="1:46" ht="15.75" x14ac:dyDescent="0.25">
      <c r="A1656" s="16">
        <v>1614</v>
      </c>
      <c r="B1656" s="22"/>
      <c r="C1656" s="4">
        <f t="shared" ca="1" si="100"/>
        <v>195</v>
      </c>
      <c r="D1656" s="16"/>
      <c r="E1656" s="16"/>
      <c r="F1656" s="22"/>
      <c r="G1656" s="29"/>
      <c r="K1656" s="30"/>
      <c r="AS1656">
        <v>1656</v>
      </c>
      <c r="AT1656">
        <f t="shared" si="102"/>
        <v>235</v>
      </c>
    </row>
    <row r="1657" spans="1:46" ht="15.75" x14ac:dyDescent="0.25">
      <c r="A1657" s="16">
        <v>1615</v>
      </c>
      <c r="B1657" s="22"/>
      <c r="C1657" s="4">
        <f t="shared" ca="1" si="100"/>
        <v>265</v>
      </c>
      <c r="D1657" s="16"/>
      <c r="E1657" s="16"/>
      <c r="F1657" s="22"/>
      <c r="G1657" s="29"/>
      <c r="K1657" s="30"/>
      <c r="AS1657">
        <v>1657</v>
      </c>
      <c r="AT1657">
        <f t="shared" si="102"/>
        <v>235</v>
      </c>
    </row>
    <row r="1658" spans="1:46" ht="15.75" x14ac:dyDescent="0.25">
      <c r="A1658" s="16">
        <v>1616</v>
      </c>
      <c r="B1658" s="22"/>
      <c r="C1658" s="4">
        <f t="shared" ca="1" si="100"/>
        <v>513</v>
      </c>
      <c r="D1658" s="16"/>
      <c r="E1658" s="16"/>
      <c r="F1658" s="22"/>
      <c r="G1658" s="29"/>
      <c r="K1658" s="30"/>
      <c r="AS1658">
        <v>1658</v>
      </c>
      <c r="AT1658">
        <f t="shared" si="102"/>
        <v>235</v>
      </c>
    </row>
    <row r="1659" spans="1:46" ht="15.75" x14ac:dyDescent="0.25">
      <c r="A1659" s="16">
        <v>1617</v>
      </c>
      <c r="B1659" s="22"/>
      <c r="C1659" s="4">
        <f t="shared" ca="1" si="100"/>
        <v>255</v>
      </c>
      <c r="D1659" s="16"/>
      <c r="E1659" s="16"/>
      <c r="F1659" s="22"/>
      <c r="G1659" s="29"/>
      <c r="K1659" s="30"/>
      <c r="AS1659">
        <v>1659</v>
      </c>
      <c r="AT1659">
        <f>3*60+49</f>
        <v>229</v>
      </c>
    </row>
    <row r="1660" spans="1:46" ht="15.75" x14ac:dyDescent="0.25">
      <c r="A1660" s="16">
        <v>1618</v>
      </c>
      <c r="B1660" s="22"/>
      <c r="C1660" s="4">
        <f t="shared" ca="1" si="100"/>
        <v>207</v>
      </c>
      <c r="D1660" s="16"/>
      <c r="E1660" s="16"/>
      <c r="F1660" s="22"/>
      <c r="G1660" s="29"/>
      <c r="K1660" s="30"/>
      <c r="AS1660">
        <v>1660</v>
      </c>
      <c r="AT1660">
        <f>3*60+49</f>
        <v>229</v>
      </c>
    </row>
    <row r="1661" spans="1:46" ht="15.75" x14ac:dyDescent="0.25">
      <c r="A1661" s="16">
        <v>1619</v>
      </c>
      <c r="B1661" s="22"/>
      <c r="C1661" s="4">
        <f t="shared" ca="1" si="100"/>
        <v>200</v>
      </c>
      <c r="D1661" s="16"/>
      <c r="E1661" s="16"/>
      <c r="F1661" s="22"/>
      <c r="G1661" s="29"/>
      <c r="K1661" s="30"/>
      <c r="AS1661">
        <v>1661</v>
      </c>
      <c r="AT1661">
        <f>3*60+55</f>
        <v>235</v>
      </c>
    </row>
    <row r="1662" spans="1:46" ht="15.75" x14ac:dyDescent="0.25">
      <c r="A1662" s="16">
        <v>1620</v>
      </c>
      <c r="B1662" s="22"/>
      <c r="C1662" s="4">
        <f t="shared" ca="1" si="100"/>
        <v>218</v>
      </c>
      <c r="D1662" s="16"/>
      <c r="E1662" s="16"/>
      <c r="F1662" s="22"/>
      <c r="G1662" s="29"/>
      <c r="K1662" s="30"/>
      <c r="AS1662">
        <v>1662</v>
      </c>
      <c r="AT1662">
        <f>3*60+55</f>
        <v>235</v>
      </c>
    </row>
    <row r="1663" spans="1:46" ht="15.75" x14ac:dyDescent="0.25">
      <c r="A1663" s="16">
        <v>1621</v>
      </c>
      <c r="B1663" s="22"/>
      <c r="C1663" s="4">
        <f t="shared" ca="1" si="100"/>
        <v>283</v>
      </c>
      <c r="D1663" s="16"/>
      <c r="E1663" s="16"/>
      <c r="F1663" s="22"/>
      <c r="G1663" s="29"/>
      <c r="K1663" s="30"/>
      <c r="AS1663">
        <v>1663</v>
      </c>
      <c r="AT1663">
        <f>3*60+55</f>
        <v>235</v>
      </c>
    </row>
    <row r="1664" spans="1:46" ht="15.75" x14ac:dyDescent="0.25">
      <c r="A1664" s="16">
        <v>1622</v>
      </c>
      <c r="B1664" s="22"/>
      <c r="C1664" s="4">
        <f t="shared" ca="1" si="100"/>
        <v>209</v>
      </c>
      <c r="D1664" s="16"/>
      <c r="E1664" s="16"/>
      <c r="F1664" s="22"/>
      <c r="G1664" s="29"/>
      <c r="K1664" s="30"/>
      <c r="AS1664">
        <v>1664</v>
      </c>
      <c r="AT1664">
        <f t="shared" ref="AT1664:AT1675" si="103">4*60+26</f>
        <v>266</v>
      </c>
    </row>
    <row r="1665" spans="1:46" ht="15.75" x14ac:dyDescent="0.25">
      <c r="A1665" s="16">
        <v>1623</v>
      </c>
      <c r="B1665" s="22"/>
      <c r="C1665" s="4">
        <f t="shared" ca="1" si="100"/>
        <v>203</v>
      </c>
      <c r="D1665" s="16"/>
      <c r="E1665" s="16"/>
      <c r="F1665" s="22"/>
      <c r="G1665" s="29"/>
      <c r="K1665" s="30"/>
      <c r="AS1665">
        <v>1665</v>
      </c>
      <c r="AT1665">
        <f t="shared" si="103"/>
        <v>266</v>
      </c>
    </row>
    <row r="1666" spans="1:46" ht="15.75" x14ac:dyDescent="0.25">
      <c r="A1666" s="16">
        <v>1624</v>
      </c>
      <c r="B1666" s="22"/>
      <c r="C1666" s="4">
        <f t="shared" ca="1" si="100"/>
        <v>292</v>
      </c>
      <c r="D1666" s="16"/>
      <c r="E1666" s="16"/>
      <c r="F1666" s="22"/>
      <c r="G1666" s="29"/>
      <c r="K1666" s="30"/>
      <c r="AS1666">
        <v>1666</v>
      </c>
      <c r="AT1666">
        <f t="shared" si="103"/>
        <v>266</v>
      </c>
    </row>
    <row r="1667" spans="1:46" ht="15.75" x14ac:dyDescent="0.25">
      <c r="A1667" s="16">
        <v>1625</v>
      </c>
      <c r="B1667" s="22"/>
      <c r="C1667" s="4">
        <f t="shared" ca="1" si="100"/>
        <v>228</v>
      </c>
      <c r="D1667" s="16"/>
      <c r="E1667" s="16"/>
      <c r="F1667" s="22"/>
      <c r="G1667" s="29"/>
      <c r="K1667" s="30"/>
      <c r="AS1667">
        <v>1667</v>
      </c>
      <c r="AT1667">
        <f t="shared" si="103"/>
        <v>266</v>
      </c>
    </row>
    <row r="1668" spans="1:46" ht="15.75" x14ac:dyDescent="0.25">
      <c r="A1668" s="16">
        <v>1626</v>
      </c>
      <c r="B1668" s="22"/>
      <c r="C1668" s="4">
        <f t="shared" ca="1" si="100"/>
        <v>203</v>
      </c>
      <c r="D1668" s="16"/>
      <c r="E1668" s="16"/>
      <c r="F1668" s="22"/>
      <c r="G1668" s="29"/>
      <c r="K1668" s="30"/>
      <c r="AS1668">
        <v>1668</v>
      </c>
      <c r="AT1668">
        <f t="shared" si="103"/>
        <v>266</v>
      </c>
    </row>
    <row r="1669" spans="1:46" ht="15.75" x14ac:dyDescent="0.25">
      <c r="A1669" s="16">
        <v>1627</v>
      </c>
      <c r="B1669" s="22"/>
      <c r="C1669" s="4">
        <f t="shared" ca="1" si="100"/>
        <v>273</v>
      </c>
      <c r="D1669" s="16"/>
      <c r="E1669" s="16"/>
      <c r="F1669" s="22"/>
      <c r="G1669" s="29"/>
      <c r="K1669" s="30"/>
      <c r="AS1669">
        <v>1669</v>
      </c>
      <c r="AT1669">
        <f t="shared" si="103"/>
        <v>266</v>
      </c>
    </row>
    <row r="1670" spans="1:46" ht="15.75" x14ac:dyDescent="0.25">
      <c r="A1670" s="16">
        <v>1628</v>
      </c>
      <c r="B1670" s="22"/>
      <c r="C1670" s="4">
        <f t="shared" ca="1" si="100"/>
        <v>231</v>
      </c>
      <c r="D1670" s="16"/>
      <c r="E1670" s="16"/>
      <c r="F1670" s="22"/>
      <c r="G1670" s="29"/>
      <c r="K1670" s="30"/>
      <c r="AS1670">
        <v>1670</v>
      </c>
      <c r="AT1670">
        <f t="shared" si="103"/>
        <v>266</v>
      </c>
    </row>
    <row r="1671" spans="1:46" ht="15.75" x14ac:dyDescent="0.25">
      <c r="A1671" s="16">
        <v>1629</v>
      </c>
      <c r="B1671" s="22"/>
      <c r="C1671" s="4">
        <f t="shared" ca="1" si="100"/>
        <v>254</v>
      </c>
      <c r="D1671" s="16"/>
      <c r="E1671" s="16"/>
      <c r="F1671" s="22"/>
      <c r="G1671" s="29"/>
      <c r="K1671" s="30"/>
      <c r="AS1671">
        <v>1671</v>
      </c>
      <c r="AT1671">
        <f t="shared" si="103"/>
        <v>266</v>
      </c>
    </row>
    <row r="1672" spans="1:46" ht="15.75" x14ac:dyDescent="0.25">
      <c r="A1672" s="16">
        <v>1630</v>
      </c>
      <c r="B1672" s="22"/>
      <c r="C1672" s="4">
        <f t="shared" ca="1" si="100"/>
        <v>202</v>
      </c>
      <c r="D1672" s="16"/>
      <c r="E1672" s="16"/>
      <c r="F1672" s="22"/>
      <c r="G1672" s="29"/>
      <c r="K1672" s="30"/>
      <c r="AS1672">
        <v>1672</v>
      </c>
      <c r="AT1672">
        <f t="shared" si="103"/>
        <v>266</v>
      </c>
    </row>
    <row r="1673" spans="1:46" ht="15.75" x14ac:dyDescent="0.25">
      <c r="A1673" s="16">
        <v>1631</v>
      </c>
      <c r="B1673" s="22"/>
      <c r="C1673" s="4">
        <f t="shared" ca="1" si="100"/>
        <v>219</v>
      </c>
      <c r="D1673" s="16"/>
      <c r="E1673" s="16"/>
      <c r="F1673" s="22"/>
      <c r="G1673" s="29"/>
      <c r="K1673" s="30"/>
      <c r="AS1673">
        <v>1673</v>
      </c>
      <c r="AT1673">
        <f t="shared" si="103"/>
        <v>266</v>
      </c>
    </row>
    <row r="1674" spans="1:46" ht="15.75" x14ac:dyDescent="0.25">
      <c r="A1674" s="16">
        <v>1632</v>
      </c>
      <c r="B1674" s="22"/>
      <c r="C1674" s="4">
        <f t="shared" ca="1" si="100"/>
        <v>293</v>
      </c>
      <c r="D1674" s="16"/>
      <c r="E1674" s="16"/>
      <c r="F1674" s="22"/>
      <c r="G1674" s="29"/>
      <c r="K1674" s="30"/>
      <c r="AS1674">
        <v>1674</v>
      </c>
      <c r="AT1674">
        <f t="shared" si="103"/>
        <v>266</v>
      </c>
    </row>
    <row r="1675" spans="1:46" ht="15.75" x14ac:dyDescent="0.25">
      <c r="A1675" s="16">
        <v>1633</v>
      </c>
      <c r="B1675" s="22"/>
      <c r="C1675" s="4">
        <f t="shared" ca="1" si="100"/>
        <v>193</v>
      </c>
      <c r="D1675" s="16"/>
      <c r="E1675" s="16"/>
      <c r="F1675" s="22"/>
      <c r="G1675" s="29"/>
      <c r="K1675" s="30"/>
      <c r="AS1675">
        <v>1675</v>
      </c>
      <c r="AT1675">
        <f t="shared" si="103"/>
        <v>266</v>
      </c>
    </row>
    <row r="1676" spans="1:46" ht="15.75" x14ac:dyDescent="0.25">
      <c r="A1676" s="16">
        <v>1634</v>
      </c>
      <c r="B1676" s="22"/>
      <c r="C1676" s="4">
        <f t="shared" ca="1" si="100"/>
        <v>197</v>
      </c>
      <c r="D1676" s="16"/>
      <c r="E1676" s="16"/>
      <c r="F1676" s="22"/>
      <c r="G1676" s="29"/>
      <c r="K1676" s="30"/>
      <c r="AS1676">
        <v>1676</v>
      </c>
      <c r="AT1676">
        <f>3*60+56</f>
        <v>236</v>
      </c>
    </row>
    <row r="1677" spans="1:46" ht="15.75" x14ac:dyDescent="0.25">
      <c r="A1677" s="16">
        <v>1635</v>
      </c>
      <c r="B1677" s="22"/>
      <c r="C1677" s="4">
        <f t="shared" ca="1" si="100"/>
        <v>285</v>
      </c>
      <c r="D1677" s="16"/>
      <c r="E1677" s="16"/>
      <c r="F1677" s="22"/>
      <c r="G1677" s="29"/>
      <c r="K1677" s="30"/>
      <c r="AS1677">
        <v>1677</v>
      </c>
      <c r="AT1677">
        <f>4*60+14</f>
        <v>254</v>
      </c>
    </row>
    <row r="1678" spans="1:46" ht="15.75" x14ac:dyDescent="0.25">
      <c r="A1678" s="16">
        <v>1636</v>
      </c>
      <c r="B1678" s="22"/>
      <c r="C1678" s="4">
        <f t="shared" ca="1" si="100"/>
        <v>513</v>
      </c>
      <c r="D1678" s="16"/>
      <c r="E1678" s="16"/>
      <c r="F1678" s="22"/>
      <c r="G1678" s="29"/>
      <c r="K1678" s="30"/>
      <c r="AS1678">
        <v>1678</v>
      </c>
      <c r="AT1678">
        <f>4*60+14</f>
        <v>254</v>
      </c>
    </row>
    <row r="1679" spans="1:46" ht="15.75" x14ac:dyDescent="0.25">
      <c r="A1679" s="16">
        <v>1637</v>
      </c>
      <c r="B1679" s="22"/>
      <c r="C1679" s="4">
        <f t="shared" ca="1" si="100"/>
        <v>199</v>
      </c>
      <c r="D1679" s="16"/>
      <c r="E1679" s="16"/>
      <c r="F1679" s="22"/>
      <c r="G1679" s="29"/>
      <c r="K1679" s="30"/>
      <c r="AS1679">
        <v>1679</v>
      </c>
      <c r="AT1679">
        <f>4*60+14</f>
        <v>254</v>
      </c>
    </row>
    <row r="1680" spans="1:46" ht="15.75" x14ac:dyDescent="0.25">
      <c r="A1680" s="16">
        <v>1638</v>
      </c>
      <c r="B1680" s="22"/>
      <c r="C1680" s="4">
        <f t="shared" ca="1" si="100"/>
        <v>288</v>
      </c>
      <c r="D1680" s="16"/>
      <c r="E1680" s="16"/>
      <c r="F1680" s="22"/>
      <c r="G1680" s="29"/>
      <c r="K1680" s="30"/>
      <c r="AS1680">
        <v>1680</v>
      </c>
      <c r="AT1680">
        <f>4*60+14</f>
        <v>254</v>
      </c>
    </row>
    <row r="1681" spans="1:46" ht="15.75" x14ac:dyDescent="0.25">
      <c r="A1681" s="16">
        <v>1639</v>
      </c>
      <c r="B1681" s="22"/>
      <c r="C1681" s="4">
        <f t="shared" ca="1" si="100"/>
        <v>191</v>
      </c>
      <c r="D1681" s="16"/>
      <c r="E1681" s="16"/>
      <c r="F1681" s="22"/>
      <c r="G1681" s="29"/>
      <c r="K1681" s="30"/>
      <c r="AS1681">
        <v>1681</v>
      </c>
      <c r="AT1681">
        <f t="shared" ref="AT1681:AT1689" si="104">3*60+12</f>
        <v>192</v>
      </c>
    </row>
    <row r="1682" spans="1:46" ht="15.75" x14ac:dyDescent="0.25">
      <c r="A1682" s="16">
        <v>1640</v>
      </c>
      <c r="B1682" s="22"/>
      <c r="C1682" s="4">
        <f t="shared" ca="1" si="100"/>
        <v>239</v>
      </c>
      <c r="D1682" s="16"/>
      <c r="E1682" s="16"/>
      <c r="F1682" s="22"/>
      <c r="G1682" s="29"/>
      <c r="K1682" s="30"/>
      <c r="AS1682">
        <v>1682</v>
      </c>
      <c r="AT1682">
        <f t="shared" si="104"/>
        <v>192</v>
      </c>
    </row>
    <row r="1683" spans="1:46" ht="15.75" x14ac:dyDescent="0.25">
      <c r="A1683" s="16">
        <v>1641</v>
      </c>
      <c r="B1683" s="22"/>
      <c r="C1683" s="4">
        <f t="shared" ca="1" si="100"/>
        <v>264</v>
      </c>
      <c r="D1683" s="16"/>
      <c r="E1683" s="16"/>
      <c r="F1683" s="22"/>
      <c r="G1683" s="29"/>
      <c r="K1683" s="30"/>
      <c r="AS1683">
        <v>1683</v>
      </c>
      <c r="AT1683">
        <f t="shared" si="104"/>
        <v>192</v>
      </c>
    </row>
    <row r="1684" spans="1:46" ht="15.75" x14ac:dyDescent="0.25">
      <c r="A1684" s="16">
        <v>1642</v>
      </c>
      <c r="B1684" s="22"/>
      <c r="C1684" s="4">
        <f t="shared" ca="1" si="100"/>
        <v>231</v>
      </c>
      <c r="D1684" s="16"/>
      <c r="E1684" s="16"/>
      <c r="F1684" s="22"/>
      <c r="G1684" s="29"/>
      <c r="K1684" s="30"/>
      <c r="AS1684">
        <v>1684</v>
      </c>
      <c r="AT1684">
        <f t="shared" si="104"/>
        <v>192</v>
      </c>
    </row>
    <row r="1685" spans="1:46" ht="15.75" x14ac:dyDescent="0.25">
      <c r="A1685" s="16">
        <v>1643</v>
      </c>
      <c r="B1685" s="22"/>
      <c r="C1685" s="4">
        <f t="shared" ca="1" si="100"/>
        <v>209</v>
      </c>
      <c r="D1685" s="16"/>
      <c r="E1685" s="16"/>
      <c r="F1685" s="22"/>
      <c r="G1685" s="29"/>
      <c r="K1685" s="30"/>
      <c r="AS1685">
        <v>1685</v>
      </c>
      <c r="AT1685">
        <f t="shared" si="104"/>
        <v>192</v>
      </c>
    </row>
    <row r="1686" spans="1:46" ht="15.75" x14ac:dyDescent="0.25">
      <c r="A1686" s="16">
        <v>1644</v>
      </c>
      <c r="B1686" s="22"/>
      <c r="C1686" s="4">
        <f t="shared" ca="1" si="100"/>
        <v>195</v>
      </c>
      <c r="D1686" s="16"/>
      <c r="E1686" s="16"/>
      <c r="F1686" s="22"/>
      <c r="G1686" s="29"/>
      <c r="K1686" s="30"/>
      <c r="AS1686">
        <v>1686</v>
      </c>
      <c r="AT1686">
        <f t="shared" si="104"/>
        <v>192</v>
      </c>
    </row>
    <row r="1687" spans="1:46" ht="15.75" x14ac:dyDescent="0.25">
      <c r="A1687" s="16">
        <v>1645</v>
      </c>
      <c r="B1687" s="22"/>
      <c r="C1687" s="4">
        <f t="shared" ca="1" si="100"/>
        <v>197</v>
      </c>
      <c r="D1687" s="16"/>
      <c r="E1687" s="16"/>
      <c r="F1687" s="22"/>
      <c r="G1687" s="29"/>
      <c r="K1687" s="30"/>
      <c r="AS1687">
        <v>1687</v>
      </c>
      <c r="AT1687">
        <f t="shared" si="104"/>
        <v>192</v>
      </c>
    </row>
    <row r="1688" spans="1:46" ht="15.75" x14ac:dyDescent="0.25">
      <c r="A1688" s="16">
        <v>1646</v>
      </c>
      <c r="B1688" s="22"/>
      <c r="C1688" s="4">
        <f t="shared" ca="1" si="100"/>
        <v>227</v>
      </c>
      <c r="D1688" s="16"/>
      <c r="E1688" s="16"/>
      <c r="F1688" s="22"/>
      <c r="G1688" s="29"/>
      <c r="K1688" s="30"/>
      <c r="AS1688">
        <v>1688</v>
      </c>
      <c r="AT1688">
        <f t="shared" si="104"/>
        <v>192</v>
      </c>
    </row>
    <row r="1689" spans="1:46" ht="15.75" x14ac:dyDescent="0.25">
      <c r="A1689" s="16">
        <v>1647</v>
      </c>
      <c r="B1689" s="22"/>
      <c r="C1689" s="4">
        <f t="shared" ca="1" si="100"/>
        <v>202</v>
      </c>
      <c r="D1689" s="16"/>
      <c r="E1689" s="16"/>
      <c r="F1689" s="22"/>
      <c r="G1689" s="29"/>
      <c r="K1689" s="30"/>
      <c r="AS1689">
        <v>1689</v>
      </c>
      <c r="AT1689">
        <f t="shared" si="104"/>
        <v>192</v>
      </c>
    </row>
    <row r="1690" spans="1:46" ht="15.75" x14ac:dyDescent="0.25">
      <c r="A1690" s="16">
        <v>1648</v>
      </c>
      <c r="B1690" s="22"/>
      <c r="C1690" s="4">
        <f t="shared" ca="1" si="100"/>
        <v>278</v>
      </c>
      <c r="D1690" s="16"/>
      <c r="E1690" s="16"/>
      <c r="F1690" s="22"/>
      <c r="G1690" s="29"/>
      <c r="K1690" s="30"/>
      <c r="AS1690">
        <v>1690</v>
      </c>
      <c r="AT1690">
        <f>3*60+32</f>
        <v>212</v>
      </c>
    </row>
    <row r="1691" spans="1:46" ht="15.75" x14ac:dyDescent="0.25">
      <c r="A1691" s="16">
        <v>1649</v>
      </c>
      <c r="B1691" s="22"/>
      <c r="C1691" s="4">
        <f t="shared" ca="1" si="100"/>
        <v>182</v>
      </c>
      <c r="D1691" s="16"/>
      <c r="E1691" s="16"/>
      <c r="F1691" s="22"/>
      <c r="G1691" s="29"/>
      <c r="K1691" s="30"/>
      <c r="AS1691">
        <v>1691</v>
      </c>
      <c r="AT1691">
        <f>3*60+32</f>
        <v>212</v>
      </c>
    </row>
    <row r="1692" spans="1:46" ht="15.75" x14ac:dyDescent="0.25">
      <c r="A1692" s="16">
        <v>1650</v>
      </c>
      <c r="B1692" s="22"/>
      <c r="C1692" s="4">
        <f t="shared" ca="1" si="100"/>
        <v>215</v>
      </c>
      <c r="D1692" s="16"/>
      <c r="E1692" s="16"/>
      <c r="F1692" s="22"/>
      <c r="G1692" s="29"/>
      <c r="K1692" s="30"/>
      <c r="AS1692">
        <v>1692</v>
      </c>
      <c r="AT1692">
        <f>3*60+32</f>
        <v>212</v>
      </c>
    </row>
    <row r="1693" spans="1:46" ht="15.75" x14ac:dyDescent="0.25">
      <c r="A1693" s="16">
        <v>1651</v>
      </c>
      <c r="B1693" s="22"/>
      <c r="C1693" s="4">
        <f t="shared" ca="1" si="100"/>
        <v>229</v>
      </c>
      <c r="D1693" s="16"/>
      <c r="E1693" s="16"/>
      <c r="F1693" s="22"/>
      <c r="G1693" s="29"/>
      <c r="K1693" s="30"/>
      <c r="AS1693">
        <v>1693</v>
      </c>
      <c r="AT1693">
        <f>3*60+44</f>
        <v>224</v>
      </c>
    </row>
    <row r="1694" spans="1:46" ht="15.75" x14ac:dyDescent="0.25">
      <c r="A1694" s="16">
        <v>1652</v>
      </c>
      <c r="B1694" s="22"/>
      <c r="C1694" s="4">
        <f t="shared" ca="1" si="100"/>
        <v>267</v>
      </c>
      <c r="D1694" s="16"/>
      <c r="E1694" s="16"/>
      <c r="F1694" s="22"/>
      <c r="G1694" s="29"/>
      <c r="K1694" s="30"/>
      <c r="AS1694">
        <v>1694</v>
      </c>
      <c r="AT1694">
        <f>3*60+44</f>
        <v>224</v>
      </c>
    </row>
    <row r="1695" spans="1:46" ht="15.75" x14ac:dyDescent="0.25">
      <c r="A1695" s="16">
        <v>1653</v>
      </c>
      <c r="B1695" s="22"/>
      <c r="C1695" s="4">
        <f t="shared" ca="1" si="100"/>
        <v>247</v>
      </c>
      <c r="D1695" s="16"/>
      <c r="E1695" s="16"/>
      <c r="F1695" s="22"/>
      <c r="G1695" s="29"/>
      <c r="K1695" s="30"/>
      <c r="AS1695">
        <v>1695</v>
      </c>
      <c r="AT1695">
        <f>3*60+44</f>
        <v>224</v>
      </c>
    </row>
    <row r="1696" spans="1:46" ht="15.75" x14ac:dyDescent="0.25">
      <c r="A1696" s="16">
        <v>1654</v>
      </c>
      <c r="B1696" s="22"/>
      <c r="C1696" s="4">
        <f t="shared" ca="1" si="100"/>
        <v>231</v>
      </c>
      <c r="D1696" s="16"/>
      <c r="E1696" s="16"/>
      <c r="F1696" s="22"/>
      <c r="G1696" s="29"/>
      <c r="K1696" s="30"/>
      <c r="AS1696">
        <v>1696</v>
      </c>
      <c r="AT1696">
        <f>3*60+44</f>
        <v>224</v>
      </c>
    </row>
    <row r="1697" spans="1:46" ht="15.75" x14ac:dyDescent="0.25">
      <c r="A1697" s="16">
        <v>1655</v>
      </c>
      <c r="B1697" s="22"/>
      <c r="C1697" s="4">
        <f t="shared" ca="1" si="100"/>
        <v>218</v>
      </c>
      <c r="D1697" s="16"/>
      <c r="E1697" s="16"/>
      <c r="F1697" s="22"/>
      <c r="G1697" s="29"/>
      <c r="K1697" s="30"/>
      <c r="AS1697">
        <v>1697</v>
      </c>
      <c r="AT1697">
        <f>3*60+32</f>
        <v>212</v>
      </c>
    </row>
    <row r="1698" spans="1:46" ht="15.75" x14ac:dyDescent="0.25">
      <c r="A1698" s="16">
        <v>1656</v>
      </c>
      <c r="B1698" s="22"/>
      <c r="C1698" s="4">
        <f t="shared" ca="1" si="100"/>
        <v>198</v>
      </c>
      <c r="D1698" s="16"/>
      <c r="E1698" s="16"/>
      <c r="F1698" s="22"/>
      <c r="G1698" s="29"/>
      <c r="K1698" s="30"/>
      <c r="AS1698">
        <v>1698</v>
      </c>
      <c r="AT1698">
        <f>3*60+32</f>
        <v>212</v>
      </c>
    </row>
    <row r="1699" spans="1:46" ht="15.75" x14ac:dyDescent="0.25">
      <c r="A1699" s="16">
        <v>1657</v>
      </c>
      <c r="B1699" s="22"/>
      <c r="C1699" s="4">
        <f t="shared" ca="1" si="100"/>
        <v>253</v>
      </c>
      <c r="D1699" s="16"/>
      <c r="E1699" s="16"/>
      <c r="F1699" s="22"/>
      <c r="G1699" s="29"/>
      <c r="K1699" s="30"/>
      <c r="AS1699">
        <v>1699</v>
      </c>
      <c r="AT1699">
        <f t="shared" ref="AT1699:AT1706" si="105">3*60+56</f>
        <v>236</v>
      </c>
    </row>
    <row r="1700" spans="1:46" ht="15.75" x14ac:dyDescent="0.25">
      <c r="A1700" s="16">
        <v>1658</v>
      </c>
      <c r="B1700" s="22"/>
      <c r="C1700" s="4">
        <f t="shared" ca="1" si="100"/>
        <v>165</v>
      </c>
      <c r="D1700" s="16"/>
      <c r="E1700" s="16"/>
      <c r="F1700" s="22"/>
      <c r="G1700" s="29"/>
      <c r="K1700" s="30"/>
      <c r="AS1700">
        <v>1700</v>
      </c>
      <c r="AT1700">
        <f t="shared" si="105"/>
        <v>236</v>
      </c>
    </row>
    <row r="1701" spans="1:46" ht="15.75" x14ac:dyDescent="0.25">
      <c r="A1701" s="16">
        <v>1659</v>
      </c>
      <c r="B1701" s="22"/>
      <c r="C1701" s="4">
        <f t="shared" ca="1" si="100"/>
        <v>208</v>
      </c>
      <c r="D1701" s="16"/>
      <c r="E1701" s="16"/>
      <c r="F1701" s="22"/>
      <c r="G1701" s="29"/>
      <c r="K1701" s="30"/>
      <c r="AS1701">
        <v>1701</v>
      </c>
      <c r="AT1701">
        <f t="shared" si="105"/>
        <v>236</v>
      </c>
    </row>
    <row r="1702" spans="1:46" ht="15.75" x14ac:dyDescent="0.25">
      <c r="A1702" s="16">
        <v>1660</v>
      </c>
      <c r="B1702" s="22"/>
      <c r="C1702" s="4">
        <f t="shared" ca="1" si="100"/>
        <v>235</v>
      </c>
      <c r="D1702" s="16"/>
      <c r="E1702" s="16"/>
      <c r="F1702" s="22"/>
      <c r="G1702" s="29"/>
      <c r="K1702" s="30"/>
      <c r="AS1702">
        <v>1702</v>
      </c>
      <c r="AT1702">
        <f t="shared" si="105"/>
        <v>236</v>
      </c>
    </row>
    <row r="1703" spans="1:46" ht="15.75" x14ac:dyDescent="0.25">
      <c r="A1703" s="16">
        <v>1661</v>
      </c>
      <c r="B1703" s="22"/>
      <c r="C1703" s="4">
        <f t="shared" ca="1" si="100"/>
        <v>331</v>
      </c>
      <c r="D1703" s="16"/>
      <c r="E1703" s="16"/>
      <c r="F1703" s="22"/>
      <c r="G1703" s="29"/>
      <c r="K1703" s="30"/>
      <c r="AS1703">
        <v>1703</v>
      </c>
      <c r="AT1703">
        <f t="shared" si="105"/>
        <v>236</v>
      </c>
    </row>
    <row r="1704" spans="1:46" ht="15.75" x14ac:dyDescent="0.25">
      <c r="A1704" s="16">
        <v>1662</v>
      </c>
      <c r="B1704" s="22"/>
      <c r="C1704" s="4">
        <f t="shared" ca="1" si="100"/>
        <v>301</v>
      </c>
      <c r="D1704" s="16"/>
      <c r="E1704" s="16"/>
      <c r="F1704" s="22"/>
      <c r="G1704" s="29"/>
      <c r="K1704" s="30"/>
      <c r="AS1704">
        <v>1704</v>
      </c>
      <c r="AT1704">
        <f t="shared" si="105"/>
        <v>236</v>
      </c>
    </row>
    <row r="1705" spans="1:46" ht="15.75" x14ac:dyDescent="0.25">
      <c r="A1705" s="16">
        <v>1663</v>
      </c>
      <c r="B1705" s="22"/>
      <c r="C1705" s="4">
        <f t="shared" ca="1" si="100"/>
        <v>251</v>
      </c>
      <c r="D1705" s="16"/>
      <c r="E1705" s="16"/>
      <c r="F1705" s="22"/>
      <c r="G1705" s="29"/>
      <c r="K1705" s="30"/>
      <c r="AS1705">
        <v>1705</v>
      </c>
      <c r="AT1705">
        <f t="shared" si="105"/>
        <v>236</v>
      </c>
    </row>
    <row r="1706" spans="1:46" ht="15.75" x14ac:dyDescent="0.25">
      <c r="A1706" s="16">
        <v>1664</v>
      </c>
      <c r="B1706" s="22"/>
      <c r="C1706" s="4">
        <f t="shared" ca="1" si="100"/>
        <v>220</v>
      </c>
      <c r="D1706" s="16"/>
      <c r="E1706" s="16"/>
      <c r="F1706" s="22"/>
      <c r="G1706" s="29"/>
      <c r="K1706" s="30"/>
      <c r="AS1706">
        <v>1706</v>
      </c>
      <c r="AT1706">
        <f t="shared" si="105"/>
        <v>236</v>
      </c>
    </row>
    <row r="1707" spans="1:46" ht="15.75" x14ac:dyDescent="0.25">
      <c r="A1707" s="16">
        <v>1665</v>
      </c>
      <c r="B1707" s="22"/>
      <c r="C1707" s="4">
        <f t="shared" ref="C1707:C1770" ca="1" si="106">IF(OR(ISBLANK(A1707),A1707&gt;$I$9),NA(),OFFSET(INDIRECT($BA$3),A1707-1,0,1,1))</f>
        <v>258</v>
      </c>
      <c r="D1707" s="16"/>
      <c r="E1707" s="16"/>
      <c r="F1707" s="22"/>
      <c r="G1707" s="29"/>
      <c r="K1707" s="30"/>
      <c r="AS1707">
        <v>1707</v>
      </c>
      <c r="AT1707">
        <f>4*60+53</f>
        <v>293</v>
      </c>
    </row>
    <row r="1708" spans="1:46" ht="15.75" x14ac:dyDescent="0.25">
      <c r="A1708" s="16">
        <v>1666</v>
      </c>
      <c r="B1708" s="22"/>
      <c r="C1708" s="4">
        <f t="shared" ca="1" si="106"/>
        <v>191</v>
      </c>
      <c r="D1708" s="16"/>
      <c r="E1708" s="16"/>
      <c r="F1708" s="22"/>
      <c r="G1708" s="29"/>
      <c r="K1708" s="30"/>
      <c r="AS1708">
        <v>1708</v>
      </c>
      <c r="AT1708">
        <f>4*60+53</f>
        <v>293</v>
      </c>
    </row>
    <row r="1709" spans="1:46" ht="15.75" x14ac:dyDescent="0.25">
      <c r="A1709" s="16">
        <v>1667</v>
      </c>
      <c r="B1709" s="22"/>
      <c r="C1709" s="4">
        <f t="shared" ca="1" si="106"/>
        <v>146</v>
      </c>
      <c r="D1709" s="16"/>
      <c r="E1709" s="16"/>
      <c r="F1709" s="22"/>
      <c r="G1709" s="29"/>
      <c r="K1709" s="30"/>
      <c r="AS1709">
        <v>1709</v>
      </c>
      <c r="AT1709">
        <f>4*60+53</f>
        <v>293</v>
      </c>
    </row>
    <row r="1710" spans="1:46" ht="15.75" x14ac:dyDescent="0.25">
      <c r="A1710" s="16">
        <v>1668</v>
      </c>
      <c r="B1710" s="22"/>
      <c r="C1710" s="4">
        <f t="shared" ca="1" si="106"/>
        <v>263</v>
      </c>
      <c r="D1710" s="16"/>
      <c r="E1710" s="16"/>
      <c r="F1710" s="22"/>
      <c r="G1710" s="29"/>
      <c r="K1710" s="30"/>
      <c r="AS1710">
        <v>1710</v>
      </c>
      <c r="AT1710">
        <f>4*60+53</f>
        <v>293</v>
      </c>
    </row>
    <row r="1711" spans="1:46" ht="15.75" x14ac:dyDescent="0.25">
      <c r="A1711" s="16">
        <v>1669</v>
      </c>
      <c r="B1711" s="22"/>
      <c r="C1711" s="4">
        <f t="shared" ca="1" si="106"/>
        <v>250</v>
      </c>
      <c r="D1711" s="16"/>
      <c r="E1711" s="16"/>
      <c r="F1711" s="22"/>
      <c r="G1711" s="29"/>
      <c r="K1711" s="30"/>
      <c r="AS1711">
        <v>1711</v>
      </c>
      <c r="AT1711">
        <f t="shared" ref="AT1711:AT1719" si="107">4*60+4</f>
        <v>244</v>
      </c>
    </row>
    <row r="1712" spans="1:46" ht="15.75" x14ac:dyDescent="0.25">
      <c r="A1712" s="16">
        <v>1670</v>
      </c>
      <c r="B1712" s="22"/>
      <c r="C1712" s="4">
        <f t="shared" ca="1" si="106"/>
        <v>168</v>
      </c>
      <c r="D1712" s="16"/>
      <c r="E1712" s="16"/>
      <c r="F1712" s="22"/>
      <c r="G1712" s="29"/>
      <c r="K1712" s="30"/>
      <c r="AS1712">
        <v>1712</v>
      </c>
      <c r="AT1712">
        <f t="shared" si="107"/>
        <v>244</v>
      </c>
    </row>
    <row r="1713" spans="1:46" ht="15.75" x14ac:dyDescent="0.25">
      <c r="A1713" s="16">
        <v>1671</v>
      </c>
      <c r="B1713" s="22"/>
      <c r="C1713" s="4">
        <f t="shared" ca="1" si="106"/>
        <v>235</v>
      </c>
      <c r="D1713" s="16"/>
      <c r="E1713" s="16"/>
      <c r="F1713" s="22"/>
      <c r="G1713" s="29"/>
      <c r="K1713" s="30"/>
      <c r="AS1713">
        <v>1713</v>
      </c>
      <c r="AT1713">
        <f t="shared" si="107"/>
        <v>244</v>
      </c>
    </row>
    <row r="1714" spans="1:46" ht="15.75" x14ac:dyDescent="0.25">
      <c r="A1714" s="16">
        <v>1672</v>
      </c>
      <c r="B1714" s="22"/>
      <c r="C1714" s="4">
        <f t="shared" ca="1" si="106"/>
        <v>238</v>
      </c>
      <c r="D1714" s="16"/>
      <c r="E1714" s="16"/>
      <c r="F1714" s="22"/>
      <c r="G1714" s="29"/>
      <c r="K1714" s="30"/>
      <c r="AS1714">
        <v>1714</v>
      </c>
      <c r="AT1714">
        <f t="shared" si="107"/>
        <v>244</v>
      </c>
    </row>
    <row r="1715" spans="1:46" ht="15.75" x14ac:dyDescent="0.25">
      <c r="A1715" s="16">
        <v>1673</v>
      </c>
      <c r="B1715" s="22"/>
      <c r="C1715" s="4">
        <f t="shared" ca="1" si="106"/>
        <v>273</v>
      </c>
      <c r="D1715" s="16"/>
      <c r="E1715" s="16"/>
      <c r="F1715" s="22"/>
      <c r="G1715" s="29"/>
      <c r="K1715" s="30"/>
      <c r="AS1715">
        <v>1715</v>
      </c>
      <c r="AT1715">
        <f t="shared" si="107"/>
        <v>244</v>
      </c>
    </row>
    <row r="1716" spans="1:46" ht="15.75" x14ac:dyDescent="0.25">
      <c r="A1716" s="16">
        <v>1674</v>
      </c>
      <c r="B1716" s="22"/>
      <c r="C1716" s="4">
        <f t="shared" ca="1" si="106"/>
        <v>263</v>
      </c>
      <c r="D1716" s="16"/>
      <c r="E1716" s="16"/>
      <c r="F1716" s="22"/>
      <c r="G1716" s="29"/>
      <c r="K1716" s="30"/>
      <c r="AS1716">
        <v>1716</v>
      </c>
      <c r="AT1716">
        <f t="shared" si="107"/>
        <v>244</v>
      </c>
    </row>
    <row r="1717" spans="1:46" ht="15.75" x14ac:dyDescent="0.25">
      <c r="A1717" s="16">
        <v>1675</v>
      </c>
      <c r="B1717" s="22"/>
      <c r="C1717" s="4">
        <f t="shared" ca="1" si="106"/>
        <v>244</v>
      </c>
      <c r="D1717" s="16"/>
      <c r="E1717" s="16"/>
      <c r="F1717" s="22"/>
      <c r="G1717" s="29"/>
      <c r="K1717" s="30"/>
      <c r="AS1717">
        <v>1717</v>
      </c>
      <c r="AT1717">
        <f t="shared" si="107"/>
        <v>244</v>
      </c>
    </row>
    <row r="1718" spans="1:46" ht="15.75" x14ac:dyDescent="0.25">
      <c r="A1718" s="16">
        <v>1676</v>
      </c>
      <c r="B1718" s="22"/>
      <c r="C1718" s="4">
        <f t="shared" ca="1" si="106"/>
        <v>218</v>
      </c>
      <c r="D1718" s="16"/>
      <c r="E1718" s="16"/>
      <c r="F1718" s="22"/>
      <c r="G1718" s="29"/>
      <c r="K1718" s="30"/>
      <c r="AS1718">
        <v>1718</v>
      </c>
      <c r="AT1718">
        <f t="shared" si="107"/>
        <v>244</v>
      </c>
    </row>
    <row r="1719" spans="1:46" ht="15.75" x14ac:dyDescent="0.25">
      <c r="A1719" s="16">
        <v>1677</v>
      </c>
      <c r="B1719" s="22"/>
      <c r="C1719" s="4">
        <f t="shared" ca="1" si="106"/>
        <v>243</v>
      </c>
      <c r="D1719" s="16"/>
      <c r="E1719" s="16"/>
      <c r="F1719" s="22"/>
      <c r="G1719" s="29"/>
      <c r="K1719" s="30"/>
      <c r="AS1719">
        <v>1719</v>
      </c>
      <c r="AT1719">
        <f t="shared" si="107"/>
        <v>244</v>
      </c>
    </row>
    <row r="1720" spans="1:46" ht="15.75" x14ac:dyDescent="0.25">
      <c r="A1720" s="16">
        <v>1678</v>
      </c>
      <c r="B1720" s="22"/>
      <c r="C1720" s="4">
        <f t="shared" ca="1" si="106"/>
        <v>180</v>
      </c>
      <c r="D1720" s="16"/>
      <c r="E1720" s="16"/>
      <c r="F1720" s="22"/>
      <c r="G1720" s="29"/>
      <c r="K1720" s="30"/>
      <c r="AS1720">
        <v>1720</v>
      </c>
      <c r="AT1720">
        <f>3*60+33</f>
        <v>213</v>
      </c>
    </row>
    <row r="1721" spans="1:46" ht="15.75" x14ac:dyDescent="0.25">
      <c r="A1721" s="16">
        <v>1679</v>
      </c>
      <c r="B1721" s="22"/>
      <c r="C1721" s="4">
        <f t="shared" ca="1" si="106"/>
        <v>264</v>
      </c>
      <c r="D1721" s="16"/>
      <c r="E1721" s="16"/>
      <c r="F1721" s="22"/>
      <c r="G1721" s="29"/>
      <c r="K1721" s="30"/>
      <c r="AS1721">
        <v>1721</v>
      </c>
      <c r="AT1721">
        <f t="shared" ref="AT1721:AT1730" si="108">3*60+55</f>
        <v>235</v>
      </c>
    </row>
    <row r="1722" spans="1:46" ht="15.75" x14ac:dyDescent="0.25">
      <c r="A1722" s="16">
        <v>1680</v>
      </c>
      <c r="B1722" s="22"/>
      <c r="C1722" s="4">
        <f t="shared" ca="1" si="106"/>
        <v>201</v>
      </c>
      <c r="D1722" s="16"/>
      <c r="E1722" s="16"/>
      <c r="F1722" s="22"/>
      <c r="G1722" s="29"/>
      <c r="K1722" s="30"/>
      <c r="AS1722">
        <v>1722</v>
      </c>
      <c r="AT1722">
        <f t="shared" si="108"/>
        <v>235</v>
      </c>
    </row>
    <row r="1723" spans="1:46" ht="15.75" x14ac:dyDescent="0.25">
      <c r="A1723" s="16">
        <v>1681</v>
      </c>
      <c r="B1723" s="22"/>
      <c r="C1723" s="4">
        <f t="shared" ca="1" si="106"/>
        <v>227</v>
      </c>
      <c r="D1723" s="16"/>
      <c r="E1723" s="16"/>
      <c r="F1723" s="22"/>
      <c r="G1723" s="29"/>
      <c r="K1723" s="30"/>
      <c r="AS1723">
        <v>1723</v>
      </c>
      <c r="AT1723">
        <f t="shared" si="108"/>
        <v>235</v>
      </c>
    </row>
    <row r="1724" spans="1:46" ht="15.75" x14ac:dyDescent="0.25">
      <c r="A1724" s="16">
        <v>1682</v>
      </c>
      <c r="B1724" s="22"/>
      <c r="C1724" s="4">
        <f t="shared" ca="1" si="106"/>
        <v>247</v>
      </c>
      <c r="D1724" s="16"/>
      <c r="E1724" s="16"/>
      <c r="F1724" s="22"/>
      <c r="G1724" s="29"/>
      <c r="K1724" s="30"/>
      <c r="AS1724">
        <v>1724</v>
      </c>
      <c r="AT1724">
        <f t="shared" si="108"/>
        <v>235</v>
      </c>
    </row>
    <row r="1725" spans="1:46" ht="15.75" x14ac:dyDescent="0.25">
      <c r="A1725" s="16">
        <v>1683</v>
      </c>
      <c r="B1725" s="22"/>
      <c r="C1725" s="4">
        <f t="shared" ca="1" si="106"/>
        <v>287</v>
      </c>
      <c r="D1725" s="16"/>
      <c r="E1725" s="16"/>
      <c r="F1725" s="22"/>
      <c r="G1725" s="29"/>
      <c r="K1725" s="30"/>
      <c r="AS1725">
        <v>1725</v>
      </c>
      <c r="AT1725">
        <f t="shared" si="108"/>
        <v>235</v>
      </c>
    </row>
    <row r="1726" spans="1:46" ht="15.75" x14ac:dyDescent="0.25">
      <c r="A1726" s="16">
        <v>1684</v>
      </c>
      <c r="B1726" s="22"/>
      <c r="C1726" s="4">
        <f t="shared" ca="1" si="106"/>
        <v>245</v>
      </c>
      <c r="D1726" s="16"/>
      <c r="E1726" s="16"/>
      <c r="F1726" s="22"/>
      <c r="G1726" s="29"/>
      <c r="K1726" s="30"/>
      <c r="AS1726">
        <v>1726</v>
      </c>
      <c r="AT1726">
        <f t="shared" si="108"/>
        <v>235</v>
      </c>
    </row>
    <row r="1727" spans="1:46" ht="15.75" x14ac:dyDescent="0.25">
      <c r="A1727" s="16">
        <v>1685</v>
      </c>
      <c r="B1727" s="22"/>
      <c r="C1727" s="4">
        <f t="shared" ca="1" si="106"/>
        <v>196</v>
      </c>
      <c r="D1727" s="16"/>
      <c r="E1727" s="16"/>
      <c r="F1727" s="22"/>
      <c r="G1727" s="29"/>
      <c r="K1727" s="30"/>
      <c r="AS1727">
        <v>1727</v>
      </c>
      <c r="AT1727">
        <f t="shared" si="108"/>
        <v>235</v>
      </c>
    </row>
    <row r="1728" spans="1:46" ht="15.75" x14ac:dyDescent="0.25">
      <c r="A1728" s="16">
        <v>1686</v>
      </c>
      <c r="B1728" s="22"/>
      <c r="C1728" s="4">
        <f t="shared" ca="1" si="106"/>
        <v>298</v>
      </c>
      <c r="D1728" s="16"/>
      <c r="E1728" s="16"/>
      <c r="F1728" s="22"/>
      <c r="G1728" s="29"/>
      <c r="K1728" s="30"/>
      <c r="AS1728">
        <v>1728</v>
      </c>
      <c r="AT1728">
        <f t="shared" si="108"/>
        <v>235</v>
      </c>
    </row>
    <row r="1729" spans="1:46" ht="15.75" x14ac:dyDescent="0.25">
      <c r="A1729" s="16">
        <v>1687</v>
      </c>
      <c r="B1729" s="22"/>
      <c r="C1729" s="4">
        <f t="shared" ca="1" si="106"/>
        <v>230</v>
      </c>
      <c r="D1729" s="16"/>
      <c r="E1729" s="16"/>
      <c r="F1729" s="22"/>
      <c r="G1729" s="29"/>
      <c r="K1729" s="30"/>
      <c r="AS1729">
        <v>1729</v>
      </c>
      <c r="AT1729">
        <f t="shared" si="108"/>
        <v>235</v>
      </c>
    </row>
    <row r="1730" spans="1:46" ht="15.75" x14ac:dyDescent="0.25">
      <c r="A1730" s="16">
        <v>1688</v>
      </c>
      <c r="B1730" s="22"/>
      <c r="C1730" s="4">
        <f t="shared" ca="1" si="106"/>
        <v>393</v>
      </c>
      <c r="D1730" s="16"/>
      <c r="E1730" s="16"/>
      <c r="F1730" s="22"/>
      <c r="G1730" s="29"/>
      <c r="K1730" s="30"/>
      <c r="AS1730">
        <v>1730</v>
      </c>
      <c r="AT1730">
        <f t="shared" si="108"/>
        <v>235</v>
      </c>
    </row>
    <row r="1731" spans="1:46" ht="15.75" x14ac:dyDescent="0.25">
      <c r="A1731" s="16">
        <v>1689</v>
      </c>
      <c r="B1731" s="22"/>
      <c r="C1731" s="4">
        <f t="shared" ca="1" si="106"/>
        <v>225</v>
      </c>
      <c r="D1731" s="16"/>
      <c r="E1731" s="16"/>
      <c r="F1731" s="22"/>
      <c r="G1731" s="29"/>
      <c r="K1731" s="30"/>
      <c r="AS1731">
        <v>1731</v>
      </c>
      <c r="AT1731">
        <f>3*60+32</f>
        <v>212</v>
      </c>
    </row>
    <row r="1732" spans="1:46" ht="15.75" x14ac:dyDescent="0.25">
      <c r="A1732" s="16">
        <v>1690</v>
      </c>
      <c r="B1732" s="22"/>
      <c r="C1732" s="4">
        <f t="shared" ca="1" si="106"/>
        <v>295</v>
      </c>
      <c r="D1732" s="16"/>
      <c r="E1732" s="16"/>
      <c r="F1732" s="22"/>
      <c r="G1732" s="29"/>
      <c r="K1732" s="30"/>
      <c r="AS1732">
        <v>1732</v>
      </c>
      <c r="AT1732">
        <f t="shared" ref="AT1732:AT1743" si="109">4*60+10</f>
        <v>250</v>
      </c>
    </row>
    <row r="1733" spans="1:46" ht="15.75" x14ac:dyDescent="0.25">
      <c r="A1733" s="16">
        <v>1691</v>
      </c>
      <c r="B1733" s="22"/>
      <c r="C1733" s="4">
        <f t="shared" ca="1" si="106"/>
        <v>216</v>
      </c>
      <c r="D1733" s="16"/>
      <c r="E1733" s="16"/>
      <c r="F1733" s="22"/>
      <c r="G1733" s="29"/>
      <c r="K1733" s="30"/>
      <c r="AS1733">
        <v>1733</v>
      </c>
      <c r="AT1733">
        <f t="shared" si="109"/>
        <v>250</v>
      </c>
    </row>
    <row r="1734" spans="1:46" ht="15.75" x14ac:dyDescent="0.25">
      <c r="A1734" s="16">
        <v>1692</v>
      </c>
      <c r="B1734" s="22"/>
      <c r="C1734" s="4">
        <f t="shared" ca="1" si="106"/>
        <v>303</v>
      </c>
      <c r="D1734" s="16"/>
      <c r="E1734" s="16"/>
      <c r="F1734" s="22"/>
      <c r="G1734" s="29"/>
      <c r="K1734" s="30"/>
      <c r="AS1734">
        <v>1734</v>
      </c>
      <c r="AT1734">
        <f t="shared" si="109"/>
        <v>250</v>
      </c>
    </row>
    <row r="1735" spans="1:46" ht="15.75" x14ac:dyDescent="0.25">
      <c r="A1735" s="16">
        <v>1693</v>
      </c>
      <c r="B1735" s="22"/>
      <c r="C1735" s="4">
        <f t="shared" ca="1" si="106"/>
        <v>230</v>
      </c>
      <c r="D1735" s="16"/>
      <c r="E1735" s="16"/>
      <c r="F1735" s="22"/>
      <c r="G1735" s="29"/>
      <c r="K1735" s="30"/>
      <c r="AS1735">
        <v>1735</v>
      </c>
      <c r="AT1735">
        <f t="shared" si="109"/>
        <v>250</v>
      </c>
    </row>
    <row r="1736" spans="1:46" ht="15.75" x14ac:dyDescent="0.25">
      <c r="A1736" s="16">
        <v>1694</v>
      </c>
      <c r="B1736" s="22"/>
      <c r="C1736" s="4">
        <f t="shared" ca="1" si="106"/>
        <v>260</v>
      </c>
      <c r="D1736" s="16"/>
      <c r="E1736" s="16"/>
      <c r="F1736" s="22"/>
      <c r="G1736" s="29"/>
      <c r="K1736" s="30"/>
      <c r="AS1736">
        <v>1736</v>
      </c>
      <c r="AT1736">
        <f t="shared" si="109"/>
        <v>250</v>
      </c>
    </row>
    <row r="1737" spans="1:46" ht="15.75" x14ac:dyDescent="0.25">
      <c r="A1737" s="16">
        <v>1695</v>
      </c>
      <c r="B1737" s="22"/>
      <c r="C1737" s="4">
        <f t="shared" ca="1" si="106"/>
        <v>258</v>
      </c>
      <c r="D1737" s="16"/>
      <c r="E1737" s="16"/>
      <c r="F1737" s="22"/>
      <c r="G1737" s="29"/>
      <c r="K1737" s="30"/>
      <c r="AS1737">
        <v>1737</v>
      </c>
      <c r="AT1737">
        <f t="shared" si="109"/>
        <v>250</v>
      </c>
    </row>
    <row r="1738" spans="1:46" ht="15.75" x14ac:dyDescent="0.25">
      <c r="A1738" s="16">
        <v>1696</v>
      </c>
      <c r="B1738" s="22"/>
      <c r="C1738" s="4">
        <f t="shared" ca="1" si="106"/>
        <v>229</v>
      </c>
      <c r="D1738" s="16"/>
      <c r="E1738" s="16"/>
      <c r="F1738" s="22"/>
      <c r="G1738" s="29"/>
      <c r="K1738" s="30"/>
      <c r="AS1738">
        <v>1738</v>
      </c>
      <c r="AT1738">
        <f t="shared" si="109"/>
        <v>250</v>
      </c>
    </row>
    <row r="1739" spans="1:46" ht="15.75" x14ac:dyDescent="0.25">
      <c r="A1739" s="16">
        <v>1697</v>
      </c>
      <c r="B1739" s="22"/>
      <c r="C1739" s="4">
        <f t="shared" ca="1" si="106"/>
        <v>180</v>
      </c>
      <c r="D1739" s="16"/>
      <c r="E1739" s="16"/>
      <c r="F1739" s="22"/>
      <c r="G1739" s="29"/>
      <c r="K1739" s="30"/>
      <c r="AS1739">
        <v>1739</v>
      </c>
      <c r="AT1739">
        <f t="shared" si="109"/>
        <v>250</v>
      </c>
    </row>
    <row r="1740" spans="1:46" ht="15.75" x14ac:dyDescent="0.25">
      <c r="A1740" s="16">
        <v>1698</v>
      </c>
      <c r="B1740" s="22"/>
      <c r="C1740" s="4">
        <f t="shared" ca="1" si="106"/>
        <v>239</v>
      </c>
      <c r="D1740" s="16"/>
      <c r="E1740" s="16"/>
      <c r="F1740" s="22"/>
      <c r="G1740" s="29"/>
      <c r="K1740" s="30"/>
      <c r="AS1740">
        <v>1740</v>
      </c>
      <c r="AT1740">
        <f t="shared" si="109"/>
        <v>250</v>
      </c>
    </row>
    <row r="1741" spans="1:46" ht="15.75" x14ac:dyDescent="0.25">
      <c r="A1741" s="16">
        <v>1699</v>
      </c>
      <c r="B1741" s="22"/>
      <c r="C1741" s="4">
        <f t="shared" ca="1" si="106"/>
        <v>266</v>
      </c>
      <c r="D1741" s="16"/>
      <c r="E1741" s="16"/>
      <c r="F1741" s="22"/>
      <c r="G1741" s="29"/>
      <c r="K1741" s="30"/>
      <c r="AS1741">
        <v>1741</v>
      </c>
      <c r="AT1741">
        <f t="shared" si="109"/>
        <v>250</v>
      </c>
    </row>
    <row r="1742" spans="1:46" ht="15.75" x14ac:dyDescent="0.25">
      <c r="A1742" s="16">
        <v>1700</v>
      </c>
      <c r="B1742" s="22"/>
      <c r="C1742" s="4">
        <f t="shared" ca="1" si="106"/>
        <v>253</v>
      </c>
      <c r="D1742" s="16"/>
      <c r="E1742" s="16"/>
      <c r="F1742" s="22"/>
      <c r="G1742" s="29"/>
      <c r="K1742" s="30"/>
      <c r="AS1742">
        <v>1742</v>
      </c>
      <c r="AT1742">
        <f t="shared" si="109"/>
        <v>250</v>
      </c>
    </row>
    <row r="1743" spans="1:46" ht="15.75" x14ac:dyDescent="0.25">
      <c r="A1743" s="16">
        <v>1701</v>
      </c>
      <c r="B1743" s="22"/>
      <c r="C1743" s="4">
        <f t="shared" ca="1" si="106"/>
        <v>236</v>
      </c>
      <c r="D1743" s="16"/>
      <c r="E1743" s="16"/>
      <c r="F1743" s="22"/>
      <c r="G1743" s="29"/>
      <c r="K1743" s="30"/>
      <c r="AS1743">
        <v>1743</v>
      </c>
      <c r="AT1743">
        <f t="shared" si="109"/>
        <v>250</v>
      </c>
    </row>
    <row r="1744" spans="1:46" ht="15.75" x14ac:dyDescent="0.25">
      <c r="A1744" s="16">
        <v>1702</v>
      </c>
      <c r="B1744" s="22"/>
      <c r="C1744" s="4">
        <f t="shared" ca="1" si="106"/>
        <v>213</v>
      </c>
      <c r="D1744" s="16"/>
      <c r="E1744" s="16"/>
      <c r="F1744" s="22"/>
      <c r="G1744" s="29"/>
      <c r="K1744" s="30"/>
      <c r="AS1744">
        <v>1744</v>
      </c>
      <c r="AT1744">
        <f t="shared" ref="AT1744:AT1750" si="110">4*60+15</f>
        <v>255</v>
      </c>
    </row>
    <row r="1745" spans="1:46" ht="15.75" x14ac:dyDescent="0.25">
      <c r="A1745" s="16">
        <v>1703</v>
      </c>
      <c r="B1745" s="22"/>
      <c r="C1745" s="4">
        <f t="shared" ca="1" si="106"/>
        <v>285</v>
      </c>
      <c r="D1745" s="16"/>
      <c r="E1745" s="16"/>
      <c r="F1745" s="22"/>
      <c r="G1745" s="29"/>
      <c r="K1745" s="30"/>
      <c r="AS1745">
        <v>1745</v>
      </c>
      <c r="AT1745">
        <f t="shared" si="110"/>
        <v>255</v>
      </c>
    </row>
    <row r="1746" spans="1:46" ht="15.75" x14ac:dyDescent="0.25">
      <c r="A1746" s="16">
        <v>1704</v>
      </c>
      <c r="B1746" s="22"/>
      <c r="C1746" s="4">
        <f t="shared" ca="1" si="106"/>
        <v>290</v>
      </c>
      <c r="D1746" s="16"/>
      <c r="E1746" s="16"/>
      <c r="F1746" s="22"/>
      <c r="G1746" s="29"/>
      <c r="K1746" s="30"/>
      <c r="AS1746">
        <v>1746</v>
      </c>
      <c r="AT1746">
        <f t="shared" si="110"/>
        <v>255</v>
      </c>
    </row>
    <row r="1747" spans="1:46" ht="15.75" x14ac:dyDescent="0.25">
      <c r="A1747" s="16">
        <v>1705</v>
      </c>
      <c r="B1747" s="22"/>
      <c r="C1747" s="4">
        <f t="shared" ca="1" si="106"/>
        <v>219</v>
      </c>
      <c r="D1747" s="16"/>
      <c r="E1747" s="16"/>
      <c r="F1747" s="22"/>
      <c r="G1747" s="29"/>
      <c r="K1747" s="30"/>
      <c r="AS1747">
        <v>1747</v>
      </c>
      <c r="AT1747">
        <f t="shared" si="110"/>
        <v>255</v>
      </c>
    </row>
    <row r="1748" spans="1:46" ht="15.75" x14ac:dyDescent="0.25">
      <c r="A1748" s="16">
        <v>1706</v>
      </c>
      <c r="B1748" s="22"/>
      <c r="C1748" s="4">
        <f t="shared" ca="1" si="106"/>
        <v>294</v>
      </c>
      <c r="D1748" s="16"/>
      <c r="E1748" s="16"/>
      <c r="F1748" s="22"/>
      <c r="G1748" s="29"/>
      <c r="K1748" s="30"/>
      <c r="AS1748">
        <v>1748</v>
      </c>
      <c r="AT1748">
        <f t="shared" si="110"/>
        <v>255</v>
      </c>
    </row>
    <row r="1749" spans="1:46" ht="15.75" x14ac:dyDescent="0.25">
      <c r="A1749" s="16">
        <v>1707</v>
      </c>
      <c r="B1749" s="22"/>
      <c r="C1749" s="4">
        <f t="shared" ca="1" si="106"/>
        <v>210</v>
      </c>
      <c r="D1749" s="16"/>
      <c r="E1749" s="16"/>
      <c r="F1749" s="22"/>
      <c r="G1749" s="29"/>
      <c r="K1749" s="30"/>
      <c r="AS1749">
        <v>1749</v>
      </c>
      <c r="AT1749">
        <f t="shared" si="110"/>
        <v>255</v>
      </c>
    </row>
    <row r="1750" spans="1:46" ht="15.75" x14ac:dyDescent="0.25">
      <c r="A1750" s="16">
        <v>1708</v>
      </c>
      <c r="B1750" s="22"/>
      <c r="C1750" s="4">
        <f t="shared" ca="1" si="106"/>
        <v>178</v>
      </c>
      <c r="D1750" s="16"/>
      <c r="E1750" s="16"/>
      <c r="F1750" s="22"/>
      <c r="G1750" s="29"/>
      <c r="K1750" s="30"/>
      <c r="AS1750">
        <v>1750</v>
      </c>
      <c r="AT1750">
        <f t="shared" si="110"/>
        <v>255</v>
      </c>
    </row>
    <row r="1751" spans="1:46" ht="15.75" x14ac:dyDescent="0.25">
      <c r="A1751" s="16">
        <v>1709</v>
      </c>
      <c r="B1751" s="22"/>
      <c r="C1751" s="4">
        <f t="shared" ca="1" si="106"/>
        <v>265</v>
      </c>
      <c r="D1751" s="16"/>
      <c r="E1751" s="16"/>
      <c r="F1751" s="22"/>
      <c r="G1751" s="29"/>
      <c r="K1751" s="30"/>
      <c r="AS1751">
        <v>1751</v>
      </c>
      <c r="AT1751">
        <f>4*60+7</f>
        <v>247</v>
      </c>
    </row>
    <row r="1752" spans="1:46" ht="15.75" x14ac:dyDescent="0.25">
      <c r="A1752" s="16">
        <v>1710</v>
      </c>
      <c r="B1752" s="22"/>
      <c r="C1752" s="4">
        <f t="shared" ca="1" si="106"/>
        <v>278</v>
      </c>
      <c r="D1752" s="16"/>
      <c r="E1752" s="16"/>
      <c r="F1752" s="22"/>
      <c r="G1752" s="29"/>
      <c r="K1752" s="30"/>
      <c r="AS1752">
        <v>1752</v>
      </c>
      <c r="AT1752">
        <f>4*60+15</f>
        <v>255</v>
      </c>
    </row>
    <row r="1753" spans="1:46" ht="15.75" x14ac:dyDescent="0.25">
      <c r="A1753" s="16">
        <v>1711</v>
      </c>
      <c r="B1753" s="22"/>
      <c r="C1753" s="4">
        <f t="shared" ca="1" si="106"/>
        <v>283</v>
      </c>
      <c r="D1753" s="16"/>
      <c r="E1753" s="16"/>
      <c r="F1753" s="22"/>
      <c r="G1753" s="29"/>
      <c r="K1753" s="30"/>
      <c r="AS1753">
        <v>1753</v>
      </c>
      <c r="AT1753">
        <f>3*60+49</f>
        <v>229</v>
      </c>
    </row>
    <row r="1754" spans="1:46" ht="15.75" x14ac:dyDescent="0.25">
      <c r="A1754" s="16">
        <v>1712</v>
      </c>
      <c r="B1754" s="22"/>
      <c r="C1754" s="4">
        <f t="shared" ca="1" si="106"/>
        <v>321</v>
      </c>
      <c r="D1754" s="16"/>
      <c r="E1754" s="16"/>
      <c r="F1754" s="22"/>
      <c r="G1754" s="29"/>
      <c r="K1754" s="30"/>
      <c r="AS1754">
        <v>1754</v>
      </c>
      <c r="AT1754">
        <f>3*60+49</f>
        <v>229</v>
      </c>
    </row>
    <row r="1755" spans="1:46" ht="15.75" x14ac:dyDescent="0.25">
      <c r="A1755" s="16">
        <v>1713</v>
      </c>
      <c r="B1755" s="22"/>
      <c r="C1755" s="4">
        <f t="shared" ca="1" si="106"/>
        <v>184</v>
      </c>
      <c r="D1755" s="16"/>
      <c r="E1755" s="16"/>
      <c r="F1755" s="22"/>
      <c r="G1755" s="29"/>
      <c r="K1755" s="30"/>
      <c r="AS1755">
        <v>1755</v>
      </c>
      <c r="AT1755">
        <f>4*60+8</f>
        <v>248</v>
      </c>
    </row>
    <row r="1756" spans="1:46" ht="15.75" x14ac:dyDescent="0.25">
      <c r="A1756" s="16">
        <v>1714</v>
      </c>
      <c r="B1756" s="22"/>
      <c r="C1756" s="4">
        <f t="shared" ca="1" si="106"/>
        <v>227</v>
      </c>
      <c r="D1756" s="16"/>
      <c r="E1756" s="16"/>
      <c r="F1756" s="22"/>
      <c r="G1756" s="29"/>
      <c r="K1756" s="30"/>
      <c r="AS1756">
        <v>1756</v>
      </c>
      <c r="AT1756">
        <f>4*60+8</f>
        <v>248</v>
      </c>
    </row>
    <row r="1757" spans="1:46" ht="15.75" x14ac:dyDescent="0.25">
      <c r="A1757" s="16">
        <v>1715</v>
      </c>
      <c r="B1757" s="22"/>
      <c r="C1757" s="4">
        <f t="shared" ca="1" si="106"/>
        <v>170</v>
      </c>
      <c r="D1757" s="16"/>
      <c r="E1757" s="16"/>
      <c r="F1757" s="22"/>
      <c r="G1757" s="29"/>
      <c r="K1757" s="30"/>
      <c r="AS1757">
        <v>1757</v>
      </c>
      <c r="AT1757">
        <f>4*60+7</f>
        <v>247</v>
      </c>
    </row>
    <row r="1758" spans="1:46" ht="15.75" x14ac:dyDescent="0.25">
      <c r="A1758" s="16">
        <v>1716</v>
      </c>
      <c r="B1758" s="22"/>
      <c r="C1758" s="4">
        <f t="shared" ca="1" si="106"/>
        <v>323</v>
      </c>
      <c r="D1758" s="16"/>
      <c r="E1758" s="16"/>
      <c r="F1758" s="22"/>
      <c r="G1758" s="29"/>
      <c r="K1758" s="30"/>
      <c r="AS1758">
        <v>1758</v>
      </c>
      <c r="AT1758">
        <f>4*60+7</f>
        <v>247</v>
      </c>
    </row>
    <row r="1759" spans="1:46" ht="15.75" x14ac:dyDescent="0.25">
      <c r="A1759" s="16">
        <v>1717</v>
      </c>
      <c r="B1759" s="22"/>
      <c r="C1759" s="4">
        <f t="shared" ca="1" si="106"/>
        <v>282</v>
      </c>
      <c r="D1759" s="16"/>
      <c r="E1759" s="16"/>
      <c r="F1759" s="22"/>
      <c r="G1759" s="29"/>
      <c r="K1759" s="30"/>
      <c r="AS1759">
        <v>1759</v>
      </c>
      <c r="AT1759">
        <f>4*60+7</f>
        <v>247</v>
      </c>
    </row>
    <row r="1760" spans="1:46" ht="15.75" x14ac:dyDescent="0.25">
      <c r="A1760" s="16">
        <v>1718</v>
      </c>
      <c r="B1760" s="22"/>
      <c r="C1760" s="4">
        <f t="shared" ca="1" si="106"/>
        <v>244</v>
      </c>
      <c r="D1760" s="16"/>
      <c r="E1760" s="16"/>
      <c r="F1760" s="22"/>
      <c r="G1760" s="29"/>
      <c r="K1760" s="30"/>
      <c r="AS1760">
        <v>1760</v>
      </c>
      <c r="AT1760">
        <f t="shared" ref="AT1760:AT1766" si="111">3*60+43</f>
        <v>223</v>
      </c>
    </row>
    <row r="1761" spans="1:46" ht="15.75" x14ac:dyDescent="0.25">
      <c r="A1761" s="16">
        <v>1719</v>
      </c>
      <c r="B1761" s="22"/>
      <c r="C1761" s="4">
        <f t="shared" ca="1" si="106"/>
        <v>252</v>
      </c>
      <c r="D1761" s="16"/>
      <c r="E1761" s="16"/>
      <c r="F1761" s="22"/>
      <c r="G1761" s="29"/>
      <c r="K1761" s="30"/>
      <c r="AS1761">
        <v>1761</v>
      </c>
      <c r="AT1761">
        <f t="shared" si="111"/>
        <v>223</v>
      </c>
    </row>
    <row r="1762" spans="1:46" ht="15.75" x14ac:dyDescent="0.25">
      <c r="A1762" s="16">
        <v>1720</v>
      </c>
      <c r="B1762" s="22"/>
      <c r="C1762" s="4">
        <f t="shared" ca="1" si="106"/>
        <v>257</v>
      </c>
      <c r="D1762" s="16"/>
      <c r="E1762" s="16"/>
      <c r="F1762" s="22"/>
      <c r="G1762" s="29"/>
      <c r="K1762" s="30"/>
      <c r="AS1762">
        <v>1762</v>
      </c>
      <c r="AT1762">
        <f t="shared" si="111"/>
        <v>223</v>
      </c>
    </row>
    <row r="1763" spans="1:46" ht="15.75" x14ac:dyDescent="0.25">
      <c r="A1763" s="16">
        <v>1721</v>
      </c>
      <c r="B1763" s="22"/>
      <c r="C1763" s="4">
        <f t="shared" ca="1" si="106"/>
        <v>220</v>
      </c>
      <c r="D1763" s="16"/>
      <c r="E1763" s="16"/>
      <c r="F1763" s="22"/>
      <c r="G1763" s="29"/>
      <c r="K1763" s="30"/>
      <c r="AS1763">
        <v>1763</v>
      </c>
      <c r="AT1763">
        <f t="shared" si="111"/>
        <v>223</v>
      </c>
    </row>
    <row r="1764" spans="1:46" ht="15.75" x14ac:dyDescent="0.25">
      <c r="A1764" s="16">
        <v>1722</v>
      </c>
      <c r="B1764" s="22"/>
      <c r="C1764" s="4">
        <f t="shared" ca="1" si="106"/>
        <v>245</v>
      </c>
      <c r="D1764" s="16"/>
      <c r="E1764" s="16"/>
      <c r="F1764" s="22"/>
      <c r="G1764" s="29"/>
      <c r="K1764" s="30"/>
      <c r="AS1764">
        <v>1764</v>
      </c>
      <c r="AT1764">
        <f t="shared" si="111"/>
        <v>223</v>
      </c>
    </row>
    <row r="1765" spans="1:46" ht="15.75" x14ac:dyDescent="0.25">
      <c r="A1765" s="16">
        <v>1723</v>
      </c>
      <c r="B1765" s="22"/>
      <c r="C1765" s="4">
        <f t="shared" ca="1" si="106"/>
        <v>247</v>
      </c>
      <c r="D1765" s="16"/>
      <c r="E1765" s="16"/>
      <c r="F1765" s="22"/>
      <c r="G1765" s="29"/>
      <c r="K1765" s="30"/>
      <c r="AS1765">
        <v>1765</v>
      </c>
      <c r="AT1765">
        <f t="shared" si="111"/>
        <v>223</v>
      </c>
    </row>
    <row r="1766" spans="1:46" ht="15.75" x14ac:dyDescent="0.25">
      <c r="A1766" s="16">
        <v>1724</v>
      </c>
      <c r="B1766" s="22"/>
      <c r="C1766" s="4">
        <f t="shared" ca="1" si="106"/>
        <v>300</v>
      </c>
      <c r="D1766" s="16"/>
      <c r="E1766" s="16"/>
      <c r="F1766" s="22"/>
      <c r="G1766" s="29"/>
      <c r="K1766" s="30"/>
      <c r="AS1766">
        <v>1766</v>
      </c>
      <c r="AT1766">
        <f t="shared" si="111"/>
        <v>223</v>
      </c>
    </row>
    <row r="1767" spans="1:46" ht="15.75" x14ac:dyDescent="0.25">
      <c r="A1767" s="16">
        <v>1725</v>
      </c>
      <c r="B1767" s="22"/>
      <c r="C1767" s="4">
        <f t="shared" ca="1" si="106"/>
        <v>235</v>
      </c>
      <c r="D1767" s="16"/>
      <c r="E1767" s="16"/>
      <c r="F1767" s="22"/>
      <c r="G1767" s="29"/>
      <c r="K1767" s="30"/>
      <c r="AS1767">
        <v>1767</v>
      </c>
      <c r="AT1767">
        <f t="shared" ref="AT1767:AT1772" si="112">3*60+42</f>
        <v>222</v>
      </c>
    </row>
    <row r="1768" spans="1:46" ht="15.75" x14ac:dyDescent="0.25">
      <c r="A1768" s="16">
        <v>1726</v>
      </c>
      <c r="B1768" s="22"/>
      <c r="C1768" s="4">
        <f t="shared" ca="1" si="106"/>
        <v>229</v>
      </c>
      <c r="D1768" s="16"/>
      <c r="E1768" s="16"/>
      <c r="F1768" s="22"/>
      <c r="G1768" s="29"/>
      <c r="K1768" s="30"/>
      <c r="AS1768">
        <v>1768</v>
      </c>
      <c r="AT1768">
        <f t="shared" si="112"/>
        <v>222</v>
      </c>
    </row>
    <row r="1769" spans="1:46" ht="15.75" x14ac:dyDescent="0.25">
      <c r="A1769" s="16">
        <v>1727</v>
      </c>
      <c r="B1769" s="22"/>
      <c r="C1769" s="4">
        <f t="shared" ca="1" si="106"/>
        <v>204</v>
      </c>
      <c r="D1769" s="16"/>
      <c r="E1769" s="16"/>
      <c r="F1769" s="22"/>
      <c r="G1769" s="29"/>
      <c r="K1769" s="30"/>
      <c r="AS1769">
        <v>1769</v>
      </c>
      <c r="AT1769">
        <f t="shared" si="112"/>
        <v>222</v>
      </c>
    </row>
    <row r="1770" spans="1:46" ht="15.75" x14ac:dyDescent="0.25">
      <c r="A1770" s="16">
        <v>1728</v>
      </c>
      <c r="B1770" s="22"/>
      <c r="C1770" s="4">
        <f t="shared" ca="1" si="106"/>
        <v>265</v>
      </c>
      <c r="D1770" s="16"/>
      <c r="E1770" s="16"/>
      <c r="F1770" s="22"/>
      <c r="G1770" s="29"/>
      <c r="K1770" s="30"/>
      <c r="AS1770">
        <v>1770</v>
      </c>
      <c r="AT1770">
        <f t="shared" si="112"/>
        <v>222</v>
      </c>
    </row>
    <row r="1771" spans="1:46" ht="15.75" x14ac:dyDescent="0.25">
      <c r="A1771" s="16">
        <v>1729</v>
      </c>
      <c r="B1771" s="22"/>
      <c r="C1771" s="4">
        <f t="shared" ref="C1771:C1834" ca="1" si="113">IF(OR(ISBLANK(A1771),A1771&gt;$I$9),NA(),OFFSET(INDIRECT($BA$3),A1771-1,0,1,1))</f>
        <v>263</v>
      </c>
      <c r="D1771" s="16"/>
      <c r="E1771" s="16"/>
      <c r="F1771" s="22"/>
      <c r="G1771" s="29"/>
      <c r="K1771" s="30"/>
      <c r="AS1771">
        <v>1771</v>
      </c>
      <c r="AT1771">
        <f t="shared" si="112"/>
        <v>222</v>
      </c>
    </row>
    <row r="1772" spans="1:46" ht="15.75" x14ac:dyDescent="0.25">
      <c r="A1772" s="16">
        <v>1730</v>
      </c>
      <c r="B1772" s="22"/>
      <c r="C1772" s="4">
        <f t="shared" ca="1" si="113"/>
        <v>250</v>
      </c>
      <c r="D1772" s="16"/>
      <c r="E1772" s="16"/>
      <c r="F1772" s="22"/>
      <c r="G1772" s="29"/>
      <c r="K1772" s="30"/>
      <c r="AS1772">
        <v>1772</v>
      </c>
      <c r="AT1772">
        <f t="shared" si="112"/>
        <v>222</v>
      </c>
    </row>
    <row r="1773" spans="1:46" ht="15.75" x14ac:dyDescent="0.25">
      <c r="A1773" s="16">
        <v>1731</v>
      </c>
      <c r="B1773" s="22"/>
      <c r="C1773" s="4">
        <f t="shared" ca="1" si="113"/>
        <v>227</v>
      </c>
      <c r="D1773" s="16"/>
      <c r="E1773" s="16"/>
      <c r="F1773" s="22"/>
      <c r="G1773" s="29"/>
      <c r="K1773" s="30"/>
      <c r="AS1773">
        <v>1773</v>
      </c>
      <c r="AT1773">
        <f>4*60+30</f>
        <v>270</v>
      </c>
    </row>
    <row r="1774" spans="1:46" ht="15.75" x14ac:dyDescent="0.25">
      <c r="A1774" s="16">
        <v>1732</v>
      </c>
      <c r="B1774" s="22"/>
      <c r="C1774" s="4">
        <f t="shared" ca="1" si="113"/>
        <v>260</v>
      </c>
      <c r="D1774" s="16"/>
      <c r="E1774" s="16"/>
      <c r="F1774" s="22"/>
      <c r="G1774" s="29"/>
      <c r="K1774" s="30"/>
      <c r="AS1774">
        <v>1774</v>
      </c>
      <c r="AT1774">
        <f>4*60+30</f>
        <v>270</v>
      </c>
    </row>
    <row r="1775" spans="1:46" ht="15.75" x14ac:dyDescent="0.25">
      <c r="A1775" s="16">
        <v>1733</v>
      </c>
      <c r="B1775" s="22"/>
      <c r="C1775" s="4">
        <f t="shared" ca="1" si="113"/>
        <v>266</v>
      </c>
      <c r="D1775" s="16"/>
      <c r="E1775" s="16"/>
      <c r="F1775" s="22"/>
      <c r="G1775" s="29"/>
      <c r="K1775" s="30"/>
      <c r="AS1775">
        <v>1775</v>
      </c>
      <c r="AT1775">
        <f>4*60+30</f>
        <v>270</v>
      </c>
    </row>
    <row r="1776" spans="1:46" ht="15.75" x14ac:dyDescent="0.25">
      <c r="A1776" s="16">
        <v>1734</v>
      </c>
      <c r="B1776" s="22"/>
      <c r="C1776" s="4">
        <f t="shared" ca="1" si="113"/>
        <v>196</v>
      </c>
      <c r="D1776" s="16"/>
      <c r="E1776" s="16"/>
      <c r="F1776" s="22"/>
      <c r="G1776" s="29"/>
      <c r="K1776" s="30"/>
      <c r="AS1776">
        <v>1776</v>
      </c>
      <c r="AT1776">
        <f t="shared" ref="AT1776:AT1784" si="114">4*60+9</f>
        <v>249</v>
      </c>
    </row>
    <row r="1777" spans="1:46" ht="15.75" x14ac:dyDescent="0.25">
      <c r="A1777" s="16">
        <v>1735</v>
      </c>
      <c r="B1777" s="22"/>
      <c r="C1777" s="4">
        <f t="shared" ca="1" si="113"/>
        <v>210</v>
      </c>
      <c r="D1777" s="16"/>
      <c r="E1777" s="16"/>
      <c r="F1777" s="22"/>
      <c r="G1777" s="29"/>
      <c r="K1777" s="30"/>
      <c r="AS1777">
        <v>1777</v>
      </c>
      <c r="AT1777">
        <f t="shared" si="114"/>
        <v>249</v>
      </c>
    </row>
    <row r="1778" spans="1:46" ht="15.75" x14ac:dyDescent="0.25">
      <c r="A1778" s="16">
        <v>1736</v>
      </c>
      <c r="B1778" s="22"/>
      <c r="C1778" s="4">
        <f t="shared" ca="1" si="113"/>
        <v>289</v>
      </c>
      <c r="D1778" s="16"/>
      <c r="E1778" s="16"/>
      <c r="F1778" s="22"/>
      <c r="G1778" s="29"/>
      <c r="K1778" s="30"/>
      <c r="AS1778">
        <v>1778</v>
      </c>
      <c r="AT1778">
        <f t="shared" si="114"/>
        <v>249</v>
      </c>
    </row>
    <row r="1779" spans="1:46" ht="15.75" x14ac:dyDescent="0.25">
      <c r="A1779" s="16">
        <v>1737</v>
      </c>
      <c r="B1779" s="22"/>
      <c r="C1779" s="4">
        <f t="shared" ca="1" si="113"/>
        <v>259</v>
      </c>
      <c r="D1779" s="16"/>
      <c r="E1779" s="16"/>
      <c r="F1779" s="22"/>
      <c r="G1779" s="29"/>
      <c r="K1779" s="30"/>
      <c r="AS1779">
        <v>1779</v>
      </c>
      <c r="AT1779">
        <f t="shared" si="114"/>
        <v>249</v>
      </c>
    </row>
    <row r="1780" spans="1:46" ht="15.75" x14ac:dyDescent="0.25">
      <c r="A1780" s="16">
        <v>1738</v>
      </c>
      <c r="B1780" s="22"/>
      <c r="C1780" s="4">
        <f t="shared" ca="1" si="113"/>
        <v>245</v>
      </c>
      <c r="D1780" s="16"/>
      <c r="E1780" s="16"/>
      <c r="F1780" s="22"/>
      <c r="G1780" s="29"/>
      <c r="K1780" s="30"/>
      <c r="AS1780">
        <v>1780</v>
      </c>
      <c r="AT1780">
        <f t="shared" si="114"/>
        <v>249</v>
      </c>
    </row>
    <row r="1781" spans="1:46" ht="15.75" x14ac:dyDescent="0.25">
      <c r="A1781" s="16">
        <v>1739</v>
      </c>
      <c r="B1781" s="22"/>
      <c r="C1781" s="4">
        <f t="shared" ca="1" si="113"/>
        <v>196</v>
      </c>
      <c r="D1781" s="16"/>
      <c r="E1781" s="16"/>
      <c r="F1781" s="22"/>
      <c r="G1781" s="29"/>
      <c r="K1781" s="30"/>
      <c r="AS1781">
        <v>1781</v>
      </c>
      <c r="AT1781">
        <f t="shared" si="114"/>
        <v>249</v>
      </c>
    </row>
    <row r="1782" spans="1:46" ht="15.75" x14ac:dyDescent="0.25">
      <c r="A1782" s="16">
        <v>1740</v>
      </c>
      <c r="B1782" s="22"/>
      <c r="C1782" s="4">
        <f t="shared" ca="1" si="113"/>
        <v>308</v>
      </c>
      <c r="D1782" s="16"/>
      <c r="E1782" s="16"/>
      <c r="F1782" s="22"/>
      <c r="G1782" s="29"/>
      <c r="K1782" s="30"/>
      <c r="AS1782">
        <v>1782</v>
      </c>
      <c r="AT1782">
        <f t="shared" si="114"/>
        <v>249</v>
      </c>
    </row>
    <row r="1783" spans="1:46" ht="15.75" x14ac:dyDescent="0.25">
      <c r="A1783" s="16">
        <v>1741</v>
      </c>
      <c r="B1783" s="22"/>
      <c r="C1783" s="4">
        <f t="shared" ca="1" si="113"/>
        <v>250</v>
      </c>
      <c r="D1783" s="16"/>
      <c r="E1783" s="16"/>
      <c r="F1783" s="22"/>
      <c r="G1783" s="29"/>
      <c r="K1783" s="30"/>
      <c r="AS1783">
        <v>1783</v>
      </c>
      <c r="AT1783">
        <f t="shared" si="114"/>
        <v>249</v>
      </c>
    </row>
    <row r="1784" spans="1:46" ht="15.75" x14ac:dyDescent="0.25">
      <c r="A1784" s="16">
        <v>1742</v>
      </c>
      <c r="B1784" s="22"/>
      <c r="C1784" s="4">
        <f t="shared" ca="1" si="113"/>
        <v>220</v>
      </c>
      <c r="D1784" s="16"/>
      <c r="E1784" s="16"/>
      <c r="F1784" s="22"/>
      <c r="G1784" s="29"/>
      <c r="K1784" s="30"/>
      <c r="AS1784">
        <v>1784</v>
      </c>
      <c r="AT1784">
        <f t="shared" si="114"/>
        <v>249</v>
      </c>
    </row>
    <row r="1785" spans="1:46" ht="15.75" x14ac:dyDescent="0.25">
      <c r="A1785" s="16">
        <v>1743</v>
      </c>
      <c r="B1785" s="22"/>
      <c r="C1785" s="4">
        <f t="shared" ca="1" si="113"/>
        <v>217</v>
      </c>
      <c r="D1785" s="16"/>
      <c r="E1785" s="16"/>
      <c r="F1785" s="22"/>
      <c r="G1785" s="29"/>
      <c r="K1785" s="30"/>
      <c r="AS1785">
        <v>1785</v>
      </c>
      <c r="AT1785">
        <f t="shared" ref="AT1785:AT1793" si="115">3*60+29</f>
        <v>209</v>
      </c>
    </row>
    <row r="1786" spans="1:46" ht="15.75" x14ac:dyDescent="0.25">
      <c r="A1786" s="16">
        <v>1744</v>
      </c>
      <c r="B1786" s="22"/>
      <c r="C1786" s="4">
        <f t="shared" ca="1" si="113"/>
        <v>226</v>
      </c>
      <c r="D1786" s="16"/>
      <c r="E1786" s="16"/>
      <c r="F1786" s="22"/>
      <c r="G1786" s="29"/>
      <c r="K1786" s="30"/>
      <c r="AS1786">
        <v>1786</v>
      </c>
      <c r="AT1786">
        <f t="shared" si="115"/>
        <v>209</v>
      </c>
    </row>
    <row r="1787" spans="1:46" ht="15.75" x14ac:dyDescent="0.25">
      <c r="A1787" s="16">
        <v>1745</v>
      </c>
      <c r="B1787" s="22"/>
      <c r="C1787" s="4">
        <f t="shared" ca="1" si="113"/>
        <v>245</v>
      </c>
      <c r="D1787" s="16"/>
      <c r="E1787" s="16"/>
      <c r="F1787" s="22"/>
      <c r="G1787" s="29"/>
      <c r="K1787" s="30"/>
      <c r="AS1787">
        <v>1787</v>
      </c>
      <c r="AT1787">
        <f t="shared" si="115"/>
        <v>209</v>
      </c>
    </row>
    <row r="1788" spans="1:46" ht="15.75" x14ac:dyDescent="0.25">
      <c r="A1788" s="16">
        <v>1746</v>
      </c>
      <c r="B1788" s="22"/>
      <c r="C1788" s="4">
        <f t="shared" ca="1" si="113"/>
        <v>244</v>
      </c>
      <c r="D1788" s="16"/>
      <c r="E1788" s="16"/>
      <c r="F1788" s="22"/>
      <c r="G1788" s="29"/>
      <c r="K1788" s="30"/>
      <c r="AS1788">
        <v>1788</v>
      </c>
      <c r="AT1788">
        <f t="shared" si="115"/>
        <v>209</v>
      </c>
    </row>
    <row r="1789" spans="1:46" ht="15.75" x14ac:dyDescent="0.25">
      <c r="A1789" s="16">
        <v>1747</v>
      </c>
      <c r="B1789" s="22"/>
      <c r="C1789" s="4">
        <f t="shared" ca="1" si="113"/>
        <v>252</v>
      </c>
      <c r="D1789" s="16"/>
      <c r="E1789" s="16"/>
      <c r="F1789" s="22"/>
      <c r="G1789" s="29"/>
      <c r="K1789" s="30"/>
      <c r="AS1789">
        <v>1789</v>
      </c>
      <c r="AT1789">
        <f t="shared" si="115"/>
        <v>209</v>
      </c>
    </row>
    <row r="1790" spans="1:46" ht="15.75" x14ac:dyDescent="0.25">
      <c r="A1790" s="16">
        <v>1748</v>
      </c>
      <c r="B1790" s="22"/>
      <c r="C1790" s="4">
        <f t="shared" ca="1" si="113"/>
        <v>254</v>
      </c>
      <c r="D1790" s="16"/>
      <c r="E1790" s="16"/>
      <c r="F1790" s="22"/>
      <c r="G1790" s="29"/>
      <c r="K1790" s="30"/>
      <c r="AS1790">
        <v>1790</v>
      </c>
      <c r="AT1790">
        <f t="shared" si="115"/>
        <v>209</v>
      </c>
    </row>
    <row r="1791" spans="1:46" ht="15.75" x14ac:dyDescent="0.25">
      <c r="A1791" s="16">
        <v>1749</v>
      </c>
      <c r="B1791" s="22"/>
      <c r="C1791" s="4">
        <f t="shared" ca="1" si="113"/>
        <v>258</v>
      </c>
      <c r="D1791" s="16"/>
      <c r="E1791" s="16"/>
      <c r="F1791" s="22"/>
      <c r="G1791" s="29"/>
      <c r="K1791" s="30"/>
      <c r="AS1791">
        <v>1791</v>
      </c>
      <c r="AT1791">
        <f t="shared" si="115"/>
        <v>209</v>
      </c>
    </row>
    <row r="1792" spans="1:46" ht="15.75" x14ac:dyDescent="0.25">
      <c r="A1792" s="16">
        <v>1750</v>
      </c>
      <c r="B1792" s="22"/>
      <c r="C1792" s="4">
        <f t="shared" ca="1" si="113"/>
        <v>246</v>
      </c>
      <c r="D1792" s="16"/>
      <c r="E1792" s="16"/>
      <c r="F1792" s="22"/>
      <c r="G1792" s="29"/>
      <c r="K1792" s="30"/>
      <c r="AS1792">
        <v>1792</v>
      </c>
      <c r="AT1792">
        <f t="shared" si="115"/>
        <v>209</v>
      </c>
    </row>
    <row r="1793" spans="1:46" ht="15.75" x14ac:dyDescent="0.25">
      <c r="A1793" s="16">
        <v>1751</v>
      </c>
      <c r="B1793" s="22"/>
      <c r="C1793" s="4">
        <f t="shared" ca="1" si="113"/>
        <v>197</v>
      </c>
      <c r="D1793" s="16"/>
      <c r="E1793" s="16"/>
      <c r="F1793" s="22"/>
      <c r="G1793" s="29"/>
      <c r="K1793" s="30"/>
      <c r="AS1793">
        <v>1793</v>
      </c>
      <c r="AT1793">
        <f t="shared" si="115"/>
        <v>209</v>
      </c>
    </row>
    <row r="1794" spans="1:46" ht="15.75" x14ac:dyDescent="0.25">
      <c r="A1794" s="16">
        <v>1752</v>
      </c>
      <c r="B1794" s="22"/>
      <c r="C1794" s="4">
        <f t="shared" ca="1" si="113"/>
        <v>260</v>
      </c>
      <c r="D1794" s="16"/>
      <c r="E1794" s="16"/>
      <c r="F1794" s="22"/>
      <c r="G1794" s="29"/>
      <c r="K1794" s="30"/>
      <c r="AS1794">
        <v>1794</v>
      </c>
      <c r="AT1794">
        <f>3*60+20</f>
        <v>200</v>
      </c>
    </row>
    <row r="1795" spans="1:46" ht="15.75" x14ac:dyDescent="0.25">
      <c r="A1795" s="16">
        <v>1753</v>
      </c>
      <c r="B1795" s="22"/>
      <c r="C1795" s="4">
        <f t="shared" ca="1" si="113"/>
        <v>245</v>
      </c>
      <c r="D1795" s="16"/>
      <c r="E1795" s="16"/>
      <c r="F1795" s="22"/>
      <c r="G1795" s="29"/>
      <c r="K1795" s="30"/>
      <c r="AS1795">
        <v>1795</v>
      </c>
      <c r="AT1795">
        <f>3*60+20</f>
        <v>200</v>
      </c>
    </row>
    <row r="1796" spans="1:46" ht="15.75" x14ac:dyDescent="0.25">
      <c r="A1796" s="16">
        <v>1754</v>
      </c>
      <c r="B1796" s="22"/>
      <c r="C1796" s="4">
        <f t="shared" ca="1" si="113"/>
        <v>223</v>
      </c>
      <c r="D1796" s="16"/>
      <c r="E1796" s="16"/>
      <c r="F1796" s="22"/>
      <c r="G1796" s="29"/>
      <c r="K1796" s="30"/>
      <c r="AS1796">
        <v>1796</v>
      </c>
      <c r="AT1796">
        <f>3*60+20</f>
        <v>200</v>
      </c>
    </row>
    <row r="1797" spans="1:46" ht="15.75" x14ac:dyDescent="0.25">
      <c r="A1797" s="16">
        <v>1755</v>
      </c>
      <c r="B1797" s="22"/>
      <c r="C1797" s="4">
        <f t="shared" ca="1" si="113"/>
        <v>273</v>
      </c>
      <c r="D1797" s="16"/>
      <c r="E1797" s="16"/>
      <c r="F1797" s="22"/>
      <c r="G1797" s="29"/>
      <c r="K1797" s="30"/>
      <c r="AS1797">
        <v>1797</v>
      </c>
      <c r="AT1797">
        <f>3*60+20</f>
        <v>200</v>
      </c>
    </row>
    <row r="1798" spans="1:46" ht="15.75" x14ac:dyDescent="0.25">
      <c r="A1798" s="16">
        <v>1756</v>
      </c>
      <c r="B1798" s="22"/>
      <c r="C1798" s="4">
        <f t="shared" ca="1" si="113"/>
        <v>237</v>
      </c>
      <c r="D1798" s="16"/>
      <c r="E1798" s="16"/>
      <c r="F1798" s="22"/>
      <c r="G1798" s="29"/>
      <c r="K1798" s="30"/>
      <c r="AS1798">
        <v>1798</v>
      </c>
      <c r="AT1798">
        <f>3*60+23</f>
        <v>203</v>
      </c>
    </row>
    <row r="1799" spans="1:46" ht="15.75" x14ac:dyDescent="0.25">
      <c r="A1799" s="16">
        <v>1757</v>
      </c>
      <c r="B1799" s="22"/>
      <c r="C1799" s="4">
        <f t="shared" ca="1" si="113"/>
        <v>186</v>
      </c>
      <c r="D1799" s="16"/>
      <c r="E1799" s="16"/>
      <c r="F1799" s="22"/>
      <c r="G1799" s="29"/>
      <c r="K1799" s="30"/>
      <c r="AS1799">
        <v>1799</v>
      </c>
      <c r="AT1799">
        <f>3*60+23</f>
        <v>203</v>
      </c>
    </row>
    <row r="1800" spans="1:46" ht="15.75" x14ac:dyDescent="0.25">
      <c r="A1800" s="16">
        <v>1758</v>
      </c>
      <c r="B1800" s="22"/>
      <c r="C1800" s="4">
        <f t="shared" ca="1" si="113"/>
        <v>223</v>
      </c>
      <c r="D1800" s="16"/>
      <c r="E1800" s="16"/>
      <c r="F1800" s="22"/>
      <c r="G1800" s="29"/>
      <c r="K1800" s="30"/>
      <c r="AS1800">
        <v>1800</v>
      </c>
      <c r="AT1800">
        <f>3*60+23</f>
        <v>203</v>
      </c>
    </row>
    <row r="1801" spans="1:46" ht="15.75" x14ac:dyDescent="0.25">
      <c r="A1801" s="16">
        <v>1759</v>
      </c>
      <c r="B1801" s="22"/>
      <c r="C1801" s="4">
        <f t="shared" ca="1" si="113"/>
        <v>268</v>
      </c>
      <c r="D1801" s="16"/>
      <c r="E1801" s="16"/>
      <c r="F1801" s="22"/>
      <c r="G1801" s="29"/>
      <c r="K1801" s="30"/>
      <c r="AS1801">
        <v>1801</v>
      </c>
      <c r="AT1801">
        <f>3*60+23</f>
        <v>203</v>
      </c>
    </row>
    <row r="1802" spans="1:46" ht="15.75" x14ac:dyDescent="0.25">
      <c r="A1802" s="16">
        <v>1760</v>
      </c>
      <c r="B1802" s="22"/>
      <c r="C1802" s="4">
        <f t="shared" ca="1" si="113"/>
        <v>229</v>
      </c>
      <c r="D1802" s="16"/>
      <c r="E1802" s="16"/>
      <c r="F1802" s="22"/>
      <c r="G1802" s="29"/>
      <c r="K1802" s="30"/>
      <c r="AS1802">
        <v>1802</v>
      </c>
      <c r="AT1802">
        <f>3*60+45</f>
        <v>225</v>
      </c>
    </row>
    <row r="1803" spans="1:46" ht="15.75" x14ac:dyDescent="0.25">
      <c r="A1803" s="16">
        <v>1761</v>
      </c>
      <c r="B1803" s="22"/>
      <c r="C1803" s="4">
        <f t="shared" ca="1" si="113"/>
        <v>199</v>
      </c>
      <c r="D1803" s="16"/>
      <c r="E1803" s="16"/>
      <c r="F1803" s="22"/>
      <c r="G1803" s="29"/>
      <c r="K1803" s="30"/>
      <c r="AS1803">
        <v>1803</v>
      </c>
      <c r="AT1803">
        <f t="shared" ref="AT1803:AT1812" si="116">3*60+23</f>
        <v>203</v>
      </c>
    </row>
    <row r="1804" spans="1:46" ht="15.75" x14ac:dyDescent="0.25">
      <c r="A1804" s="16">
        <v>1762</v>
      </c>
      <c r="B1804" s="22"/>
      <c r="C1804" s="4">
        <f t="shared" ca="1" si="113"/>
        <v>237</v>
      </c>
      <c r="D1804" s="16"/>
      <c r="E1804" s="16"/>
      <c r="F1804" s="22"/>
      <c r="G1804" s="29"/>
      <c r="K1804" s="30"/>
      <c r="AS1804">
        <v>1804</v>
      </c>
      <c r="AT1804">
        <f t="shared" si="116"/>
        <v>203</v>
      </c>
    </row>
    <row r="1805" spans="1:46" ht="15.75" x14ac:dyDescent="0.25">
      <c r="A1805" s="16">
        <v>1763</v>
      </c>
      <c r="B1805" s="22"/>
      <c r="C1805" s="4">
        <f t="shared" ca="1" si="113"/>
        <v>238</v>
      </c>
      <c r="D1805" s="16"/>
      <c r="E1805" s="16"/>
      <c r="F1805" s="22"/>
      <c r="G1805" s="29"/>
      <c r="K1805" s="30"/>
      <c r="AS1805">
        <v>1805</v>
      </c>
      <c r="AT1805">
        <f t="shared" si="116"/>
        <v>203</v>
      </c>
    </row>
    <row r="1806" spans="1:46" ht="15.75" x14ac:dyDescent="0.25">
      <c r="A1806" s="16">
        <v>1764</v>
      </c>
      <c r="B1806" s="22"/>
      <c r="C1806" s="4">
        <f t="shared" ca="1" si="113"/>
        <v>220</v>
      </c>
      <c r="D1806" s="16"/>
      <c r="E1806" s="16"/>
      <c r="F1806" s="22"/>
      <c r="G1806" s="29"/>
      <c r="K1806" s="30"/>
      <c r="AS1806">
        <v>1806</v>
      </c>
      <c r="AT1806">
        <f t="shared" si="116"/>
        <v>203</v>
      </c>
    </row>
    <row r="1807" spans="1:46" ht="15.75" x14ac:dyDescent="0.25">
      <c r="A1807" s="16">
        <v>1765</v>
      </c>
      <c r="B1807" s="22"/>
      <c r="C1807" s="4">
        <f t="shared" ca="1" si="113"/>
        <v>268</v>
      </c>
      <c r="D1807" s="16"/>
      <c r="E1807" s="16"/>
      <c r="F1807" s="22"/>
      <c r="G1807" s="29"/>
      <c r="K1807" s="30"/>
      <c r="AS1807">
        <v>1807</v>
      </c>
      <c r="AT1807">
        <f t="shared" si="116"/>
        <v>203</v>
      </c>
    </row>
    <row r="1808" spans="1:46" ht="15.75" x14ac:dyDescent="0.25">
      <c r="A1808" s="16">
        <v>1766</v>
      </c>
      <c r="B1808" s="22"/>
      <c r="C1808" s="4">
        <f t="shared" ca="1" si="113"/>
        <v>227</v>
      </c>
      <c r="D1808" s="16"/>
      <c r="E1808" s="16"/>
      <c r="F1808" s="22"/>
      <c r="G1808" s="29"/>
      <c r="K1808" s="30"/>
      <c r="AS1808">
        <v>1808</v>
      </c>
      <c r="AT1808">
        <f t="shared" si="116"/>
        <v>203</v>
      </c>
    </row>
    <row r="1809" spans="1:46" ht="15.75" x14ac:dyDescent="0.25">
      <c r="A1809" s="16">
        <v>1767</v>
      </c>
      <c r="B1809" s="22"/>
      <c r="C1809" s="4">
        <f t="shared" ca="1" si="113"/>
        <v>215</v>
      </c>
      <c r="D1809" s="16"/>
      <c r="E1809" s="16"/>
      <c r="F1809" s="22"/>
      <c r="G1809" s="29"/>
      <c r="K1809" s="30"/>
      <c r="AS1809">
        <v>1809</v>
      </c>
      <c r="AT1809">
        <f t="shared" si="116"/>
        <v>203</v>
      </c>
    </row>
    <row r="1810" spans="1:46" ht="15.75" x14ac:dyDescent="0.25">
      <c r="A1810" s="16">
        <v>1768</v>
      </c>
      <c r="B1810" s="22"/>
      <c r="C1810" s="4">
        <f t="shared" ca="1" si="113"/>
        <v>225</v>
      </c>
      <c r="D1810" s="16"/>
      <c r="E1810" s="16"/>
      <c r="F1810" s="22"/>
      <c r="G1810" s="29"/>
      <c r="K1810" s="30"/>
      <c r="AS1810">
        <v>1810</v>
      </c>
      <c r="AT1810">
        <f t="shared" si="116"/>
        <v>203</v>
      </c>
    </row>
    <row r="1811" spans="1:46" ht="15.75" x14ac:dyDescent="0.25">
      <c r="A1811" s="16">
        <v>1769</v>
      </c>
      <c r="B1811" s="22"/>
      <c r="C1811" s="4">
        <f t="shared" ca="1" si="113"/>
        <v>233</v>
      </c>
      <c r="D1811" s="16"/>
      <c r="E1811" s="16"/>
      <c r="F1811" s="22"/>
      <c r="G1811" s="29"/>
      <c r="K1811" s="30"/>
      <c r="AS1811">
        <v>1811</v>
      </c>
      <c r="AT1811">
        <f t="shared" si="116"/>
        <v>203</v>
      </c>
    </row>
    <row r="1812" spans="1:46" ht="15.75" x14ac:dyDescent="0.25">
      <c r="A1812" s="16">
        <v>1770</v>
      </c>
      <c r="B1812" s="22"/>
      <c r="C1812" s="4">
        <f t="shared" ca="1" si="113"/>
        <v>171</v>
      </c>
      <c r="D1812" s="16"/>
      <c r="E1812" s="16"/>
      <c r="F1812" s="22"/>
      <c r="G1812" s="29"/>
      <c r="K1812" s="30"/>
      <c r="AS1812">
        <v>1812</v>
      </c>
      <c r="AT1812">
        <f t="shared" si="116"/>
        <v>203</v>
      </c>
    </row>
    <row r="1813" spans="1:46" ht="15.75" x14ac:dyDescent="0.25">
      <c r="A1813" s="16">
        <v>1771</v>
      </c>
      <c r="B1813" s="22"/>
      <c r="C1813" s="4">
        <f t="shared" ca="1" si="113"/>
        <v>225</v>
      </c>
      <c r="D1813" s="16"/>
      <c r="E1813" s="16"/>
      <c r="F1813" s="22"/>
      <c r="G1813" s="29"/>
      <c r="K1813" s="30"/>
      <c r="AS1813">
        <v>1813</v>
      </c>
      <c r="AT1813">
        <f t="shared" ref="AT1813:AT1822" si="117">3*60+28</f>
        <v>208</v>
      </c>
    </row>
    <row r="1814" spans="1:46" ht="15.75" x14ac:dyDescent="0.25">
      <c r="A1814" s="16">
        <v>1772</v>
      </c>
      <c r="B1814" s="22"/>
      <c r="C1814" s="4">
        <f t="shared" ca="1" si="113"/>
        <v>242</v>
      </c>
      <c r="D1814" s="16"/>
      <c r="E1814" s="16"/>
      <c r="F1814" s="22"/>
      <c r="G1814" s="29"/>
      <c r="K1814" s="30"/>
      <c r="AS1814">
        <v>1814</v>
      </c>
      <c r="AT1814">
        <f t="shared" si="117"/>
        <v>208</v>
      </c>
    </row>
    <row r="1815" spans="1:46" ht="15.75" x14ac:dyDescent="0.25">
      <c r="A1815" s="16">
        <v>1773</v>
      </c>
      <c r="B1815" s="22"/>
      <c r="C1815" s="4">
        <f t="shared" ca="1" si="113"/>
        <v>266</v>
      </c>
      <c r="D1815" s="16"/>
      <c r="E1815" s="16"/>
      <c r="F1815" s="22"/>
      <c r="G1815" s="29"/>
      <c r="K1815" s="30"/>
      <c r="AS1815">
        <v>1815</v>
      </c>
      <c r="AT1815">
        <f t="shared" si="117"/>
        <v>208</v>
      </c>
    </row>
    <row r="1816" spans="1:46" ht="15.75" x14ac:dyDescent="0.25">
      <c r="A1816" s="16">
        <v>1774</v>
      </c>
      <c r="B1816" s="22"/>
      <c r="C1816" s="4">
        <f t="shared" ca="1" si="113"/>
        <v>227</v>
      </c>
      <c r="D1816" s="16"/>
      <c r="E1816" s="16"/>
      <c r="F1816" s="22"/>
      <c r="G1816" s="29"/>
      <c r="K1816" s="30"/>
      <c r="AS1816">
        <v>1816</v>
      </c>
      <c r="AT1816">
        <f t="shared" si="117"/>
        <v>208</v>
      </c>
    </row>
    <row r="1817" spans="1:46" ht="15.75" x14ac:dyDescent="0.25">
      <c r="A1817" s="16">
        <v>1775</v>
      </c>
      <c r="B1817" s="22"/>
      <c r="C1817" s="4">
        <f t="shared" ca="1" si="113"/>
        <v>210</v>
      </c>
      <c r="D1817" s="16"/>
      <c r="E1817" s="16"/>
      <c r="F1817" s="22"/>
      <c r="G1817" s="29"/>
      <c r="K1817" s="30"/>
      <c r="AS1817">
        <v>1817</v>
      </c>
      <c r="AT1817">
        <f t="shared" si="117"/>
        <v>208</v>
      </c>
    </row>
    <row r="1818" spans="1:46" ht="15.75" x14ac:dyDescent="0.25">
      <c r="A1818" s="16">
        <v>1776</v>
      </c>
      <c r="B1818" s="22"/>
      <c r="C1818" s="4">
        <f t="shared" ca="1" si="113"/>
        <v>247</v>
      </c>
      <c r="D1818" s="16"/>
      <c r="E1818" s="16"/>
      <c r="F1818" s="22"/>
      <c r="G1818" s="29"/>
      <c r="K1818" s="30"/>
      <c r="AS1818">
        <v>1818</v>
      </c>
      <c r="AT1818">
        <f t="shared" si="117"/>
        <v>208</v>
      </c>
    </row>
    <row r="1819" spans="1:46" ht="15.75" x14ac:dyDescent="0.25">
      <c r="A1819" s="16">
        <v>1777</v>
      </c>
      <c r="B1819" s="22"/>
      <c r="C1819" s="4">
        <f t="shared" ca="1" si="113"/>
        <v>240</v>
      </c>
      <c r="D1819" s="16"/>
      <c r="E1819" s="16"/>
      <c r="F1819" s="22"/>
      <c r="G1819" s="29"/>
      <c r="K1819" s="30"/>
      <c r="AS1819">
        <v>1819</v>
      </c>
      <c r="AT1819">
        <f t="shared" si="117"/>
        <v>208</v>
      </c>
    </row>
    <row r="1820" spans="1:46" ht="15.75" x14ac:dyDescent="0.25">
      <c r="A1820" s="16">
        <v>1778</v>
      </c>
      <c r="B1820" s="22"/>
      <c r="C1820" s="4">
        <f t="shared" ca="1" si="113"/>
        <v>249</v>
      </c>
      <c r="D1820" s="16"/>
      <c r="E1820" s="16"/>
      <c r="F1820" s="22"/>
      <c r="G1820" s="29"/>
      <c r="K1820" s="30"/>
      <c r="AS1820">
        <v>1820</v>
      </c>
      <c r="AT1820">
        <f t="shared" si="117"/>
        <v>208</v>
      </c>
    </row>
    <row r="1821" spans="1:46" ht="15.75" x14ac:dyDescent="0.25">
      <c r="A1821" s="16">
        <v>1779</v>
      </c>
      <c r="B1821" s="22"/>
      <c r="C1821" s="4">
        <f t="shared" ca="1" si="113"/>
        <v>228</v>
      </c>
      <c r="D1821" s="16"/>
      <c r="E1821" s="16"/>
      <c r="F1821" s="22"/>
      <c r="G1821" s="29"/>
      <c r="K1821" s="30"/>
      <c r="AS1821">
        <v>1821</v>
      </c>
      <c r="AT1821">
        <f t="shared" si="117"/>
        <v>208</v>
      </c>
    </row>
    <row r="1822" spans="1:46" ht="15.75" x14ac:dyDescent="0.25">
      <c r="A1822" s="16">
        <v>1780</v>
      </c>
      <c r="B1822" s="22"/>
      <c r="C1822" s="4">
        <f t="shared" ca="1" si="113"/>
        <v>243</v>
      </c>
      <c r="D1822" s="16"/>
      <c r="E1822" s="16"/>
      <c r="F1822" s="22"/>
      <c r="G1822" s="29"/>
      <c r="K1822" s="30"/>
      <c r="AS1822">
        <v>1822</v>
      </c>
      <c r="AT1822">
        <f t="shared" si="117"/>
        <v>208</v>
      </c>
    </row>
    <row r="1823" spans="1:46" ht="15.75" x14ac:dyDescent="0.25">
      <c r="A1823" s="16">
        <v>1781</v>
      </c>
      <c r="B1823" s="22"/>
      <c r="C1823" s="4">
        <f t="shared" ca="1" si="113"/>
        <v>143</v>
      </c>
      <c r="D1823" s="16"/>
      <c r="E1823" s="16"/>
      <c r="F1823" s="22"/>
      <c r="G1823" s="29"/>
      <c r="K1823" s="30"/>
      <c r="AS1823">
        <v>1823</v>
      </c>
      <c r="AT1823">
        <f>3*60+49</f>
        <v>229</v>
      </c>
    </row>
    <row r="1824" spans="1:46" ht="15.75" x14ac:dyDescent="0.25">
      <c r="A1824" s="16">
        <v>1782</v>
      </c>
      <c r="B1824" s="22"/>
      <c r="C1824" s="4">
        <f t="shared" ca="1" si="113"/>
        <v>229</v>
      </c>
      <c r="D1824" s="16"/>
      <c r="E1824" s="16"/>
      <c r="F1824" s="22"/>
      <c r="G1824" s="29"/>
      <c r="K1824" s="30"/>
      <c r="AS1824">
        <v>1824</v>
      </c>
      <c r="AT1824">
        <f>3*60+49</f>
        <v>229</v>
      </c>
    </row>
    <row r="1825" spans="1:46" ht="15.75" x14ac:dyDescent="0.25">
      <c r="A1825" s="16">
        <v>1783</v>
      </c>
      <c r="B1825" s="22"/>
      <c r="C1825" s="4">
        <f t="shared" ca="1" si="113"/>
        <v>327</v>
      </c>
      <c r="D1825" s="16"/>
      <c r="E1825" s="16"/>
      <c r="F1825" s="22"/>
      <c r="G1825" s="29"/>
      <c r="K1825" s="30"/>
      <c r="AS1825">
        <v>1825</v>
      </c>
      <c r="AT1825">
        <f>3*60+49</f>
        <v>229</v>
      </c>
    </row>
    <row r="1826" spans="1:46" ht="15.75" x14ac:dyDescent="0.25">
      <c r="A1826" s="16">
        <v>1784</v>
      </c>
      <c r="B1826" s="22"/>
      <c r="C1826" s="4">
        <f t="shared" ca="1" si="113"/>
        <v>222</v>
      </c>
      <c r="D1826" s="16"/>
      <c r="E1826" s="16"/>
      <c r="F1826" s="22"/>
      <c r="G1826" s="29"/>
      <c r="K1826" s="30"/>
      <c r="AS1826">
        <v>1826</v>
      </c>
      <c r="AT1826">
        <f>3*60+49</f>
        <v>229</v>
      </c>
    </row>
    <row r="1827" spans="1:46" ht="15.75" x14ac:dyDescent="0.25">
      <c r="A1827" s="16">
        <v>1785</v>
      </c>
      <c r="B1827" s="22"/>
      <c r="C1827" s="4">
        <f t="shared" ca="1" si="113"/>
        <v>243</v>
      </c>
      <c r="D1827" s="16"/>
      <c r="E1827" s="16"/>
      <c r="F1827" s="22"/>
      <c r="G1827" s="29"/>
      <c r="K1827" s="30"/>
      <c r="AS1827">
        <v>1827</v>
      </c>
      <c r="AT1827">
        <f>3*60+49</f>
        <v>229</v>
      </c>
    </row>
    <row r="1828" spans="1:46" ht="15.75" x14ac:dyDescent="0.25">
      <c r="A1828" s="16">
        <v>1786</v>
      </c>
      <c r="B1828" s="22"/>
      <c r="C1828" s="4">
        <f t="shared" ca="1" si="113"/>
        <v>210</v>
      </c>
      <c r="D1828" s="16"/>
      <c r="E1828" s="16"/>
      <c r="F1828" s="22"/>
      <c r="G1828" s="29"/>
      <c r="K1828" s="30"/>
      <c r="AS1828">
        <v>1828</v>
      </c>
      <c r="AT1828">
        <f>3*60+53</f>
        <v>233</v>
      </c>
    </row>
    <row r="1829" spans="1:46" ht="15.75" x14ac:dyDescent="0.25">
      <c r="A1829" s="16">
        <v>1787</v>
      </c>
      <c r="B1829" s="22"/>
      <c r="C1829" s="4">
        <f t="shared" ca="1" si="113"/>
        <v>207</v>
      </c>
      <c r="D1829" s="16"/>
      <c r="E1829" s="16"/>
      <c r="F1829" s="22"/>
      <c r="G1829" s="29"/>
      <c r="K1829" s="30"/>
      <c r="AS1829">
        <v>1829</v>
      </c>
      <c r="AT1829">
        <f>3*60+53</f>
        <v>233</v>
      </c>
    </row>
    <row r="1830" spans="1:46" ht="15.75" x14ac:dyDescent="0.25">
      <c r="A1830" s="16">
        <v>1788</v>
      </c>
      <c r="B1830" s="22"/>
      <c r="C1830" s="4">
        <f t="shared" ca="1" si="113"/>
        <v>231</v>
      </c>
      <c r="D1830" s="16"/>
      <c r="E1830" s="16"/>
      <c r="F1830" s="22"/>
      <c r="G1830" s="29"/>
      <c r="K1830" s="30"/>
      <c r="AS1830">
        <v>1830</v>
      </c>
      <c r="AT1830">
        <f>3*60+44</f>
        <v>224</v>
      </c>
    </row>
    <row r="1831" spans="1:46" ht="15.75" x14ac:dyDescent="0.25">
      <c r="A1831" s="16">
        <v>1789</v>
      </c>
      <c r="B1831" s="22"/>
      <c r="C1831" s="4">
        <f t="shared" ca="1" si="113"/>
        <v>231</v>
      </c>
      <c r="D1831" s="16"/>
      <c r="E1831" s="16"/>
      <c r="F1831" s="22"/>
      <c r="G1831" s="29"/>
      <c r="K1831" s="30"/>
      <c r="AS1831">
        <v>1831</v>
      </c>
      <c r="AT1831">
        <f>4*60+30</f>
        <v>270</v>
      </c>
    </row>
    <row r="1832" spans="1:46" ht="15.75" x14ac:dyDescent="0.25">
      <c r="A1832" s="16">
        <v>1790</v>
      </c>
      <c r="B1832" s="22"/>
      <c r="C1832" s="4">
        <f t="shared" ca="1" si="113"/>
        <v>280</v>
      </c>
      <c r="D1832" s="16"/>
      <c r="E1832" s="16"/>
      <c r="F1832" s="22"/>
      <c r="G1832" s="29"/>
      <c r="K1832" s="30"/>
      <c r="AS1832">
        <v>1832</v>
      </c>
      <c r="AT1832">
        <f>4*60+30</f>
        <v>270</v>
      </c>
    </row>
    <row r="1833" spans="1:46" ht="15.75" x14ac:dyDescent="0.25">
      <c r="A1833" s="16">
        <v>1791</v>
      </c>
      <c r="B1833" s="22"/>
      <c r="C1833" s="4">
        <f t="shared" ca="1" si="113"/>
        <v>245</v>
      </c>
      <c r="D1833" s="16"/>
      <c r="E1833" s="16"/>
      <c r="F1833" s="22"/>
      <c r="G1833" s="29"/>
      <c r="K1833" s="30"/>
      <c r="AS1833">
        <v>1833</v>
      </c>
      <c r="AT1833">
        <f>3*60+30</f>
        <v>210</v>
      </c>
    </row>
    <row r="1834" spans="1:46" ht="15.75" x14ac:dyDescent="0.25">
      <c r="A1834" s="16">
        <v>1792</v>
      </c>
      <c r="B1834" s="22"/>
      <c r="C1834" s="4">
        <f t="shared" ca="1" si="113"/>
        <v>193</v>
      </c>
      <c r="D1834" s="16"/>
      <c r="E1834" s="16"/>
      <c r="F1834" s="22"/>
      <c r="G1834" s="29"/>
      <c r="K1834" s="30"/>
      <c r="AS1834">
        <v>1834</v>
      </c>
      <c r="AT1834">
        <f>3*60+30</f>
        <v>210</v>
      </c>
    </row>
    <row r="1835" spans="1:46" ht="15.75" x14ac:dyDescent="0.25">
      <c r="A1835" s="16">
        <v>1793</v>
      </c>
      <c r="B1835" s="22"/>
      <c r="C1835" s="4">
        <f t="shared" ref="C1835:C1898" ca="1" si="118">IF(OR(ISBLANK(A1835),A1835&gt;$I$9),NA(),OFFSET(INDIRECT($BA$3),A1835-1,0,1,1))</f>
        <v>214</v>
      </c>
      <c r="D1835" s="16"/>
      <c r="E1835" s="16"/>
      <c r="F1835" s="22"/>
      <c r="G1835" s="29"/>
      <c r="K1835" s="30"/>
      <c r="AS1835">
        <v>1835</v>
      </c>
      <c r="AT1835">
        <f>3*60+30</f>
        <v>210</v>
      </c>
    </row>
    <row r="1836" spans="1:46" ht="15.75" x14ac:dyDescent="0.25">
      <c r="A1836" s="16">
        <v>1794</v>
      </c>
      <c r="B1836" s="22"/>
      <c r="C1836" s="4">
        <f t="shared" ca="1" si="118"/>
        <v>269</v>
      </c>
      <c r="D1836" s="16"/>
      <c r="E1836" s="16"/>
      <c r="F1836" s="22"/>
      <c r="G1836" s="29"/>
      <c r="K1836" s="30"/>
      <c r="AS1836">
        <v>1836</v>
      </c>
      <c r="AT1836">
        <f>3*60+30</f>
        <v>210</v>
      </c>
    </row>
    <row r="1837" spans="1:46" ht="15.75" x14ac:dyDescent="0.25">
      <c r="A1837" s="16">
        <v>1795</v>
      </c>
      <c r="B1837" s="22"/>
      <c r="C1837" s="4">
        <f t="shared" ca="1" si="118"/>
        <v>265</v>
      </c>
      <c r="D1837" s="16"/>
      <c r="E1837" s="16"/>
      <c r="F1837" s="22"/>
      <c r="G1837" s="29"/>
      <c r="K1837" s="30"/>
      <c r="AS1837">
        <v>1837</v>
      </c>
      <c r="AT1837">
        <f>3*60+30</f>
        <v>210</v>
      </c>
    </row>
    <row r="1838" spans="1:46" ht="15.75" x14ac:dyDescent="0.25">
      <c r="A1838" s="16">
        <v>1796</v>
      </c>
      <c r="B1838" s="22"/>
      <c r="C1838" s="4">
        <f t="shared" ca="1" si="118"/>
        <v>249</v>
      </c>
      <c r="D1838" s="16"/>
      <c r="E1838" s="16"/>
      <c r="F1838" s="22"/>
      <c r="G1838" s="29"/>
      <c r="K1838" s="30"/>
      <c r="AS1838">
        <v>1838</v>
      </c>
      <c r="AT1838">
        <f>3*60+22</f>
        <v>202</v>
      </c>
    </row>
    <row r="1839" spans="1:46" ht="15.75" x14ac:dyDescent="0.25">
      <c r="A1839" s="16">
        <v>1797</v>
      </c>
      <c r="B1839" s="22"/>
      <c r="C1839" s="4">
        <f t="shared" ca="1" si="118"/>
        <v>230</v>
      </c>
      <c r="D1839" s="16"/>
      <c r="E1839" s="16"/>
      <c r="F1839" s="22"/>
      <c r="G1839" s="29"/>
      <c r="K1839" s="30"/>
      <c r="AS1839">
        <v>1839</v>
      </c>
      <c r="AT1839">
        <f>3*60+27</f>
        <v>207</v>
      </c>
    </row>
    <row r="1840" spans="1:46" ht="15.75" x14ac:dyDescent="0.25">
      <c r="A1840" s="16">
        <v>1798</v>
      </c>
      <c r="B1840" s="22"/>
      <c r="C1840" s="4">
        <f t="shared" ca="1" si="118"/>
        <v>244</v>
      </c>
      <c r="D1840" s="16"/>
      <c r="E1840" s="16"/>
      <c r="F1840" s="22"/>
      <c r="G1840" s="29"/>
      <c r="K1840" s="30"/>
      <c r="AS1840">
        <v>1840</v>
      </c>
      <c r="AT1840">
        <f>3*60+36</f>
        <v>216</v>
      </c>
    </row>
    <row r="1841" spans="1:46" ht="15.75" x14ac:dyDescent="0.25">
      <c r="A1841" s="16">
        <v>1799</v>
      </c>
      <c r="B1841" s="22"/>
      <c r="C1841" s="4">
        <f t="shared" ca="1" si="118"/>
        <v>178</v>
      </c>
      <c r="D1841" s="16"/>
      <c r="E1841" s="16"/>
      <c r="F1841" s="22"/>
      <c r="G1841" s="29"/>
      <c r="K1841" s="30"/>
      <c r="AS1841">
        <v>1841</v>
      </c>
      <c r="AT1841">
        <f>3*60+27</f>
        <v>207</v>
      </c>
    </row>
    <row r="1842" spans="1:46" ht="15.75" x14ac:dyDescent="0.25">
      <c r="A1842" s="16">
        <v>1800</v>
      </c>
      <c r="B1842" s="22"/>
      <c r="C1842" s="4">
        <f t="shared" ca="1" si="118"/>
        <v>253</v>
      </c>
      <c r="D1842" s="16"/>
      <c r="E1842" s="16"/>
      <c r="F1842" s="22"/>
      <c r="G1842" s="29"/>
      <c r="K1842" s="30"/>
      <c r="AS1842">
        <v>1842</v>
      </c>
      <c r="AT1842">
        <f>3*60+53</f>
        <v>233</v>
      </c>
    </row>
    <row r="1843" spans="1:46" ht="15.75" x14ac:dyDescent="0.25">
      <c r="A1843" s="16">
        <v>1801</v>
      </c>
      <c r="B1843" s="22"/>
      <c r="C1843" s="4">
        <f t="shared" ca="1" si="118"/>
        <v>244</v>
      </c>
      <c r="D1843" s="16"/>
      <c r="E1843" s="16"/>
      <c r="F1843" s="22"/>
      <c r="G1843" s="29"/>
      <c r="K1843" s="30"/>
      <c r="AS1843">
        <v>1843</v>
      </c>
      <c r="AT1843">
        <f>3*60+53</f>
        <v>233</v>
      </c>
    </row>
    <row r="1844" spans="1:46" ht="15.75" x14ac:dyDescent="0.25">
      <c r="A1844" s="16">
        <v>1802</v>
      </c>
      <c r="B1844" s="22"/>
      <c r="C1844" s="4">
        <f t="shared" ca="1" si="118"/>
        <v>240</v>
      </c>
      <c r="D1844" s="16"/>
      <c r="E1844" s="16"/>
      <c r="F1844" s="22"/>
      <c r="G1844" s="29"/>
      <c r="K1844" s="30"/>
      <c r="AS1844">
        <v>1844</v>
      </c>
      <c r="AT1844">
        <f>3*60+53</f>
        <v>233</v>
      </c>
    </row>
    <row r="1845" spans="1:46" ht="15.75" x14ac:dyDescent="0.25">
      <c r="A1845" s="16">
        <v>1803</v>
      </c>
      <c r="B1845" s="22"/>
      <c r="C1845" s="4">
        <f t="shared" ca="1" si="118"/>
        <v>175</v>
      </c>
      <c r="D1845" s="16"/>
      <c r="E1845" s="16"/>
      <c r="F1845" s="22"/>
      <c r="G1845" s="29"/>
      <c r="K1845" s="30"/>
      <c r="AS1845">
        <v>1845</v>
      </c>
      <c r="AT1845">
        <f>3*60+53</f>
        <v>233</v>
      </c>
    </row>
    <row r="1846" spans="1:46" ht="15.75" x14ac:dyDescent="0.25">
      <c r="A1846" s="16">
        <v>1804</v>
      </c>
      <c r="B1846" s="22"/>
      <c r="C1846" s="4">
        <f t="shared" ca="1" si="118"/>
        <v>212</v>
      </c>
      <c r="D1846" s="16"/>
      <c r="E1846" s="16"/>
      <c r="F1846" s="22"/>
      <c r="G1846" s="29"/>
      <c r="K1846" s="30"/>
      <c r="AS1846">
        <v>1846</v>
      </c>
      <c r="AT1846">
        <f>3*60+53</f>
        <v>233</v>
      </c>
    </row>
    <row r="1847" spans="1:46" ht="15.75" x14ac:dyDescent="0.25">
      <c r="A1847" s="16">
        <v>1805</v>
      </c>
      <c r="B1847" s="22"/>
      <c r="C1847" s="4">
        <f t="shared" ca="1" si="118"/>
        <v>201</v>
      </c>
      <c r="D1847" s="16"/>
      <c r="E1847" s="16"/>
      <c r="F1847" s="22"/>
      <c r="G1847" s="29"/>
      <c r="K1847" s="30"/>
      <c r="AS1847">
        <v>1847</v>
      </c>
      <c r="AT1847">
        <f>3*60+58</f>
        <v>238</v>
      </c>
    </row>
    <row r="1848" spans="1:46" ht="15.75" x14ac:dyDescent="0.25">
      <c r="A1848" s="16">
        <v>1806</v>
      </c>
      <c r="B1848" s="22"/>
      <c r="C1848" s="4">
        <f t="shared" ca="1" si="118"/>
        <v>303</v>
      </c>
      <c r="D1848" s="16"/>
      <c r="E1848" s="16"/>
      <c r="F1848" s="22"/>
      <c r="G1848" s="29"/>
      <c r="K1848" s="30"/>
      <c r="AS1848">
        <v>1848</v>
      </c>
      <c r="AT1848">
        <f>3*60+58</f>
        <v>238</v>
      </c>
    </row>
    <row r="1849" spans="1:46" ht="15.75" x14ac:dyDescent="0.25">
      <c r="A1849" s="16">
        <v>1807</v>
      </c>
      <c r="B1849" s="22"/>
      <c r="C1849" s="4">
        <f t="shared" ca="1" si="118"/>
        <v>166</v>
      </c>
      <c r="D1849" s="16"/>
      <c r="E1849" s="16"/>
      <c r="F1849" s="22"/>
      <c r="G1849" s="29"/>
      <c r="K1849" s="30"/>
      <c r="AS1849">
        <v>1849</v>
      </c>
      <c r="AT1849">
        <f>3*60+58</f>
        <v>238</v>
      </c>
    </row>
    <row r="1850" spans="1:46" ht="15.75" x14ac:dyDescent="0.25">
      <c r="A1850" s="16">
        <v>1808</v>
      </c>
      <c r="B1850" s="22"/>
      <c r="C1850" s="4">
        <f t="shared" ca="1" si="118"/>
        <v>209</v>
      </c>
      <c r="D1850" s="16"/>
      <c r="E1850" s="16"/>
      <c r="F1850" s="22"/>
      <c r="G1850" s="29"/>
      <c r="K1850" s="30"/>
      <c r="AS1850">
        <v>1850</v>
      </c>
      <c r="AT1850">
        <f>5*60+2</f>
        <v>302</v>
      </c>
    </row>
    <row r="1851" spans="1:46" ht="15.75" x14ac:dyDescent="0.25">
      <c r="A1851" s="16">
        <v>1809</v>
      </c>
      <c r="B1851" s="22"/>
      <c r="C1851" s="4">
        <f t="shared" ca="1" si="118"/>
        <v>270</v>
      </c>
      <c r="D1851" s="16"/>
      <c r="E1851" s="16"/>
      <c r="F1851" s="22"/>
      <c r="G1851" s="29"/>
      <c r="K1851" s="30"/>
      <c r="AS1851">
        <v>1851</v>
      </c>
      <c r="AT1851">
        <f>5*60+2</f>
        <v>302</v>
      </c>
    </row>
    <row r="1852" spans="1:46" ht="15.75" x14ac:dyDescent="0.25">
      <c r="A1852" s="16">
        <v>1810</v>
      </c>
      <c r="B1852" s="22"/>
      <c r="C1852" s="4">
        <f t="shared" ca="1" si="118"/>
        <v>214</v>
      </c>
      <c r="D1852" s="16"/>
      <c r="E1852" s="16"/>
      <c r="F1852" s="22"/>
      <c r="G1852" s="29"/>
      <c r="K1852" s="30"/>
      <c r="AS1852">
        <v>1852</v>
      </c>
      <c r="AT1852">
        <f>3*60+38</f>
        <v>218</v>
      </c>
    </row>
    <row r="1853" spans="1:46" ht="15.75" x14ac:dyDescent="0.25">
      <c r="A1853" s="16">
        <v>1811</v>
      </c>
      <c r="B1853" s="22"/>
      <c r="C1853" s="4">
        <f t="shared" ca="1" si="118"/>
        <v>180</v>
      </c>
      <c r="D1853" s="16"/>
      <c r="E1853" s="16"/>
      <c r="F1853" s="22"/>
      <c r="G1853" s="29"/>
      <c r="K1853" s="30"/>
      <c r="AS1853">
        <v>1853</v>
      </c>
      <c r="AT1853">
        <f>3*60+38</f>
        <v>218</v>
      </c>
    </row>
    <row r="1854" spans="1:46" ht="15.75" x14ac:dyDescent="0.25">
      <c r="A1854" s="16">
        <v>1812</v>
      </c>
      <c r="B1854" s="22"/>
      <c r="C1854" s="4">
        <f t="shared" ca="1" si="118"/>
        <v>234</v>
      </c>
      <c r="D1854" s="16"/>
      <c r="E1854" s="16"/>
      <c r="F1854" s="22"/>
      <c r="G1854" s="29"/>
      <c r="K1854" s="30"/>
      <c r="AS1854">
        <v>1854</v>
      </c>
      <c r="AT1854">
        <f>4*60+13</f>
        <v>253</v>
      </c>
    </row>
    <row r="1855" spans="1:46" ht="15.75" x14ac:dyDescent="0.25">
      <c r="A1855" s="16">
        <v>1813</v>
      </c>
      <c r="B1855" s="22"/>
      <c r="C1855" s="4">
        <f t="shared" ca="1" si="118"/>
        <v>207</v>
      </c>
      <c r="D1855" s="16"/>
      <c r="E1855" s="16"/>
      <c r="F1855" s="22"/>
      <c r="G1855" s="29"/>
      <c r="K1855" s="30"/>
      <c r="AS1855">
        <v>1855</v>
      </c>
      <c r="AT1855">
        <f t="shared" ref="AT1855:AT1860" si="119">4*60+2</f>
        <v>242</v>
      </c>
    </row>
    <row r="1856" spans="1:46" ht="15.75" x14ac:dyDescent="0.25">
      <c r="A1856" s="16">
        <v>1814</v>
      </c>
      <c r="B1856" s="22"/>
      <c r="C1856" s="4">
        <f t="shared" ca="1" si="118"/>
        <v>191</v>
      </c>
      <c r="D1856" s="16"/>
      <c r="E1856" s="16"/>
      <c r="F1856" s="22"/>
      <c r="G1856" s="29"/>
      <c r="K1856" s="30"/>
      <c r="AS1856">
        <v>1856</v>
      </c>
      <c r="AT1856">
        <f t="shared" si="119"/>
        <v>242</v>
      </c>
    </row>
    <row r="1857" spans="1:46" ht="15.75" x14ac:dyDescent="0.25">
      <c r="A1857" s="16">
        <v>1815</v>
      </c>
      <c r="B1857" s="22"/>
      <c r="C1857" s="4">
        <f t="shared" ca="1" si="118"/>
        <v>352</v>
      </c>
      <c r="D1857" s="16"/>
      <c r="E1857" s="16"/>
      <c r="F1857" s="22"/>
      <c r="G1857" s="29"/>
      <c r="K1857" s="30"/>
      <c r="AS1857">
        <v>1857</v>
      </c>
      <c r="AT1857">
        <f t="shared" si="119"/>
        <v>242</v>
      </c>
    </row>
    <row r="1858" spans="1:46" ht="15.75" x14ac:dyDescent="0.25">
      <c r="A1858" s="16">
        <v>1816</v>
      </c>
      <c r="B1858" s="22"/>
      <c r="C1858" s="4">
        <f t="shared" ca="1" si="118"/>
        <v>293</v>
      </c>
      <c r="D1858" s="16"/>
      <c r="E1858" s="16"/>
      <c r="F1858" s="22"/>
      <c r="G1858" s="29"/>
      <c r="K1858" s="30"/>
      <c r="AS1858">
        <v>1858</v>
      </c>
      <c r="AT1858">
        <f t="shared" si="119"/>
        <v>242</v>
      </c>
    </row>
    <row r="1859" spans="1:46" ht="15.75" x14ac:dyDescent="0.25">
      <c r="A1859" s="16">
        <v>1817</v>
      </c>
      <c r="B1859" s="22"/>
      <c r="C1859" s="4">
        <f t="shared" ca="1" si="118"/>
        <v>205</v>
      </c>
      <c r="D1859" s="16"/>
      <c r="E1859" s="16"/>
      <c r="F1859" s="22"/>
      <c r="G1859" s="29"/>
      <c r="K1859" s="30"/>
      <c r="AS1859">
        <v>1859</v>
      </c>
      <c r="AT1859">
        <f t="shared" si="119"/>
        <v>242</v>
      </c>
    </row>
    <row r="1860" spans="1:46" ht="15.75" x14ac:dyDescent="0.25">
      <c r="A1860" s="16">
        <v>1818</v>
      </c>
      <c r="B1860" s="22"/>
      <c r="C1860" s="4">
        <f t="shared" ca="1" si="118"/>
        <v>258</v>
      </c>
      <c r="D1860" s="16"/>
      <c r="E1860" s="16"/>
      <c r="F1860" s="22"/>
      <c r="G1860" s="29"/>
      <c r="K1860" s="30"/>
      <c r="AS1860">
        <v>1860</v>
      </c>
      <c r="AT1860">
        <f t="shared" si="119"/>
        <v>242</v>
      </c>
    </row>
    <row r="1861" spans="1:46" ht="15.75" x14ac:dyDescent="0.25">
      <c r="A1861" s="16">
        <v>1819</v>
      </c>
      <c r="B1861" s="22"/>
      <c r="C1861" s="4">
        <f t="shared" ca="1" si="118"/>
        <v>258</v>
      </c>
      <c r="D1861" s="16"/>
      <c r="E1861" s="16"/>
      <c r="F1861" s="22"/>
      <c r="G1861" s="29"/>
      <c r="K1861" s="30"/>
      <c r="AS1861">
        <v>1861</v>
      </c>
      <c r="AT1861">
        <f>3*60+32</f>
        <v>212</v>
      </c>
    </row>
    <row r="1862" spans="1:46" ht="15.75" x14ac:dyDescent="0.25">
      <c r="A1862" s="16">
        <v>1820</v>
      </c>
      <c r="B1862" s="22"/>
      <c r="C1862" s="4">
        <f t="shared" ca="1" si="118"/>
        <v>256</v>
      </c>
      <c r="D1862" s="16"/>
      <c r="E1862" s="16"/>
      <c r="F1862" s="22"/>
      <c r="G1862" s="29"/>
      <c r="K1862" s="30"/>
      <c r="AS1862">
        <v>1862</v>
      </c>
      <c r="AT1862">
        <f>3*60+32</f>
        <v>212</v>
      </c>
    </row>
    <row r="1863" spans="1:46" ht="15.75" x14ac:dyDescent="0.25">
      <c r="A1863" s="16">
        <v>1821</v>
      </c>
      <c r="B1863" s="22"/>
      <c r="C1863" s="4">
        <f t="shared" ca="1" si="118"/>
        <v>227</v>
      </c>
      <c r="D1863" s="16"/>
      <c r="E1863" s="16"/>
      <c r="F1863" s="22"/>
      <c r="G1863" s="29"/>
      <c r="K1863" s="30"/>
      <c r="AS1863">
        <v>1863</v>
      </c>
      <c r="AT1863">
        <f>3*60+32</f>
        <v>212</v>
      </c>
    </row>
    <row r="1864" spans="1:46" ht="15.75" x14ac:dyDescent="0.25">
      <c r="A1864" s="16">
        <v>1822</v>
      </c>
      <c r="B1864" s="22"/>
      <c r="C1864" s="4">
        <f t="shared" ca="1" si="118"/>
        <v>315</v>
      </c>
      <c r="D1864" s="16"/>
      <c r="E1864" s="16"/>
      <c r="F1864" s="22"/>
      <c r="G1864" s="29"/>
      <c r="K1864" s="30"/>
      <c r="AS1864">
        <v>1864</v>
      </c>
      <c r="AT1864">
        <f t="shared" ref="AT1864:AT1870" si="120">4*60+3</f>
        <v>243</v>
      </c>
    </row>
    <row r="1865" spans="1:46" ht="15.75" x14ac:dyDescent="0.25">
      <c r="A1865" s="16">
        <v>1823</v>
      </c>
      <c r="B1865" s="22"/>
      <c r="C1865" s="4">
        <f t="shared" ca="1" si="118"/>
        <v>273</v>
      </c>
      <c r="D1865" s="16"/>
      <c r="E1865" s="16"/>
      <c r="F1865" s="22"/>
      <c r="G1865" s="29"/>
      <c r="K1865" s="30"/>
      <c r="AS1865">
        <v>1865</v>
      </c>
      <c r="AT1865">
        <f t="shared" si="120"/>
        <v>243</v>
      </c>
    </row>
    <row r="1866" spans="1:46" ht="15.75" x14ac:dyDescent="0.25">
      <c r="A1866" s="16">
        <v>1824</v>
      </c>
      <c r="B1866" s="22"/>
      <c r="C1866" s="4">
        <f t="shared" ca="1" si="118"/>
        <v>200</v>
      </c>
      <c r="D1866" s="16"/>
      <c r="E1866" s="16"/>
      <c r="F1866" s="22"/>
      <c r="G1866" s="29"/>
      <c r="K1866" s="30"/>
      <c r="AS1866">
        <v>1866</v>
      </c>
      <c r="AT1866">
        <f t="shared" si="120"/>
        <v>243</v>
      </c>
    </row>
    <row r="1867" spans="1:46" ht="15.75" x14ac:dyDescent="0.25">
      <c r="A1867" s="16">
        <v>1825</v>
      </c>
      <c r="B1867" s="22"/>
      <c r="C1867" s="4">
        <f t="shared" ca="1" si="118"/>
        <v>311</v>
      </c>
      <c r="D1867" s="16"/>
      <c r="E1867" s="16"/>
      <c r="F1867" s="22"/>
      <c r="G1867" s="29"/>
      <c r="K1867" s="30"/>
      <c r="AS1867">
        <v>1867</v>
      </c>
      <c r="AT1867">
        <f t="shared" si="120"/>
        <v>243</v>
      </c>
    </row>
    <row r="1868" spans="1:46" ht="15.75" x14ac:dyDescent="0.25">
      <c r="A1868" s="16">
        <v>1826</v>
      </c>
      <c r="B1868" s="22"/>
      <c r="C1868" s="4">
        <f t="shared" ca="1" si="118"/>
        <v>274</v>
      </c>
      <c r="D1868" s="16"/>
      <c r="E1868" s="16"/>
      <c r="F1868" s="22"/>
      <c r="G1868" s="29"/>
      <c r="K1868" s="30"/>
      <c r="AS1868">
        <v>1868</v>
      </c>
      <c r="AT1868">
        <f t="shared" si="120"/>
        <v>243</v>
      </c>
    </row>
    <row r="1869" spans="1:46" ht="15.75" x14ac:dyDescent="0.25">
      <c r="A1869" s="16">
        <v>1827</v>
      </c>
      <c r="B1869" s="22"/>
      <c r="C1869" s="4">
        <f t="shared" ca="1" si="118"/>
        <v>208</v>
      </c>
      <c r="D1869" s="16"/>
      <c r="E1869" s="16"/>
      <c r="F1869" s="22"/>
      <c r="G1869" s="29"/>
      <c r="K1869" s="30"/>
      <c r="AS1869">
        <v>1869</v>
      </c>
      <c r="AT1869">
        <f t="shared" si="120"/>
        <v>243</v>
      </c>
    </row>
    <row r="1870" spans="1:46" ht="15.75" x14ac:dyDescent="0.25">
      <c r="A1870" s="16">
        <v>1828</v>
      </c>
      <c r="B1870" s="22"/>
      <c r="C1870" s="4">
        <f t="shared" ca="1" si="118"/>
        <v>216</v>
      </c>
      <c r="D1870" s="16"/>
      <c r="E1870" s="16"/>
      <c r="F1870" s="22"/>
      <c r="G1870" s="29"/>
      <c r="K1870" s="30"/>
      <c r="AS1870">
        <v>1870</v>
      </c>
      <c r="AT1870">
        <f t="shared" si="120"/>
        <v>243</v>
      </c>
    </row>
    <row r="1871" spans="1:46" ht="15.75" x14ac:dyDescent="0.25">
      <c r="A1871" s="16">
        <v>1829</v>
      </c>
      <c r="B1871" s="22"/>
      <c r="C1871" s="4">
        <f t="shared" ca="1" si="118"/>
        <v>243</v>
      </c>
      <c r="D1871" s="16"/>
      <c r="E1871" s="16"/>
      <c r="F1871" s="22"/>
      <c r="G1871" s="29"/>
      <c r="K1871" s="30"/>
      <c r="AS1871">
        <v>1871</v>
      </c>
      <c r="AT1871">
        <f>3*60+55</f>
        <v>235</v>
      </c>
    </row>
    <row r="1872" spans="1:46" ht="15.75" x14ac:dyDescent="0.25">
      <c r="A1872" s="16">
        <v>1830</v>
      </c>
      <c r="B1872" s="22"/>
      <c r="C1872" s="4">
        <f t="shared" ca="1" si="118"/>
        <v>215</v>
      </c>
      <c r="D1872" s="16"/>
      <c r="E1872" s="16"/>
      <c r="F1872" s="22"/>
      <c r="G1872" s="29"/>
      <c r="K1872" s="30"/>
      <c r="AS1872">
        <v>1872</v>
      </c>
      <c r="AT1872">
        <f>3*60+55</f>
        <v>235</v>
      </c>
    </row>
    <row r="1873" spans="1:46" ht="15.75" x14ac:dyDescent="0.25">
      <c r="A1873" s="16">
        <v>1831</v>
      </c>
      <c r="B1873" s="22"/>
      <c r="C1873" s="4">
        <f t="shared" ca="1" si="118"/>
        <v>273</v>
      </c>
      <c r="D1873" s="16"/>
      <c r="E1873" s="16"/>
      <c r="F1873" s="22"/>
      <c r="G1873" s="29"/>
      <c r="K1873" s="30"/>
      <c r="AS1873">
        <v>1873</v>
      </c>
      <c r="AT1873">
        <f>4*60+36</f>
        <v>276</v>
      </c>
    </row>
    <row r="1874" spans="1:46" ht="15.75" x14ac:dyDescent="0.25">
      <c r="A1874" s="16">
        <v>1832</v>
      </c>
      <c r="B1874" s="22"/>
      <c r="C1874" s="4">
        <f t="shared" ca="1" si="118"/>
        <v>196</v>
      </c>
      <c r="D1874" s="16"/>
      <c r="E1874" s="16"/>
      <c r="F1874" s="22"/>
      <c r="G1874" s="29"/>
      <c r="K1874" s="30"/>
      <c r="AS1874">
        <v>1874</v>
      </c>
      <c r="AT1874">
        <f>4*60+36</f>
        <v>276</v>
      </c>
    </row>
    <row r="1875" spans="1:46" ht="15.75" x14ac:dyDescent="0.25">
      <c r="A1875" s="16">
        <v>1833</v>
      </c>
      <c r="B1875" s="22"/>
      <c r="C1875" s="4">
        <f t="shared" ca="1" si="118"/>
        <v>252</v>
      </c>
      <c r="D1875" s="16"/>
      <c r="E1875" s="16"/>
      <c r="F1875" s="22"/>
      <c r="G1875" s="29"/>
      <c r="K1875" s="30"/>
      <c r="AS1875">
        <v>1875</v>
      </c>
      <c r="AT1875">
        <f>4*60+36</f>
        <v>276</v>
      </c>
    </row>
    <row r="1876" spans="1:46" ht="15.75" x14ac:dyDescent="0.25">
      <c r="A1876" s="16">
        <v>1834</v>
      </c>
      <c r="B1876" s="22"/>
      <c r="C1876" s="4">
        <f t="shared" ca="1" si="118"/>
        <v>203</v>
      </c>
      <c r="D1876" s="16"/>
      <c r="E1876" s="16"/>
      <c r="F1876" s="22"/>
      <c r="G1876" s="29"/>
      <c r="K1876" s="30"/>
      <c r="AS1876">
        <v>1876</v>
      </c>
      <c r="AT1876">
        <f>4*60+7</f>
        <v>247</v>
      </c>
    </row>
    <row r="1877" spans="1:46" ht="15.75" x14ac:dyDescent="0.25">
      <c r="A1877" s="16">
        <v>1835</v>
      </c>
      <c r="B1877" s="22"/>
      <c r="C1877" s="4">
        <f t="shared" ca="1" si="118"/>
        <v>283</v>
      </c>
      <c r="D1877" s="16"/>
      <c r="E1877" s="16"/>
      <c r="F1877" s="22"/>
      <c r="G1877" s="29"/>
      <c r="K1877" s="30"/>
      <c r="AS1877">
        <v>1877</v>
      </c>
      <c r="AT1877">
        <f>4*60+7</f>
        <v>247</v>
      </c>
    </row>
    <row r="1878" spans="1:46" ht="15.75" x14ac:dyDescent="0.25">
      <c r="A1878" s="16">
        <v>1836</v>
      </c>
      <c r="B1878" s="22"/>
      <c r="C1878" s="4">
        <f t="shared" ca="1" si="118"/>
        <v>260</v>
      </c>
      <c r="D1878" s="16"/>
      <c r="E1878" s="16"/>
      <c r="F1878" s="22"/>
      <c r="G1878" s="29"/>
      <c r="K1878" s="30"/>
      <c r="AS1878">
        <v>1878</v>
      </c>
      <c r="AT1878">
        <f t="shared" ref="AT1878:AT1887" si="121">3*60+47</f>
        <v>227</v>
      </c>
    </row>
    <row r="1879" spans="1:46" ht="15.75" x14ac:dyDescent="0.25">
      <c r="A1879" s="16">
        <v>1837</v>
      </c>
      <c r="B1879" s="22"/>
      <c r="C1879" s="4">
        <f t="shared" ca="1" si="118"/>
        <v>513</v>
      </c>
      <c r="D1879" s="16"/>
      <c r="E1879" s="16"/>
      <c r="F1879" s="22"/>
      <c r="G1879" s="29"/>
      <c r="K1879" s="30"/>
      <c r="AS1879">
        <v>1879</v>
      </c>
      <c r="AT1879">
        <f t="shared" si="121"/>
        <v>227</v>
      </c>
    </row>
    <row r="1880" spans="1:46" ht="15.75" x14ac:dyDescent="0.25">
      <c r="A1880" s="16">
        <v>1838</v>
      </c>
      <c r="B1880" s="22"/>
      <c r="C1880" s="4">
        <f t="shared" ca="1" si="118"/>
        <v>225</v>
      </c>
      <c r="D1880" s="16"/>
      <c r="E1880" s="16"/>
      <c r="F1880" s="22"/>
      <c r="G1880" s="29"/>
      <c r="K1880" s="30"/>
      <c r="AS1880">
        <v>1880</v>
      </c>
      <c r="AT1880">
        <f t="shared" si="121"/>
        <v>227</v>
      </c>
    </row>
    <row r="1881" spans="1:46" ht="15.75" x14ac:dyDescent="0.25">
      <c r="A1881" s="16">
        <v>1839</v>
      </c>
      <c r="B1881" s="22"/>
      <c r="C1881" s="4">
        <f t="shared" ca="1" si="118"/>
        <v>265</v>
      </c>
      <c r="D1881" s="16"/>
      <c r="E1881" s="16"/>
      <c r="F1881" s="22"/>
      <c r="G1881" s="29"/>
      <c r="K1881" s="30"/>
      <c r="AS1881">
        <v>1881</v>
      </c>
      <c r="AT1881">
        <f t="shared" si="121"/>
        <v>227</v>
      </c>
    </row>
    <row r="1882" spans="1:46" ht="15.75" x14ac:dyDescent="0.25">
      <c r="A1882" s="16">
        <v>1840</v>
      </c>
      <c r="B1882" s="22"/>
      <c r="C1882" s="4">
        <f t="shared" ca="1" si="118"/>
        <v>219</v>
      </c>
      <c r="D1882" s="16"/>
      <c r="E1882" s="16"/>
      <c r="F1882" s="22"/>
      <c r="G1882" s="29"/>
      <c r="K1882" s="30"/>
      <c r="AS1882">
        <v>1882</v>
      </c>
      <c r="AT1882">
        <f t="shared" si="121"/>
        <v>227</v>
      </c>
    </row>
    <row r="1883" spans="1:46" ht="15.75" x14ac:dyDescent="0.25">
      <c r="A1883" s="16">
        <v>1841</v>
      </c>
      <c r="B1883" s="22"/>
      <c r="C1883" s="4">
        <f t="shared" ca="1" si="118"/>
        <v>257</v>
      </c>
      <c r="D1883" s="16"/>
      <c r="E1883" s="16"/>
      <c r="F1883" s="22"/>
      <c r="G1883" s="29"/>
      <c r="K1883" s="30"/>
      <c r="AS1883">
        <v>1883</v>
      </c>
      <c r="AT1883">
        <f t="shared" si="121"/>
        <v>227</v>
      </c>
    </row>
    <row r="1884" spans="1:46" ht="15.75" x14ac:dyDescent="0.25">
      <c r="A1884" s="16">
        <v>1842</v>
      </c>
      <c r="B1884" s="22"/>
      <c r="C1884" s="4">
        <f t="shared" ca="1" si="118"/>
        <v>233</v>
      </c>
      <c r="D1884" s="16"/>
      <c r="E1884" s="16"/>
      <c r="F1884" s="22"/>
      <c r="G1884" s="29"/>
      <c r="K1884" s="30"/>
      <c r="AS1884">
        <v>1884</v>
      </c>
      <c r="AT1884">
        <f t="shared" si="121"/>
        <v>227</v>
      </c>
    </row>
    <row r="1885" spans="1:46" ht="15.75" x14ac:dyDescent="0.25">
      <c r="A1885" s="16">
        <v>1843</v>
      </c>
      <c r="B1885" s="22"/>
      <c r="C1885" s="4">
        <f t="shared" ca="1" si="118"/>
        <v>247</v>
      </c>
      <c r="D1885" s="16"/>
      <c r="E1885" s="16"/>
      <c r="F1885" s="22"/>
      <c r="G1885" s="29"/>
      <c r="K1885" s="30"/>
      <c r="AS1885">
        <v>1885</v>
      </c>
      <c r="AT1885">
        <f t="shared" si="121"/>
        <v>227</v>
      </c>
    </row>
    <row r="1886" spans="1:46" ht="15.75" x14ac:dyDescent="0.25">
      <c r="A1886" s="16">
        <v>1844</v>
      </c>
      <c r="B1886" s="22"/>
      <c r="C1886" s="4">
        <f t="shared" ca="1" si="118"/>
        <v>202</v>
      </c>
      <c r="D1886" s="16"/>
      <c r="E1886" s="16"/>
      <c r="F1886" s="22"/>
      <c r="G1886" s="29"/>
      <c r="K1886" s="30"/>
      <c r="AS1886">
        <v>1886</v>
      </c>
      <c r="AT1886">
        <f t="shared" si="121"/>
        <v>227</v>
      </c>
    </row>
    <row r="1887" spans="1:46" ht="15.75" x14ac:dyDescent="0.25">
      <c r="A1887" s="16">
        <v>1845</v>
      </c>
      <c r="B1887" s="22"/>
      <c r="C1887" s="4">
        <f t="shared" ca="1" si="118"/>
        <v>244</v>
      </c>
      <c r="D1887" s="16"/>
      <c r="E1887" s="16"/>
      <c r="F1887" s="22"/>
      <c r="G1887" s="29"/>
      <c r="K1887" s="30"/>
      <c r="AS1887">
        <v>1887</v>
      </c>
      <c r="AT1887">
        <f t="shared" si="121"/>
        <v>227</v>
      </c>
    </row>
    <row r="1888" spans="1:46" ht="15.75" x14ac:dyDescent="0.25">
      <c r="A1888" s="16">
        <v>1846</v>
      </c>
      <c r="B1888" s="22"/>
      <c r="C1888" s="4">
        <f t="shared" ca="1" si="118"/>
        <v>216</v>
      </c>
      <c r="D1888" s="16"/>
      <c r="E1888" s="16"/>
      <c r="F1888" s="22"/>
      <c r="G1888" s="29"/>
      <c r="K1888" s="30"/>
      <c r="AS1888">
        <v>1888</v>
      </c>
      <c r="AT1888">
        <f>3*60+43</f>
        <v>223</v>
      </c>
    </row>
    <row r="1889" spans="1:46" ht="15.75" x14ac:dyDescent="0.25">
      <c r="A1889" s="16">
        <v>1847</v>
      </c>
      <c r="B1889" s="22"/>
      <c r="C1889" s="4">
        <f t="shared" ca="1" si="118"/>
        <v>254</v>
      </c>
      <c r="D1889" s="16"/>
      <c r="E1889" s="16"/>
      <c r="F1889" s="22"/>
      <c r="G1889" s="29"/>
      <c r="K1889" s="30"/>
      <c r="AS1889">
        <v>1889</v>
      </c>
      <c r="AT1889">
        <f>5*60+13</f>
        <v>313</v>
      </c>
    </row>
    <row r="1890" spans="1:46" ht="15.75" x14ac:dyDescent="0.25">
      <c r="A1890" s="16">
        <v>1848</v>
      </c>
      <c r="B1890" s="22"/>
      <c r="C1890" s="4">
        <f t="shared" ca="1" si="118"/>
        <v>185</v>
      </c>
      <c r="D1890" s="16"/>
      <c r="E1890" s="16"/>
      <c r="F1890" s="22"/>
      <c r="G1890" s="29"/>
      <c r="K1890" s="30"/>
      <c r="AS1890">
        <v>1890</v>
      </c>
      <c r="AT1890">
        <f>4*60+13</f>
        <v>253</v>
      </c>
    </row>
    <row r="1891" spans="1:46" ht="15.75" x14ac:dyDescent="0.25">
      <c r="A1891" s="16">
        <v>1849</v>
      </c>
      <c r="B1891" s="22"/>
      <c r="C1891" s="4">
        <f t="shared" ca="1" si="118"/>
        <v>242</v>
      </c>
      <c r="D1891" s="16"/>
      <c r="E1891" s="16"/>
      <c r="F1891" s="22"/>
      <c r="G1891" s="29"/>
      <c r="K1891" s="30"/>
      <c r="AS1891">
        <v>1891</v>
      </c>
      <c r="AT1891">
        <f>4*60+13</f>
        <v>253</v>
      </c>
    </row>
    <row r="1892" spans="1:46" ht="15.75" x14ac:dyDescent="0.25">
      <c r="A1892" s="16">
        <v>1850</v>
      </c>
      <c r="B1892" s="22"/>
      <c r="C1892" s="4">
        <f t="shared" ca="1" si="118"/>
        <v>258</v>
      </c>
      <c r="D1892" s="16"/>
      <c r="E1892" s="16"/>
      <c r="F1892" s="22"/>
      <c r="G1892" s="29"/>
      <c r="K1892" s="30"/>
      <c r="AS1892">
        <v>1892</v>
      </c>
      <c r="AT1892">
        <f>3*60+19</f>
        <v>199</v>
      </c>
    </row>
    <row r="1893" spans="1:46" ht="15.75" x14ac:dyDescent="0.25">
      <c r="A1893" s="16">
        <v>1851</v>
      </c>
      <c r="B1893" s="22"/>
      <c r="C1893" s="4">
        <f t="shared" ca="1" si="118"/>
        <v>199</v>
      </c>
      <c r="D1893" s="16"/>
      <c r="E1893" s="16"/>
      <c r="F1893" s="22"/>
      <c r="G1893" s="29"/>
      <c r="K1893" s="30"/>
      <c r="AS1893">
        <v>1893</v>
      </c>
      <c r="AT1893">
        <f>3*60+19</f>
        <v>199</v>
      </c>
    </row>
    <row r="1894" spans="1:46" ht="15.75" x14ac:dyDescent="0.25">
      <c r="A1894" s="16">
        <v>1852</v>
      </c>
      <c r="B1894" s="22"/>
      <c r="C1894" s="4">
        <f t="shared" ca="1" si="118"/>
        <v>301</v>
      </c>
      <c r="D1894" s="16"/>
      <c r="E1894" s="16"/>
      <c r="F1894" s="22"/>
      <c r="G1894" s="29"/>
      <c r="K1894" s="30"/>
      <c r="AS1894">
        <v>1894</v>
      </c>
      <c r="AT1894">
        <f>4*60+54</f>
        <v>294</v>
      </c>
    </row>
    <row r="1895" spans="1:46" ht="15.75" x14ac:dyDescent="0.25">
      <c r="A1895" s="16">
        <v>1853</v>
      </c>
      <c r="B1895" s="22"/>
      <c r="C1895" s="4">
        <f t="shared" ca="1" si="118"/>
        <v>226</v>
      </c>
      <c r="D1895" s="16"/>
      <c r="E1895" s="16"/>
      <c r="F1895" s="22"/>
      <c r="G1895" s="29"/>
      <c r="K1895" s="30"/>
      <c r="AS1895">
        <v>1895</v>
      </c>
      <c r="AT1895">
        <f>4*60+54</f>
        <v>294</v>
      </c>
    </row>
    <row r="1896" spans="1:46" ht="15.75" x14ac:dyDescent="0.25">
      <c r="A1896" s="16">
        <v>1854</v>
      </c>
      <c r="B1896" s="22"/>
      <c r="C1896" s="4">
        <f t="shared" ca="1" si="118"/>
        <v>264</v>
      </c>
      <c r="D1896" s="16"/>
      <c r="E1896" s="16"/>
      <c r="F1896" s="22"/>
      <c r="G1896" s="29"/>
      <c r="K1896" s="30"/>
      <c r="AS1896">
        <v>1896</v>
      </c>
      <c r="AT1896">
        <f>3*60+33</f>
        <v>213</v>
      </c>
    </row>
    <row r="1897" spans="1:46" ht="15.75" x14ac:dyDescent="0.25">
      <c r="A1897" s="16">
        <v>1855</v>
      </c>
      <c r="B1897" s="22"/>
      <c r="C1897" s="4">
        <f t="shared" ca="1" si="118"/>
        <v>231</v>
      </c>
      <c r="D1897" s="16"/>
      <c r="E1897" s="16"/>
      <c r="F1897" s="22"/>
      <c r="G1897" s="29"/>
      <c r="K1897" s="30"/>
      <c r="AS1897">
        <v>1897</v>
      </c>
      <c r="AT1897">
        <f>3*60+33</f>
        <v>213</v>
      </c>
    </row>
    <row r="1898" spans="1:46" ht="15.75" x14ac:dyDescent="0.25">
      <c r="A1898" s="16">
        <v>1856</v>
      </c>
      <c r="B1898" s="22"/>
      <c r="C1898" s="4">
        <f t="shared" ca="1" si="118"/>
        <v>208</v>
      </c>
      <c r="D1898" s="16"/>
      <c r="E1898" s="16"/>
      <c r="F1898" s="22"/>
      <c r="G1898" s="29"/>
      <c r="K1898" s="30"/>
      <c r="AS1898">
        <v>1898</v>
      </c>
      <c r="AT1898">
        <f>3*60+37</f>
        <v>217</v>
      </c>
    </row>
    <row r="1899" spans="1:46" ht="15.75" x14ac:dyDescent="0.25">
      <c r="A1899" s="16">
        <v>1857</v>
      </c>
      <c r="B1899" s="22"/>
      <c r="C1899" s="4">
        <f t="shared" ref="C1899:C1962" ca="1" si="122">IF(OR(ISBLANK(A1899),A1899&gt;$I$9),NA(),OFFSET(INDIRECT($BA$3),A1899-1,0,1,1))</f>
        <v>220</v>
      </c>
      <c r="D1899" s="16"/>
      <c r="E1899" s="16"/>
      <c r="F1899" s="22"/>
      <c r="G1899" s="29"/>
      <c r="K1899" s="30"/>
      <c r="AS1899">
        <v>1899</v>
      </c>
      <c r="AT1899">
        <f>3*60+31</f>
        <v>211</v>
      </c>
    </row>
    <row r="1900" spans="1:46" ht="15.75" x14ac:dyDescent="0.25">
      <c r="A1900" s="16">
        <v>1858</v>
      </c>
      <c r="B1900" s="22"/>
      <c r="C1900" s="4">
        <f t="shared" ca="1" si="122"/>
        <v>241</v>
      </c>
      <c r="D1900" s="16"/>
      <c r="E1900" s="16"/>
      <c r="F1900" s="22"/>
      <c r="G1900" s="29"/>
      <c r="K1900" s="30"/>
      <c r="AS1900">
        <v>1900</v>
      </c>
      <c r="AT1900">
        <f>3*60+31</f>
        <v>211</v>
      </c>
    </row>
    <row r="1901" spans="1:46" ht="15.75" x14ac:dyDescent="0.25">
      <c r="A1901" s="16">
        <v>1859</v>
      </c>
      <c r="B1901" s="22"/>
      <c r="C1901" s="4">
        <f t="shared" ca="1" si="122"/>
        <v>272</v>
      </c>
      <c r="D1901" s="16"/>
      <c r="E1901" s="16"/>
      <c r="F1901" s="22"/>
      <c r="G1901" s="29"/>
      <c r="K1901" s="30"/>
      <c r="AS1901">
        <v>1901</v>
      </c>
      <c r="AT1901">
        <f>3*60+48</f>
        <v>228</v>
      </c>
    </row>
    <row r="1902" spans="1:46" ht="15.75" x14ac:dyDescent="0.25">
      <c r="A1902" s="16">
        <v>1860</v>
      </c>
      <c r="B1902" s="22"/>
      <c r="C1902" s="4">
        <f t="shared" ca="1" si="122"/>
        <v>258</v>
      </c>
      <c r="D1902" s="16"/>
      <c r="E1902" s="16"/>
      <c r="F1902" s="22"/>
      <c r="G1902" s="29"/>
      <c r="K1902" s="30"/>
      <c r="AS1902">
        <v>1902</v>
      </c>
      <c r="AT1902">
        <f>3*60+31</f>
        <v>211</v>
      </c>
    </row>
    <row r="1903" spans="1:46" ht="15.75" x14ac:dyDescent="0.25">
      <c r="A1903" s="16">
        <v>1861</v>
      </c>
      <c r="B1903" s="22"/>
      <c r="C1903" s="4">
        <f t="shared" ca="1" si="122"/>
        <v>325</v>
      </c>
      <c r="D1903" s="16"/>
      <c r="E1903" s="16"/>
      <c r="F1903" s="22"/>
      <c r="G1903" s="29"/>
      <c r="K1903" s="30"/>
      <c r="AS1903">
        <v>1903</v>
      </c>
      <c r="AT1903">
        <f t="shared" ref="AT1903:AT1909" si="123">4*60+14</f>
        <v>254</v>
      </c>
    </row>
    <row r="1904" spans="1:46" ht="15.75" x14ac:dyDescent="0.25">
      <c r="A1904" s="16">
        <v>1862</v>
      </c>
      <c r="B1904" s="22"/>
      <c r="C1904" s="4">
        <f t="shared" ca="1" si="122"/>
        <v>166</v>
      </c>
      <c r="D1904" s="16"/>
      <c r="E1904" s="16"/>
      <c r="F1904" s="22"/>
      <c r="G1904" s="29"/>
      <c r="K1904" s="30"/>
      <c r="AS1904">
        <v>1904</v>
      </c>
      <c r="AT1904">
        <f t="shared" si="123"/>
        <v>254</v>
      </c>
    </row>
    <row r="1905" spans="1:46" ht="15.75" x14ac:dyDescent="0.25">
      <c r="A1905" s="16">
        <v>1863</v>
      </c>
      <c r="B1905" s="22"/>
      <c r="C1905" s="4">
        <f t="shared" ca="1" si="122"/>
        <v>219</v>
      </c>
      <c r="D1905" s="16"/>
      <c r="E1905" s="16"/>
      <c r="F1905" s="22"/>
      <c r="G1905" s="29"/>
      <c r="K1905" s="30"/>
      <c r="AS1905">
        <v>1905</v>
      </c>
      <c r="AT1905">
        <f t="shared" si="123"/>
        <v>254</v>
      </c>
    </row>
    <row r="1906" spans="1:46" ht="15.75" x14ac:dyDescent="0.25">
      <c r="A1906" s="16">
        <v>1864</v>
      </c>
      <c r="B1906" s="22"/>
      <c r="C1906" s="4">
        <f t="shared" ca="1" si="122"/>
        <v>230</v>
      </c>
      <c r="D1906" s="16"/>
      <c r="E1906" s="16"/>
      <c r="F1906" s="22"/>
      <c r="G1906" s="29"/>
      <c r="K1906" s="30"/>
      <c r="AS1906">
        <v>1906</v>
      </c>
      <c r="AT1906">
        <f t="shared" si="123"/>
        <v>254</v>
      </c>
    </row>
    <row r="1907" spans="1:46" ht="15.75" x14ac:dyDescent="0.25">
      <c r="A1907" s="16">
        <v>1865</v>
      </c>
      <c r="B1907" s="22"/>
      <c r="C1907" s="4">
        <f t="shared" ca="1" si="122"/>
        <v>209</v>
      </c>
      <c r="D1907" s="16"/>
      <c r="E1907" s="16"/>
      <c r="F1907" s="22"/>
      <c r="G1907" s="29"/>
      <c r="K1907" s="30"/>
      <c r="AS1907">
        <v>1907</v>
      </c>
      <c r="AT1907">
        <f t="shared" si="123"/>
        <v>254</v>
      </c>
    </row>
    <row r="1908" spans="1:46" ht="15.75" x14ac:dyDescent="0.25">
      <c r="A1908" s="16">
        <v>1866</v>
      </c>
      <c r="B1908" s="22"/>
      <c r="C1908" s="4">
        <f t="shared" ca="1" si="122"/>
        <v>252</v>
      </c>
      <c r="D1908" s="16"/>
      <c r="E1908" s="16"/>
      <c r="F1908" s="22"/>
      <c r="G1908" s="29"/>
      <c r="K1908" s="30"/>
      <c r="AS1908">
        <v>1908</v>
      </c>
      <c r="AT1908">
        <f t="shared" si="123"/>
        <v>254</v>
      </c>
    </row>
    <row r="1909" spans="1:46" ht="15.75" x14ac:dyDescent="0.25">
      <c r="A1909" s="16">
        <v>1867</v>
      </c>
      <c r="B1909" s="22"/>
      <c r="C1909" s="4">
        <f t="shared" ca="1" si="122"/>
        <v>215</v>
      </c>
      <c r="D1909" s="16"/>
      <c r="E1909" s="16"/>
      <c r="F1909" s="22"/>
      <c r="G1909" s="29"/>
      <c r="K1909" s="30"/>
      <c r="AS1909">
        <v>1909</v>
      </c>
      <c r="AT1909">
        <f t="shared" si="123"/>
        <v>254</v>
      </c>
    </row>
    <row r="1910" spans="1:46" ht="15.75" x14ac:dyDescent="0.25">
      <c r="A1910" s="16">
        <v>1868</v>
      </c>
      <c r="B1910" s="22"/>
      <c r="C1910" s="4">
        <f t="shared" ca="1" si="122"/>
        <v>220</v>
      </c>
      <c r="D1910" s="16"/>
      <c r="E1910" s="16"/>
      <c r="F1910" s="22"/>
      <c r="G1910" s="29"/>
      <c r="K1910" s="30"/>
      <c r="AS1910">
        <v>1910</v>
      </c>
      <c r="AT1910">
        <f>3*60+52</f>
        <v>232</v>
      </c>
    </row>
    <row r="1911" spans="1:46" ht="15.75" x14ac:dyDescent="0.25">
      <c r="A1911" s="16">
        <v>1869</v>
      </c>
      <c r="B1911" s="22"/>
      <c r="C1911" s="4">
        <f t="shared" ca="1" si="122"/>
        <v>199</v>
      </c>
      <c r="D1911" s="16"/>
      <c r="E1911" s="16"/>
      <c r="F1911" s="22"/>
      <c r="G1911" s="29"/>
      <c r="K1911" s="30"/>
      <c r="AS1911">
        <v>1911</v>
      </c>
      <c r="AT1911">
        <f>3*60+52</f>
        <v>232</v>
      </c>
    </row>
    <row r="1912" spans="1:46" ht="15.75" x14ac:dyDescent="0.25">
      <c r="A1912" s="16">
        <v>1870</v>
      </c>
      <c r="B1912" s="22"/>
      <c r="C1912" s="4">
        <f t="shared" ca="1" si="122"/>
        <v>224</v>
      </c>
      <c r="D1912" s="16"/>
      <c r="E1912" s="16"/>
      <c r="F1912" s="22"/>
      <c r="G1912" s="29"/>
      <c r="K1912" s="30"/>
      <c r="AS1912">
        <v>1912</v>
      </c>
      <c r="AT1912">
        <f>3*60+43</f>
        <v>223</v>
      </c>
    </row>
    <row r="1913" spans="1:46" ht="15.75" x14ac:dyDescent="0.25">
      <c r="A1913" s="16">
        <v>1871</v>
      </c>
      <c r="B1913" s="22"/>
      <c r="C1913" s="4">
        <f t="shared" ca="1" si="122"/>
        <v>265</v>
      </c>
      <c r="D1913" s="16"/>
      <c r="E1913" s="16"/>
      <c r="F1913" s="22"/>
      <c r="G1913" s="29"/>
      <c r="K1913" s="30"/>
      <c r="AS1913">
        <v>1913</v>
      </c>
      <c r="AT1913">
        <f>3*60+43</f>
        <v>223</v>
      </c>
    </row>
    <row r="1914" spans="1:46" ht="15.75" x14ac:dyDescent="0.25">
      <c r="A1914" s="16">
        <v>1872</v>
      </c>
      <c r="B1914" s="22"/>
      <c r="C1914" s="4">
        <f t="shared" ca="1" si="122"/>
        <v>295</v>
      </c>
      <c r="D1914" s="16"/>
      <c r="E1914" s="16"/>
      <c r="F1914" s="22"/>
      <c r="G1914" s="29"/>
      <c r="K1914" s="30"/>
      <c r="AS1914">
        <v>1914</v>
      </c>
      <c r="AT1914">
        <f>3*60+43</f>
        <v>223</v>
      </c>
    </row>
    <row r="1915" spans="1:46" ht="15.75" x14ac:dyDescent="0.25">
      <c r="A1915" s="16">
        <v>1873</v>
      </c>
      <c r="B1915" s="22"/>
      <c r="C1915" s="4">
        <f t="shared" ca="1" si="122"/>
        <v>199</v>
      </c>
      <c r="D1915" s="16"/>
      <c r="E1915" s="16"/>
      <c r="F1915" s="22"/>
      <c r="G1915" s="29"/>
      <c r="K1915" s="30"/>
      <c r="AS1915">
        <v>1915</v>
      </c>
      <c r="AT1915">
        <f>3*60+43</f>
        <v>223</v>
      </c>
    </row>
    <row r="1916" spans="1:46" ht="15.75" x14ac:dyDescent="0.25">
      <c r="A1916" s="16">
        <v>1874</v>
      </c>
      <c r="B1916" s="22"/>
      <c r="C1916" s="4">
        <f t="shared" ca="1" si="122"/>
        <v>236</v>
      </c>
      <c r="D1916" s="16"/>
      <c r="E1916" s="16"/>
      <c r="F1916" s="22"/>
      <c r="G1916" s="29"/>
      <c r="K1916" s="30"/>
      <c r="AS1916">
        <v>1916</v>
      </c>
      <c r="AT1916">
        <f>4*60+14</f>
        <v>254</v>
      </c>
    </row>
    <row r="1917" spans="1:46" ht="15.75" x14ac:dyDescent="0.25">
      <c r="A1917" s="16">
        <v>1875</v>
      </c>
      <c r="B1917" s="22"/>
      <c r="C1917" s="4">
        <f t="shared" ca="1" si="122"/>
        <v>224</v>
      </c>
      <c r="D1917" s="16"/>
      <c r="E1917" s="16"/>
      <c r="F1917" s="22"/>
      <c r="G1917" s="29"/>
      <c r="K1917" s="30"/>
      <c r="AS1917">
        <v>1917</v>
      </c>
      <c r="AT1917">
        <f>3*60+42</f>
        <v>222</v>
      </c>
    </row>
    <row r="1918" spans="1:46" ht="15.75" x14ac:dyDescent="0.25">
      <c r="A1918" s="16">
        <v>1876</v>
      </c>
      <c r="B1918" s="22"/>
      <c r="C1918" s="4">
        <f t="shared" ca="1" si="122"/>
        <v>295</v>
      </c>
      <c r="D1918" s="16"/>
      <c r="E1918" s="16"/>
      <c r="F1918" s="22"/>
      <c r="G1918" s="29"/>
      <c r="K1918" s="30"/>
      <c r="AS1918">
        <v>1918</v>
      </c>
      <c r="AT1918">
        <f>3*60+42</f>
        <v>222</v>
      </c>
    </row>
    <row r="1919" spans="1:46" ht="15.75" x14ac:dyDescent="0.25">
      <c r="A1919" s="16">
        <v>1877</v>
      </c>
      <c r="B1919" s="22"/>
      <c r="C1919" s="4">
        <f t="shared" ca="1" si="122"/>
        <v>255</v>
      </c>
      <c r="D1919" s="16"/>
      <c r="E1919" s="16"/>
      <c r="F1919" s="22"/>
      <c r="G1919" s="29"/>
      <c r="K1919" s="30"/>
      <c r="AS1919">
        <v>1919</v>
      </c>
      <c r="AT1919">
        <f>4*60+4</f>
        <v>244</v>
      </c>
    </row>
    <row r="1920" spans="1:46" ht="15.75" x14ac:dyDescent="0.25">
      <c r="A1920" s="16">
        <v>1878</v>
      </c>
      <c r="B1920" s="22"/>
      <c r="C1920" s="4">
        <f t="shared" ca="1" si="122"/>
        <v>191</v>
      </c>
      <c r="D1920" s="16"/>
      <c r="E1920" s="16"/>
      <c r="F1920" s="22"/>
      <c r="G1920" s="29"/>
      <c r="K1920" s="30"/>
      <c r="AS1920">
        <v>1920</v>
      </c>
      <c r="AT1920">
        <f>3*60+42</f>
        <v>222</v>
      </c>
    </row>
    <row r="1921" spans="1:46" ht="15.75" x14ac:dyDescent="0.25">
      <c r="A1921" s="16">
        <v>1879</v>
      </c>
      <c r="B1921" s="22"/>
      <c r="C1921" s="4">
        <f t="shared" ca="1" si="122"/>
        <v>249</v>
      </c>
      <c r="D1921" s="16"/>
      <c r="E1921" s="16"/>
      <c r="F1921" s="22"/>
      <c r="G1921" s="29"/>
      <c r="K1921" s="30"/>
      <c r="AS1921">
        <v>1921</v>
      </c>
      <c r="AT1921">
        <f>3*60+42</f>
        <v>222</v>
      </c>
    </row>
    <row r="1922" spans="1:46" ht="15.75" x14ac:dyDescent="0.25">
      <c r="A1922" s="16">
        <v>1880</v>
      </c>
      <c r="B1922" s="22"/>
      <c r="C1922" s="4">
        <f t="shared" ca="1" si="122"/>
        <v>223</v>
      </c>
      <c r="D1922" s="16"/>
      <c r="E1922" s="16"/>
      <c r="F1922" s="22"/>
      <c r="G1922" s="29"/>
      <c r="K1922" s="30"/>
      <c r="AS1922">
        <v>1922</v>
      </c>
      <c r="AT1922">
        <f>3*60+42</f>
        <v>222</v>
      </c>
    </row>
    <row r="1923" spans="1:46" ht="15.75" x14ac:dyDescent="0.25">
      <c r="A1923" s="16">
        <v>1881</v>
      </c>
      <c r="B1923" s="22"/>
      <c r="C1923" s="4">
        <f t="shared" ca="1" si="122"/>
        <v>235</v>
      </c>
      <c r="D1923" s="16"/>
      <c r="E1923" s="16"/>
      <c r="F1923" s="22"/>
      <c r="G1923" s="29"/>
      <c r="K1923" s="30"/>
      <c r="AS1923">
        <v>1923</v>
      </c>
      <c r="AT1923">
        <f>3*60+42</f>
        <v>222</v>
      </c>
    </row>
    <row r="1924" spans="1:46" ht="15.75" x14ac:dyDescent="0.25">
      <c r="A1924" s="16">
        <v>1882</v>
      </c>
      <c r="B1924" s="22"/>
      <c r="C1924" s="4">
        <f t="shared" ca="1" si="122"/>
        <v>265</v>
      </c>
      <c r="D1924" s="16"/>
      <c r="E1924" s="16"/>
      <c r="F1924" s="22"/>
      <c r="G1924" s="29"/>
      <c r="K1924" s="30"/>
      <c r="AS1924">
        <v>1924</v>
      </c>
      <c r="AT1924">
        <f>3*60+42</f>
        <v>222</v>
      </c>
    </row>
    <row r="1925" spans="1:46" ht="15.75" x14ac:dyDescent="0.25">
      <c r="A1925" s="16">
        <v>1883</v>
      </c>
      <c r="B1925" s="22"/>
      <c r="C1925" s="4">
        <f t="shared" ca="1" si="122"/>
        <v>210</v>
      </c>
      <c r="D1925" s="16"/>
      <c r="E1925" s="16"/>
      <c r="F1925" s="22"/>
      <c r="G1925" s="29"/>
      <c r="K1925" s="30"/>
      <c r="AS1925">
        <v>1925</v>
      </c>
      <c r="AT1925">
        <f>4*60+11</f>
        <v>251</v>
      </c>
    </row>
    <row r="1926" spans="1:46" ht="15.75" x14ac:dyDescent="0.25">
      <c r="A1926" s="16">
        <v>1884</v>
      </c>
      <c r="B1926" s="22"/>
      <c r="C1926" s="4">
        <f t="shared" ca="1" si="122"/>
        <v>233</v>
      </c>
      <c r="D1926" s="16"/>
      <c r="E1926" s="16"/>
      <c r="F1926" s="22"/>
      <c r="G1926" s="29"/>
      <c r="K1926" s="30"/>
      <c r="AS1926">
        <v>1926</v>
      </c>
      <c r="AT1926">
        <f>4*60+11</f>
        <v>251</v>
      </c>
    </row>
    <row r="1927" spans="1:46" ht="15.75" x14ac:dyDescent="0.25">
      <c r="A1927" s="16">
        <v>1885</v>
      </c>
      <c r="B1927" s="22"/>
      <c r="C1927" s="4">
        <f t="shared" ca="1" si="122"/>
        <v>223</v>
      </c>
      <c r="D1927" s="16"/>
      <c r="E1927" s="16"/>
      <c r="F1927" s="22"/>
      <c r="G1927" s="29"/>
      <c r="K1927" s="30"/>
      <c r="AS1927">
        <v>1927</v>
      </c>
      <c r="AT1927">
        <f>4*60+11</f>
        <v>251</v>
      </c>
    </row>
    <row r="1928" spans="1:46" ht="15.75" x14ac:dyDescent="0.25">
      <c r="A1928" s="16">
        <v>1886</v>
      </c>
      <c r="B1928" s="22"/>
      <c r="C1928" s="4">
        <f t="shared" ca="1" si="122"/>
        <v>238</v>
      </c>
      <c r="D1928" s="16"/>
      <c r="E1928" s="16"/>
      <c r="F1928" s="22"/>
      <c r="G1928" s="29"/>
      <c r="K1928" s="30"/>
      <c r="AS1928">
        <v>1928</v>
      </c>
      <c r="AT1928">
        <f>4*60+13</f>
        <v>253</v>
      </c>
    </row>
    <row r="1929" spans="1:46" ht="15.75" x14ac:dyDescent="0.25">
      <c r="A1929" s="16">
        <v>1887</v>
      </c>
      <c r="B1929" s="22"/>
      <c r="C1929" s="4">
        <f t="shared" ca="1" si="122"/>
        <v>276</v>
      </c>
      <c r="D1929" s="16"/>
      <c r="E1929" s="16"/>
      <c r="F1929" s="22"/>
      <c r="G1929" s="29"/>
      <c r="K1929" s="30"/>
      <c r="AS1929">
        <v>1929</v>
      </c>
      <c r="AT1929">
        <f>4*60+13</f>
        <v>253</v>
      </c>
    </row>
    <row r="1930" spans="1:46" ht="15.75" x14ac:dyDescent="0.25">
      <c r="A1930" s="16">
        <v>1888</v>
      </c>
      <c r="B1930" s="22"/>
      <c r="C1930" s="4">
        <f t="shared" ca="1" si="122"/>
        <v>240</v>
      </c>
      <c r="D1930" s="16"/>
      <c r="E1930" s="16"/>
      <c r="F1930" s="22"/>
      <c r="G1930" s="29"/>
      <c r="K1930" s="30"/>
      <c r="AS1930">
        <v>1930</v>
      </c>
      <c r="AT1930">
        <f>4*60+13</f>
        <v>253</v>
      </c>
    </row>
    <row r="1931" spans="1:46" ht="15.75" x14ac:dyDescent="0.25">
      <c r="A1931" s="16">
        <v>1889</v>
      </c>
      <c r="B1931" s="22"/>
      <c r="C1931" s="4">
        <f t="shared" ca="1" si="122"/>
        <v>235</v>
      </c>
      <c r="D1931" s="16"/>
      <c r="E1931" s="16"/>
      <c r="F1931" s="22"/>
      <c r="G1931" s="29"/>
      <c r="K1931" s="30"/>
      <c r="AS1931">
        <v>1931</v>
      </c>
      <c r="AT1931">
        <f>4*60+13</f>
        <v>253</v>
      </c>
    </row>
    <row r="1932" spans="1:46" ht="15.75" x14ac:dyDescent="0.25">
      <c r="A1932" s="16">
        <v>1890</v>
      </c>
      <c r="B1932" s="22"/>
      <c r="C1932" s="4">
        <f t="shared" ca="1" si="122"/>
        <v>283</v>
      </c>
      <c r="D1932" s="16"/>
      <c r="E1932" s="16"/>
      <c r="F1932" s="22"/>
      <c r="G1932" s="29"/>
      <c r="K1932" s="30"/>
      <c r="AS1932">
        <v>1932</v>
      </c>
      <c r="AT1932">
        <f>4*60+13</f>
        <v>253</v>
      </c>
    </row>
    <row r="1933" spans="1:46" ht="15.75" x14ac:dyDescent="0.25">
      <c r="A1933" s="16">
        <v>1891</v>
      </c>
      <c r="B1933" s="22"/>
      <c r="C1933" s="4">
        <f t="shared" ca="1" si="122"/>
        <v>289</v>
      </c>
      <c r="D1933" s="16"/>
      <c r="E1933" s="16"/>
      <c r="F1933" s="22"/>
      <c r="G1933" s="29"/>
      <c r="K1933" s="30"/>
      <c r="AS1933">
        <v>1933</v>
      </c>
      <c r="AT1933">
        <f t="shared" ref="AT1933:AT1942" si="124">3*60+50</f>
        <v>230</v>
      </c>
    </row>
    <row r="1934" spans="1:46" ht="15.75" x14ac:dyDescent="0.25">
      <c r="A1934" s="16">
        <v>1892</v>
      </c>
      <c r="B1934" s="22"/>
      <c r="C1934" s="4">
        <f t="shared" ca="1" si="122"/>
        <v>265</v>
      </c>
      <c r="D1934" s="16"/>
      <c r="E1934" s="16"/>
      <c r="F1934" s="22"/>
      <c r="G1934" s="29"/>
      <c r="K1934" s="30"/>
      <c r="AS1934">
        <v>1934</v>
      </c>
      <c r="AT1934">
        <f t="shared" si="124"/>
        <v>230</v>
      </c>
    </row>
    <row r="1935" spans="1:46" ht="15.75" x14ac:dyDescent="0.25">
      <c r="A1935" s="16">
        <v>1893</v>
      </c>
      <c r="B1935" s="22"/>
      <c r="C1935" s="4">
        <f t="shared" ca="1" si="122"/>
        <v>282</v>
      </c>
      <c r="D1935" s="16"/>
      <c r="E1935" s="16"/>
      <c r="F1935" s="22"/>
      <c r="G1935" s="29"/>
      <c r="K1935" s="30"/>
      <c r="AS1935">
        <v>1935</v>
      </c>
      <c r="AT1935">
        <f t="shared" si="124"/>
        <v>230</v>
      </c>
    </row>
    <row r="1936" spans="1:46" ht="15.75" x14ac:dyDescent="0.25">
      <c r="A1936" s="16">
        <v>1894</v>
      </c>
      <c r="B1936" s="22"/>
      <c r="C1936" s="4">
        <f t="shared" ca="1" si="122"/>
        <v>229</v>
      </c>
      <c r="D1936" s="16"/>
      <c r="E1936" s="16"/>
      <c r="F1936" s="22"/>
      <c r="G1936" s="29"/>
      <c r="K1936" s="30"/>
      <c r="AS1936">
        <v>1936</v>
      </c>
      <c r="AT1936">
        <f t="shared" si="124"/>
        <v>230</v>
      </c>
    </row>
    <row r="1937" spans="1:46" ht="15.75" x14ac:dyDescent="0.25">
      <c r="A1937" s="16">
        <v>1895</v>
      </c>
      <c r="B1937" s="22"/>
      <c r="C1937" s="4">
        <f t="shared" ca="1" si="122"/>
        <v>243</v>
      </c>
      <c r="D1937" s="16"/>
      <c r="E1937" s="16"/>
      <c r="F1937" s="22"/>
      <c r="G1937" s="29"/>
      <c r="K1937" s="30"/>
      <c r="AS1937">
        <v>1937</v>
      </c>
      <c r="AT1937">
        <f t="shared" si="124"/>
        <v>230</v>
      </c>
    </row>
    <row r="1938" spans="1:46" ht="15.75" x14ac:dyDescent="0.25">
      <c r="A1938" s="16">
        <v>1896</v>
      </c>
      <c r="B1938" s="22"/>
      <c r="C1938" s="4">
        <f t="shared" ca="1" si="122"/>
        <v>210</v>
      </c>
      <c r="D1938" s="16"/>
      <c r="E1938" s="16"/>
      <c r="F1938" s="22"/>
      <c r="G1938" s="29"/>
      <c r="K1938" s="30"/>
      <c r="AS1938">
        <v>1938</v>
      </c>
      <c r="AT1938">
        <f t="shared" si="124"/>
        <v>230</v>
      </c>
    </row>
    <row r="1939" spans="1:46" ht="15.75" x14ac:dyDescent="0.25">
      <c r="A1939" s="16">
        <v>1897</v>
      </c>
      <c r="B1939" s="22"/>
      <c r="C1939" s="4">
        <f t="shared" ca="1" si="122"/>
        <v>223</v>
      </c>
      <c r="D1939" s="16"/>
      <c r="E1939" s="16"/>
      <c r="F1939" s="22"/>
      <c r="G1939" s="29"/>
      <c r="K1939" s="30"/>
      <c r="AS1939">
        <v>1939</v>
      </c>
      <c r="AT1939">
        <f t="shared" si="124"/>
        <v>230</v>
      </c>
    </row>
    <row r="1940" spans="1:46" ht="15.75" x14ac:dyDescent="0.25">
      <c r="A1940" s="16">
        <v>1898</v>
      </c>
      <c r="B1940" s="22"/>
      <c r="C1940" s="4">
        <f t="shared" ca="1" si="122"/>
        <v>215</v>
      </c>
      <c r="D1940" s="16"/>
      <c r="E1940" s="16"/>
      <c r="F1940" s="22"/>
      <c r="G1940" s="29"/>
      <c r="K1940" s="30"/>
      <c r="AS1940">
        <v>1940</v>
      </c>
      <c r="AT1940">
        <f t="shared" si="124"/>
        <v>230</v>
      </c>
    </row>
    <row r="1941" spans="1:46" ht="15.75" x14ac:dyDescent="0.25">
      <c r="A1941" s="16">
        <v>1899</v>
      </c>
      <c r="B1941" s="22"/>
      <c r="C1941" s="4">
        <f t="shared" ca="1" si="122"/>
        <v>244</v>
      </c>
      <c r="D1941" s="16"/>
      <c r="E1941" s="16"/>
      <c r="F1941" s="22"/>
      <c r="G1941" s="29"/>
      <c r="K1941" s="30"/>
      <c r="AS1941">
        <v>1941</v>
      </c>
      <c r="AT1941">
        <f t="shared" si="124"/>
        <v>230</v>
      </c>
    </row>
    <row r="1942" spans="1:46" ht="15.75" x14ac:dyDescent="0.25">
      <c r="A1942" s="16">
        <v>1900</v>
      </c>
      <c r="B1942" s="22"/>
      <c r="C1942" s="4">
        <f t="shared" ca="1" si="122"/>
        <v>202</v>
      </c>
      <c r="D1942" s="16"/>
      <c r="E1942" s="16"/>
      <c r="F1942" s="22"/>
      <c r="G1942" s="29"/>
      <c r="K1942" s="30"/>
      <c r="AS1942">
        <v>1942</v>
      </c>
      <c r="AT1942">
        <f t="shared" si="124"/>
        <v>230</v>
      </c>
    </row>
    <row r="1943" spans="1:46" ht="15.75" x14ac:dyDescent="0.25">
      <c r="A1943" s="16">
        <v>1901</v>
      </c>
      <c r="B1943" s="22"/>
      <c r="C1943" s="4">
        <f t="shared" ca="1" si="122"/>
        <v>231</v>
      </c>
      <c r="D1943" s="16"/>
      <c r="E1943" s="16"/>
      <c r="F1943" s="22"/>
      <c r="G1943" s="29"/>
      <c r="K1943" s="30"/>
      <c r="AS1943">
        <v>1943</v>
      </c>
      <c r="AT1943">
        <f>4*60+19</f>
        <v>259</v>
      </c>
    </row>
    <row r="1944" spans="1:46" ht="15.75" x14ac:dyDescent="0.25">
      <c r="A1944" s="16">
        <v>1902</v>
      </c>
      <c r="B1944" s="22"/>
      <c r="C1944" s="4">
        <f t="shared" ca="1" si="122"/>
        <v>236</v>
      </c>
      <c r="D1944" s="16"/>
      <c r="E1944" s="16"/>
      <c r="F1944" s="22"/>
      <c r="G1944" s="29"/>
      <c r="K1944" s="30"/>
      <c r="AS1944">
        <v>1944</v>
      </c>
      <c r="AT1944">
        <f>4*60+19</f>
        <v>259</v>
      </c>
    </row>
    <row r="1945" spans="1:46" ht="15.75" x14ac:dyDescent="0.25">
      <c r="A1945" s="16">
        <v>1903</v>
      </c>
      <c r="B1945" s="22"/>
      <c r="C1945" s="4">
        <f t="shared" ca="1" si="122"/>
        <v>205</v>
      </c>
      <c r="D1945" s="16"/>
      <c r="E1945" s="16"/>
      <c r="F1945" s="22"/>
      <c r="G1945" s="29"/>
      <c r="K1945" s="30"/>
      <c r="AS1945">
        <v>1945</v>
      </c>
      <c r="AT1945">
        <f>4*60+19</f>
        <v>259</v>
      </c>
    </row>
    <row r="1946" spans="1:46" ht="15.75" x14ac:dyDescent="0.25">
      <c r="A1946" s="16">
        <v>1904</v>
      </c>
      <c r="B1946" s="22"/>
      <c r="C1946" s="4">
        <f t="shared" ca="1" si="122"/>
        <v>211</v>
      </c>
      <c r="D1946" s="16"/>
      <c r="E1946" s="16"/>
      <c r="F1946" s="22"/>
      <c r="G1946" s="29"/>
      <c r="K1946" s="30"/>
      <c r="AS1946">
        <v>1946</v>
      </c>
      <c r="AT1946">
        <f>3*60+58</f>
        <v>238</v>
      </c>
    </row>
    <row r="1947" spans="1:46" ht="15.75" x14ac:dyDescent="0.25">
      <c r="A1947" s="16">
        <v>1905</v>
      </c>
      <c r="B1947" s="22"/>
      <c r="C1947" s="4">
        <f t="shared" ca="1" si="122"/>
        <v>258</v>
      </c>
      <c r="D1947" s="16"/>
      <c r="E1947" s="16"/>
      <c r="F1947" s="22"/>
      <c r="G1947" s="29"/>
      <c r="K1947" s="30"/>
      <c r="AS1947">
        <v>1947</v>
      </c>
      <c r="AT1947">
        <f>3*60+24</f>
        <v>204</v>
      </c>
    </row>
    <row r="1948" spans="1:46" ht="15.75" x14ac:dyDescent="0.25">
      <c r="A1948" s="16">
        <v>1906</v>
      </c>
      <c r="B1948" s="22"/>
      <c r="C1948" s="4">
        <f t="shared" ca="1" si="122"/>
        <v>281</v>
      </c>
      <c r="D1948" s="16"/>
      <c r="E1948" s="16"/>
      <c r="F1948" s="22"/>
      <c r="G1948" s="29"/>
      <c r="K1948" s="30"/>
      <c r="AS1948">
        <v>1948</v>
      </c>
      <c r="AT1948">
        <f>3*60+24</f>
        <v>204</v>
      </c>
    </row>
    <row r="1949" spans="1:46" ht="15.75" x14ac:dyDescent="0.25">
      <c r="A1949" s="16">
        <v>1907</v>
      </c>
      <c r="B1949" s="22"/>
      <c r="C1949" s="4">
        <f t="shared" ca="1" si="122"/>
        <v>212</v>
      </c>
      <c r="D1949" s="16"/>
      <c r="E1949" s="16"/>
      <c r="F1949" s="22"/>
      <c r="G1949" s="29"/>
      <c r="K1949" s="30"/>
      <c r="AS1949">
        <v>1949</v>
      </c>
      <c r="AT1949">
        <f>3*60+58</f>
        <v>238</v>
      </c>
    </row>
    <row r="1950" spans="1:46" ht="15.75" x14ac:dyDescent="0.25">
      <c r="A1950" s="16">
        <v>1908</v>
      </c>
      <c r="B1950" s="22"/>
      <c r="C1950" s="4">
        <f t="shared" ca="1" si="122"/>
        <v>218</v>
      </c>
      <c r="D1950" s="16"/>
      <c r="E1950" s="16"/>
      <c r="F1950" s="22"/>
      <c r="G1950" s="29"/>
      <c r="K1950" s="30"/>
      <c r="AS1950">
        <v>1950</v>
      </c>
      <c r="AT1950">
        <f>4*60+7</f>
        <v>247</v>
      </c>
    </row>
    <row r="1951" spans="1:46" ht="15.75" x14ac:dyDescent="0.25">
      <c r="A1951" s="16">
        <v>1909</v>
      </c>
      <c r="B1951" s="22"/>
      <c r="C1951" s="4">
        <f t="shared" ca="1" si="122"/>
        <v>242</v>
      </c>
      <c r="D1951" s="16"/>
      <c r="E1951" s="16"/>
      <c r="F1951" s="22"/>
      <c r="G1951" s="29"/>
      <c r="K1951" s="30"/>
      <c r="AS1951">
        <v>1951</v>
      </c>
      <c r="AT1951">
        <f>3*60+58</f>
        <v>238</v>
      </c>
    </row>
    <row r="1952" spans="1:46" ht="15.75" x14ac:dyDescent="0.25">
      <c r="A1952" s="16">
        <v>1910</v>
      </c>
      <c r="B1952" s="22"/>
      <c r="C1952" s="4">
        <f t="shared" ca="1" si="122"/>
        <v>258</v>
      </c>
      <c r="D1952" s="16"/>
      <c r="E1952" s="16"/>
      <c r="F1952" s="22"/>
      <c r="G1952" s="29"/>
      <c r="K1952" s="30"/>
      <c r="AS1952">
        <v>1952</v>
      </c>
      <c r="AT1952">
        <f>3*60+58</f>
        <v>238</v>
      </c>
    </row>
    <row r="1953" spans="1:46" ht="15.75" x14ac:dyDescent="0.25">
      <c r="A1953" s="16">
        <v>1911</v>
      </c>
      <c r="B1953" s="22"/>
      <c r="C1953" s="4">
        <f t="shared" ca="1" si="122"/>
        <v>329</v>
      </c>
      <c r="D1953" s="16"/>
      <c r="E1953" s="16"/>
      <c r="F1953" s="22"/>
      <c r="G1953" s="29"/>
      <c r="K1953" s="30"/>
      <c r="AS1953">
        <v>1953</v>
      </c>
      <c r="AT1953">
        <f>3*60+49</f>
        <v>229</v>
      </c>
    </row>
    <row r="1954" spans="1:46" ht="15.75" x14ac:dyDescent="0.25">
      <c r="A1954" s="16">
        <v>1912</v>
      </c>
      <c r="B1954" s="22"/>
      <c r="C1954" s="4">
        <f t="shared" ca="1" si="122"/>
        <v>210</v>
      </c>
      <c r="D1954" s="16"/>
      <c r="E1954" s="16"/>
      <c r="F1954" s="22"/>
      <c r="G1954" s="29"/>
      <c r="K1954" s="30"/>
      <c r="AS1954">
        <v>1954</v>
      </c>
      <c r="AT1954">
        <f>4*60+7</f>
        <v>247</v>
      </c>
    </row>
    <row r="1955" spans="1:46" ht="15.75" x14ac:dyDescent="0.25">
      <c r="A1955" s="16">
        <v>1913</v>
      </c>
      <c r="B1955" s="22"/>
      <c r="C1955" s="4">
        <f t="shared" ca="1" si="122"/>
        <v>206</v>
      </c>
      <c r="D1955" s="16"/>
      <c r="E1955" s="16"/>
      <c r="F1955" s="22"/>
      <c r="G1955" s="29"/>
      <c r="K1955" s="30"/>
      <c r="AS1955">
        <v>1955</v>
      </c>
      <c r="AT1955">
        <f>4*60+7</f>
        <v>247</v>
      </c>
    </row>
    <row r="1956" spans="1:46" ht="15.75" x14ac:dyDescent="0.25">
      <c r="A1956" s="16">
        <v>1914</v>
      </c>
      <c r="B1956" s="22"/>
      <c r="C1956" s="4">
        <f t="shared" ca="1" si="122"/>
        <v>204</v>
      </c>
      <c r="D1956" s="16"/>
      <c r="E1956" s="16"/>
      <c r="F1956" s="22"/>
      <c r="G1956" s="29"/>
      <c r="K1956" s="30"/>
      <c r="AS1956">
        <v>1956</v>
      </c>
      <c r="AT1956">
        <f>4*60+7</f>
        <v>247</v>
      </c>
    </row>
    <row r="1957" spans="1:46" ht="15.75" x14ac:dyDescent="0.25">
      <c r="A1957" s="16">
        <v>1915</v>
      </c>
      <c r="B1957" s="22"/>
      <c r="C1957" s="4">
        <f t="shared" ca="1" si="122"/>
        <v>253</v>
      </c>
      <c r="D1957" s="16"/>
      <c r="E1957" s="16"/>
      <c r="F1957" s="22"/>
      <c r="G1957" s="29"/>
      <c r="K1957" s="30"/>
      <c r="AS1957">
        <v>1957</v>
      </c>
      <c r="AT1957">
        <f>4*60+7</f>
        <v>247</v>
      </c>
    </row>
    <row r="1958" spans="1:46" ht="15.75" x14ac:dyDescent="0.25">
      <c r="A1958" s="16">
        <v>1916</v>
      </c>
      <c r="B1958" s="22"/>
      <c r="C1958" s="4">
        <f t="shared" ca="1" si="122"/>
        <v>218</v>
      </c>
      <c r="D1958" s="16"/>
      <c r="E1958" s="16"/>
      <c r="F1958" s="22"/>
      <c r="G1958" s="29"/>
      <c r="K1958" s="30"/>
      <c r="AS1958">
        <v>1958</v>
      </c>
      <c r="AT1958">
        <f>3*60+45</f>
        <v>225</v>
      </c>
    </row>
    <row r="1959" spans="1:46" ht="15.75" x14ac:dyDescent="0.25">
      <c r="A1959" s="16">
        <v>1917</v>
      </c>
      <c r="B1959" s="22"/>
      <c r="C1959" s="4">
        <f t="shared" ca="1" si="122"/>
        <v>216</v>
      </c>
      <c r="D1959" s="16"/>
      <c r="E1959" s="16"/>
      <c r="F1959" s="22"/>
      <c r="G1959" s="29"/>
      <c r="K1959" s="30"/>
      <c r="AS1959">
        <v>1959</v>
      </c>
      <c r="AT1959">
        <f t="shared" ref="AT1959:AT1965" si="125">3*60</f>
        <v>180</v>
      </c>
    </row>
    <row r="1960" spans="1:46" ht="15.75" x14ac:dyDescent="0.25">
      <c r="A1960" s="16">
        <v>1918</v>
      </c>
      <c r="B1960" s="22"/>
      <c r="C1960" s="4">
        <f t="shared" ca="1" si="122"/>
        <v>254</v>
      </c>
      <c r="D1960" s="16"/>
      <c r="E1960" s="16"/>
      <c r="F1960" s="22"/>
      <c r="G1960" s="29"/>
      <c r="K1960" s="30"/>
      <c r="AS1960">
        <v>1960</v>
      </c>
      <c r="AT1960">
        <f t="shared" si="125"/>
        <v>180</v>
      </c>
    </row>
    <row r="1961" spans="1:46" ht="15.75" x14ac:dyDescent="0.25">
      <c r="A1961" s="16">
        <v>1919</v>
      </c>
      <c r="B1961" s="22"/>
      <c r="C1961" s="4">
        <f t="shared" ca="1" si="122"/>
        <v>223</v>
      </c>
      <c r="D1961" s="16"/>
      <c r="E1961" s="16"/>
      <c r="F1961" s="22"/>
      <c r="G1961" s="29"/>
      <c r="K1961" s="30"/>
      <c r="AS1961">
        <v>1961</v>
      </c>
      <c r="AT1961">
        <f t="shared" si="125"/>
        <v>180</v>
      </c>
    </row>
    <row r="1962" spans="1:46" ht="15.75" x14ac:dyDescent="0.25">
      <c r="A1962" s="16">
        <v>1920</v>
      </c>
      <c r="B1962" s="22"/>
      <c r="C1962" s="4">
        <f t="shared" ca="1" si="122"/>
        <v>264</v>
      </c>
      <c r="D1962" s="16"/>
      <c r="E1962" s="16"/>
      <c r="F1962" s="22"/>
      <c r="G1962" s="29"/>
      <c r="K1962" s="30"/>
      <c r="AS1962">
        <v>1962</v>
      </c>
      <c r="AT1962">
        <f t="shared" si="125"/>
        <v>180</v>
      </c>
    </row>
    <row r="1963" spans="1:46" ht="15.75" x14ac:dyDescent="0.25">
      <c r="A1963" s="16">
        <v>1921</v>
      </c>
      <c r="B1963" s="22"/>
      <c r="C1963" s="4">
        <f t="shared" ref="C1963:C2026" ca="1" si="126">IF(OR(ISBLANK(A1963),A1963&gt;$I$9),NA(),OFFSET(INDIRECT($BA$3),A1963-1,0,1,1))</f>
        <v>264</v>
      </c>
      <c r="D1963" s="16"/>
      <c r="E1963" s="16"/>
      <c r="F1963" s="22"/>
      <c r="G1963" s="29"/>
      <c r="K1963" s="30"/>
      <c r="AS1963">
        <v>1963</v>
      </c>
      <c r="AT1963">
        <f t="shared" si="125"/>
        <v>180</v>
      </c>
    </row>
    <row r="1964" spans="1:46" ht="15.75" x14ac:dyDescent="0.25">
      <c r="A1964" s="16">
        <v>1922</v>
      </c>
      <c r="B1964" s="22"/>
      <c r="C1964" s="4">
        <f t="shared" ca="1" si="126"/>
        <v>289</v>
      </c>
      <c r="D1964" s="16"/>
      <c r="E1964" s="16"/>
      <c r="F1964" s="22"/>
      <c r="G1964" s="29"/>
      <c r="K1964" s="30"/>
      <c r="AS1964">
        <v>1964</v>
      </c>
      <c r="AT1964">
        <f t="shared" si="125"/>
        <v>180</v>
      </c>
    </row>
    <row r="1965" spans="1:46" ht="15.75" x14ac:dyDescent="0.25">
      <c r="A1965" s="16">
        <v>1923</v>
      </c>
      <c r="B1965" s="22"/>
      <c r="C1965" s="4">
        <f t="shared" ca="1" si="126"/>
        <v>228</v>
      </c>
      <c r="D1965" s="16"/>
      <c r="E1965" s="16"/>
      <c r="F1965" s="22"/>
      <c r="G1965" s="29"/>
      <c r="K1965" s="30"/>
      <c r="AS1965">
        <v>1965</v>
      </c>
      <c r="AT1965">
        <f t="shared" si="125"/>
        <v>180</v>
      </c>
    </row>
    <row r="1966" spans="1:46" ht="15.75" x14ac:dyDescent="0.25">
      <c r="A1966" s="16">
        <v>1924</v>
      </c>
      <c r="B1966" s="22"/>
      <c r="C1966" s="4">
        <f t="shared" ca="1" si="126"/>
        <v>201</v>
      </c>
      <c r="D1966" s="16"/>
      <c r="E1966" s="16"/>
      <c r="F1966" s="22"/>
      <c r="G1966" s="29"/>
      <c r="K1966" s="30"/>
      <c r="AS1966">
        <v>1966</v>
      </c>
      <c r="AT1966">
        <f>3*60+58</f>
        <v>238</v>
      </c>
    </row>
    <row r="1967" spans="1:46" ht="15.75" x14ac:dyDescent="0.25">
      <c r="A1967" s="16">
        <v>1925</v>
      </c>
      <c r="B1967" s="22"/>
      <c r="C1967" s="4">
        <f t="shared" ca="1" si="126"/>
        <v>250</v>
      </c>
      <c r="D1967" s="16"/>
      <c r="E1967" s="16"/>
      <c r="F1967" s="22"/>
      <c r="G1967" s="29"/>
      <c r="K1967" s="30"/>
      <c r="AS1967">
        <v>1967</v>
      </c>
      <c r="AT1967">
        <f>3*60+58</f>
        <v>238</v>
      </c>
    </row>
    <row r="1968" spans="1:46" ht="15.75" x14ac:dyDescent="0.25">
      <c r="A1968" s="16">
        <v>1926</v>
      </c>
      <c r="B1968" s="22"/>
      <c r="C1968" s="4">
        <f t="shared" ca="1" si="126"/>
        <v>310</v>
      </c>
      <c r="D1968" s="16"/>
      <c r="E1968" s="16"/>
      <c r="F1968" s="22"/>
      <c r="G1968" s="29"/>
      <c r="K1968" s="30"/>
      <c r="AS1968">
        <v>1968</v>
      </c>
      <c r="AT1968">
        <f>3*60+40</f>
        <v>220</v>
      </c>
    </row>
    <row r="1969" spans="1:46" ht="15.75" x14ac:dyDescent="0.25">
      <c r="A1969" s="16">
        <v>1927</v>
      </c>
      <c r="B1969" s="22"/>
      <c r="C1969" s="4">
        <f t="shared" ca="1" si="126"/>
        <v>225</v>
      </c>
      <c r="D1969" s="16"/>
      <c r="E1969" s="16"/>
      <c r="F1969" s="22"/>
      <c r="G1969" s="29"/>
      <c r="K1969" s="30"/>
      <c r="AS1969">
        <v>1969</v>
      </c>
      <c r="AT1969">
        <f>3*60+40</f>
        <v>220</v>
      </c>
    </row>
    <row r="1970" spans="1:46" ht="15.75" x14ac:dyDescent="0.25">
      <c r="A1970" s="16">
        <v>1928</v>
      </c>
      <c r="B1970" s="22"/>
      <c r="C1970" s="4">
        <f t="shared" ca="1" si="126"/>
        <v>236</v>
      </c>
      <c r="D1970" s="16"/>
      <c r="E1970" s="16"/>
      <c r="F1970" s="22"/>
      <c r="G1970" s="29"/>
      <c r="K1970" s="30"/>
      <c r="AS1970">
        <v>1970</v>
      </c>
      <c r="AT1970">
        <f>3*60+40</f>
        <v>220</v>
      </c>
    </row>
    <row r="1971" spans="1:46" ht="15.75" x14ac:dyDescent="0.25">
      <c r="A1971" s="16">
        <v>1929</v>
      </c>
      <c r="B1971" s="22"/>
      <c r="C1971" s="4">
        <f t="shared" ca="1" si="126"/>
        <v>270</v>
      </c>
      <c r="D1971" s="16"/>
      <c r="E1971" s="16"/>
      <c r="F1971" s="22"/>
      <c r="G1971" s="29"/>
      <c r="K1971" s="30"/>
      <c r="AS1971">
        <v>1971</v>
      </c>
      <c r="AT1971">
        <f>3*60+35</f>
        <v>215</v>
      </c>
    </row>
    <row r="1972" spans="1:46" ht="15.75" x14ac:dyDescent="0.25">
      <c r="A1972" s="16">
        <v>1930</v>
      </c>
      <c r="B1972" s="22"/>
      <c r="C1972" s="4">
        <f t="shared" ca="1" si="126"/>
        <v>454</v>
      </c>
      <c r="D1972" s="16"/>
      <c r="E1972" s="16"/>
      <c r="F1972" s="22"/>
      <c r="G1972" s="29"/>
      <c r="K1972" s="30"/>
      <c r="AS1972">
        <v>1972</v>
      </c>
      <c r="AT1972">
        <f>3*60+40</f>
        <v>220</v>
      </c>
    </row>
    <row r="1973" spans="1:46" ht="15.75" x14ac:dyDescent="0.25">
      <c r="A1973" s="16">
        <v>1931</v>
      </c>
      <c r="B1973" s="22"/>
      <c r="C1973" s="4">
        <f t="shared" ca="1" si="126"/>
        <v>271</v>
      </c>
      <c r="D1973" s="16"/>
      <c r="E1973" s="16"/>
      <c r="F1973" s="22"/>
      <c r="G1973" s="29"/>
      <c r="K1973" s="30"/>
      <c r="AS1973">
        <v>1973</v>
      </c>
      <c r="AT1973">
        <f>3*60+40</f>
        <v>220</v>
      </c>
    </row>
    <row r="1974" spans="1:46" ht="15.75" x14ac:dyDescent="0.25">
      <c r="A1974" s="16">
        <v>1932</v>
      </c>
      <c r="B1974" s="22"/>
      <c r="C1974" s="4">
        <f t="shared" ca="1" si="126"/>
        <v>223</v>
      </c>
      <c r="D1974" s="16"/>
      <c r="E1974" s="16"/>
      <c r="F1974" s="22"/>
      <c r="G1974" s="29"/>
      <c r="K1974" s="30"/>
      <c r="AS1974">
        <v>1974</v>
      </c>
      <c r="AT1974">
        <f>4*60+1</f>
        <v>241</v>
      </c>
    </row>
    <row r="1975" spans="1:46" ht="15.75" x14ac:dyDescent="0.25">
      <c r="A1975" s="16">
        <v>1933</v>
      </c>
      <c r="B1975" s="22"/>
      <c r="C1975" s="4">
        <f t="shared" ca="1" si="126"/>
        <v>298</v>
      </c>
      <c r="D1975" s="16"/>
      <c r="E1975" s="16"/>
      <c r="F1975" s="22"/>
      <c r="G1975" s="29"/>
      <c r="K1975" s="30"/>
      <c r="AS1975">
        <v>1975</v>
      </c>
      <c r="AT1975">
        <f>3*60+44</f>
        <v>224</v>
      </c>
    </row>
    <row r="1976" spans="1:46" ht="15.75" x14ac:dyDescent="0.25">
      <c r="A1976" s="16">
        <v>1934</v>
      </c>
      <c r="B1976" s="22"/>
      <c r="C1976" s="4">
        <f t="shared" ca="1" si="126"/>
        <v>194</v>
      </c>
      <c r="D1976" s="16"/>
      <c r="E1976" s="16"/>
      <c r="F1976" s="22"/>
      <c r="G1976" s="29"/>
      <c r="K1976" s="30"/>
      <c r="AS1976">
        <v>1976</v>
      </c>
      <c r="AT1976">
        <f>3*60+40</f>
        <v>220</v>
      </c>
    </row>
    <row r="1977" spans="1:46" ht="15.75" x14ac:dyDescent="0.25">
      <c r="A1977" s="16">
        <v>1935</v>
      </c>
      <c r="B1977" s="22"/>
      <c r="C1977" s="4">
        <f t="shared" ca="1" si="126"/>
        <v>197</v>
      </c>
      <c r="D1977" s="16"/>
      <c r="E1977" s="16"/>
      <c r="F1977" s="22"/>
      <c r="G1977" s="29"/>
      <c r="K1977" s="30"/>
      <c r="AS1977">
        <v>1977</v>
      </c>
      <c r="AT1977">
        <f>3*60+40</f>
        <v>220</v>
      </c>
    </row>
    <row r="1978" spans="1:46" ht="15.75" x14ac:dyDescent="0.25">
      <c r="A1978" s="16">
        <v>1936</v>
      </c>
      <c r="B1978" s="22"/>
      <c r="C1978" s="4">
        <f t="shared" ca="1" si="126"/>
        <v>191</v>
      </c>
      <c r="D1978" s="16"/>
      <c r="E1978" s="16"/>
      <c r="F1978" s="22"/>
      <c r="G1978" s="29"/>
      <c r="K1978" s="30"/>
      <c r="AS1978">
        <v>1978</v>
      </c>
      <c r="AT1978">
        <f>4*60+1</f>
        <v>241</v>
      </c>
    </row>
    <row r="1979" spans="1:46" ht="15.75" x14ac:dyDescent="0.25">
      <c r="A1979" s="16">
        <v>1937</v>
      </c>
      <c r="B1979" s="22"/>
      <c r="C1979" s="4">
        <f t="shared" ca="1" si="126"/>
        <v>232</v>
      </c>
      <c r="D1979" s="16"/>
      <c r="E1979" s="16"/>
      <c r="F1979" s="22"/>
      <c r="G1979" s="29"/>
      <c r="K1979" s="30"/>
      <c r="AS1979">
        <v>1979</v>
      </c>
      <c r="AT1979">
        <f>4*60+1</f>
        <v>241</v>
      </c>
    </row>
    <row r="1980" spans="1:46" ht="15.75" x14ac:dyDescent="0.25">
      <c r="A1980" s="16">
        <v>1938</v>
      </c>
      <c r="B1980" s="22"/>
      <c r="C1980" s="4">
        <f t="shared" ca="1" si="126"/>
        <v>212</v>
      </c>
      <c r="D1980" s="16"/>
      <c r="E1980" s="16"/>
      <c r="F1980" s="22"/>
      <c r="G1980" s="29"/>
      <c r="K1980" s="30"/>
      <c r="AS1980">
        <v>1980</v>
      </c>
      <c r="AT1980">
        <f>4*60+1</f>
        <v>241</v>
      </c>
    </row>
    <row r="1981" spans="1:46" ht="15.75" x14ac:dyDescent="0.25">
      <c r="A1981" s="16">
        <v>1939</v>
      </c>
      <c r="B1981" s="22"/>
      <c r="C1981" s="4">
        <f t="shared" ca="1" si="126"/>
        <v>265</v>
      </c>
      <c r="D1981" s="16"/>
      <c r="E1981" s="16"/>
      <c r="F1981" s="22"/>
      <c r="G1981" s="29"/>
      <c r="K1981" s="30"/>
      <c r="AS1981">
        <v>1981</v>
      </c>
      <c r="AT1981">
        <f>4*60+1</f>
        <v>241</v>
      </c>
    </row>
    <row r="1982" spans="1:46" ht="15.75" x14ac:dyDescent="0.25">
      <c r="A1982" s="16">
        <v>1940</v>
      </c>
      <c r="B1982" s="22"/>
      <c r="C1982" s="4">
        <f t="shared" ca="1" si="126"/>
        <v>246</v>
      </c>
      <c r="D1982" s="16"/>
      <c r="E1982" s="16"/>
      <c r="F1982" s="22"/>
      <c r="G1982" s="29"/>
      <c r="K1982" s="30"/>
      <c r="AS1982">
        <v>1982</v>
      </c>
      <c r="AT1982">
        <f>3*60+13</f>
        <v>193</v>
      </c>
    </row>
    <row r="1983" spans="1:46" ht="15.75" x14ac:dyDescent="0.25">
      <c r="A1983" s="16">
        <v>1941</v>
      </c>
      <c r="B1983" s="22"/>
      <c r="C1983" s="4">
        <f t="shared" ca="1" si="126"/>
        <v>273</v>
      </c>
      <c r="D1983" s="16"/>
      <c r="E1983" s="16"/>
      <c r="F1983" s="22"/>
      <c r="G1983" s="29"/>
      <c r="K1983" s="30"/>
      <c r="AS1983">
        <v>1983</v>
      </c>
      <c r="AT1983">
        <f>4*60+1</f>
        <v>241</v>
      </c>
    </row>
    <row r="1984" spans="1:46" ht="15.75" x14ac:dyDescent="0.25">
      <c r="A1984" s="16">
        <v>1942</v>
      </c>
      <c r="B1984" s="22"/>
      <c r="C1984" s="4">
        <f t="shared" ca="1" si="126"/>
        <v>210</v>
      </c>
      <c r="D1984" s="16"/>
      <c r="E1984" s="16"/>
      <c r="F1984" s="22"/>
      <c r="G1984" s="29"/>
      <c r="K1984" s="30"/>
      <c r="AS1984">
        <v>1984</v>
      </c>
      <c r="AT1984">
        <f>3*60+13</f>
        <v>193</v>
      </c>
    </row>
    <row r="1985" spans="1:46" ht="15.75" x14ac:dyDescent="0.25">
      <c r="A1985" s="16">
        <v>1943</v>
      </c>
      <c r="B1985" s="22"/>
      <c r="C1985" s="4">
        <f t="shared" ca="1" si="126"/>
        <v>278</v>
      </c>
      <c r="D1985" s="16"/>
      <c r="E1985" s="16"/>
      <c r="F1985" s="22"/>
      <c r="G1985" s="29"/>
      <c r="K1985" s="30"/>
      <c r="AS1985">
        <v>1985</v>
      </c>
      <c r="AT1985">
        <f>3*60+13</f>
        <v>193</v>
      </c>
    </row>
    <row r="1986" spans="1:46" ht="15.75" x14ac:dyDescent="0.25">
      <c r="A1986" s="16">
        <v>1944</v>
      </c>
      <c r="B1986" s="22"/>
      <c r="C1986" s="4">
        <f t="shared" ca="1" si="126"/>
        <v>207</v>
      </c>
      <c r="D1986" s="16"/>
      <c r="E1986" s="16"/>
      <c r="F1986" s="22"/>
      <c r="G1986" s="29"/>
      <c r="K1986" s="30"/>
      <c r="AS1986">
        <v>1986</v>
      </c>
      <c r="AT1986">
        <f>3*60+13</f>
        <v>193</v>
      </c>
    </row>
    <row r="1987" spans="1:46" ht="15.75" x14ac:dyDescent="0.25">
      <c r="A1987" s="16">
        <v>1945</v>
      </c>
      <c r="B1987" s="22"/>
      <c r="C1987" s="4">
        <f t="shared" ca="1" si="126"/>
        <v>220</v>
      </c>
      <c r="D1987" s="16"/>
      <c r="E1987" s="16"/>
      <c r="F1987" s="22"/>
      <c r="G1987" s="29"/>
      <c r="K1987" s="30"/>
      <c r="AS1987">
        <v>1987</v>
      </c>
      <c r="AT1987">
        <f>4*60+2</f>
        <v>242</v>
      </c>
    </row>
    <row r="1988" spans="1:46" ht="15.75" x14ac:dyDescent="0.25">
      <c r="A1988" s="16">
        <v>1946</v>
      </c>
      <c r="B1988" s="22"/>
      <c r="C1988" s="4">
        <f t="shared" ca="1" si="126"/>
        <v>228</v>
      </c>
      <c r="D1988" s="16"/>
      <c r="E1988" s="16"/>
      <c r="F1988" s="22"/>
      <c r="G1988" s="29"/>
      <c r="K1988" s="30"/>
      <c r="AS1988">
        <v>1988</v>
      </c>
      <c r="AT1988">
        <f>4*60+2</f>
        <v>242</v>
      </c>
    </row>
    <row r="1989" spans="1:46" ht="15.75" x14ac:dyDescent="0.25">
      <c r="A1989" s="16">
        <v>1947</v>
      </c>
      <c r="B1989" s="22"/>
      <c r="C1989" s="4">
        <f t="shared" ca="1" si="126"/>
        <v>228</v>
      </c>
      <c r="D1989" s="16"/>
      <c r="E1989" s="16"/>
      <c r="F1989" s="22"/>
      <c r="G1989" s="29"/>
      <c r="K1989" s="30"/>
      <c r="AS1989">
        <v>1989</v>
      </c>
      <c r="AT1989">
        <f>4*60+2</f>
        <v>242</v>
      </c>
    </row>
    <row r="1990" spans="1:46" ht="15.75" x14ac:dyDescent="0.25">
      <c r="A1990" s="16">
        <v>1948</v>
      </c>
      <c r="B1990" s="22"/>
      <c r="C1990" s="4">
        <f t="shared" ca="1" si="126"/>
        <v>218</v>
      </c>
      <c r="D1990" s="16"/>
      <c r="E1990" s="16"/>
      <c r="F1990" s="22"/>
      <c r="G1990" s="29"/>
      <c r="K1990" s="30"/>
      <c r="AS1990">
        <v>1990</v>
      </c>
      <c r="AT1990">
        <f>3*60+31</f>
        <v>211</v>
      </c>
    </row>
    <row r="1991" spans="1:46" ht="15.75" x14ac:dyDescent="0.25">
      <c r="A1991" s="16">
        <v>1949</v>
      </c>
      <c r="B1991" s="22"/>
      <c r="C1991" s="4">
        <f t="shared" ca="1" si="126"/>
        <v>182</v>
      </c>
      <c r="D1991" s="16"/>
      <c r="E1991" s="16"/>
      <c r="F1991" s="22"/>
      <c r="G1991" s="29"/>
      <c r="K1991" s="30"/>
      <c r="AS1991">
        <v>1991</v>
      </c>
      <c r="AT1991">
        <f>3*60+31</f>
        <v>211</v>
      </c>
    </row>
    <row r="1992" spans="1:46" ht="15.75" x14ac:dyDescent="0.25">
      <c r="A1992" s="16">
        <v>1950</v>
      </c>
      <c r="B1992" s="22"/>
      <c r="C1992" s="4">
        <f t="shared" ca="1" si="126"/>
        <v>254</v>
      </c>
      <c r="D1992" s="16"/>
      <c r="E1992" s="16"/>
      <c r="F1992" s="22"/>
      <c r="G1992" s="29"/>
      <c r="K1992" s="30"/>
      <c r="AS1992">
        <v>1992</v>
      </c>
      <c r="AT1992">
        <f>4*60+10</f>
        <v>250</v>
      </c>
    </row>
    <row r="1993" spans="1:46" ht="15.75" x14ac:dyDescent="0.25">
      <c r="A1993" s="16">
        <v>1951</v>
      </c>
      <c r="B1993" s="22"/>
      <c r="C1993" s="4">
        <f t="shared" ca="1" si="126"/>
        <v>218</v>
      </c>
      <c r="D1993" s="16"/>
      <c r="E1993" s="16"/>
      <c r="F1993" s="22"/>
      <c r="G1993" s="29"/>
      <c r="K1993" s="30"/>
      <c r="AS1993">
        <v>1993</v>
      </c>
      <c r="AT1993">
        <f t="shared" ref="AT1993:AT1998" si="127">3*60+27</f>
        <v>207</v>
      </c>
    </row>
    <row r="1994" spans="1:46" ht="15.75" x14ac:dyDescent="0.25">
      <c r="A1994" s="16">
        <v>1952</v>
      </c>
      <c r="B1994" s="22"/>
      <c r="C1994" s="4">
        <f t="shared" ca="1" si="126"/>
        <v>239</v>
      </c>
      <c r="D1994" s="16"/>
      <c r="E1994" s="16"/>
      <c r="F1994" s="22"/>
      <c r="G1994" s="29"/>
      <c r="K1994" s="30"/>
      <c r="AS1994">
        <v>1994</v>
      </c>
      <c r="AT1994">
        <f t="shared" si="127"/>
        <v>207</v>
      </c>
    </row>
    <row r="1995" spans="1:46" ht="15.75" x14ac:dyDescent="0.25">
      <c r="A1995" s="16">
        <v>1953</v>
      </c>
      <c r="B1995" s="22"/>
      <c r="C1995" s="4">
        <f t="shared" ca="1" si="126"/>
        <v>243</v>
      </c>
      <c r="D1995" s="16"/>
      <c r="E1995" s="16"/>
      <c r="F1995" s="22"/>
      <c r="G1995" s="29"/>
      <c r="K1995" s="30"/>
      <c r="AS1995">
        <v>1995</v>
      </c>
      <c r="AT1995">
        <f t="shared" si="127"/>
        <v>207</v>
      </c>
    </row>
    <row r="1996" spans="1:46" ht="15.75" x14ac:dyDescent="0.25">
      <c r="A1996" s="16">
        <v>1954</v>
      </c>
      <c r="B1996" s="22"/>
      <c r="C1996" s="4">
        <f t="shared" ca="1" si="126"/>
        <v>304</v>
      </c>
      <c r="D1996" s="16"/>
      <c r="E1996" s="16"/>
      <c r="F1996" s="22"/>
      <c r="G1996" s="29"/>
      <c r="K1996" s="30"/>
      <c r="AS1996">
        <v>1996</v>
      </c>
      <c r="AT1996">
        <f t="shared" si="127"/>
        <v>207</v>
      </c>
    </row>
    <row r="1997" spans="1:46" ht="15.75" x14ac:dyDescent="0.25">
      <c r="A1997" s="16">
        <v>1955</v>
      </c>
      <c r="B1997" s="22"/>
      <c r="C1997" s="4">
        <f t="shared" ca="1" si="126"/>
        <v>223</v>
      </c>
      <c r="D1997" s="16"/>
      <c r="E1997" s="16"/>
      <c r="F1997" s="22"/>
      <c r="G1997" s="29"/>
      <c r="K1997" s="30"/>
      <c r="AS1997">
        <v>1997</v>
      </c>
      <c r="AT1997">
        <f t="shared" si="127"/>
        <v>207</v>
      </c>
    </row>
    <row r="1998" spans="1:46" ht="15.75" x14ac:dyDescent="0.25">
      <c r="A1998" s="16">
        <v>1956</v>
      </c>
      <c r="B1998" s="22"/>
      <c r="C1998" s="4">
        <f t="shared" ca="1" si="126"/>
        <v>256</v>
      </c>
      <c r="D1998" s="16"/>
      <c r="E1998" s="16"/>
      <c r="F1998" s="22"/>
      <c r="G1998" s="29"/>
      <c r="K1998" s="30"/>
      <c r="AS1998">
        <v>1998</v>
      </c>
      <c r="AT1998">
        <f t="shared" si="127"/>
        <v>207</v>
      </c>
    </row>
    <row r="1999" spans="1:46" ht="15.75" x14ac:dyDescent="0.25">
      <c r="A1999" s="16">
        <v>1957</v>
      </c>
      <c r="B1999" s="22"/>
      <c r="C1999" s="4">
        <f t="shared" ca="1" si="126"/>
        <v>245</v>
      </c>
      <c r="D1999" s="16"/>
      <c r="E1999" s="16"/>
      <c r="F1999" s="22"/>
      <c r="G1999" s="29"/>
      <c r="K1999" s="30"/>
      <c r="AS1999">
        <v>1999</v>
      </c>
      <c r="AT1999">
        <f>3*60+58</f>
        <v>238</v>
      </c>
    </row>
    <row r="2000" spans="1:46" ht="15.75" x14ac:dyDescent="0.25">
      <c r="A2000" s="16">
        <v>1958</v>
      </c>
      <c r="B2000" s="22"/>
      <c r="C2000" s="4">
        <f t="shared" ca="1" si="126"/>
        <v>239</v>
      </c>
      <c r="D2000" s="16"/>
      <c r="E2000" s="16"/>
      <c r="F2000" s="22"/>
      <c r="G2000" s="29"/>
      <c r="K2000" s="30"/>
      <c r="AS2000">
        <v>2000</v>
      </c>
      <c r="AT2000">
        <f t="shared" ref="AT2000:AT2011" si="128">4*60+12</f>
        <v>252</v>
      </c>
    </row>
    <row r="2001" spans="1:46" ht="15.75" x14ac:dyDescent="0.25">
      <c r="A2001" s="16">
        <v>1959</v>
      </c>
      <c r="B2001" s="22"/>
      <c r="C2001" s="4">
        <f t="shared" ca="1" si="126"/>
        <v>197</v>
      </c>
      <c r="D2001" s="16"/>
      <c r="E2001" s="16"/>
      <c r="F2001" s="22"/>
      <c r="G2001" s="29"/>
      <c r="K2001" s="30"/>
      <c r="AS2001">
        <v>2001</v>
      </c>
      <c r="AT2001">
        <f t="shared" si="128"/>
        <v>252</v>
      </c>
    </row>
    <row r="2002" spans="1:46" ht="15.75" x14ac:dyDescent="0.25">
      <c r="A2002" s="16">
        <v>1960</v>
      </c>
      <c r="B2002" s="22"/>
      <c r="C2002" s="4">
        <f t="shared" ca="1" si="126"/>
        <v>197</v>
      </c>
      <c r="D2002" s="16"/>
      <c r="E2002" s="16"/>
      <c r="F2002" s="22"/>
      <c r="G2002" s="29"/>
      <c r="K2002" s="30"/>
      <c r="AS2002">
        <v>2002</v>
      </c>
      <c r="AT2002">
        <f t="shared" si="128"/>
        <v>252</v>
      </c>
    </row>
    <row r="2003" spans="1:46" ht="15.75" x14ac:dyDescent="0.25">
      <c r="A2003" s="16">
        <v>1961</v>
      </c>
      <c r="B2003" s="22"/>
      <c r="C2003" s="4">
        <f t="shared" ca="1" si="126"/>
        <v>234</v>
      </c>
      <c r="D2003" s="16"/>
      <c r="E2003" s="16"/>
      <c r="F2003" s="22"/>
      <c r="G2003" s="29"/>
      <c r="K2003" s="30"/>
      <c r="AS2003">
        <v>2003</v>
      </c>
      <c r="AT2003">
        <f t="shared" si="128"/>
        <v>252</v>
      </c>
    </row>
    <row r="2004" spans="1:46" ht="15.75" x14ac:dyDescent="0.25">
      <c r="A2004" s="16">
        <v>1962</v>
      </c>
      <c r="B2004" s="22"/>
      <c r="C2004" s="4">
        <f t="shared" ca="1" si="126"/>
        <v>216</v>
      </c>
      <c r="D2004" s="16"/>
      <c r="E2004" s="16"/>
      <c r="F2004" s="22"/>
      <c r="G2004" s="29"/>
      <c r="K2004" s="30"/>
      <c r="AS2004">
        <v>2004</v>
      </c>
      <c r="AT2004">
        <f t="shared" si="128"/>
        <v>252</v>
      </c>
    </row>
    <row r="2005" spans="1:46" ht="15.75" x14ac:dyDescent="0.25">
      <c r="A2005" s="16">
        <v>1963</v>
      </c>
      <c r="B2005" s="22"/>
      <c r="C2005" s="4">
        <f t="shared" ca="1" si="126"/>
        <v>188</v>
      </c>
      <c r="D2005" s="16"/>
      <c r="E2005" s="16"/>
      <c r="F2005" s="22"/>
      <c r="G2005" s="29"/>
      <c r="K2005" s="30"/>
      <c r="AS2005">
        <v>2005</v>
      </c>
      <c r="AT2005">
        <f t="shared" si="128"/>
        <v>252</v>
      </c>
    </row>
    <row r="2006" spans="1:46" ht="15.75" x14ac:dyDescent="0.25">
      <c r="A2006" s="16">
        <v>1964</v>
      </c>
      <c r="B2006" s="22"/>
      <c r="C2006" s="4">
        <f t="shared" ca="1" si="126"/>
        <v>259</v>
      </c>
      <c r="D2006" s="16"/>
      <c r="E2006" s="16"/>
      <c r="F2006" s="22"/>
      <c r="G2006" s="29"/>
      <c r="K2006" s="30"/>
      <c r="AS2006">
        <v>2006</v>
      </c>
      <c r="AT2006">
        <f t="shared" si="128"/>
        <v>252</v>
      </c>
    </row>
    <row r="2007" spans="1:46" ht="15.75" x14ac:dyDescent="0.25">
      <c r="A2007" s="16">
        <v>1965</v>
      </c>
      <c r="B2007" s="22"/>
      <c r="C2007" s="4">
        <f t="shared" ca="1" si="126"/>
        <v>250</v>
      </c>
      <c r="D2007" s="16"/>
      <c r="E2007" s="16"/>
      <c r="F2007" s="22"/>
      <c r="G2007" s="29"/>
      <c r="K2007" s="30"/>
      <c r="AS2007">
        <v>2007</v>
      </c>
      <c r="AT2007">
        <f t="shared" si="128"/>
        <v>252</v>
      </c>
    </row>
    <row r="2008" spans="1:46" ht="15.75" x14ac:dyDescent="0.25">
      <c r="A2008" s="16">
        <v>1966</v>
      </c>
      <c r="B2008" s="22"/>
      <c r="C2008" s="4">
        <f t="shared" ca="1" si="126"/>
        <v>256</v>
      </c>
      <c r="D2008" s="16"/>
      <c r="E2008" s="16"/>
      <c r="F2008" s="22"/>
      <c r="G2008" s="29"/>
      <c r="K2008" s="30"/>
      <c r="AS2008">
        <v>2008</v>
      </c>
      <c r="AT2008">
        <f t="shared" si="128"/>
        <v>252</v>
      </c>
    </row>
    <row r="2009" spans="1:46" ht="15.75" x14ac:dyDescent="0.25">
      <c r="A2009" s="16">
        <v>1967</v>
      </c>
      <c r="B2009" s="22"/>
      <c r="C2009" s="4">
        <f t="shared" ca="1" si="126"/>
        <v>209</v>
      </c>
      <c r="D2009" s="16"/>
      <c r="E2009" s="16"/>
      <c r="F2009" s="22"/>
      <c r="G2009" s="29"/>
      <c r="K2009" s="30"/>
      <c r="AS2009">
        <v>2009</v>
      </c>
      <c r="AT2009">
        <f t="shared" si="128"/>
        <v>252</v>
      </c>
    </row>
    <row r="2010" spans="1:46" ht="15.75" x14ac:dyDescent="0.25">
      <c r="A2010" s="16">
        <v>1968</v>
      </c>
      <c r="B2010" s="22"/>
      <c r="C2010" s="4">
        <f t="shared" ca="1" si="126"/>
        <v>233</v>
      </c>
      <c r="D2010" s="16"/>
      <c r="E2010" s="16"/>
      <c r="F2010" s="22"/>
      <c r="G2010" s="29"/>
      <c r="K2010" s="30"/>
      <c r="AS2010">
        <v>2010</v>
      </c>
      <c r="AT2010">
        <f t="shared" si="128"/>
        <v>252</v>
      </c>
    </row>
    <row r="2011" spans="1:46" ht="15.75" x14ac:dyDescent="0.25">
      <c r="A2011" s="16">
        <v>1969</v>
      </c>
      <c r="B2011" s="22"/>
      <c r="C2011" s="4">
        <f t="shared" ca="1" si="126"/>
        <v>239</v>
      </c>
      <c r="D2011" s="16"/>
      <c r="E2011" s="16"/>
      <c r="F2011" s="22"/>
      <c r="G2011" s="29"/>
      <c r="K2011" s="30"/>
      <c r="AS2011">
        <v>2011</v>
      </c>
      <c r="AT2011">
        <f t="shared" si="128"/>
        <v>252</v>
      </c>
    </row>
    <row r="2012" spans="1:46" ht="15.75" x14ac:dyDescent="0.25">
      <c r="A2012" s="16">
        <v>1970</v>
      </c>
      <c r="B2012" s="22"/>
      <c r="C2012" s="4">
        <f t="shared" ca="1" si="126"/>
        <v>222</v>
      </c>
      <c r="D2012" s="16"/>
      <c r="E2012" s="16"/>
      <c r="F2012" s="22"/>
      <c r="G2012" s="29"/>
      <c r="K2012" s="30"/>
      <c r="AS2012">
        <v>2012</v>
      </c>
      <c r="AT2012">
        <f t="shared" ref="AT2012:AT2025" si="129">4*60+5</f>
        <v>245</v>
      </c>
    </row>
    <row r="2013" spans="1:46" ht="15.75" x14ac:dyDescent="0.25">
      <c r="A2013" s="16">
        <v>1971</v>
      </c>
      <c r="B2013" s="22"/>
      <c r="C2013" s="4">
        <f t="shared" ca="1" si="126"/>
        <v>211</v>
      </c>
      <c r="D2013" s="16"/>
      <c r="E2013" s="16"/>
      <c r="F2013" s="22"/>
      <c r="G2013" s="29"/>
      <c r="K2013" s="30"/>
      <c r="AS2013">
        <v>2013</v>
      </c>
      <c r="AT2013">
        <f t="shared" si="129"/>
        <v>245</v>
      </c>
    </row>
    <row r="2014" spans="1:46" ht="15.75" x14ac:dyDescent="0.25">
      <c r="A2014" s="16">
        <v>1972</v>
      </c>
      <c r="B2014" s="22"/>
      <c r="C2014" s="4">
        <f t="shared" ca="1" si="126"/>
        <v>314</v>
      </c>
      <c r="D2014" s="16"/>
      <c r="E2014" s="16"/>
      <c r="F2014" s="22"/>
      <c r="G2014" s="29"/>
      <c r="K2014" s="30"/>
      <c r="AS2014">
        <v>2014</v>
      </c>
      <c r="AT2014">
        <f t="shared" si="129"/>
        <v>245</v>
      </c>
    </row>
    <row r="2015" spans="1:46" ht="15.75" x14ac:dyDescent="0.25">
      <c r="A2015" s="16">
        <v>1973</v>
      </c>
      <c r="B2015" s="22"/>
      <c r="C2015" s="4">
        <f t="shared" ca="1" si="126"/>
        <v>233</v>
      </c>
      <c r="D2015" s="16"/>
      <c r="E2015" s="16"/>
      <c r="F2015" s="22"/>
      <c r="G2015" s="29"/>
      <c r="K2015" s="30"/>
      <c r="AS2015">
        <v>2015</v>
      </c>
      <c r="AT2015">
        <f t="shared" si="129"/>
        <v>245</v>
      </c>
    </row>
    <row r="2016" spans="1:46" ht="15.75" x14ac:dyDescent="0.25">
      <c r="A2016" s="16">
        <v>1974</v>
      </c>
      <c r="B2016" s="22"/>
      <c r="C2016" s="4">
        <f t="shared" ca="1" si="126"/>
        <v>260</v>
      </c>
      <c r="D2016" s="16"/>
      <c r="E2016" s="16"/>
      <c r="F2016" s="22"/>
      <c r="G2016" s="29"/>
      <c r="K2016" s="30"/>
      <c r="AS2016">
        <v>2016</v>
      </c>
      <c r="AT2016">
        <f t="shared" si="129"/>
        <v>245</v>
      </c>
    </row>
    <row r="2017" spans="1:46" ht="15.75" x14ac:dyDescent="0.25">
      <c r="A2017" s="16">
        <v>1975</v>
      </c>
      <c r="B2017" s="22"/>
      <c r="C2017" s="4">
        <f t="shared" ca="1" si="126"/>
        <v>224</v>
      </c>
      <c r="D2017" s="16"/>
      <c r="E2017" s="16"/>
      <c r="F2017" s="22"/>
      <c r="G2017" s="29"/>
      <c r="K2017" s="30"/>
      <c r="AS2017">
        <v>2017</v>
      </c>
      <c r="AT2017">
        <f t="shared" si="129"/>
        <v>245</v>
      </c>
    </row>
    <row r="2018" spans="1:46" ht="15.75" x14ac:dyDescent="0.25">
      <c r="A2018" s="16">
        <v>1976</v>
      </c>
      <c r="B2018" s="22"/>
      <c r="C2018" s="4">
        <f t="shared" ca="1" si="126"/>
        <v>246</v>
      </c>
      <c r="D2018" s="16"/>
      <c r="E2018" s="16"/>
      <c r="F2018" s="22"/>
      <c r="G2018" s="29"/>
      <c r="K2018" s="30"/>
      <c r="AS2018">
        <v>2018</v>
      </c>
      <c r="AT2018">
        <f t="shared" si="129"/>
        <v>245</v>
      </c>
    </row>
    <row r="2019" spans="1:46" ht="15.75" x14ac:dyDescent="0.25">
      <c r="A2019" s="16">
        <v>1977</v>
      </c>
      <c r="B2019" s="22"/>
      <c r="C2019" s="4">
        <f t="shared" ca="1" si="126"/>
        <v>207</v>
      </c>
      <c r="D2019" s="16"/>
      <c r="E2019" s="16"/>
      <c r="F2019" s="22"/>
      <c r="G2019" s="29"/>
      <c r="K2019" s="30"/>
      <c r="AS2019">
        <v>2019</v>
      </c>
      <c r="AT2019">
        <f t="shared" si="129"/>
        <v>245</v>
      </c>
    </row>
    <row r="2020" spans="1:46" ht="15.75" x14ac:dyDescent="0.25">
      <c r="A2020" s="16">
        <v>1978</v>
      </c>
      <c r="B2020" s="22"/>
      <c r="C2020" s="4">
        <f t="shared" ca="1" si="126"/>
        <v>243</v>
      </c>
      <c r="D2020" s="16"/>
      <c r="E2020" s="16"/>
      <c r="F2020" s="22"/>
      <c r="G2020" s="29"/>
      <c r="K2020" s="30"/>
      <c r="AS2020">
        <v>2020</v>
      </c>
      <c r="AT2020">
        <f t="shared" si="129"/>
        <v>245</v>
      </c>
    </row>
    <row r="2021" spans="1:46" ht="15.75" x14ac:dyDescent="0.25">
      <c r="A2021" s="16">
        <v>1979</v>
      </c>
      <c r="B2021" s="22"/>
      <c r="C2021" s="4">
        <f t="shared" ca="1" si="126"/>
        <v>223</v>
      </c>
      <c r="D2021" s="16"/>
      <c r="E2021" s="16"/>
      <c r="F2021" s="22"/>
      <c r="G2021" s="29"/>
      <c r="K2021" s="30"/>
      <c r="AS2021">
        <v>2021</v>
      </c>
      <c r="AT2021">
        <f t="shared" si="129"/>
        <v>245</v>
      </c>
    </row>
    <row r="2022" spans="1:46" ht="15.75" x14ac:dyDescent="0.25">
      <c r="A2022" s="16">
        <v>1980</v>
      </c>
      <c r="B2022" s="22"/>
      <c r="C2022" s="4">
        <f t="shared" ca="1" si="126"/>
        <v>243</v>
      </c>
      <c r="D2022" s="16"/>
      <c r="E2022" s="16"/>
      <c r="F2022" s="22"/>
      <c r="G2022" s="29"/>
      <c r="K2022" s="30"/>
      <c r="AS2022">
        <v>2022</v>
      </c>
      <c r="AT2022">
        <f t="shared" si="129"/>
        <v>245</v>
      </c>
    </row>
    <row r="2023" spans="1:46" ht="15.75" x14ac:dyDescent="0.25">
      <c r="A2023" s="16">
        <v>1981</v>
      </c>
      <c r="B2023" s="22"/>
      <c r="C2023" s="4">
        <f t="shared" ca="1" si="126"/>
        <v>227</v>
      </c>
      <c r="D2023" s="16"/>
      <c r="E2023" s="16"/>
      <c r="F2023" s="22"/>
      <c r="G2023" s="29"/>
      <c r="K2023" s="30"/>
      <c r="AS2023">
        <v>2023</v>
      </c>
      <c r="AT2023">
        <f t="shared" si="129"/>
        <v>245</v>
      </c>
    </row>
    <row r="2024" spans="1:46" ht="15.75" x14ac:dyDescent="0.25">
      <c r="A2024" s="16">
        <v>1982</v>
      </c>
      <c r="B2024" s="22"/>
      <c r="C2024" s="4">
        <f t="shared" ca="1" si="126"/>
        <v>220</v>
      </c>
      <c r="D2024" s="16"/>
      <c r="E2024" s="16"/>
      <c r="F2024" s="22"/>
      <c r="G2024" s="29"/>
      <c r="K2024" s="30"/>
      <c r="AS2024">
        <v>2024</v>
      </c>
      <c r="AT2024">
        <f t="shared" si="129"/>
        <v>245</v>
      </c>
    </row>
    <row r="2025" spans="1:46" ht="15.75" x14ac:dyDescent="0.25">
      <c r="A2025" s="16">
        <v>1983</v>
      </c>
      <c r="B2025" s="22"/>
      <c r="C2025" s="4">
        <f t="shared" ca="1" si="126"/>
        <v>227</v>
      </c>
      <c r="D2025" s="16"/>
      <c r="E2025" s="16"/>
      <c r="F2025" s="22"/>
      <c r="G2025" s="29"/>
      <c r="K2025" s="30"/>
      <c r="AS2025">
        <v>2025</v>
      </c>
      <c r="AT2025">
        <f t="shared" si="129"/>
        <v>245</v>
      </c>
    </row>
    <row r="2026" spans="1:46" ht="15.75" x14ac:dyDescent="0.25">
      <c r="A2026" s="16">
        <v>1984</v>
      </c>
      <c r="B2026" s="22"/>
      <c r="C2026" s="4">
        <f t="shared" ca="1" si="126"/>
        <v>223</v>
      </c>
      <c r="D2026" s="16"/>
      <c r="E2026" s="16"/>
      <c r="F2026" s="22"/>
      <c r="G2026" s="29"/>
      <c r="K2026" s="30"/>
      <c r="AS2026">
        <v>2026</v>
      </c>
      <c r="AT2026">
        <f>3*60+32</f>
        <v>212</v>
      </c>
    </row>
    <row r="2027" spans="1:46" ht="15.75" x14ac:dyDescent="0.25">
      <c r="A2027" s="16">
        <v>1985</v>
      </c>
      <c r="B2027" s="22"/>
      <c r="C2027" s="4">
        <f t="shared" ref="C2027:C2090" ca="1" si="130">IF(OR(ISBLANK(A2027),A2027&gt;$I$9),NA(),OFFSET(INDIRECT($BA$3),A2027-1,0,1,1))</f>
        <v>264</v>
      </c>
      <c r="D2027" s="16"/>
      <c r="E2027" s="16"/>
      <c r="F2027" s="22"/>
      <c r="G2027" s="29"/>
      <c r="K2027" s="30"/>
      <c r="AS2027">
        <v>2027</v>
      </c>
      <c r="AT2027">
        <f>3*60+33</f>
        <v>213</v>
      </c>
    </row>
    <row r="2028" spans="1:46" ht="15.75" x14ac:dyDescent="0.25">
      <c r="A2028" s="16">
        <v>1986</v>
      </c>
      <c r="B2028" s="22"/>
      <c r="C2028" s="4">
        <f t="shared" ca="1" si="130"/>
        <v>177</v>
      </c>
      <c r="D2028" s="16"/>
      <c r="E2028" s="16"/>
      <c r="F2028" s="22"/>
      <c r="G2028" s="29"/>
      <c r="K2028" s="30"/>
      <c r="AS2028">
        <v>2028</v>
      </c>
      <c r="AT2028">
        <f>3*60+32</f>
        <v>212</v>
      </c>
    </row>
    <row r="2029" spans="1:46" ht="15.75" x14ac:dyDescent="0.25">
      <c r="A2029" s="16">
        <v>1987</v>
      </c>
      <c r="B2029" s="22"/>
      <c r="C2029" s="4">
        <f t="shared" ca="1" si="130"/>
        <v>303</v>
      </c>
      <c r="D2029" s="16"/>
      <c r="E2029" s="16"/>
      <c r="F2029" s="22"/>
      <c r="G2029" s="29"/>
      <c r="K2029" s="30"/>
      <c r="AS2029">
        <v>2029</v>
      </c>
      <c r="AT2029">
        <f>3*60+48</f>
        <v>228</v>
      </c>
    </row>
    <row r="2030" spans="1:46" ht="15.75" x14ac:dyDescent="0.25">
      <c r="A2030" s="16">
        <v>1988</v>
      </c>
      <c r="B2030" s="22"/>
      <c r="C2030" s="4">
        <f t="shared" ca="1" si="130"/>
        <v>223</v>
      </c>
      <c r="D2030" s="16"/>
      <c r="E2030" s="16"/>
      <c r="F2030" s="22"/>
      <c r="G2030" s="29"/>
      <c r="K2030" s="30"/>
      <c r="AS2030">
        <v>2030</v>
      </c>
      <c r="AT2030">
        <f>3*60+42</f>
        <v>222</v>
      </c>
    </row>
    <row r="2031" spans="1:46" ht="15.75" x14ac:dyDescent="0.25">
      <c r="A2031" s="16">
        <v>1989</v>
      </c>
      <c r="B2031" s="22"/>
      <c r="C2031" s="4">
        <f t="shared" ca="1" si="130"/>
        <v>222</v>
      </c>
      <c r="D2031" s="16"/>
      <c r="E2031" s="16"/>
      <c r="F2031" s="22"/>
      <c r="G2031" s="29"/>
      <c r="K2031" s="30"/>
      <c r="AS2031">
        <v>2031</v>
      </c>
      <c r="AT2031">
        <f>3*60+48</f>
        <v>228</v>
      </c>
    </row>
    <row r="2032" spans="1:46" ht="15.75" x14ac:dyDescent="0.25">
      <c r="A2032" s="16">
        <v>1990</v>
      </c>
      <c r="B2032" s="22"/>
      <c r="C2032" s="4">
        <f t="shared" ca="1" si="130"/>
        <v>203</v>
      </c>
      <c r="D2032" s="16"/>
      <c r="E2032" s="16"/>
      <c r="F2032" s="22"/>
      <c r="G2032" s="29"/>
      <c r="K2032" s="30"/>
      <c r="AS2032">
        <v>2032</v>
      </c>
      <c r="AT2032">
        <f>3*60+16</f>
        <v>196</v>
      </c>
    </row>
    <row r="2033" spans="1:46" ht="15.75" x14ac:dyDescent="0.25">
      <c r="A2033" s="16">
        <v>1991</v>
      </c>
      <c r="B2033" s="22"/>
      <c r="C2033" s="4">
        <f t="shared" ca="1" si="130"/>
        <v>217</v>
      </c>
      <c r="D2033" s="16"/>
      <c r="E2033" s="16"/>
      <c r="F2033" s="22"/>
      <c r="G2033" s="29"/>
      <c r="K2033" s="30"/>
      <c r="AS2033">
        <v>2033</v>
      </c>
      <c r="AT2033">
        <f>3*60+16</f>
        <v>196</v>
      </c>
    </row>
    <row r="2034" spans="1:46" ht="15.75" x14ac:dyDescent="0.25">
      <c r="A2034" s="16">
        <v>1992</v>
      </c>
      <c r="B2034" s="22"/>
      <c r="C2034" s="4">
        <f t="shared" ca="1" si="130"/>
        <v>166</v>
      </c>
      <c r="D2034" s="16"/>
      <c r="E2034" s="16"/>
      <c r="F2034" s="22"/>
      <c r="G2034" s="29"/>
      <c r="K2034" s="30"/>
      <c r="AS2034">
        <v>2034</v>
      </c>
      <c r="AT2034">
        <f>3*60+16</f>
        <v>196</v>
      </c>
    </row>
    <row r="2035" spans="1:46" ht="15.75" x14ac:dyDescent="0.25">
      <c r="A2035" s="16">
        <v>1993</v>
      </c>
      <c r="B2035" s="22"/>
      <c r="C2035" s="4">
        <f t="shared" ca="1" si="130"/>
        <v>229</v>
      </c>
      <c r="D2035" s="16"/>
      <c r="E2035" s="16"/>
      <c r="F2035" s="22"/>
      <c r="G2035" s="29"/>
      <c r="K2035" s="30"/>
      <c r="AS2035">
        <v>2035</v>
      </c>
      <c r="AT2035">
        <f>3*60+16</f>
        <v>196</v>
      </c>
    </row>
    <row r="2036" spans="1:46" ht="15.75" x14ac:dyDescent="0.25">
      <c r="A2036" s="16">
        <v>1994</v>
      </c>
      <c r="B2036" s="22"/>
      <c r="C2036" s="4">
        <f t="shared" ca="1" si="130"/>
        <v>222</v>
      </c>
      <c r="D2036" s="16"/>
      <c r="E2036" s="16"/>
      <c r="F2036" s="22"/>
      <c r="G2036" s="29"/>
      <c r="K2036" s="30"/>
      <c r="AS2036">
        <v>2036</v>
      </c>
      <c r="AT2036">
        <f>3*60+16</f>
        <v>196</v>
      </c>
    </row>
    <row r="2037" spans="1:46" ht="15.75" x14ac:dyDescent="0.25">
      <c r="A2037" s="16">
        <v>1995</v>
      </c>
      <c r="B2037" s="22"/>
      <c r="C2037" s="4">
        <f t="shared" ca="1" si="130"/>
        <v>163</v>
      </c>
      <c r="D2037" s="16"/>
      <c r="E2037" s="16"/>
      <c r="F2037" s="22"/>
      <c r="G2037" s="29"/>
      <c r="K2037" s="30"/>
      <c r="AS2037">
        <v>2037</v>
      </c>
      <c r="AT2037">
        <f t="shared" ref="AT2037:AT2045" si="131">3*60+19</f>
        <v>199</v>
      </c>
    </row>
    <row r="2038" spans="1:46" ht="15.75" x14ac:dyDescent="0.25">
      <c r="A2038" s="16">
        <v>1996</v>
      </c>
      <c r="B2038" s="22"/>
      <c r="C2038" s="4">
        <f t="shared" ca="1" si="130"/>
        <v>265</v>
      </c>
      <c r="D2038" s="16"/>
      <c r="E2038" s="16"/>
      <c r="F2038" s="22"/>
      <c r="G2038" s="29"/>
      <c r="K2038" s="30"/>
      <c r="AS2038">
        <v>2038</v>
      </c>
      <c r="AT2038">
        <f t="shared" si="131"/>
        <v>199</v>
      </c>
    </row>
    <row r="2039" spans="1:46" ht="15.75" x14ac:dyDescent="0.25">
      <c r="A2039" s="16">
        <v>1997</v>
      </c>
      <c r="B2039" s="22"/>
      <c r="C2039" s="4">
        <f t="shared" ca="1" si="130"/>
        <v>228</v>
      </c>
      <c r="D2039" s="16"/>
      <c r="E2039" s="16"/>
      <c r="F2039" s="22"/>
      <c r="G2039" s="29"/>
      <c r="K2039" s="30"/>
      <c r="AS2039">
        <v>2039</v>
      </c>
      <c r="AT2039">
        <f t="shared" si="131"/>
        <v>199</v>
      </c>
    </row>
    <row r="2040" spans="1:46" ht="15.75" x14ac:dyDescent="0.25">
      <c r="A2040" s="16">
        <v>1998</v>
      </c>
      <c r="B2040" s="22"/>
      <c r="C2040" s="4">
        <f t="shared" ca="1" si="130"/>
        <v>215</v>
      </c>
      <c r="D2040" s="16"/>
      <c r="E2040" s="16"/>
      <c r="F2040" s="22"/>
      <c r="G2040" s="29"/>
      <c r="K2040" s="30"/>
      <c r="AS2040">
        <v>2040</v>
      </c>
      <c r="AT2040">
        <f t="shared" si="131"/>
        <v>199</v>
      </c>
    </row>
    <row r="2041" spans="1:46" ht="15.75" x14ac:dyDescent="0.25">
      <c r="A2041" s="16">
        <v>1999</v>
      </c>
      <c r="B2041" s="22"/>
      <c r="C2041" s="4">
        <f t="shared" ca="1" si="130"/>
        <v>244</v>
      </c>
      <c r="D2041" s="16"/>
      <c r="E2041" s="16"/>
      <c r="F2041" s="22"/>
      <c r="G2041" s="29"/>
      <c r="K2041" s="30"/>
      <c r="AS2041">
        <v>2041</v>
      </c>
      <c r="AT2041">
        <f t="shared" si="131"/>
        <v>199</v>
      </c>
    </row>
    <row r="2042" spans="1:46" ht="15.75" x14ac:dyDescent="0.25">
      <c r="A2042" s="16">
        <v>2000</v>
      </c>
      <c r="B2042" s="22"/>
      <c r="C2042" s="4">
        <f t="shared" ca="1" si="130"/>
        <v>231</v>
      </c>
      <c r="D2042" s="16"/>
      <c r="E2042" s="16"/>
      <c r="F2042" s="22"/>
      <c r="G2042" s="29"/>
      <c r="K2042" s="30"/>
      <c r="AS2042">
        <v>2042</v>
      </c>
      <c r="AT2042">
        <f t="shared" si="131"/>
        <v>199</v>
      </c>
    </row>
    <row r="2043" spans="1:46" ht="15.75" x14ac:dyDescent="0.25">
      <c r="A2043" s="16">
        <v>2001</v>
      </c>
      <c r="B2043" s="22"/>
      <c r="C2043" s="4">
        <f t="shared" ca="1" si="130"/>
        <v>292</v>
      </c>
      <c r="D2043" s="16"/>
      <c r="E2043" s="16"/>
      <c r="F2043" s="22"/>
      <c r="G2043" s="29"/>
      <c r="K2043" s="30"/>
      <c r="AS2043">
        <v>2043</v>
      </c>
      <c r="AT2043">
        <f t="shared" si="131"/>
        <v>199</v>
      </c>
    </row>
    <row r="2044" spans="1:46" ht="15.75" x14ac:dyDescent="0.25">
      <c r="A2044" s="16">
        <v>2002</v>
      </c>
      <c r="B2044" s="22"/>
      <c r="C2044" s="4">
        <f t="shared" ca="1" si="130"/>
        <v>307</v>
      </c>
      <c r="D2044" s="16"/>
      <c r="E2044" s="16"/>
      <c r="F2044" s="22"/>
      <c r="G2044" s="29"/>
      <c r="K2044" s="30"/>
      <c r="AS2044">
        <v>2044</v>
      </c>
      <c r="AT2044">
        <f t="shared" si="131"/>
        <v>199</v>
      </c>
    </row>
    <row r="2045" spans="1:46" ht="15.75" x14ac:dyDescent="0.25">
      <c r="A2045" s="16">
        <v>2003</v>
      </c>
      <c r="B2045" s="22"/>
      <c r="C2045" s="4">
        <f t="shared" ca="1" si="130"/>
        <v>347</v>
      </c>
      <c r="D2045" s="16"/>
      <c r="E2045" s="16"/>
      <c r="F2045" s="22"/>
      <c r="G2045" s="29"/>
      <c r="K2045" s="30"/>
      <c r="AS2045">
        <v>2045</v>
      </c>
      <c r="AT2045">
        <f t="shared" si="131"/>
        <v>199</v>
      </c>
    </row>
    <row r="2046" spans="1:46" ht="15.75" x14ac:dyDescent="0.25">
      <c r="A2046" s="16">
        <v>2004</v>
      </c>
      <c r="B2046" s="22"/>
      <c r="C2046" s="4">
        <f t="shared" ca="1" si="130"/>
        <v>234</v>
      </c>
      <c r="D2046" s="16"/>
      <c r="E2046" s="16"/>
      <c r="F2046" s="22"/>
      <c r="G2046" s="29"/>
      <c r="K2046" s="30"/>
      <c r="AS2046">
        <v>2046</v>
      </c>
      <c r="AT2046">
        <f>3*60+53</f>
        <v>233</v>
      </c>
    </row>
    <row r="2047" spans="1:46" ht="15.75" x14ac:dyDescent="0.25">
      <c r="A2047" s="16">
        <v>2005</v>
      </c>
      <c r="B2047" s="22"/>
      <c r="C2047" s="4">
        <f t="shared" ca="1" si="130"/>
        <v>250</v>
      </c>
      <c r="D2047" s="16"/>
      <c r="E2047" s="16"/>
      <c r="F2047" s="22"/>
      <c r="G2047" s="29"/>
      <c r="K2047" s="30"/>
      <c r="AS2047">
        <v>2047</v>
      </c>
      <c r="AT2047">
        <f>3*60+53</f>
        <v>233</v>
      </c>
    </row>
    <row r="2048" spans="1:46" ht="15.75" x14ac:dyDescent="0.25">
      <c r="A2048" s="16">
        <v>2006</v>
      </c>
      <c r="B2048" s="22"/>
      <c r="C2048" s="4">
        <f t="shared" ca="1" si="130"/>
        <v>272</v>
      </c>
      <c r="D2048" s="16"/>
      <c r="E2048" s="16"/>
      <c r="F2048" s="22"/>
      <c r="G2048" s="29"/>
      <c r="K2048" s="30"/>
      <c r="AS2048">
        <v>2048</v>
      </c>
      <c r="AT2048">
        <f>3*60+23</f>
        <v>203</v>
      </c>
    </row>
    <row r="2049" spans="1:46" ht="15.75" x14ac:dyDescent="0.25">
      <c r="A2049" s="16">
        <v>2007</v>
      </c>
      <c r="B2049" s="22"/>
      <c r="C2049" s="4">
        <f t="shared" ca="1" si="130"/>
        <v>211</v>
      </c>
      <c r="D2049" s="16"/>
      <c r="E2049" s="16"/>
      <c r="F2049" s="22"/>
      <c r="G2049" s="29"/>
      <c r="K2049" s="30"/>
      <c r="AS2049">
        <v>2049</v>
      </c>
      <c r="AT2049">
        <f t="shared" ref="AT2049:AT2055" si="132">3*60+43</f>
        <v>223</v>
      </c>
    </row>
    <row r="2050" spans="1:46" ht="15.75" x14ac:dyDescent="0.25">
      <c r="A2050" s="16">
        <v>2008</v>
      </c>
      <c r="B2050" s="22"/>
      <c r="C2050" s="4">
        <f t="shared" ca="1" si="130"/>
        <v>325</v>
      </c>
      <c r="D2050" s="16"/>
      <c r="E2050" s="16"/>
      <c r="F2050" s="22"/>
      <c r="G2050" s="29"/>
      <c r="K2050" s="30"/>
      <c r="AS2050">
        <v>2050</v>
      </c>
      <c r="AT2050">
        <f t="shared" si="132"/>
        <v>223</v>
      </c>
    </row>
    <row r="2051" spans="1:46" ht="15.75" x14ac:dyDescent="0.25">
      <c r="A2051" s="16">
        <v>2009</v>
      </c>
      <c r="B2051" s="22"/>
      <c r="C2051" s="4">
        <f t="shared" ca="1" si="130"/>
        <v>263</v>
      </c>
      <c r="D2051" s="16"/>
      <c r="E2051" s="16"/>
      <c r="F2051" s="22"/>
      <c r="G2051" s="29"/>
      <c r="K2051" s="30"/>
      <c r="AS2051">
        <v>2051</v>
      </c>
      <c r="AT2051">
        <f t="shared" si="132"/>
        <v>223</v>
      </c>
    </row>
    <row r="2052" spans="1:46" ht="15.75" x14ac:dyDescent="0.25">
      <c r="A2052" s="16">
        <v>2010</v>
      </c>
      <c r="B2052" s="22"/>
      <c r="C2052" s="4">
        <f t="shared" ca="1" si="130"/>
        <v>212</v>
      </c>
      <c r="D2052" s="16"/>
      <c r="E2052" s="16"/>
      <c r="F2052" s="22"/>
      <c r="G2052" s="29"/>
      <c r="K2052" s="30"/>
      <c r="AS2052">
        <v>2052</v>
      </c>
      <c r="AT2052">
        <f t="shared" si="132"/>
        <v>223</v>
      </c>
    </row>
    <row r="2053" spans="1:46" ht="15.75" x14ac:dyDescent="0.25">
      <c r="A2053" s="16">
        <v>2011</v>
      </c>
      <c r="B2053" s="22"/>
      <c r="C2053" s="4">
        <f t="shared" ca="1" si="130"/>
        <v>276</v>
      </c>
      <c r="D2053" s="16"/>
      <c r="E2053" s="16"/>
      <c r="F2053" s="22"/>
      <c r="G2053" s="29"/>
      <c r="K2053" s="30"/>
      <c r="AS2053">
        <v>2053</v>
      </c>
      <c r="AT2053">
        <f t="shared" si="132"/>
        <v>223</v>
      </c>
    </row>
    <row r="2054" spans="1:46" ht="15.75" x14ac:dyDescent="0.25">
      <c r="A2054" s="16">
        <v>2012</v>
      </c>
      <c r="B2054" s="22"/>
      <c r="C2054" s="4">
        <f t="shared" ca="1" si="130"/>
        <v>224</v>
      </c>
      <c r="D2054" s="16"/>
      <c r="E2054" s="16"/>
      <c r="F2054" s="22"/>
      <c r="G2054" s="29"/>
      <c r="K2054" s="30"/>
      <c r="AS2054">
        <v>2054</v>
      </c>
      <c r="AT2054">
        <f t="shared" si="132"/>
        <v>223</v>
      </c>
    </row>
    <row r="2055" spans="1:46" ht="15.75" x14ac:dyDescent="0.25">
      <c r="A2055" s="16">
        <v>2013</v>
      </c>
      <c r="B2055" s="22"/>
      <c r="C2055" s="4">
        <f t="shared" ca="1" si="130"/>
        <v>268</v>
      </c>
      <c r="D2055" s="16"/>
      <c r="E2055" s="16"/>
      <c r="F2055" s="22"/>
      <c r="G2055" s="29"/>
      <c r="K2055" s="30"/>
      <c r="AS2055">
        <v>2055</v>
      </c>
      <c r="AT2055">
        <f t="shared" si="132"/>
        <v>223</v>
      </c>
    </row>
    <row r="2056" spans="1:46" ht="15.75" x14ac:dyDescent="0.25">
      <c r="A2056" s="16">
        <v>2014</v>
      </c>
      <c r="B2056" s="22"/>
      <c r="C2056" s="4">
        <f t="shared" ca="1" si="130"/>
        <v>264</v>
      </c>
      <c r="D2056" s="16"/>
      <c r="E2056" s="16"/>
      <c r="F2056" s="22"/>
      <c r="G2056" s="29"/>
      <c r="K2056" s="30"/>
      <c r="AS2056">
        <v>2056</v>
      </c>
      <c r="AT2056">
        <f>4*60+28</f>
        <v>268</v>
      </c>
    </row>
    <row r="2057" spans="1:46" ht="15.75" x14ac:dyDescent="0.25">
      <c r="A2057" s="16">
        <v>2015</v>
      </c>
      <c r="B2057" s="22"/>
      <c r="C2057" s="4">
        <f t="shared" ca="1" si="130"/>
        <v>298</v>
      </c>
      <c r="D2057" s="16"/>
      <c r="E2057" s="16"/>
      <c r="F2057" s="22"/>
      <c r="G2057" s="29"/>
      <c r="K2057" s="30"/>
      <c r="AS2057">
        <v>2057</v>
      </c>
      <c r="AT2057">
        <f>4*60+10</f>
        <v>250</v>
      </c>
    </row>
    <row r="2058" spans="1:46" ht="15.75" x14ac:dyDescent="0.25">
      <c r="A2058" s="16">
        <v>2016</v>
      </c>
      <c r="B2058" s="22"/>
      <c r="C2058" s="4">
        <f t="shared" ca="1" si="130"/>
        <v>244</v>
      </c>
      <c r="D2058" s="16"/>
      <c r="E2058" s="16"/>
      <c r="F2058" s="22"/>
      <c r="G2058" s="29"/>
      <c r="K2058" s="30"/>
      <c r="AS2058">
        <v>2058</v>
      </c>
      <c r="AT2058">
        <f>4*60+28</f>
        <v>268</v>
      </c>
    </row>
    <row r="2059" spans="1:46" ht="15.75" x14ac:dyDescent="0.25">
      <c r="A2059" s="16">
        <v>2017</v>
      </c>
      <c r="B2059" s="22"/>
      <c r="C2059" s="4">
        <f t="shared" ca="1" si="130"/>
        <v>214</v>
      </c>
      <c r="D2059" s="16"/>
      <c r="E2059" s="16"/>
      <c r="F2059" s="22"/>
      <c r="G2059" s="29"/>
      <c r="K2059" s="30"/>
      <c r="AS2059">
        <v>2059</v>
      </c>
      <c r="AT2059">
        <f>4*60+28</f>
        <v>268</v>
      </c>
    </row>
    <row r="2060" spans="1:46" ht="15.75" x14ac:dyDescent="0.25">
      <c r="A2060" s="16">
        <v>2018</v>
      </c>
      <c r="B2060" s="22"/>
      <c r="C2060" s="4">
        <f t="shared" ca="1" si="130"/>
        <v>180</v>
      </c>
      <c r="D2060" s="16"/>
      <c r="E2060" s="16"/>
      <c r="F2060" s="22"/>
      <c r="G2060" s="29"/>
      <c r="K2060" s="30"/>
      <c r="AS2060">
        <v>2060</v>
      </c>
      <c r="AT2060">
        <f>4*60+28</f>
        <v>268</v>
      </c>
    </row>
    <row r="2061" spans="1:46" ht="15.75" x14ac:dyDescent="0.25">
      <c r="A2061" s="16">
        <v>2019</v>
      </c>
      <c r="B2061" s="22"/>
      <c r="C2061" s="4">
        <f t="shared" ca="1" si="130"/>
        <v>222</v>
      </c>
      <c r="D2061" s="16"/>
      <c r="E2061" s="16"/>
      <c r="F2061" s="22"/>
      <c r="G2061" s="29"/>
      <c r="K2061" s="30"/>
      <c r="AS2061">
        <v>2061</v>
      </c>
      <c r="AT2061">
        <f t="shared" ref="AT2061:AT2066" si="133">3*60+56</f>
        <v>236</v>
      </c>
    </row>
    <row r="2062" spans="1:46" ht="15.75" x14ac:dyDescent="0.25">
      <c r="A2062" s="16">
        <v>2020</v>
      </c>
      <c r="B2062" s="22"/>
      <c r="C2062" s="4">
        <f t="shared" ca="1" si="130"/>
        <v>273</v>
      </c>
      <c r="D2062" s="16"/>
      <c r="E2062" s="16"/>
      <c r="F2062" s="22"/>
      <c r="G2062" s="29"/>
      <c r="K2062" s="30"/>
      <c r="AS2062">
        <v>2062</v>
      </c>
      <c r="AT2062">
        <f t="shared" si="133"/>
        <v>236</v>
      </c>
    </row>
    <row r="2063" spans="1:46" ht="15.75" x14ac:dyDescent="0.25">
      <c r="A2063" s="16">
        <v>2021</v>
      </c>
      <c r="B2063" s="22"/>
      <c r="C2063" s="4">
        <f t="shared" ca="1" si="130"/>
        <v>233</v>
      </c>
      <c r="D2063" s="16"/>
      <c r="E2063" s="16"/>
      <c r="F2063" s="22"/>
      <c r="G2063" s="29"/>
      <c r="K2063" s="30"/>
      <c r="AS2063">
        <v>2063</v>
      </c>
      <c r="AT2063">
        <f t="shared" si="133"/>
        <v>236</v>
      </c>
    </row>
    <row r="2064" spans="1:46" ht="15.75" x14ac:dyDescent="0.25">
      <c r="A2064" s="16">
        <v>2022</v>
      </c>
      <c r="B2064" s="22"/>
      <c r="C2064" s="4">
        <f t="shared" ca="1" si="130"/>
        <v>298</v>
      </c>
      <c r="D2064" s="16"/>
      <c r="E2064" s="16"/>
      <c r="F2064" s="22"/>
      <c r="G2064" s="29"/>
      <c r="K2064" s="30"/>
      <c r="AS2064">
        <v>2064</v>
      </c>
      <c r="AT2064">
        <f t="shared" si="133"/>
        <v>236</v>
      </c>
    </row>
    <row r="2065" spans="1:46" ht="15.75" x14ac:dyDescent="0.25">
      <c r="A2065" s="16">
        <v>2023</v>
      </c>
      <c r="B2065" s="22"/>
      <c r="C2065" s="4">
        <f t="shared" ca="1" si="130"/>
        <v>249</v>
      </c>
      <c r="D2065" s="16"/>
      <c r="E2065" s="16"/>
      <c r="F2065" s="22"/>
      <c r="G2065" s="29"/>
      <c r="K2065" s="30"/>
      <c r="AS2065">
        <v>2065</v>
      </c>
      <c r="AT2065">
        <f t="shared" si="133"/>
        <v>236</v>
      </c>
    </row>
    <row r="2066" spans="1:46" ht="15.75" x14ac:dyDescent="0.25">
      <c r="A2066" s="16">
        <v>2024</v>
      </c>
      <c r="B2066" s="22"/>
      <c r="C2066" s="4">
        <f t="shared" ca="1" si="130"/>
        <v>252</v>
      </c>
      <c r="D2066" s="16"/>
      <c r="E2066" s="16"/>
      <c r="F2066" s="22"/>
      <c r="G2066" s="29"/>
      <c r="K2066" s="30"/>
      <c r="AS2066">
        <v>2066</v>
      </c>
      <c r="AT2066">
        <f t="shared" si="133"/>
        <v>236</v>
      </c>
    </row>
    <row r="2067" spans="1:46" ht="15.75" x14ac:dyDescent="0.25">
      <c r="A2067" s="16">
        <v>2025</v>
      </c>
      <c r="B2067" s="22"/>
      <c r="C2067" s="4">
        <f t="shared" ca="1" si="130"/>
        <v>236</v>
      </c>
      <c r="D2067" s="16"/>
      <c r="E2067" s="16"/>
      <c r="F2067" s="22"/>
      <c r="G2067" s="29"/>
      <c r="K2067" s="30"/>
      <c r="AS2067">
        <v>2067</v>
      </c>
      <c r="AT2067">
        <f t="shared" ref="AT2067:AT2073" si="134">4*60+23</f>
        <v>263</v>
      </c>
    </row>
    <row r="2068" spans="1:46" ht="15.75" x14ac:dyDescent="0.25">
      <c r="A2068" s="16">
        <v>2026</v>
      </c>
      <c r="B2068" s="22"/>
      <c r="C2068" s="4">
        <f t="shared" ca="1" si="130"/>
        <v>311</v>
      </c>
      <c r="D2068" s="16"/>
      <c r="E2068" s="16"/>
      <c r="F2068" s="22"/>
      <c r="G2068" s="29"/>
      <c r="K2068" s="30"/>
      <c r="AS2068">
        <v>2068</v>
      </c>
      <c r="AT2068">
        <f t="shared" si="134"/>
        <v>263</v>
      </c>
    </row>
    <row r="2069" spans="1:46" ht="15.75" x14ac:dyDescent="0.25">
      <c r="A2069" s="16">
        <v>2027</v>
      </c>
      <c r="B2069" s="22"/>
      <c r="C2069" s="4">
        <f t="shared" ca="1" si="130"/>
        <v>237</v>
      </c>
      <c r="D2069" s="16"/>
      <c r="E2069" s="16"/>
      <c r="F2069" s="22"/>
      <c r="G2069" s="29"/>
      <c r="K2069" s="30"/>
      <c r="AS2069">
        <v>2069</v>
      </c>
      <c r="AT2069">
        <f t="shared" si="134"/>
        <v>263</v>
      </c>
    </row>
    <row r="2070" spans="1:46" ht="15.75" x14ac:dyDescent="0.25">
      <c r="A2070" s="16">
        <v>2028</v>
      </c>
      <c r="B2070" s="22"/>
      <c r="C2070" s="4">
        <f t="shared" ca="1" si="130"/>
        <v>223</v>
      </c>
      <c r="D2070" s="16"/>
      <c r="E2070" s="16"/>
      <c r="F2070" s="22"/>
      <c r="G2070" s="29"/>
      <c r="K2070" s="30"/>
      <c r="AS2070">
        <v>2070</v>
      </c>
      <c r="AT2070">
        <f t="shared" si="134"/>
        <v>263</v>
      </c>
    </row>
    <row r="2071" spans="1:46" ht="15.75" x14ac:dyDescent="0.25">
      <c r="A2071" s="16">
        <v>2029</v>
      </c>
      <c r="B2071" s="22"/>
      <c r="C2071" s="4">
        <f t="shared" ca="1" si="130"/>
        <v>231</v>
      </c>
      <c r="D2071" s="16"/>
      <c r="E2071" s="16"/>
      <c r="F2071" s="22"/>
      <c r="G2071" s="29"/>
      <c r="K2071" s="30"/>
      <c r="AS2071">
        <v>2071</v>
      </c>
      <c r="AT2071">
        <f t="shared" si="134"/>
        <v>263</v>
      </c>
    </row>
    <row r="2072" spans="1:46" ht="15.75" x14ac:dyDescent="0.25">
      <c r="A2072" s="16">
        <v>2030</v>
      </c>
      <c r="B2072" s="22"/>
      <c r="C2072" s="4">
        <f t="shared" ca="1" si="130"/>
        <v>162</v>
      </c>
      <c r="D2072" s="16"/>
      <c r="E2072" s="16"/>
      <c r="F2072" s="22"/>
      <c r="G2072" s="29"/>
      <c r="K2072" s="30"/>
      <c r="AS2072">
        <v>2072</v>
      </c>
      <c r="AT2072">
        <f t="shared" si="134"/>
        <v>263</v>
      </c>
    </row>
    <row r="2073" spans="1:46" ht="15.75" x14ac:dyDescent="0.25">
      <c r="A2073" s="16">
        <v>2031</v>
      </c>
      <c r="B2073" s="22"/>
      <c r="C2073" s="4">
        <f t="shared" ca="1" si="130"/>
        <v>240</v>
      </c>
      <c r="D2073" s="16"/>
      <c r="E2073" s="16"/>
      <c r="F2073" s="22"/>
      <c r="G2073" s="29"/>
      <c r="K2073" s="30"/>
      <c r="AS2073">
        <v>2073</v>
      </c>
      <c r="AT2073">
        <f t="shared" si="134"/>
        <v>263</v>
      </c>
    </row>
    <row r="2074" spans="1:46" ht="15.75" x14ac:dyDescent="0.25">
      <c r="A2074" s="16">
        <v>2032</v>
      </c>
      <c r="B2074" s="22"/>
      <c r="C2074" s="4">
        <f t="shared" ca="1" si="130"/>
        <v>169</v>
      </c>
      <c r="D2074" s="16"/>
      <c r="E2074" s="16"/>
      <c r="F2074" s="22"/>
      <c r="G2074" s="29"/>
      <c r="K2074" s="30"/>
      <c r="AS2074">
        <v>2074</v>
      </c>
      <c r="AT2074">
        <f>3*60+47</f>
        <v>227</v>
      </c>
    </row>
    <row r="2075" spans="1:46" ht="15.75" x14ac:dyDescent="0.25">
      <c r="A2075" s="16">
        <v>2033</v>
      </c>
      <c r="B2075" s="22"/>
      <c r="C2075" s="4">
        <f t="shared" ca="1" si="130"/>
        <v>265</v>
      </c>
      <c r="D2075" s="16"/>
      <c r="E2075" s="16"/>
      <c r="F2075" s="22"/>
      <c r="G2075" s="29"/>
      <c r="K2075" s="30"/>
      <c r="AS2075">
        <v>2075</v>
      </c>
      <c r="AT2075">
        <f>3*60+47</f>
        <v>227</v>
      </c>
    </row>
    <row r="2076" spans="1:46" ht="15.75" x14ac:dyDescent="0.25">
      <c r="A2076" s="16">
        <v>2034</v>
      </c>
      <c r="B2076" s="22"/>
      <c r="C2076" s="4">
        <f t="shared" ca="1" si="130"/>
        <v>261</v>
      </c>
      <c r="D2076" s="16"/>
      <c r="E2076" s="16"/>
      <c r="F2076" s="22"/>
      <c r="G2076" s="29"/>
      <c r="K2076" s="30"/>
      <c r="AS2076">
        <v>2076</v>
      </c>
      <c r="AT2076">
        <f>3*60+40</f>
        <v>220</v>
      </c>
    </row>
    <row r="2077" spans="1:46" ht="15.75" x14ac:dyDescent="0.25">
      <c r="A2077" s="16">
        <v>2035</v>
      </c>
      <c r="B2077" s="22"/>
      <c r="C2077" s="4">
        <f t="shared" ca="1" si="130"/>
        <v>267</v>
      </c>
      <c r="D2077" s="16"/>
      <c r="E2077" s="16"/>
      <c r="F2077" s="22"/>
      <c r="G2077" s="29"/>
      <c r="K2077" s="30"/>
      <c r="AS2077">
        <v>2077</v>
      </c>
      <c r="AT2077">
        <f>3*60+40</f>
        <v>220</v>
      </c>
    </row>
    <row r="2078" spans="1:46" ht="15.75" x14ac:dyDescent="0.25">
      <c r="A2078" s="16">
        <v>2036</v>
      </c>
      <c r="B2078" s="22"/>
      <c r="C2078" s="4">
        <f t="shared" ca="1" si="130"/>
        <v>182</v>
      </c>
      <c r="D2078" s="16"/>
      <c r="E2078" s="16"/>
      <c r="F2078" s="22"/>
      <c r="G2078" s="29"/>
      <c r="K2078" s="30"/>
      <c r="AS2078">
        <v>2078</v>
      </c>
      <c r="AT2078">
        <f>3*60+40</f>
        <v>220</v>
      </c>
    </row>
    <row r="2079" spans="1:46" ht="15.75" x14ac:dyDescent="0.25">
      <c r="A2079" s="16">
        <v>2037</v>
      </c>
      <c r="B2079" s="22"/>
      <c r="C2079" s="4">
        <f t="shared" ca="1" si="130"/>
        <v>253</v>
      </c>
      <c r="D2079" s="16"/>
      <c r="E2079" s="16"/>
      <c r="F2079" s="22"/>
      <c r="G2079" s="29"/>
      <c r="K2079" s="30"/>
      <c r="AS2079">
        <v>2079</v>
      </c>
      <c r="AT2079">
        <f>3*60+40</f>
        <v>220</v>
      </c>
    </row>
    <row r="2080" spans="1:46" ht="15.75" x14ac:dyDescent="0.25">
      <c r="A2080" s="16">
        <v>2038</v>
      </c>
      <c r="B2080" s="22"/>
      <c r="C2080" s="4">
        <f t="shared" ca="1" si="130"/>
        <v>230</v>
      </c>
      <c r="D2080" s="16"/>
      <c r="E2080" s="16"/>
      <c r="F2080" s="22"/>
      <c r="G2080" s="29"/>
      <c r="K2080" s="30"/>
      <c r="AS2080">
        <v>2080</v>
      </c>
      <c r="AT2080">
        <f>3*60+38</f>
        <v>218</v>
      </c>
    </row>
    <row r="2081" spans="1:46" ht="15.75" x14ac:dyDescent="0.25">
      <c r="A2081" s="16">
        <v>2039</v>
      </c>
      <c r="B2081" s="22"/>
      <c r="C2081" s="4">
        <f t="shared" ca="1" si="130"/>
        <v>265</v>
      </c>
      <c r="D2081" s="16"/>
      <c r="E2081" s="16"/>
      <c r="F2081" s="22"/>
      <c r="G2081" s="29"/>
      <c r="K2081" s="30"/>
      <c r="AS2081">
        <v>2081</v>
      </c>
      <c r="AT2081">
        <f>3*60+38</f>
        <v>218</v>
      </c>
    </row>
    <row r="2082" spans="1:46" ht="15.75" x14ac:dyDescent="0.25">
      <c r="A2082" s="16">
        <v>2040</v>
      </c>
      <c r="B2082" s="22"/>
      <c r="C2082" s="4">
        <f t="shared" ca="1" si="130"/>
        <v>220</v>
      </c>
      <c r="D2082" s="16"/>
      <c r="E2082" s="16"/>
      <c r="F2082" s="22"/>
      <c r="G2082" s="29"/>
      <c r="K2082" s="30"/>
      <c r="AS2082">
        <v>2082</v>
      </c>
      <c r="AT2082">
        <f>3*60+24</f>
        <v>204</v>
      </c>
    </row>
    <row r="2083" spans="1:46" ht="15.75" x14ac:dyDescent="0.25">
      <c r="A2083" s="16">
        <v>2041</v>
      </c>
      <c r="B2083" s="22"/>
      <c r="C2083" s="4">
        <f t="shared" ca="1" si="130"/>
        <v>233</v>
      </c>
      <c r="D2083" s="16"/>
      <c r="E2083" s="16"/>
      <c r="F2083" s="22"/>
      <c r="G2083" s="29"/>
      <c r="K2083" s="30"/>
      <c r="AS2083">
        <v>2083</v>
      </c>
      <c r="AT2083">
        <f>4*60+23</f>
        <v>263</v>
      </c>
    </row>
    <row r="2084" spans="1:46" ht="15.75" x14ac:dyDescent="0.25">
      <c r="A2084" s="16">
        <v>2042</v>
      </c>
      <c r="B2084" s="22"/>
      <c r="C2084" s="4">
        <f t="shared" ca="1" si="130"/>
        <v>215</v>
      </c>
      <c r="D2084" s="16"/>
      <c r="E2084" s="16"/>
      <c r="F2084" s="22"/>
      <c r="G2084" s="29"/>
      <c r="K2084" s="30"/>
      <c r="AS2084">
        <v>2084</v>
      </c>
      <c r="AT2084">
        <f>3*60+38</f>
        <v>218</v>
      </c>
    </row>
    <row r="2085" spans="1:46" ht="15.75" x14ac:dyDescent="0.25">
      <c r="A2085" s="16">
        <v>2043</v>
      </c>
      <c r="B2085" s="22"/>
      <c r="C2085" s="4">
        <f t="shared" ca="1" si="130"/>
        <v>248</v>
      </c>
      <c r="D2085" s="16"/>
      <c r="E2085" s="16"/>
      <c r="F2085" s="22"/>
      <c r="G2085" s="29"/>
      <c r="K2085" s="30"/>
      <c r="AS2085">
        <v>2085</v>
      </c>
      <c r="AT2085">
        <f>3*60+55</f>
        <v>235</v>
      </c>
    </row>
    <row r="2086" spans="1:46" ht="15.75" x14ac:dyDescent="0.25">
      <c r="A2086" s="16">
        <v>2044</v>
      </c>
      <c r="B2086" s="22"/>
      <c r="C2086" s="4">
        <f t="shared" ca="1" si="130"/>
        <v>250</v>
      </c>
      <c r="D2086" s="16"/>
      <c r="E2086" s="16"/>
      <c r="F2086" s="22"/>
      <c r="G2086" s="29"/>
      <c r="K2086" s="30"/>
      <c r="AS2086">
        <v>2086</v>
      </c>
      <c r="AT2086">
        <f>3*60+23</f>
        <v>203</v>
      </c>
    </row>
    <row r="2087" spans="1:46" ht="15.75" x14ac:dyDescent="0.25">
      <c r="A2087" s="16">
        <v>2045</v>
      </c>
      <c r="B2087" s="22"/>
      <c r="C2087" s="4">
        <f t="shared" ca="1" si="130"/>
        <v>235</v>
      </c>
      <c r="D2087" s="16"/>
      <c r="E2087" s="16"/>
      <c r="F2087" s="22"/>
      <c r="G2087" s="29"/>
      <c r="K2087" s="30"/>
      <c r="AS2087">
        <v>2087</v>
      </c>
      <c r="AT2087">
        <f>3*60+48</f>
        <v>228</v>
      </c>
    </row>
    <row r="2088" spans="1:46" ht="15.75" x14ac:dyDescent="0.25">
      <c r="A2088" s="16">
        <v>2046</v>
      </c>
      <c r="B2088" s="22"/>
      <c r="C2088" s="4">
        <f t="shared" ca="1" si="130"/>
        <v>204</v>
      </c>
      <c r="D2088" s="16"/>
      <c r="E2088" s="16"/>
      <c r="F2088" s="22"/>
      <c r="G2088" s="29"/>
      <c r="K2088" s="30"/>
      <c r="AS2088">
        <v>2088</v>
      </c>
      <c r="AT2088">
        <f>3*60+48</f>
        <v>228</v>
      </c>
    </row>
    <row r="2089" spans="1:46" ht="15.75" x14ac:dyDescent="0.25">
      <c r="A2089" s="16">
        <v>2047</v>
      </c>
      <c r="B2089" s="22"/>
      <c r="C2089" s="4">
        <f t="shared" ca="1" si="130"/>
        <v>224</v>
      </c>
      <c r="D2089" s="16"/>
      <c r="E2089" s="16"/>
      <c r="F2089" s="22"/>
      <c r="G2089" s="29"/>
      <c r="K2089" s="30"/>
      <c r="AS2089">
        <v>2089</v>
      </c>
      <c r="AT2089">
        <f>3*60+48</f>
        <v>228</v>
      </c>
    </row>
    <row r="2090" spans="1:46" ht="15.75" x14ac:dyDescent="0.25">
      <c r="A2090" s="16">
        <v>2048</v>
      </c>
      <c r="B2090" s="22"/>
      <c r="C2090" s="4">
        <f t="shared" ca="1" si="130"/>
        <v>250</v>
      </c>
      <c r="D2090" s="16"/>
      <c r="E2090" s="16"/>
      <c r="F2090" s="22"/>
      <c r="G2090" s="29"/>
      <c r="K2090" s="30"/>
      <c r="AS2090">
        <v>2090</v>
      </c>
      <c r="AT2090">
        <f>3*60+42</f>
        <v>222</v>
      </c>
    </row>
    <row r="2091" spans="1:46" ht="15.75" x14ac:dyDescent="0.25">
      <c r="A2091" s="16">
        <v>2049</v>
      </c>
      <c r="B2091" s="22"/>
      <c r="C2091" s="4">
        <f t="shared" ref="C2091:C2154" ca="1" si="135">IF(OR(ISBLANK(A2091),A2091&gt;$I$9),NA(),OFFSET(INDIRECT($BA$3),A2091-1,0,1,1))</f>
        <v>247</v>
      </c>
      <c r="D2091" s="16"/>
      <c r="E2091" s="16"/>
      <c r="F2091" s="22"/>
      <c r="G2091" s="29"/>
      <c r="K2091" s="30"/>
      <c r="AS2091">
        <v>2091</v>
      </c>
      <c r="AT2091">
        <f>3*60+48</f>
        <v>228</v>
      </c>
    </row>
    <row r="2092" spans="1:46" ht="15.75" x14ac:dyDescent="0.25">
      <c r="A2092" s="16">
        <v>2050</v>
      </c>
      <c r="B2092" s="22"/>
      <c r="C2092" s="4">
        <f t="shared" ca="1" si="135"/>
        <v>235</v>
      </c>
      <c r="D2092" s="16"/>
      <c r="E2092" s="16"/>
      <c r="F2092" s="22"/>
      <c r="G2092" s="29"/>
      <c r="K2092" s="30"/>
      <c r="AS2092">
        <v>2092</v>
      </c>
      <c r="AT2092">
        <f>3*60+42</f>
        <v>222</v>
      </c>
    </row>
    <row r="2093" spans="1:46" ht="15.75" x14ac:dyDescent="0.25">
      <c r="A2093" s="16">
        <v>2051</v>
      </c>
      <c r="B2093" s="22"/>
      <c r="C2093" s="4">
        <f t="shared" ca="1" si="135"/>
        <v>222</v>
      </c>
      <c r="D2093" s="16"/>
      <c r="E2093" s="16"/>
      <c r="F2093" s="22"/>
      <c r="G2093" s="29"/>
      <c r="K2093" s="30"/>
      <c r="AS2093">
        <v>2093</v>
      </c>
      <c r="AT2093">
        <f>3*60+49</f>
        <v>229</v>
      </c>
    </row>
    <row r="2094" spans="1:46" ht="15.75" x14ac:dyDescent="0.25">
      <c r="A2094" s="16">
        <v>2052</v>
      </c>
      <c r="B2094" s="22"/>
      <c r="C2094" s="4">
        <f t="shared" ca="1" si="135"/>
        <v>245</v>
      </c>
      <c r="D2094" s="16"/>
      <c r="E2094" s="16"/>
      <c r="F2094" s="22"/>
      <c r="G2094" s="29"/>
      <c r="K2094" s="30"/>
      <c r="AS2094">
        <v>2094</v>
      </c>
      <c r="AT2094">
        <f>3*60+42</f>
        <v>222</v>
      </c>
    </row>
    <row r="2095" spans="1:46" ht="15.75" x14ac:dyDescent="0.25">
      <c r="A2095" s="16">
        <v>2053</v>
      </c>
      <c r="B2095" s="22"/>
      <c r="C2095" s="4">
        <f t="shared" ca="1" si="135"/>
        <v>246</v>
      </c>
      <c r="D2095" s="16"/>
      <c r="E2095" s="16"/>
      <c r="F2095" s="22"/>
      <c r="G2095" s="29"/>
      <c r="K2095" s="30"/>
      <c r="AS2095">
        <v>2095</v>
      </c>
      <c r="AT2095">
        <f>3*60+42</f>
        <v>222</v>
      </c>
    </row>
    <row r="2096" spans="1:46" ht="15.75" x14ac:dyDescent="0.25">
      <c r="A2096" s="16">
        <v>2054</v>
      </c>
      <c r="B2096" s="22"/>
      <c r="C2096" s="4">
        <f t="shared" ca="1" si="135"/>
        <v>292</v>
      </c>
      <c r="D2096" s="16"/>
      <c r="E2096" s="16"/>
      <c r="F2096" s="22"/>
      <c r="G2096" s="29"/>
      <c r="K2096" s="30"/>
      <c r="AS2096">
        <v>2096</v>
      </c>
      <c r="AT2096">
        <f>3*60+37</f>
        <v>217</v>
      </c>
    </row>
    <row r="2097" spans="1:46" ht="15.75" x14ac:dyDescent="0.25">
      <c r="A2097" s="16">
        <v>2055</v>
      </c>
      <c r="B2097" s="22"/>
      <c r="C2097" s="4">
        <f t="shared" ca="1" si="135"/>
        <v>210</v>
      </c>
      <c r="D2097" s="16"/>
      <c r="E2097" s="16"/>
      <c r="F2097" s="22"/>
      <c r="G2097" s="29"/>
      <c r="K2097" s="30"/>
      <c r="AS2097">
        <v>2097</v>
      </c>
      <c r="AT2097">
        <f t="shared" ref="AT2097:AT2102" si="136">4*60+20</f>
        <v>260</v>
      </c>
    </row>
    <row r="2098" spans="1:46" ht="15.75" x14ac:dyDescent="0.25">
      <c r="A2098" s="16">
        <v>2056</v>
      </c>
      <c r="B2098" s="22"/>
      <c r="C2098" s="4">
        <f t="shared" ca="1" si="135"/>
        <v>243</v>
      </c>
      <c r="D2098" s="16"/>
      <c r="E2098" s="16"/>
      <c r="F2098" s="22"/>
      <c r="G2098" s="29"/>
      <c r="K2098" s="30"/>
      <c r="AS2098">
        <v>2098</v>
      </c>
      <c r="AT2098">
        <f t="shared" si="136"/>
        <v>260</v>
      </c>
    </row>
    <row r="2099" spans="1:46" ht="15.75" x14ac:dyDescent="0.25">
      <c r="A2099" s="16">
        <v>2057</v>
      </c>
      <c r="B2099" s="22"/>
      <c r="C2099" s="4">
        <f t="shared" ca="1" si="135"/>
        <v>235</v>
      </c>
      <c r="D2099" s="16"/>
      <c r="E2099" s="16"/>
      <c r="F2099" s="22"/>
      <c r="G2099" s="29"/>
      <c r="K2099" s="30"/>
      <c r="AS2099">
        <v>2099</v>
      </c>
      <c r="AT2099">
        <f t="shared" si="136"/>
        <v>260</v>
      </c>
    </row>
    <row r="2100" spans="1:46" ht="15.75" x14ac:dyDescent="0.25">
      <c r="A2100" s="16">
        <v>2058</v>
      </c>
      <c r="B2100" s="22"/>
      <c r="C2100" s="4">
        <f t="shared" ca="1" si="135"/>
        <v>227</v>
      </c>
      <c r="D2100" s="16"/>
      <c r="E2100" s="16"/>
      <c r="F2100" s="22"/>
      <c r="G2100" s="29"/>
      <c r="K2100" s="30"/>
      <c r="AS2100">
        <v>2100</v>
      </c>
      <c r="AT2100">
        <f t="shared" si="136"/>
        <v>260</v>
      </c>
    </row>
    <row r="2101" spans="1:46" ht="15.75" x14ac:dyDescent="0.25">
      <c r="A2101" s="16">
        <v>2059</v>
      </c>
      <c r="B2101" s="22"/>
      <c r="C2101" s="4">
        <f t="shared" ca="1" si="135"/>
        <v>192</v>
      </c>
      <c r="D2101" s="16"/>
      <c r="E2101" s="16"/>
      <c r="F2101" s="22"/>
      <c r="G2101" s="29"/>
      <c r="K2101" s="30"/>
      <c r="AS2101">
        <v>2101</v>
      </c>
      <c r="AT2101">
        <f t="shared" si="136"/>
        <v>260</v>
      </c>
    </row>
    <row r="2102" spans="1:46" ht="15.75" x14ac:dyDescent="0.25">
      <c r="A2102" s="16">
        <v>2060</v>
      </c>
      <c r="B2102" s="22"/>
      <c r="C2102" s="4">
        <f t="shared" ca="1" si="135"/>
        <v>211</v>
      </c>
      <c r="D2102" s="16"/>
      <c r="E2102" s="16"/>
      <c r="F2102" s="22"/>
      <c r="G2102" s="29"/>
      <c r="K2102" s="30"/>
      <c r="AS2102">
        <v>2102</v>
      </c>
      <c r="AT2102">
        <f t="shared" si="136"/>
        <v>260</v>
      </c>
    </row>
    <row r="2103" spans="1:46" ht="15.75" x14ac:dyDescent="0.25">
      <c r="A2103" s="16">
        <v>2061</v>
      </c>
      <c r="B2103" s="22"/>
      <c r="C2103" s="4">
        <f t="shared" ca="1" si="135"/>
        <v>310</v>
      </c>
      <c r="D2103" s="16"/>
      <c r="E2103" s="16"/>
      <c r="F2103" s="22"/>
      <c r="G2103" s="29"/>
      <c r="K2103" s="30"/>
      <c r="AS2103">
        <v>2103</v>
      </c>
      <c r="AT2103">
        <f>3*60+51</f>
        <v>231</v>
      </c>
    </row>
    <row r="2104" spans="1:46" ht="15.75" x14ac:dyDescent="0.25">
      <c r="A2104" s="16">
        <v>2062</v>
      </c>
      <c r="B2104" s="22"/>
      <c r="C2104" s="4">
        <f t="shared" ca="1" si="135"/>
        <v>290</v>
      </c>
      <c r="D2104" s="16"/>
      <c r="E2104" s="16"/>
      <c r="F2104" s="22"/>
      <c r="G2104" s="29"/>
      <c r="K2104" s="30"/>
      <c r="AS2104">
        <v>2104</v>
      </c>
      <c r="AT2104">
        <f>3*60+51</f>
        <v>231</v>
      </c>
    </row>
    <row r="2105" spans="1:46" ht="15.75" x14ac:dyDescent="0.25">
      <c r="A2105" s="16">
        <v>2063</v>
      </c>
      <c r="B2105" s="22"/>
      <c r="C2105" s="4">
        <f t="shared" ca="1" si="135"/>
        <v>207</v>
      </c>
      <c r="D2105" s="16"/>
      <c r="E2105" s="16"/>
      <c r="F2105" s="22"/>
      <c r="G2105" s="29"/>
      <c r="K2105" s="30"/>
      <c r="AS2105">
        <v>2105</v>
      </c>
      <c r="AT2105">
        <f>3*60+51</f>
        <v>231</v>
      </c>
    </row>
    <row r="2106" spans="1:46" ht="15.75" x14ac:dyDescent="0.25">
      <c r="A2106" s="16">
        <v>2064</v>
      </c>
      <c r="B2106" s="22"/>
      <c r="C2106" s="4">
        <f t="shared" ca="1" si="135"/>
        <v>250</v>
      </c>
      <c r="D2106" s="16"/>
      <c r="E2106" s="16"/>
      <c r="F2106" s="22"/>
      <c r="G2106" s="29"/>
      <c r="K2106" s="30"/>
      <c r="AS2106">
        <v>2106</v>
      </c>
      <c r="AT2106">
        <f>4*60+3</f>
        <v>243</v>
      </c>
    </row>
    <row r="2107" spans="1:46" ht="15.75" x14ac:dyDescent="0.25">
      <c r="A2107" s="16">
        <v>2065</v>
      </c>
      <c r="B2107" s="22"/>
      <c r="C2107" s="4">
        <f t="shared" ca="1" si="135"/>
        <v>250</v>
      </c>
      <c r="D2107" s="16"/>
      <c r="E2107" s="16"/>
      <c r="F2107" s="22"/>
      <c r="G2107" s="29"/>
      <c r="K2107" s="30"/>
      <c r="AS2107">
        <v>2107</v>
      </c>
      <c r="AT2107">
        <f>3*60+51</f>
        <v>231</v>
      </c>
    </row>
    <row r="2108" spans="1:46" ht="15.75" x14ac:dyDescent="0.25">
      <c r="A2108" s="16">
        <v>2066</v>
      </c>
      <c r="B2108" s="22"/>
      <c r="C2108" s="4">
        <f t="shared" ca="1" si="135"/>
        <v>199</v>
      </c>
      <c r="D2108" s="16"/>
      <c r="E2108" s="16"/>
      <c r="F2108" s="22"/>
      <c r="G2108" s="29"/>
      <c r="K2108" s="30"/>
      <c r="AS2108">
        <v>2108</v>
      </c>
      <c r="AT2108">
        <f>3*60+51</f>
        <v>231</v>
      </c>
    </row>
    <row r="2109" spans="1:46" ht="15.75" x14ac:dyDescent="0.25">
      <c r="A2109" s="16">
        <v>2067</v>
      </c>
      <c r="B2109" s="22"/>
      <c r="C2109" s="4">
        <f t="shared" ca="1" si="135"/>
        <v>163</v>
      </c>
      <c r="D2109" s="16"/>
      <c r="E2109" s="16"/>
      <c r="F2109" s="22"/>
      <c r="G2109" s="29"/>
      <c r="K2109" s="30"/>
      <c r="AS2109">
        <v>2109</v>
      </c>
      <c r="AT2109">
        <f t="shared" ref="AT2109:AT2115" si="137">3*60+48</f>
        <v>228</v>
      </c>
    </row>
    <row r="2110" spans="1:46" ht="15.75" x14ac:dyDescent="0.25">
      <c r="A2110" s="16">
        <v>2068</v>
      </c>
      <c r="B2110" s="22"/>
      <c r="C2110" s="4">
        <f t="shared" ca="1" si="135"/>
        <v>216</v>
      </c>
      <c r="D2110" s="16"/>
      <c r="E2110" s="16"/>
      <c r="F2110" s="22"/>
      <c r="G2110" s="29"/>
      <c r="K2110" s="30"/>
      <c r="AS2110">
        <v>2110</v>
      </c>
      <c r="AT2110">
        <f t="shared" si="137"/>
        <v>228</v>
      </c>
    </row>
    <row r="2111" spans="1:46" ht="15.75" x14ac:dyDescent="0.25">
      <c r="A2111" s="16">
        <v>2069</v>
      </c>
      <c r="B2111" s="22"/>
      <c r="C2111" s="4">
        <f t="shared" ca="1" si="135"/>
        <v>229</v>
      </c>
      <c r="D2111" s="16"/>
      <c r="E2111" s="16"/>
      <c r="F2111" s="22"/>
      <c r="G2111" s="29"/>
      <c r="K2111" s="30"/>
      <c r="AS2111">
        <v>2111</v>
      </c>
      <c r="AT2111">
        <f t="shared" si="137"/>
        <v>228</v>
      </c>
    </row>
    <row r="2112" spans="1:46" ht="15.75" x14ac:dyDescent="0.25">
      <c r="A2112" s="16">
        <v>2070</v>
      </c>
      <c r="B2112" s="22"/>
      <c r="C2112" s="4">
        <f t="shared" ca="1" si="135"/>
        <v>249</v>
      </c>
      <c r="D2112" s="16"/>
      <c r="E2112" s="16"/>
      <c r="F2112" s="22"/>
      <c r="G2112" s="29"/>
      <c r="K2112" s="30"/>
      <c r="AS2112">
        <v>2112</v>
      </c>
      <c r="AT2112">
        <f t="shared" si="137"/>
        <v>228</v>
      </c>
    </row>
    <row r="2113" spans="1:46" ht="15.75" x14ac:dyDescent="0.25">
      <c r="A2113" s="16">
        <v>2071</v>
      </c>
      <c r="B2113" s="22"/>
      <c r="C2113" s="4">
        <f t="shared" ca="1" si="135"/>
        <v>220</v>
      </c>
      <c r="D2113" s="16"/>
      <c r="E2113" s="16"/>
      <c r="F2113" s="22"/>
      <c r="G2113" s="29"/>
      <c r="K2113" s="30"/>
      <c r="AS2113">
        <v>2113</v>
      </c>
      <c r="AT2113">
        <f t="shared" si="137"/>
        <v>228</v>
      </c>
    </row>
    <row r="2114" spans="1:46" ht="15.75" x14ac:dyDescent="0.25">
      <c r="A2114" s="16">
        <v>2072</v>
      </c>
      <c r="B2114" s="22"/>
      <c r="C2114" s="4">
        <f t="shared" ca="1" si="135"/>
        <v>311</v>
      </c>
      <c r="D2114" s="16"/>
      <c r="E2114" s="16"/>
      <c r="F2114" s="22"/>
      <c r="G2114" s="29"/>
      <c r="K2114" s="30"/>
      <c r="AS2114">
        <v>2114</v>
      </c>
      <c r="AT2114">
        <f t="shared" si="137"/>
        <v>228</v>
      </c>
    </row>
    <row r="2115" spans="1:46" ht="15.75" x14ac:dyDescent="0.25">
      <c r="A2115" s="16">
        <v>2073</v>
      </c>
      <c r="B2115" s="22"/>
      <c r="C2115" s="4">
        <f t="shared" ca="1" si="135"/>
        <v>197</v>
      </c>
      <c r="D2115" s="16"/>
      <c r="E2115" s="16"/>
      <c r="F2115" s="22"/>
      <c r="G2115" s="29"/>
      <c r="K2115" s="30"/>
      <c r="AS2115">
        <v>2115</v>
      </c>
      <c r="AT2115">
        <f t="shared" si="137"/>
        <v>228</v>
      </c>
    </row>
    <row r="2116" spans="1:46" ht="15.75" x14ac:dyDescent="0.25">
      <c r="A2116" s="16">
        <v>2074</v>
      </c>
      <c r="B2116" s="22"/>
      <c r="C2116" s="4">
        <f t="shared" ca="1" si="135"/>
        <v>192</v>
      </c>
      <c r="D2116" s="16"/>
      <c r="E2116" s="16"/>
      <c r="F2116" s="22"/>
      <c r="G2116" s="29"/>
      <c r="K2116" s="30"/>
      <c r="AS2116">
        <v>2116</v>
      </c>
      <c r="AT2116">
        <f>4*60+16</f>
        <v>256</v>
      </c>
    </row>
    <row r="2117" spans="1:46" ht="15.75" x14ac:dyDescent="0.25">
      <c r="A2117" s="16">
        <v>2075</v>
      </c>
      <c r="B2117" s="22"/>
      <c r="C2117" s="4">
        <f t="shared" ca="1" si="135"/>
        <v>257</v>
      </c>
      <c r="D2117" s="16"/>
      <c r="E2117" s="16"/>
      <c r="F2117" s="22"/>
      <c r="G2117" s="29"/>
      <c r="K2117" s="30"/>
      <c r="AS2117">
        <v>2117</v>
      </c>
      <c r="AT2117">
        <f t="shared" ref="AT2117:AT2122" si="138">4*60+23</f>
        <v>263</v>
      </c>
    </row>
    <row r="2118" spans="1:46" ht="15.75" x14ac:dyDescent="0.25">
      <c r="A2118" s="16">
        <v>2076</v>
      </c>
      <c r="B2118" s="22"/>
      <c r="C2118" s="4">
        <f t="shared" ca="1" si="135"/>
        <v>239</v>
      </c>
      <c r="D2118" s="16"/>
      <c r="E2118" s="16"/>
      <c r="F2118" s="22"/>
      <c r="G2118" s="29"/>
      <c r="K2118" s="30"/>
      <c r="AS2118">
        <v>2118</v>
      </c>
      <c r="AT2118">
        <f t="shared" si="138"/>
        <v>263</v>
      </c>
    </row>
    <row r="2119" spans="1:46" ht="15.75" x14ac:dyDescent="0.25">
      <c r="A2119" s="16">
        <v>2077</v>
      </c>
      <c r="B2119" s="22"/>
      <c r="C2119" s="4">
        <f t="shared" ca="1" si="135"/>
        <v>192</v>
      </c>
      <c r="D2119" s="16"/>
      <c r="E2119" s="16"/>
      <c r="F2119" s="22"/>
      <c r="G2119" s="29"/>
      <c r="K2119" s="30"/>
      <c r="AS2119">
        <v>2119</v>
      </c>
      <c r="AT2119">
        <f t="shared" si="138"/>
        <v>263</v>
      </c>
    </row>
    <row r="2120" spans="1:46" ht="15.75" x14ac:dyDescent="0.25">
      <c r="A2120" s="16">
        <v>2078</v>
      </c>
      <c r="B2120" s="22"/>
      <c r="C2120" s="4">
        <f t="shared" ca="1" si="135"/>
        <v>259</v>
      </c>
      <c r="D2120" s="16"/>
      <c r="E2120" s="16"/>
      <c r="F2120" s="22"/>
      <c r="G2120" s="29"/>
      <c r="K2120" s="30"/>
      <c r="AS2120">
        <v>2120</v>
      </c>
      <c r="AT2120">
        <f t="shared" si="138"/>
        <v>263</v>
      </c>
    </row>
    <row r="2121" spans="1:46" ht="15.75" x14ac:dyDescent="0.25">
      <c r="A2121" s="16">
        <v>2079</v>
      </c>
      <c r="B2121" s="22"/>
      <c r="C2121" s="4">
        <f t="shared" ca="1" si="135"/>
        <v>211</v>
      </c>
      <c r="D2121" s="16"/>
      <c r="E2121" s="16"/>
      <c r="F2121" s="22"/>
      <c r="G2121" s="29"/>
      <c r="K2121" s="30"/>
      <c r="AS2121">
        <v>2121</v>
      </c>
      <c r="AT2121">
        <f t="shared" si="138"/>
        <v>263</v>
      </c>
    </row>
    <row r="2122" spans="1:46" ht="15.75" x14ac:dyDescent="0.25">
      <c r="A2122" s="16">
        <v>2080</v>
      </c>
      <c r="B2122" s="22"/>
      <c r="C2122" s="4">
        <f t="shared" ca="1" si="135"/>
        <v>231</v>
      </c>
      <c r="D2122" s="16"/>
      <c r="E2122" s="16"/>
      <c r="F2122" s="22"/>
      <c r="G2122" s="29"/>
      <c r="K2122" s="30"/>
      <c r="AS2122">
        <v>2122</v>
      </c>
      <c r="AT2122">
        <f t="shared" si="138"/>
        <v>263</v>
      </c>
    </row>
    <row r="2123" spans="1:46" ht="15.75" x14ac:dyDescent="0.25">
      <c r="A2123" s="16">
        <v>2081</v>
      </c>
      <c r="B2123" s="22"/>
      <c r="C2123" s="4">
        <f t="shared" ca="1" si="135"/>
        <v>243</v>
      </c>
      <c r="D2123" s="16"/>
      <c r="E2123" s="16"/>
      <c r="F2123" s="22"/>
      <c r="G2123" s="29"/>
      <c r="K2123" s="30"/>
      <c r="AS2123">
        <v>2123</v>
      </c>
      <c r="AT2123">
        <f>3*60+50</f>
        <v>230</v>
      </c>
    </row>
    <row r="2124" spans="1:46" ht="15.75" x14ac:dyDescent="0.25">
      <c r="A2124" s="16">
        <v>2082</v>
      </c>
      <c r="B2124" s="22"/>
      <c r="C2124" s="4">
        <f t="shared" ca="1" si="135"/>
        <v>165</v>
      </c>
      <c r="D2124" s="16"/>
      <c r="E2124" s="16"/>
      <c r="F2124" s="22"/>
      <c r="G2124" s="29"/>
      <c r="K2124" s="30"/>
      <c r="AS2124">
        <v>2124</v>
      </c>
      <c r="AT2124">
        <f>3*60+50</f>
        <v>230</v>
      </c>
    </row>
    <row r="2125" spans="1:46" ht="15.75" x14ac:dyDescent="0.25">
      <c r="A2125" s="16">
        <v>2083</v>
      </c>
      <c r="B2125" s="22"/>
      <c r="C2125" s="4">
        <f t="shared" ca="1" si="135"/>
        <v>225</v>
      </c>
      <c r="D2125" s="16"/>
      <c r="E2125" s="16"/>
      <c r="F2125" s="22"/>
      <c r="G2125" s="29"/>
      <c r="K2125" s="30"/>
      <c r="AS2125">
        <v>2125</v>
      </c>
      <c r="AT2125">
        <f>3*60+21</f>
        <v>201</v>
      </c>
    </row>
    <row r="2126" spans="1:46" ht="15.75" x14ac:dyDescent="0.25">
      <c r="A2126" s="16">
        <v>2084</v>
      </c>
      <c r="B2126" s="22"/>
      <c r="C2126" s="4">
        <f t="shared" ca="1" si="135"/>
        <v>201</v>
      </c>
      <c r="D2126" s="16"/>
      <c r="E2126" s="16"/>
      <c r="F2126" s="22"/>
      <c r="G2126" s="29"/>
      <c r="K2126" s="30"/>
      <c r="AS2126">
        <v>2126</v>
      </c>
      <c r="AT2126">
        <f>3*60+21</f>
        <v>201</v>
      </c>
    </row>
    <row r="2127" spans="1:46" ht="15.75" x14ac:dyDescent="0.25">
      <c r="A2127" s="16">
        <v>2085</v>
      </c>
      <c r="B2127" s="22"/>
      <c r="C2127" s="4">
        <f t="shared" ca="1" si="135"/>
        <v>197</v>
      </c>
      <c r="D2127" s="16"/>
      <c r="E2127" s="16"/>
      <c r="F2127" s="22"/>
      <c r="G2127" s="29"/>
      <c r="K2127" s="30"/>
      <c r="AS2127">
        <v>2127</v>
      </c>
      <c r="AT2127">
        <f>3*60+21</f>
        <v>201</v>
      </c>
    </row>
    <row r="2128" spans="1:46" ht="15.75" x14ac:dyDescent="0.25">
      <c r="A2128" s="16">
        <v>2086</v>
      </c>
      <c r="B2128" s="22"/>
      <c r="C2128" s="4">
        <f t="shared" ca="1" si="135"/>
        <v>219</v>
      </c>
      <c r="D2128" s="16"/>
      <c r="E2128" s="16"/>
      <c r="F2128" s="22"/>
      <c r="G2128" s="29"/>
      <c r="K2128" s="30"/>
      <c r="AS2128">
        <v>2128</v>
      </c>
      <c r="AT2128">
        <f>3*60+21</f>
        <v>201</v>
      </c>
    </row>
    <row r="2129" spans="1:46" ht="15.75" x14ac:dyDescent="0.25">
      <c r="A2129" s="16">
        <v>2087</v>
      </c>
      <c r="B2129" s="22"/>
      <c r="C2129" s="4">
        <f t="shared" ca="1" si="135"/>
        <v>254</v>
      </c>
      <c r="D2129" s="16"/>
      <c r="E2129" s="16"/>
      <c r="F2129" s="22"/>
      <c r="G2129" s="29"/>
      <c r="K2129" s="30"/>
      <c r="AS2129">
        <v>2129</v>
      </c>
      <c r="AT2129">
        <f>4*60+47</f>
        <v>287</v>
      </c>
    </row>
    <row r="2130" spans="1:46" ht="15.75" x14ac:dyDescent="0.25">
      <c r="A2130" s="16">
        <v>2088</v>
      </c>
      <c r="B2130" s="22"/>
      <c r="C2130" s="4">
        <f t="shared" ca="1" si="135"/>
        <v>315</v>
      </c>
      <c r="D2130" s="16"/>
      <c r="E2130" s="16"/>
      <c r="F2130" s="22"/>
      <c r="G2130" s="29"/>
      <c r="K2130" s="30"/>
      <c r="AS2130">
        <v>2130</v>
      </c>
      <c r="AT2130">
        <f>4*60+47</f>
        <v>287</v>
      </c>
    </row>
    <row r="2131" spans="1:46" ht="15.75" x14ac:dyDescent="0.25">
      <c r="A2131" s="16">
        <v>2089</v>
      </c>
      <c r="B2131" s="22"/>
      <c r="C2131" s="4">
        <f t="shared" ca="1" si="135"/>
        <v>215</v>
      </c>
      <c r="D2131" s="16"/>
      <c r="E2131" s="16"/>
      <c r="F2131" s="22"/>
      <c r="G2131" s="29"/>
      <c r="K2131" s="30"/>
      <c r="AS2131">
        <v>2131</v>
      </c>
      <c r="AT2131">
        <f>4*60+47</f>
        <v>287</v>
      </c>
    </row>
    <row r="2132" spans="1:46" ht="15.75" x14ac:dyDescent="0.25">
      <c r="A2132" s="16">
        <v>2090</v>
      </c>
      <c r="B2132" s="22"/>
      <c r="C2132" s="4">
        <f t="shared" ca="1" si="135"/>
        <v>229</v>
      </c>
      <c r="D2132" s="16"/>
      <c r="E2132" s="16"/>
      <c r="F2132" s="22"/>
      <c r="G2132" s="29"/>
      <c r="K2132" s="30"/>
      <c r="AS2132">
        <v>2132</v>
      </c>
      <c r="AT2132">
        <f>4*60+47</f>
        <v>287</v>
      </c>
    </row>
    <row r="2133" spans="1:46" ht="15.75" x14ac:dyDescent="0.25">
      <c r="A2133" s="16">
        <v>2091</v>
      </c>
      <c r="B2133" s="22"/>
      <c r="C2133" s="4">
        <f t="shared" ca="1" si="135"/>
        <v>224</v>
      </c>
      <c r="D2133" s="16"/>
      <c r="E2133" s="16"/>
      <c r="F2133" s="22"/>
      <c r="G2133" s="29"/>
      <c r="K2133" s="30"/>
      <c r="AS2133">
        <v>2133</v>
      </c>
      <c r="AT2133">
        <f>4*60+47</f>
        <v>287</v>
      </c>
    </row>
    <row r="2134" spans="1:46" ht="15.75" x14ac:dyDescent="0.25">
      <c r="A2134" s="16">
        <v>2092</v>
      </c>
      <c r="B2134" s="22"/>
      <c r="C2134" s="4">
        <f t="shared" ca="1" si="135"/>
        <v>172</v>
      </c>
      <c r="D2134" s="16"/>
      <c r="E2134" s="16"/>
      <c r="F2134" s="22"/>
      <c r="G2134" s="29"/>
      <c r="K2134" s="30"/>
      <c r="AS2134">
        <v>2134</v>
      </c>
      <c r="AT2134">
        <f t="shared" ref="AT2134:AT2141" si="139">3*60+35</f>
        <v>215</v>
      </c>
    </row>
    <row r="2135" spans="1:46" ht="15.75" x14ac:dyDescent="0.25">
      <c r="A2135" s="16">
        <v>2093</v>
      </c>
      <c r="B2135" s="22"/>
      <c r="C2135" s="4">
        <f t="shared" ca="1" si="135"/>
        <v>250</v>
      </c>
      <c r="D2135" s="16"/>
      <c r="E2135" s="16"/>
      <c r="F2135" s="22"/>
      <c r="G2135" s="29"/>
      <c r="K2135" s="30"/>
      <c r="AS2135">
        <v>2135</v>
      </c>
      <c r="AT2135">
        <f t="shared" si="139"/>
        <v>215</v>
      </c>
    </row>
    <row r="2136" spans="1:46" ht="15.75" x14ac:dyDescent="0.25">
      <c r="A2136" s="16">
        <v>2094</v>
      </c>
      <c r="B2136" s="22"/>
      <c r="C2136" s="4">
        <f t="shared" ca="1" si="135"/>
        <v>236</v>
      </c>
      <c r="D2136" s="16"/>
      <c r="E2136" s="16"/>
      <c r="F2136" s="22"/>
      <c r="G2136" s="29"/>
      <c r="K2136" s="30"/>
      <c r="AS2136">
        <v>2136</v>
      </c>
      <c r="AT2136">
        <f t="shared" si="139"/>
        <v>215</v>
      </c>
    </row>
    <row r="2137" spans="1:46" ht="15.75" x14ac:dyDescent="0.25">
      <c r="A2137" s="16">
        <v>2095</v>
      </c>
      <c r="B2137" s="22"/>
      <c r="C2137" s="4">
        <f t="shared" ca="1" si="135"/>
        <v>251</v>
      </c>
      <c r="D2137" s="16"/>
      <c r="E2137" s="16"/>
      <c r="F2137" s="22"/>
      <c r="G2137" s="29"/>
      <c r="K2137" s="30"/>
      <c r="AS2137">
        <v>2137</v>
      </c>
      <c r="AT2137">
        <f t="shared" si="139"/>
        <v>215</v>
      </c>
    </row>
    <row r="2138" spans="1:46" ht="15.75" x14ac:dyDescent="0.25">
      <c r="A2138" s="16">
        <v>2096</v>
      </c>
      <c r="B2138" s="22"/>
      <c r="C2138" s="4">
        <f t="shared" ca="1" si="135"/>
        <v>267</v>
      </c>
      <c r="D2138" s="16"/>
      <c r="E2138" s="16"/>
      <c r="F2138" s="22"/>
      <c r="G2138" s="29"/>
      <c r="K2138" s="30"/>
      <c r="AS2138">
        <v>2138</v>
      </c>
      <c r="AT2138">
        <f t="shared" si="139"/>
        <v>215</v>
      </c>
    </row>
    <row r="2139" spans="1:46" ht="15.75" x14ac:dyDescent="0.25">
      <c r="A2139" s="16">
        <v>2097</v>
      </c>
      <c r="B2139" s="22"/>
      <c r="C2139" s="4">
        <f t="shared" ca="1" si="135"/>
        <v>216</v>
      </c>
      <c r="D2139" s="16"/>
      <c r="E2139" s="16"/>
      <c r="F2139" s="22"/>
      <c r="G2139" s="29"/>
      <c r="K2139" s="30"/>
      <c r="AS2139">
        <v>2139</v>
      </c>
      <c r="AT2139">
        <f t="shared" si="139"/>
        <v>215</v>
      </c>
    </row>
    <row r="2140" spans="1:46" ht="15.75" x14ac:dyDescent="0.25">
      <c r="A2140" s="16">
        <v>2098</v>
      </c>
      <c r="B2140" s="22"/>
      <c r="C2140" s="4">
        <f t="shared" ca="1" si="135"/>
        <v>258</v>
      </c>
      <c r="D2140" s="16"/>
      <c r="E2140" s="16"/>
      <c r="F2140" s="22"/>
      <c r="G2140" s="29"/>
      <c r="K2140" s="30"/>
      <c r="AS2140">
        <v>2140</v>
      </c>
      <c r="AT2140">
        <f t="shared" si="139"/>
        <v>215</v>
      </c>
    </row>
    <row r="2141" spans="1:46" ht="15.75" x14ac:dyDescent="0.25">
      <c r="A2141" s="16">
        <v>2099</v>
      </c>
      <c r="B2141" s="22"/>
      <c r="C2141" s="4">
        <f t="shared" ca="1" si="135"/>
        <v>225</v>
      </c>
      <c r="D2141" s="16"/>
      <c r="E2141" s="16"/>
      <c r="F2141" s="22"/>
      <c r="G2141" s="29"/>
      <c r="K2141" s="30"/>
      <c r="AS2141">
        <v>2141</v>
      </c>
      <c r="AT2141">
        <f t="shared" si="139"/>
        <v>215</v>
      </c>
    </row>
    <row r="2142" spans="1:46" ht="15.75" x14ac:dyDescent="0.25">
      <c r="A2142" s="16">
        <v>2100</v>
      </c>
      <c r="B2142" s="22"/>
      <c r="C2142" s="4">
        <f t="shared" ca="1" si="135"/>
        <v>276</v>
      </c>
      <c r="D2142" s="16"/>
      <c r="E2142" s="16"/>
      <c r="F2142" s="22"/>
      <c r="G2142" s="29"/>
      <c r="K2142" s="30"/>
      <c r="AS2142">
        <v>2142</v>
      </c>
      <c r="AT2142">
        <f>3*60+19</f>
        <v>199</v>
      </c>
    </row>
    <row r="2143" spans="1:46" ht="15.75" x14ac:dyDescent="0.25">
      <c r="A2143" s="16">
        <v>2101</v>
      </c>
      <c r="B2143" s="22"/>
      <c r="C2143" s="4">
        <f t="shared" ca="1" si="135"/>
        <v>204</v>
      </c>
      <c r="D2143" s="16"/>
      <c r="E2143" s="16"/>
      <c r="F2143" s="22"/>
      <c r="G2143" s="29"/>
      <c r="K2143" s="30"/>
      <c r="AS2143">
        <v>2143</v>
      </c>
      <c r="AT2143">
        <f>3*60+19</f>
        <v>199</v>
      </c>
    </row>
    <row r="2144" spans="1:46" ht="15.75" x14ac:dyDescent="0.25">
      <c r="A2144" s="16">
        <v>2102</v>
      </c>
      <c r="B2144" s="22"/>
      <c r="C2144" s="4">
        <f t="shared" ca="1" si="135"/>
        <v>303</v>
      </c>
      <c r="D2144" s="16"/>
      <c r="E2144" s="16"/>
      <c r="F2144" s="22"/>
      <c r="G2144" s="29"/>
      <c r="K2144" s="30"/>
      <c r="AS2144">
        <v>2144</v>
      </c>
      <c r="AT2144">
        <f>3*60+35</f>
        <v>215</v>
      </c>
    </row>
    <row r="2145" spans="1:46" ht="15.75" x14ac:dyDescent="0.25">
      <c r="A2145" s="16">
        <v>2103</v>
      </c>
      <c r="B2145" s="22"/>
      <c r="C2145" s="4">
        <f t="shared" ca="1" si="135"/>
        <v>263</v>
      </c>
      <c r="D2145" s="16"/>
      <c r="E2145" s="16"/>
      <c r="F2145" s="22"/>
      <c r="G2145" s="29"/>
      <c r="K2145" s="30"/>
      <c r="AS2145">
        <v>2145</v>
      </c>
      <c r="AT2145">
        <f>3*60+35</f>
        <v>215</v>
      </c>
    </row>
    <row r="2146" spans="1:46" ht="15.75" x14ac:dyDescent="0.25">
      <c r="A2146" s="16">
        <v>2104</v>
      </c>
      <c r="B2146" s="22"/>
      <c r="C2146" s="4">
        <f t="shared" ca="1" si="135"/>
        <v>166</v>
      </c>
      <c r="D2146" s="16"/>
      <c r="E2146" s="16"/>
      <c r="F2146" s="22"/>
      <c r="G2146" s="29"/>
      <c r="K2146" s="30"/>
      <c r="AS2146">
        <v>2146</v>
      </c>
      <c r="AT2146">
        <f>4*60+2</f>
        <v>242</v>
      </c>
    </row>
    <row r="2147" spans="1:46" ht="15.75" x14ac:dyDescent="0.25">
      <c r="A2147" s="16">
        <v>2105</v>
      </c>
      <c r="B2147" s="22"/>
      <c r="C2147" s="4">
        <f t="shared" ca="1" si="135"/>
        <v>215</v>
      </c>
      <c r="D2147" s="16"/>
      <c r="E2147" s="16"/>
      <c r="F2147" s="22"/>
      <c r="G2147" s="29"/>
      <c r="K2147" s="30"/>
      <c r="AS2147">
        <v>2147</v>
      </c>
      <c r="AT2147">
        <f>4*60+2</f>
        <v>242</v>
      </c>
    </row>
    <row r="2148" spans="1:46" ht="15.75" x14ac:dyDescent="0.25">
      <c r="A2148" s="16">
        <v>2106</v>
      </c>
      <c r="B2148" s="22"/>
      <c r="C2148" s="4">
        <f t="shared" ca="1" si="135"/>
        <v>239</v>
      </c>
      <c r="D2148" s="16"/>
      <c r="E2148" s="16"/>
      <c r="F2148" s="22"/>
      <c r="G2148" s="29"/>
      <c r="K2148" s="30"/>
      <c r="AS2148">
        <v>2148</v>
      </c>
      <c r="AT2148">
        <f>3*60+41</f>
        <v>221</v>
      </c>
    </row>
    <row r="2149" spans="1:46" ht="15.75" x14ac:dyDescent="0.25">
      <c r="A2149" s="16">
        <v>2107</v>
      </c>
      <c r="B2149" s="22"/>
      <c r="C2149" s="4">
        <f t="shared" ca="1" si="135"/>
        <v>295</v>
      </c>
      <c r="D2149" s="16"/>
      <c r="E2149" s="16"/>
      <c r="F2149" s="22"/>
      <c r="G2149" s="29"/>
      <c r="K2149" s="30"/>
      <c r="AS2149">
        <v>2149</v>
      </c>
      <c r="AT2149">
        <f>3*60+41</f>
        <v>221</v>
      </c>
    </row>
    <row r="2150" spans="1:46" ht="15.75" x14ac:dyDescent="0.25">
      <c r="A2150" s="16">
        <v>2108</v>
      </c>
      <c r="B2150" s="22"/>
      <c r="C2150" s="4">
        <f t="shared" ca="1" si="135"/>
        <v>241</v>
      </c>
      <c r="D2150" s="16"/>
      <c r="E2150" s="16"/>
      <c r="F2150" s="22"/>
      <c r="G2150" s="29"/>
      <c r="K2150" s="30"/>
      <c r="AS2150">
        <v>2150</v>
      </c>
      <c r="AT2150">
        <f>3*60+35</f>
        <v>215</v>
      </c>
    </row>
    <row r="2151" spans="1:46" ht="15.75" x14ac:dyDescent="0.25">
      <c r="A2151" s="16">
        <v>2109</v>
      </c>
      <c r="B2151" s="22"/>
      <c r="C2151" s="4">
        <f t="shared" ca="1" si="135"/>
        <v>245</v>
      </c>
      <c r="D2151" s="16"/>
      <c r="E2151" s="16"/>
      <c r="F2151" s="22"/>
      <c r="G2151" s="29"/>
      <c r="K2151" s="30"/>
      <c r="AS2151">
        <v>2151</v>
      </c>
      <c r="AT2151">
        <f>3*60+41</f>
        <v>221</v>
      </c>
    </row>
    <row r="2152" spans="1:46" ht="15.75" x14ac:dyDescent="0.25">
      <c r="A2152" s="16">
        <v>2110</v>
      </c>
      <c r="B2152" s="22"/>
      <c r="C2152" s="4">
        <f t="shared" ca="1" si="135"/>
        <v>203</v>
      </c>
      <c r="D2152" s="16"/>
      <c r="E2152" s="16"/>
      <c r="F2152" s="22"/>
      <c r="G2152" s="29"/>
      <c r="K2152" s="30"/>
      <c r="AS2152">
        <v>2152</v>
      </c>
      <c r="AT2152">
        <f t="shared" ref="AT2152:AT2157" si="140">4*60+10</f>
        <v>250</v>
      </c>
    </row>
    <row r="2153" spans="1:46" ht="15.75" x14ac:dyDescent="0.25">
      <c r="A2153" s="16">
        <v>2111</v>
      </c>
      <c r="B2153" s="22"/>
      <c r="C2153" s="4">
        <f t="shared" ca="1" si="135"/>
        <v>212</v>
      </c>
      <c r="D2153" s="16"/>
      <c r="E2153" s="16"/>
      <c r="F2153" s="22"/>
      <c r="G2153" s="29"/>
      <c r="K2153" s="30"/>
      <c r="AS2153">
        <v>2153</v>
      </c>
      <c r="AT2153">
        <f t="shared" si="140"/>
        <v>250</v>
      </c>
    </row>
    <row r="2154" spans="1:46" ht="15.75" x14ac:dyDescent="0.25">
      <c r="A2154" s="16">
        <v>2112</v>
      </c>
      <c r="B2154" s="22"/>
      <c r="C2154" s="4">
        <f t="shared" ca="1" si="135"/>
        <v>227</v>
      </c>
      <c r="D2154" s="16"/>
      <c r="E2154" s="16"/>
      <c r="F2154" s="22"/>
      <c r="G2154" s="29"/>
      <c r="K2154" s="30"/>
      <c r="AS2154">
        <v>2154</v>
      </c>
      <c r="AT2154">
        <f t="shared" si="140"/>
        <v>250</v>
      </c>
    </row>
    <row r="2155" spans="1:46" ht="15.75" x14ac:dyDescent="0.25">
      <c r="A2155" s="16">
        <v>2113</v>
      </c>
      <c r="B2155" s="22"/>
      <c r="C2155" s="4">
        <f t="shared" ref="C2155:C2218" ca="1" si="141">IF(OR(ISBLANK(A2155),A2155&gt;$I$9),NA(),OFFSET(INDIRECT($BA$3),A2155-1,0,1,1))</f>
        <v>190</v>
      </c>
      <c r="D2155" s="16"/>
      <c r="E2155" s="16"/>
      <c r="F2155" s="22"/>
      <c r="G2155" s="29"/>
      <c r="K2155" s="30"/>
      <c r="AS2155">
        <v>2155</v>
      </c>
      <c r="AT2155">
        <f t="shared" si="140"/>
        <v>250</v>
      </c>
    </row>
    <row r="2156" spans="1:46" ht="15.75" x14ac:dyDescent="0.25">
      <c r="A2156" s="16">
        <v>2114</v>
      </c>
      <c r="B2156" s="22"/>
      <c r="C2156" s="4">
        <f t="shared" ca="1" si="141"/>
        <v>165</v>
      </c>
      <c r="D2156" s="16"/>
      <c r="E2156" s="16"/>
      <c r="F2156" s="22"/>
      <c r="G2156" s="29"/>
      <c r="K2156" s="30"/>
      <c r="AS2156">
        <v>2156</v>
      </c>
      <c r="AT2156">
        <f t="shared" si="140"/>
        <v>250</v>
      </c>
    </row>
    <row r="2157" spans="1:46" ht="15.75" x14ac:dyDescent="0.25">
      <c r="A2157" s="16">
        <v>2115</v>
      </c>
      <c r="B2157" s="22"/>
      <c r="C2157" s="4">
        <f t="shared" ca="1" si="141"/>
        <v>240</v>
      </c>
      <c r="D2157" s="16"/>
      <c r="E2157" s="16"/>
      <c r="F2157" s="22"/>
      <c r="G2157" s="29"/>
      <c r="K2157" s="30"/>
      <c r="AS2157">
        <v>2157</v>
      </c>
      <c r="AT2157">
        <f t="shared" si="140"/>
        <v>250</v>
      </c>
    </row>
    <row r="2158" spans="1:46" ht="15.75" x14ac:dyDescent="0.25">
      <c r="A2158" s="16">
        <v>2116</v>
      </c>
      <c r="B2158" s="22"/>
      <c r="C2158" s="4">
        <f t="shared" ca="1" si="141"/>
        <v>266</v>
      </c>
      <c r="D2158" s="16"/>
      <c r="E2158" s="16"/>
      <c r="F2158" s="22"/>
      <c r="G2158" s="29"/>
      <c r="K2158" s="30"/>
      <c r="AS2158">
        <v>2158</v>
      </c>
      <c r="AT2158">
        <f t="shared" ref="AT2158:AT2165" si="142">4*60+5</f>
        <v>245</v>
      </c>
    </row>
    <row r="2159" spans="1:46" ht="15.75" x14ac:dyDescent="0.25">
      <c r="A2159" s="16">
        <v>2117</v>
      </c>
      <c r="B2159" s="22"/>
      <c r="C2159" s="4">
        <f t="shared" ca="1" si="141"/>
        <v>231</v>
      </c>
      <c r="D2159" s="16"/>
      <c r="E2159" s="16"/>
      <c r="F2159" s="22"/>
      <c r="G2159" s="29"/>
      <c r="K2159" s="30"/>
      <c r="AS2159">
        <v>2159</v>
      </c>
      <c r="AT2159">
        <f t="shared" si="142"/>
        <v>245</v>
      </c>
    </row>
    <row r="2160" spans="1:46" ht="15.75" x14ac:dyDescent="0.25">
      <c r="A2160" s="16">
        <v>2118</v>
      </c>
      <c r="B2160" s="22"/>
      <c r="C2160" s="4">
        <f t="shared" ca="1" si="141"/>
        <v>266</v>
      </c>
      <c r="D2160" s="16"/>
      <c r="E2160" s="16"/>
      <c r="F2160" s="22"/>
      <c r="G2160" s="29"/>
      <c r="K2160" s="30"/>
      <c r="AS2160">
        <v>2160</v>
      </c>
      <c r="AT2160">
        <f t="shared" si="142"/>
        <v>245</v>
      </c>
    </row>
    <row r="2161" spans="1:46" ht="15.75" x14ac:dyDescent="0.25">
      <c r="A2161" s="16">
        <v>2119</v>
      </c>
      <c r="B2161" s="22"/>
      <c r="C2161" s="4">
        <f t="shared" ca="1" si="141"/>
        <v>166</v>
      </c>
      <c r="D2161" s="16"/>
      <c r="E2161" s="16"/>
      <c r="F2161" s="22"/>
      <c r="G2161" s="29"/>
      <c r="K2161" s="30"/>
      <c r="AS2161">
        <v>2161</v>
      </c>
      <c r="AT2161">
        <f t="shared" si="142"/>
        <v>245</v>
      </c>
    </row>
    <row r="2162" spans="1:46" ht="15.75" x14ac:dyDescent="0.25">
      <c r="A2162" s="16">
        <v>2120</v>
      </c>
      <c r="B2162" s="22"/>
      <c r="C2162" s="4">
        <f t="shared" ca="1" si="141"/>
        <v>269</v>
      </c>
      <c r="D2162" s="16"/>
      <c r="E2162" s="16"/>
      <c r="F2162" s="22"/>
      <c r="G2162" s="29"/>
      <c r="K2162" s="30"/>
      <c r="AS2162">
        <v>2162</v>
      </c>
      <c r="AT2162">
        <f t="shared" si="142"/>
        <v>245</v>
      </c>
    </row>
    <row r="2163" spans="1:46" ht="15.75" x14ac:dyDescent="0.25">
      <c r="A2163" s="16">
        <v>2121</v>
      </c>
      <c r="B2163" s="22"/>
      <c r="C2163" s="4">
        <f t="shared" ca="1" si="141"/>
        <v>260</v>
      </c>
      <c r="D2163" s="16"/>
      <c r="E2163" s="16"/>
      <c r="F2163" s="22"/>
      <c r="G2163" s="29"/>
      <c r="K2163" s="30"/>
      <c r="AS2163">
        <v>2163</v>
      </c>
      <c r="AT2163">
        <f t="shared" si="142"/>
        <v>245</v>
      </c>
    </row>
    <row r="2164" spans="1:46" ht="15.75" x14ac:dyDescent="0.25">
      <c r="A2164" s="16">
        <v>2122</v>
      </c>
      <c r="B2164" s="22"/>
      <c r="C2164" s="4">
        <f t="shared" ca="1" si="141"/>
        <v>384</v>
      </c>
      <c r="D2164" s="16"/>
      <c r="E2164" s="16"/>
      <c r="F2164" s="22"/>
      <c r="G2164" s="29"/>
      <c r="K2164" s="30"/>
      <c r="AS2164">
        <v>2164</v>
      </c>
      <c r="AT2164">
        <f t="shared" si="142"/>
        <v>245</v>
      </c>
    </row>
    <row r="2165" spans="1:46" ht="15.75" x14ac:dyDescent="0.25">
      <c r="A2165" s="16">
        <v>2123</v>
      </c>
      <c r="B2165" s="22"/>
      <c r="C2165" s="4">
        <f t="shared" ca="1" si="141"/>
        <v>280</v>
      </c>
      <c r="D2165" s="16"/>
      <c r="E2165" s="16"/>
      <c r="F2165" s="22"/>
      <c r="G2165" s="29"/>
      <c r="K2165" s="30"/>
      <c r="AS2165">
        <v>2165</v>
      </c>
      <c r="AT2165">
        <f t="shared" si="142"/>
        <v>245</v>
      </c>
    </row>
    <row r="2166" spans="1:46" ht="15.75" x14ac:dyDescent="0.25">
      <c r="A2166" s="16">
        <v>2124</v>
      </c>
      <c r="B2166" s="22"/>
      <c r="C2166" s="4">
        <f t="shared" ca="1" si="141"/>
        <v>253</v>
      </c>
      <c r="D2166" s="16"/>
      <c r="E2166" s="16"/>
      <c r="F2166" s="22"/>
      <c r="G2166" s="29"/>
      <c r="K2166" s="30"/>
      <c r="AS2166">
        <v>2166</v>
      </c>
      <c r="AT2166">
        <f t="shared" ref="AT2166:AT2174" si="143">3*60+13</f>
        <v>193</v>
      </c>
    </row>
    <row r="2167" spans="1:46" ht="15.75" x14ac:dyDescent="0.25">
      <c r="A2167" s="16">
        <v>2125</v>
      </c>
      <c r="B2167" s="22"/>
      <c r="C2167" s="4">
        <f t="shared" ca="1" si="141"/>
        <v>170</v>
      </c>
      <c r="D2167" s="16"/>
      <c r="E2167" s="16"/>
      <c r="F2167" s="22"/>
      <c r="G2167" s="29"/>
      <c r="K2167" s="30"/>
      <c r="AS2167">
        <v>2167</v>
      </c>
      <c r="AT2167">
        <f t="shared" si="143"/>
        <v>193</v>
      </c>
    </row>
    <row r="2168" spans="1:46" ht="15.75" x14ac:dyDescent="0.25">
      <c r="A2168" s="16">
        <v>2126</v>
      </c>
      <c r="B2168" s="22"/>
      <c r="C2168" s="4">
        <f t="shared" ca="1" si="141"/>
        <v>388</v>
      </c>
      <c r="D2168" s="16"/>
      <c r="E2168" s="16"/>
      <c r="F2168" s="22"/>
      <c r="G2168" s="29"/>
      <c r="K2168" s="30"/>
      <c r="AS2168">
        <v>2168</v>
      </c>
      <c r="AT2168">
        <f t="shared" si="143"/>
        <v>193</v>
      </c>
    </row>
    <row r="2169" spans="1:46" ht="15.75" x14ac:dyDescent="0.25">
      <c r="A2169" s="16">
        <v>2127</v>
      </c>
      <c r="B2169" s="22"/>
      <c r="C2169" s="4">
        <f t="shared" ca="1" si="141"/>
        <v>150</v>
      </c>
      <c r="D2169" s="16"/>
      <c r="E2169" s="16"/>
      <c r="F2169" s="22"/>
      <c r="G2169" s="29"/>
      <c r="K2169" s="30"/>
      <c r="AS2169">
        <v>2169</v>
      </c>
      <c r="AT2169">
        <f t="shared" si="143"/>
        <v>193</v>
      </c>
    </row>
    <row r="2170" spans="1:46" ht="15.75" x14ac:dyDescent="0.25">
      <c r="A2170" s="16">
        <v>2128</v>
      </c>
      <c r="B2170" s="22"/>
      <c r="C2170" s="4">
        <f t="shared" ca="1" si="141"/>
        <v>228</v>
      </c>
      <c r="D2170" s="16"/>
      <c r="E2170" s="16"/>
      <c r="F2170" s="22"/>
      <c r="G2170" s="29"/>
      <c r="K2170" s="30"/>
      <c r="AS2170">
        <v>2170</v>
      </c>
      <c r="AT2170">
        <f t="shared" si="143"/>
        <v>193</v>
      </c>
    </row>
    <row r="2171" spans="1:46" ht="15.75" x14ac:dyDescent="0.25">
      <c r="A2171" s="16">
        <v>2129</v>
      </c>
      <c r="B2171" s="22"/>
      <c r="C2171" s="4">
        <f t="shared" ca="1" si="141"/>
        <v>272</v>
      </c>
      <c r="D2171" s="16"/>
      <c r="E2171" s="16"/>
      <c r="F2171" s="22"/>
      <c r="G2171" s="29"/>
      <c r="K2171" s="30"/>
      <c r="AS2171">
        <v>2171</v>
      </c>
      <c r="AT2171">
        <f t="shared" si="143"/>
        <v>193</v>
      </c>
    </row>
    <row r="2172" spans="1:46" ht="15.75" x14ac:dyDescent="0.25">
      <c r="A2172" s="16">
        <v>2130</v>
      </c>
      <c r="B2172" s="22"/>
      <c r="C2172" s="4">
        <f t="shared" ca="1" si="141"/>
        <v>288</v>
      </c>
      <c r="D2172" s="16"/>
      <c r="E2172" s="16"/>
      <c r="F2172" s="22"/>
      <c r="G2172" s="29"/>
      <c r="K2172" s="30"/>
      <c r="AS2172">
        <v>2172</v>
      </c>
      <c r="AT2172">
        <f t="shared" si="143"/>
        <v>193</v>
      </c>
    </row>
    <row r="2173" spans="1:46" ht="15.75" x14ac:dyDescent="0.25">
      <c r="A2173" s="16">
        <v>2131</v>
      </c>
      <c r="B2173" s="22"/>
      <c r="C2173" s="4">
        <f t="shared" ca="1" si="141"/>
        <v>235</v>
      </c>
      <c r="D2173" s="16"/>
      <c r="E2173" s="16"/>
      <c r="F2173" s="22"/>
      <c r="G2173" s="29"/>
      <c r="K2173" s="30"/>
      <c r="AS2173">
        <v>2173</v>
      </c>
      <c r="AT2173">
        <f t="shared" si="143"/>
        <v>193</v>
      </c>
    </row>
    <row r="2174" spans="1:46" ht="15.75" x14ac:dyDescent="0.25">
      <c r="A2174" s="16">
        <v>2132</v>
      </c>
      <c r="B2174" s="22"/>
      <c r="C2174" s="4">
        <f t="shared" ca="1" si="141"/>
        <v>260</v>
      </c>
      <c r="D2174" s="16"/>
      <c r="E2174" s="16"/>
      <c r="F2174" s="22"/>
      <c r="G2174" s="29"/>
      <c r="K2174" s="30"/>
      <c r="AS2174">
        <v>2174</v>
      </c>
      <c r="AT2174">
        <f t="shared" si="143"/>
        <v>193</v>
      </c>
    </row>
    <row r="2175" spans="1:46" ht="15.75" x14ac:dyDescent="0.25">
      <c r="A2175" s="16">
        <v>2133</v>
      </c>
      <c r="B2175" s="22"/>
      <c r="C2175" s="4">
        <f t="shared" ca="1" si="141"/>
        <v>311</v>
      </c>
      <c r="D2175" s="16"/>
      <c r="E2175" s="16"/>
      <c r="F2175" s="22"/>
      <c r="G2175" s="29"/>
      <c r="K2175" s="30"/>
      <c r="AS2175">
        <v>2175</v>
      </c>
      <c r="AT2175">
        <f>3*60+45</f>
        <v>225</v>
      </c>
    </row>
    <row r="2176" spans="1:46" ht="15.75" x14ac:dyDescent="0.25">
      <c r="A2176" s="16">
        <v>2134</v>
      </c>
      <c r="B2176" s="22"/>
      <c r="C2176" s="4">
        <f t="shared" ca="1" si="141"/>
        <v>209</v>
      </c>
      <c r="D2176" s="16"/>
      <c r="E2176" s="16"/>
      <c r="F2176" s="22"/>
      <c r="G2176" s="29"/>
      <c r="K2176" s="30"/>
      <c r="AS2176">
        <v>2176</v>
      </c>
      <c r="AT2176">
        <f>3*60+12</f>
        <v>192</v>
      </c>
    </row>
    <row r="2177" spans="1:46" ht="15.75" x14ac:dyDescent="0.25">
      <c r="A2177" s="16">
        <v>2135</v>
      </c>
      <c r="B2177" s="22"/>
      <c r="C2177" s="4">
        <f t="shared" ca="1" si="141"/>
        <v>231</v>
      </c>
      <c r="D2177" s="16"/>
      <c r="E2177" s="16"/>
      <c r="F2177" s="22"/>
      <c r="G2177" s="29"/>
      <c r="K2177" s="30"/>
      <c r="AS2177">
        <v>2177</v>
      </c>
      <c r="AT2177">
        <f>3*60+12</f>
        <v>192</v>
      </c>
    </row>
    <row r="2178" spans="1:46" ht="15.75" x14ac:dyDescent="0.25">
      <c r="A2178" s="16">
        <v>2136</v>
      </c>
      <c r="B2178" s="22"/>
      <c r="C2178" s="4">
        <f t="shared" ca="1" si="141"/>
        <v>220</v>
      </c>
      <c r="D2178" s="16"/>
      <c r="E2178" s="16"/>
      <c r="F2178" s="22"/>
      <c r="G2178" s="29"/>
      <c r="K2178" s="30"/>
      <c r="AS2178">
        <v>2178</v>
      </c>
      <c r="AT2178">
        <f>3*60+45</f>
        <v>225</v>
      </c>
    </row>
    <row r="2179" spans="1:46" ht="15.75" x14ac:dyDescent="0.25">
      <c r="A2179" s="16">
        <v>2137</v>
      </c>
      <c r="B2179" s="22"/>
      <c r="C2179" s="4">
        <f t="shared" ca="1" si="141"/>
        <v>249</v>
      </c>
      <c r="D2179" s="16"/>
      <c r="E2179" s="16"/>
      <c r="F2179" s="22"/>
      <c r="G2179" s="29"/>
      <c r="K2179" s="30"/>
      <c r="AS2179">
        <v>2179</v>
      </c>
      <c r="AT2179">
        <f>3*60+12</f>
        <v>192</v>
      </c>
    </row>
    <row r="2180" spans="1:46" ht="15.75" x14ac:dyDescent="0.25">
      <c r="A2180" s="16">
        <v>2138</v>
      </c>
      <c r="B2180" s="22"/>
      <c r="C2180" s="4">
        <f t="shared" ca="1" si="141"/>
        <v>168</v>
      </c>
      <c r="D2180" s="16"/>
      <c r="E2180" s="16"/>
      <c r="F2180" s="22"/>
      <c r="G2180" s="29"/>
      <c r="K2180" s="30"/>
      <c r="AS2180">
        <v>2180</v>
      </c>
      <c r="AT2180">
        <f t="shared" ref="AT2180:AT2188" si="144">3*60+39</f>
        <v>219</v>
      </c>
    </row>
    <row r="2181" spans="1:46" ht="15.75" x14ac:dyDescent="0.25">
      <c r="A2181" s="16">
        <v>2139</v>
      </c>
      <c r="B2181" s="22"/>
      <c r="C2181" s="4">
        <f t="shared" ca="1" si="141"/>
        <v>250</v>
      </c>
      <c r="D2181" s="16"/>
      <c r="E2181" s="16"/>
      <c r="F2181" s="22"/>
      <c r="G2181" s="29"/>
      <c r="K2181" s="30"/>
      <c r="AS2181">
        <v>2181</v>
      </c>
      <c r="AT2181">
        <f t="shared" si="144"/>
        <v>219</v>
      </c>
    </row>
    <row r="2182" spans="1:46" ht="15.75" x14ac:dyDescent="0.25">
      <c r="A2182" s="16">
        <v>2140</v>
      </c>
      <c r="B2182" s="22"/>
      <c r="C2182" s="4">
        <f t="shared" ca="1" si="141"/>
        <v>239</v>
      </c>
      <c r="D2182" s="16"/>
      <c r="E2182" s="16"/>
      <c r="F2182" s="22"/>
      <c r="G2182" s="29"/>
      <c r="K2182" s="30"/>
      <c r="AS2182">
        <v>2182</v>
      </c>
      <c r="AT2182">
        <f t="shared" si="144"/>
        <v>219</v>
      </c>
    </row>
    <row r="2183" spans="1:46" ht="15.75" x14ac:dyDescent="0.25">
      <c r="A2183" s="16">
        <v>2141</v>
      </c>
      <c r="B2183" s="22"/>
      <c r="C2183" s="4">
        <f t="shared" ca="1" si="141"/>
        <v>208</v>
      </c>
      <c r="D2183" s="16"/>
      <c r="E2183" s="16"/>
      <c r="F2183" s="22"/>
      <c r="G2183" s="29"/>
      <c r="K2183" s="30"/>
      <c r="AS2183">
        <v>2183</v>
      </c>
      <c r="AT2183">
        <f t="shared" si="144"/>
        <v>219</v>
      </c>
    </row>
    <row r="2184" spans="1:46" ht="15.75" x14ac:dyDescent="0.25">
      <c r="A2184" s="16">
        <v>2142</v>
      </c>
      <c r="B2184" s="22"/>
      <c r="C2184" s="4">
        <f t="shared" ca="1" si="141"/>
        <v>270</v>
      </c>
      <c r="D2184" s="16"/>
      <c r="E2184" s="16"/>
      <c r="F2184" s="22"/>
      <c r="G2184" s="29"/>
      <c r="K2184" s="30"/>
      <c r="AS2184">
        <v>2184</v>
      </c>
      <c r="AT2184">
        <f t="shared" si="144"/>
        <v>219</v>
      </c>
    </row>
    <row r="2185" spans="1:46" ht="15.75" x14ac:dyDescent="0.25">
      <c r="A2185" s="16">
        <v>2143</v>
      </c>
      <c r="B2185" s="22"/>
      <c r="C2185" s="4">
        <f t="shared" ca="1" si="141"/>
        <v>228</v>
      </c>
      <c r="D2185" s="16"/>
      <c r="E2185" s="16"/>
      <c r="F2185" s="22"/>
      <c r="G2185" s="29"/>
      <c r="K2185" s="30"/>
      <c r="AS2185">
        <v>2185</v>
      </c>
      <c r="AT2185">
        <f t="shared" si="144"/>
        <v>219</v>
      </c>
    </row>
    <row r="2186" spans="1:46" ht="15.75" x14ac:dyDescent="0.25">
      <c r="A2186" s="16">
        <v>2144</v>
      </c>
      <c r="B2186" s="22"/>
      <c r="C2186" s="4">
        <f t="shared" ca="1" si="141"/>
        <v>175</v>
      </c>
      <c r="D2186" s="16"/>
      <c r="E2186" s="16"/>
      <c r="F2186" s="22"/>
      <c r="G2186" s="29"/>
      <c r="K2186" s="30"/>
      <c r="AS2186">
        <v>2186</v>
      </c>
      <c r="AT2186">
        <f t="shared" si="144"/>
        <v>219</v>
      </c>
    </row>
    <row r="2187" spans="1:46" ht="15.75" x14ac:dyDescent="0.25">
      <c r="A2187" s="16">
        <v>2145</v>
      </c>
      <c r="B2187" s="22"/>
      <c r="C2187" s="4">
        <f t="shared" ca="1" si="141"/>
        <v>220</v>
      </c>
      <c r="D2187" s="16"/>
      <c r="E2187" s="16"/>
      <c r="F2187" s="22"/>
      <c r="G2187" s="29"/>
      <c r="K2187" s="30"/>
      <c r="AS2187">
        <v>2187</v>
      </c>
      <c r="AT2187">
        <f t="shared" si="144"/>
        <v>219</v>
      </c>
    </row>
    <row r="2188" spans="1:46" ht="15.75" x14ac:dyDescent="0.25">
      <c r="A2188" s="16">
        <v>2146</v>
      </c>
      <c r="B2188" s="22"/>
      <c r="C2188" s="4">
        <f t="shared" ca="1" si="141"/>
        <v>244</v>
      </c>
      <c r="D2188" s="16"/>
      <c r="E2188" s="16"/>
      <c r="F2188" s="22"/>
      <c r="G2188" s="29"/>
      <c r="K2188" s="30"/>
      <c r="AS2188">
        <v>2188</v>
      </c>
      <c r="AT2188">
        <f t="shared" si="144"/>
        <v>219</v>
      </c>
    </row>
    <row r="2189" spans="1:46" ht="15.75" x14ac:dyDescent="0.25">
      <c r="A2189" s="16">
        <v>2147</v>
      </c>
      <c r="B2189" s="22"/>
      <c r="C2189" s="4">
        <f t="shared" ca="1" si="141"/>
        <v>293</v>
      </c>
      <c r="D2189" s="16"/>
      <c r="E2189" s="16"/>
      <c r="F2189" s="22"/>
      <c r="G2189" s="29"/>
      <c r="K2189" s="30"/>
      <c r="AS2189">
        <v>2189</v>
      </c>
      <c r="AT2189">
        <f>3*60+45</f>
        <v>225</v>
      </c>
    </row>
    <row r="2190" spans="1:46" ht="15.75" x14ac:dyDescent="0.25">
      <c r="A2190" s="16">
        <v>2148</v>
      </c>
      <c r="B2190" s="22"/>
      <c r="C2190" s="4">
        <f t="shared" ca="1" si="141"/>
        <v>219</v>
      </c>
      <c r="D2190" s="16"/>
      <c r="E2190" s="16"/>
      <c r="F2190" s="22"/>
      <c r="G2190" s="29"/>
      <c r="K2190" s="30"/>
      <c r="AS2190">
        <v>2190</v>
      </c>
      <c r="AT2190">
        <f>3*60+45</f>
        <v>225</v>
      </c>
    </row>
    <row r="2191" spans="1:46" ht="15.75" x14ac:dyDescent="0.25">
      <c r="A2191" s="16">
        <v>2149</v>
      </c>
      <c r="B2191" s="22"/>
      <c r="C2191" s="4">
        <f t="shared" ca="1" si="141"/>
        <v>209</v>
      </c>
      <c r="D2191" s="16"/>
      <c r="E2191" s="16"/>
      <c r="F2191" s="22"/>
      <c r="G2191" s="29"/>
      <c r="K2191" s="30"/>
      <c r="AS2191">
        <v>2191</v>
      </c>
      <c r="AT2191">
        <f>3*60+45</f>
        <v>225</v>
      </c>
    </row>
    <row r="2192" spans="1:46" ht="15.75" x14ac:dyDescent="0.25">
      <c r="A2192" s="16">
        <v>2150</v>
      </c>
      <c r="B2192" s="22"/>
      <c r="C2192" s="4">
        <f t="shared" ca="1" si="141"/>
        <v>273</v>
      </c>
      <c r="D2192" s="16"/>
      <c r="E2192" s="16"/>
      <c r="F2192" s="22"/>
      <c r="G2192" s="29"/>
      <c r="K2192" s="30"/>
      <c r="AS2192">
        <v>2192</v>
      </c>
      <c r="AT2192">
        <f>3*60+53</f>
        <v>233</v>
      </c>
    </row>
    <row r="2193" spans="1:46" ht="15.75" x14ac:dyDescent="0.25">
      <c r="A2193" s="16">
        <v>2151</v>
      </c>
      <c r="B2193" s="22"/>
      <c r="C2193" s="4">
        <f t="shared" ca="1" si="141"/>
        <v>239</v>
      </c>
      <c r="D2193" s="16"/>
      <c r="E2193" s="16"/>
      <c r="F2193" s="22"/>
      <c r="G2193" s="29"/>
      <c r="K2193" s="30"/>
      <c r="AS2193">
        <v>2193</v>
      </c>
      <c r="AT2193">
        <f>3*60+53</f>
        <v>233</v>
      </c>
    </row>
    <row r="2194" spans="1:46" x14ac:dyDescent="0.25">
      <c r="A2194" s="16">
        <v>2152</v>
      </c>
      <c r="B2194" s="22"/>
      <c r="C2194" s="4">
        <f t="shared" ca="1" si="141"/>
        <v>242</v>
      </c>
      <c r="D2194" s="16"/>
      <c r="E2194" s="16"/>
      <c r="F2194" s="22"/>
      <c r="G2194" s="29"/>
      <c r="K2194" s="30"/>
    </row>
    <row r="2195" spans="1:46" x14ac:dyDescent="0.25">
      <c r="A2195" s="16">
        <v>2153</v>
      </c>
      <c r="B2195" s="22"/>
      <c r="C2195" s="4">
        <f t="shared" ca="1" si="141"/>
        <v>221</v>
      </c>
      <c r="D2195" s="16"/>
      <c r="E2195" s="16"/>
      <c r="F2195" s="22"/>
      <c r="G2195" s="29"/>
      <c r="K2195" s="30"/>
    </row>
    <row r="2196" spans="1:46" x14ac:dyDescent="0.25">
      <c r="A2196" s="16">
        <v>2154</v>
      </c>
      <c r="B2196" s="22"/>
      <c r="C2196" s="4">
        <f t="shared" ca="1" si="141"/>
        <v>260</v>
      </c>
      <c r="D2196" s="16"/>
      <c r="E2196" s="16"/>
      <c r="F2196" s="22"/>
      <c r="G2196" s="29"/>
      <c r="K2196" s="30"/>
    </row>
    <row r="2197" spans="1:46" x14ac:dyDescent="0.25">
      <c r="A2197" s="16">
        <v>2155</v>
      </c>
      <c r="B2197" s="22"/>
      <c r="C2197" s="4">
        <f t="shared" ca="1" si="141"/>
        <v>265</v>
      </c>
      <c r="D2197" s="16"/>
      <c r="E2197" s="16"/>
      <c r="F2197" s="22"/>
      <c r="G2197" s="29"/>
      <c r="K2197" s="30"/>
    </row>
    <row r="2198" spans="1:46" x14ac:dyDescent="0.25">
      <c r="A2198" s="16">
        <v>2156</v>
      </c>
      <c r="B2198" s="22"/>
      <c r="C2198" s="4">
        <f t="shared" ca="1" si="141"/>
        <v>239</v>
      </c>
      <c r="D2198" s="16"/>
      <c r="E2198" s="16"/>
      <c r="F2198" s="22"/>
      <c r="G2198" s="29"/>
      <c r="K2198" s="30"/>
    </row>
    <row r="2199" spans="1:46" x14ac:dyDescent="0.25">
      <c r="A2199" s="16">
        <v>2157</v>
      </c>
      <c r="B2199" s="22"/>
      <c r="C2199" s="4">
        <f t="shared" ca="1" si="141"/>
        <v>233</v>
      </c>
      <c r="D2199" s="16"/>
      <c r="E2199" s="16"/>
      <c r="F2199" s="22"/>
      <c r="G2199" s="29"/>
      <c r="K2199" s="30"/>
    </row>
    <row r="2200" spans="1:46" x14ac:dyDescent="0.25">
      <c r="A2200" s="16">
        <v>2158</v>
      </c>
      <c r="B2200" s="22"/>
      <c r="C2200" s="4">
        <f t="shared" ca="1" si="141"/>
        <v>200</v>
      </c>
      <c r="D2200" s="16"/>
      <c r="E2200" s="16"/>
      <c r="F2200" s="22"/>
      <c r="G2200" s="29"/>
      <c r="K2200" s="30"/>
    </row>
    <row r="2201" spans="1:46" x14ac:dyDescent="0.25">
      <c r="A2201" s="16">
        <v>2159</v>
      </c>
      <c r="B2201" s="22"/>
      <c r="C2201" s="4">
        <f t="shared" ca="1" si="141"/>
        <v>178</v>
      </c>
      <c r="D2201" s="16"/>
      <c r="E2201" s="16"/>
      <c r="F2201" s="22"/>
      <c r="G2201" s="29"/>
      <c r="K2201" s="30"/>
    </row>
    <row r="2202" spans="1:46" x14ac:dyDescent="0.25">
      <c r="A2202" s="16">
        <v>2160</v>
      </c>
      <c r="B2202" s="22"/>
      <c r="C2202" s="4">
        <f t="shared" ca="1" si="141"/>
        <v>242</v>
      </c>
      <c r="D2202" s="16"/>
      <c r="E2202" s="16"/>
      <c r="F2202" s="22"/>
      <c r="G2202" s="29"/>
      <c r="K2202" s="30"/>
    </row>
    <row r="2203" spans="1:46" x14ac:dyDescent="0.25">
      <c r="A2203" s="16">
        <v>2161</v>
      </c>
      <c r="B2203" s="22"/>
      <c r="C2203" s="4">
        <f t="shared" ca="1" si="141"/>
        <v>287</v>
      </c>
      <c r="D2203" s="16"/>
      <c r="E2203" s="16"/>
      <c r="F2203" s="22"/>
      <c r="G2203" s="29"/>
      <c r="K2203" s="30"/>
    </row>
    <row r="2204" spans="1:46" x14ac:dyDescent="0.25">
      <c r="A2204" s="16">
        <v>2162</v>
      </c>
      <c r="B2204" s="22"/>
      <c r="C2204" s="4">
        <f t="shared" ca="1" si="141"/>
        <v>200</v>
      </c>
      <c r="D2204" s="16"/>
      <c r="E2204" s="16"/>
      <c r="F2204" s="22"/>
      <c r="G2204" s="29"/>
      <c r="K2204" s="30"/>
    </row>
    <row r="2205" spans="1:46" x14ac:dyDescent="0.25">
      <c r="A2205" s="16">
        <v>2163</v>
      </c>
      <c r="B2205" s="22"/>
      <c r="C2205" s="4">
        <f t="shared" ca="1" si="141"/>
        <v>222</v>
      </c>
      <c r="D2205" s="16"/>
      <c r="E2205" s="16"/>
      <c r="F2205" s="22"/>
      <c r="G2205" s="29"/>
      <c r="K2205" s="30"/>
    </row>
    <row r="2206" spans="1:46" x14ac:dyDescent="0.25">
      <c r="A2206" s="16">
        <v>2164</v>
      </c>
      <c r="B2206" s="22"/>
      <c r="C2206" s="4">
        <f t="shared" ca="1" si="141"/>
        <v>237</v>
      </c>
      <c r="D2206" s="16"/>
      <c r="E2206" s="16"/>
      <c r="F2206" s="22"/>
      <c r="G2206" s="29"/>
      <c r="K2206" s="30"/>
    </row>
    <row r="2207" spans="1:46" x14ac:dyDescent="0.25">
      <c r="A2207" s="16">
        <v>2165</v>
      </c>
      <c r="B2207" s="22"/>
      <c r="C2207" s="4">
        <f t="shared" ca="1" si="141"/>
        <v>244</v>
      </c>
      <c r="D2207" s="16"/>
      <c r="E2207" s="16"/>
      <c r="F2207" s="22"/>
      <c r="G2207" s="29"/>
      <c r="K2207" s="30"/>
    </row>
    <row r="2208" spans="1:46" x14ac:dyDescent="0.25">
      <c r="A2208" s="16">
        <v>2166</v>
      </c>
      <c r="B2208" s="22"/>
      <c r="C2208" s="4">
        <f t="shared" ca="1" si="141"/>
        <v>273</v>
      </c>
      <c r="D2208" s="16"/>
      <c r="E2208" s="16"/>
      <c r="F2208" s="22"/>
      <c r="G2208" s="29"/>
      <c r="K2208" s="30"/>
    </row>
    <row r="2209" spans="1:11" x14ac:dyDescent="0.25">
      <c r="A2209" s="16">
        <v>2167</v>
      </c>
      <c r="B2209" s="22"/>
      <c r="C2209" s="4">
        <f t="shared" ca="1" si="141"/>
        <v>235</v>
      </c>
      <c r="D2209" s="16"/>
      <c r="E2209" s="16"/>
      <c r="F2209" s="22"/>
      <c r="G2209" s="29"/>
      <c r="K2209" s="30"/>
    </row>
    <row r="2210" spans="1:11" x14ac:dyDescent="0.25">
      <c r="A2210" s="16">
        <v>2168</v>
      </c>
      <c r="B2210" s="22"/>
      <c r="C2210" s="4">
        <f t="shared" ca="1" si="141"/>
        <v>222</v>
      </c>
      <c r="D2210" s="16"/>
      <c r="E2210" s="16"/>
      <c r="F2210" s="22"/>
      <c r="G2210" s="29"/>
      <c r="K2210" s="30"/>
    </row>
    <row r="2211" spans="1:11" x14ac:dyDescent="0.25">
      <c r="A2211" s="16">
        <v>2169</v>
      </c>
      <c r="B2211" s="22"/>
      <c r="C2211" s="4">
        <f t="shared" ca="1" si="141"/>
        <v>290</v>
      </c>
      <c r="D2211" s="16"/>
      <c r="E2211" s="16"/>
      <c r="F2211" s="22"/>
      <c r="G2211" s="29"/>
      <c r="K2211" s="30"/>
    </row>
    <row r="2212" spans="1:11" x14ac:dyDescent="0.25">
      <c r="A2212" s="16">
        <v>2170</v>
      </c>
      <c r="B2212" s="22"/>
      <c r="C2212" s="4">
        <f t="shared" ca="1" si="141"/>
        <v>232</v>
      </c>
      <c r="D2212" s="16"/>
      <c r="E2212" s="16"/>
      <c r="F2212" s="22"/>
      <c r="G2212" s="29"/>
      <c r="K2212" s="30"/>
    </row>
    <row r="2213" spans="1:11" x14ac:dyDescent="0.25">
      <c r="A2213" s="16">
        <v>2171</v>
      </c>
      <c r="B2213" s="22"/>
      <c r="C2213" s="4">
        <f t="shared" ca="1" si="141"/>
        <v>265</v>
      </c>
      <c r="D2213" s="16"/>
      <c r="E2213" s="16"/>
      <c r="F2213" s="22"/>
      <c r="G2213" s="29"/>
      <c r="K2213" s="30"/>
    </row>
    <row r="2214" spans="1:11" x14ac:dyDescent="0.25">
      <c r="A2214" s="16">
        <v>2172</v>
      </c>
      <c r="B2214" s="22"/>
      <c r="C2214" s="4">
        <f t="shared" ca="1" si="141"/>
        <v>292</v>
      </c>
      <c r="D2214" s="16"/>
      <c r="E2214" s="16"/>
      <c r="F2214" s="22"/>
      <c r="G2214" s="29"/>
      <c r="K2214" s="30"/>
    </row>
    <row r="2215" spans="1:11" x14ac:dyDescent="0.25">
      <c r="A2215" s="16">
        <v>2173</v>
      </c>
      <c r="B2215" s="22"/>
      <c r="C2215" s="4">
        <f t="shared" ca="1" si="141"/>
        <v>239</v>
      </c>
      <c r="D2215" s="16"/>
      <c r="E2215" s="16"/>
      <c r="F2215" s="22"/>
      <c r="G2215" s="29"/>
      <c r="K2215" s="30"/>
    </row>
    <row r="2216" spans="1:11" x14ac:dyDescent="0.25">
      <c r="A2216" s="16">
        <v>2174</v>
      </c>
      <c r="B2216" s="22"/>
      <c r="C2216" s="4">
        <f t="shared" ca="1" si="141"/>
        <v>245</v>
      </c>
      <c r="D2216" s="16"/>
      <c r="E2216" s="16"/>
      <c r="F2216" s="22"/>
      <c r="G2216" s="29"/>
      <c r="K2216" s="30"/>
    </row>
    <row r="2217" spans="1:11" x14ac:dyDescent="0.25">
      <c r="A2217" s="16">
        <v>2175</v>
      </c>
      <c r="B2217" s="22"/>
      <c r="C2217" s="4">
        <f t="shared" ca="1" si="141"/>
        <v>236</v>
      </c>
      <c r="D2217" s="16"/>
      <c r="E2217" s="16"/>
      <c r="F2217" s="22"/>
      <c r="G2217" s="29"/>
      <c r="K2217" s="30"/>
    </row>
    <row r="2218" spans="1:11" x14ac:dyDescent="0.25">
      <c r="A2218" s="16">
        <v>2176</v>
      </c>
      <c r="B2218" s="22"/>
      <c r="C2218" s="4">
        <f t="shared" ca="1" si="141"/>
        <v>195</v>
      </c>
      <c r="D2218" s="16"/>
      <c r="E2218" s="16"/>
      <c r="F2218" s="22"/>
      <c r="G2218" s="29"/>
      <c r="K2218" s="30"/>
    </row>
    <row r="2219" spans="1:11" x14ac:dyDescent="0.25">
      <c r="A2219" s="16">
        <v>2177</v>
      </c>
      <c r="B2219" s="22"/>
      <c r="C2219" s="4">
        <f t="shared" ref="C2219:C2235" ca="1" si="145">IF(OR(ISBLANK(A2219),A2219&gt;$I$9),NA(),OFFSET(INDIRECT($BA$3),A2219-1,0,1,1))</f>
        <v>216</v>
      </c>
      <c r="D2219" s="16"/>
      <c r="E2219" s="16"/>
      <c r="F2219" s="22"/>
      <c r="G2219" s="29"/>
      <c r="K2219" s="30"/>
    </row>
    <row r="2220" spans="1:11" x14ac:dyDescent="0.25">
      <c r="A2220" s="16">
        <v>2178</v>
      </c>
      <c r="B2220" s="22"/>
      <c r="C2220" s="4">
        <f t="shared" ca="1" si="145"/>
        <v>277</v>
      </c>
      <c r="D2220" s="16"/>
      <c r="E2220" s="16"/>
      <c r="F2220" s="22"/>
      <c r="G2220" s="29"/>
      <c r="K2220" s="30"/>
    </row>
    <row r="2221" spans="1:11" x14ac:dyDescent="0.25">
      <c r="A2221" s="16">
        <v>2179</v>
      </c>
      <c r="B2221" s="22"/>
      <c r="C2221" s="4">
        <f t="shared" ca="1" si="145"/>
        <v>265</v>
      </c>
      <c r="D2221" s="16"/>
      <c r="E2221" s="16"/>
      <c r="F2221" s="22"/>
      <c r="G2221" s="29"/>
      <c r="K2221" s="30"/>
    </row>
    <row r="2222" spans="1:11" x14ac:dyDescent="0.25">
      <c r="A2222" s="16">
        <v>2180</v>
      </c>
      <c r="B2222" s="22"/>
      <c r="C2222" s="4">
        <f t="shared" ca="1" si="145"/>
        <v>220</v>
      </c>
      <c r="D2222" s="16"/>
      <c r="E2222" s="16"/>
      <c r="F2222" s="22"/>
      <c r="G2222" s="29"/>
      <c r="K2222" s="30"/>
    </row>
    <row r="2223" spans="1:11" x14ac:dyDescent="0.25">
      <c r="A2223" s="16">
        <v>2181</v>
      </c>
      <c r="B2223" s="22"/>
      <c r="C2223" s="4">
        <f t="shared" ca="1" si="145"/>
        <v>196</v>
      </c>
      <c r="D2223" s="16"/>
      <c r="E2223" s="16"/>
      <c r="F2223" s="22"/>
      <c r="G2223" s="29"/>
      <c r="K2223" s="30"/>
    </row>
    <row r="2224" spans="1:11" x14ac:dyDescent="0.25">
      <c r="A2224" s="16">
        <v>2182</v>
      </c>
      <c r="B2224" s="22"/>
      <c r="C2224" s="4">
        <f t="shared" ca="1" si="145"/>
        <v>230</v>
      </c>
      <c r="D2224" s="16"/>
      <c r="E2224" s="16"/>
      <c r="F2224" s="22"/>
      <c r="G2224" s="29"/>
      <c r="K2224" s="30"/>
    </row>
    <row r="2225" spans="1:11" x14ac:dyDescent="0.25">
      <c r="A2225" s="16">
        <v>2183</v>
      </c>
      <c r="B2225" s="22"/>
      <c r="C2225" s="4">
        <f t="shared" ca="1" si="145"/>
        <v>235</v>
      </c>
      <c r="D2225" s="16"/>
      <c r="E2225" s="16"/>
      <c r="F2225" s="22"/>
      <c r="G2225" s="29"/>
      <c r="K2225" s="30"/>
    </row>
    <row r="2226" spans="1:11" x14ac:dyDescent="0.25">
      <c r="A2226" s="16">
        <v>2184</v>
      </c>
      <c r="B2226" s="22"/>
      <c r="C2226" s="4">
        <f t="shared" ca="1" si="145"/>
        <v>220</v>
      </c>
      <c r="D2226" s="16"/>
      <c r="E2226" s="16"/>
      <c r="F2226" s="22"/>
      <c r="G2226" s="29"/>
      <c r="K2226" s="30"/>
    </row>
    <row r="2227" spans="1:11" x14ac:dyDescent="0.25">
      <c r="A2227" s="16">
        <v>2185</v>
      </c>
      <c r="B2227" s="22"/>
      <c r="C2227" s="4">
        <f t="shared" ca="1" si="145"/>
        <v>225</v>
      </c>
      <c r="D2227" s="16"/>
      <c r="E2227" s="16"/>
      <c r="F2227" s="22"/>
      <c r="G2227" s="29"/>
      <c r="K2227" s="30"/>
    </row>
    <row r="2228" spans="1:11" x14ac:dyDescent="0.25">
      <c r="A2228" s="16">
        <v>2186</v>
      </c>
      <c r="B2228" s="22"/>
      <c r="C2228" s="4">
        <f t="shared" ca="1" si="145"/>
        <v>256</v>
      </c>
      <c r="D2228" s="16"/>
      <c r="E2228" s="16"/>
      <c r="F2228" s="22"/>
      <c r="G2228" s="29"/>
      <c r="K2228" s="30"/>
    </row>
    <row r="2229" spans="1:11" x14ac:dyDescent="0.25">
      <c r="A2229" s="16">
        <v>2187</v>
      </c>
      <c r="B2229" s="22"/>
      <c r="C2229" s="4">
        <f t="shared" ca="1" si="145"/>
        <v>266</v>
      </c>
      <c r="D2229" s="16"/>
      <c r="E2229" s="16"/>
      <c r="F2229" s="22"/>
      <c r="G2229" s="29"/>
      <c r="K2229" s="30"/>
    </row>
    <row r="2230" spans="1:11" x14ac:dyDescent="0.25">
      <c r="A2230" s="16">
        <v>2188</v>
      </c>
      <c r="B2230" s="22"/>
      <c r="C2230" s="4">
        <f t="shared" ca="1" si="145"/>
        <v>235</v>
      </c>
      <c r="D2230" s="16"/>
      <c r="E2230" s="16"/>
      <c r="F2230" s="22"/>
      <c r="G2230" s="29"/>
      <c r="K2230" s="30"/>
    </row>
    <row r="2231" spans="1:11" x14ac:dyDescent="0.25">
      <c r="A2231" s="16">
        <v>2189</v>
      </c>
      <c r="B2231" s="22"/>
      <c r="C2231" s="4">
        <f t="shared" ca="1" si="145"/>
        <v>208</v>
      </c>
      <c r="D2231" s="16"/>
      <c r="E2231" s="16"/>
      <c r="F2231" s="22"/>
      <c r="G2231" s="29"/>
      <c r="K2231" s="30"/>
    </row>
    <row r="2232" spans="1:11" x14ac:dyDescent="0.25">
      <c r="A2232" s="16">
        <v>2190</v>
      </c>
      <c r="B2232" s="22"/>
      <c r="C2232" s="4">
        <f t="shared" ca="1" si="145"/>
        <v>264</v>
      </c>
      <c r="D2232" s="16"/>
      <c r="E2232" s="16"/>
      <c r="F2232" s="22"/>
      <c r="G2232" s="29"/>
      <c r="K2232" s="30"/>
    </row>
    <row r="2233" spans="1:11" x14ac:dyDescent="0.25">
      <c r="A2233" s="16">
        <v>2191</v>
      </c>
      <c r="B2233" s="22"/>
      <c r="C2233" s="4">
        <f t="shared" ca="1" si="145"/>
        <v>255</v>
      </c>
      <c r="D2233" s="16"/>
      <c r="E2233" s="16"/>
      <c r="F2233" s="22"/>
      <c r="G2233" s="29"/>
      <c r="K2233" s="30"/>
    </row>
    <row r="2234" spans="1:11" x14ac:dyDescent="0.25">
      <c r="A2234" s="16">
        <v>2192</v>
      </c>
      <c r="B2234" s="22"/>
      <c r="C2234" s="4">
        <f t="shared" ca="1" si="145"/>
        <v>210</v>
      </c>
      <c r="D2234" s="16"/>
      <c r="E2234" s="16"/>
      <c r="F2234" s="22"/>
      <c r="G2234" s="29"/>
      <c r="K2234" s="30"/>
    </row>
    <row r="2235" spans="1:11" x14ac:dyDescent="0.25">
      <c r="A2235" s="16">
        <v>2193</v>
      </c>
      <c r="B2235" s="22"/>
      <c r="C2235" s="4">
        <f t="shared" ca="1" si="145"/>
        <v>236</v>
      </c>
      <c r="D2235" s="16"/>
      <c r="E2235" s="16"/>
      <c r="F2235" s="22"/>
      <c r="G2235" s="29"/>
      <c r="K2235" s="30"/>
    </row>
    <row r="2236" spans="1:11" x14ac:dyDescent="0.25">
      <c r="A2236" s="16"/>
      <c r="B2236" s="22"/>
      <c r="D2236" s="16"/>
      <c r="E2236" s="16"/>
      <c r="F2236" s="22"/>
      <c r="G2236" s="29"/>
    </row>
    <row r="2237" spans="1:11" x14ac:dyDescent="0.25">
      <c r="A2237" s="16"/>
      <c r="B2237" s="22"/>
      <c r="D2237" s="16"/>
      <c r="E2237" s="16"/>
      <c r="F2237" s="22"/>
      <c r="G2237" s="29"/>
    </row>
    <row r="2238" spans="1:11" x14ac:dyDescent="0.25">
      <c r="A2238" s="16"/>
      <c r="B2238" s="22"/>
      <c r="D2238" s="16"/>
      <c r="E2238" s="16"/>
      <c r="F2238" s="22"/>
      <c r="G2238" s="29"/>
    </row>
    <row r="2239" spans="1:11" x14ac:dyDescent="0.25">
      <c r="A2239" s="16"/>
      <c r="B2239" s="22"/>
      <c r="D2239" s="16"/>
      <c r="E2239" s="16"/>
      <c r="F2239" s="22"/>
      <c r="G2239" s="29"/>
    </row>
    <row r="2240" spans="1:11" x14ac:dyDescent="0.25">
      <c r="A2240" s="16"/>
      <c r="B2240" s="22"/>
      <c r="D2240" s="16"/>
      <c r="E2240" s="16"/>
      <c r="F2240" s="22"/>
      <c r="G2240" s="29"/>
    </row>
    <row r="2241" spans="1:7" x14ac:dyDescent="0.25">
      <c r="A2241" s="16"/>
      <c r="B2241" s="22"/>
      <c r="D2241" s="16"/>
      <c r="E2241" s="16"/>
      <c r="F2241" s="22"/>
      <c r="G2241" s="29"/>
    </row>
    <row r="2242" spans="1:7" x14ac:dyDescent="0.25">
      <c r="A2242" s="16"/>
      <c r="B2242" s="22"/>
      <c r="D2242" s="16"/>
      <c r="E2242" s="16"/>
      <c r="F2242" s="22"/>
      <c r="G2242" s="29"/>
    </row>
    <row r="2243" spans="1:7" x14ac:dyDescent="0.25">
      <c r="A2243" s="16"/>
      <c r="B2243" s="22"/>
      <c r="D2243" s="16"/>
      <c r="E2243" s="16"/>
      <c r="F2243" s="22"/>
      <c r="G2243" s="29"/>
    </row>
    <row r="2244" spans="1:7" x14ac:dyDescent="0.25">
      <c r="A2244" s="16"/>
      <c r="B2244" s="22"/>
      <c r="D2244" s="16"/>
      <c r="E2244" s="16"/>
      <c r="F2244" s="22"/>
      <c r="G2244" s="29"/>
    </row>
    <row r="2245" spans="1:7" x14ac:dyDescent="0.25">
      <c r="A2245" s="16"/>
      <c r="B2245" s="22"/>
      <c r="D2245" s="16"/>
      <c r="E2245" s="16"/>
      <c r="F2245" s="22"/>
      <c r="G2245" s="29"/>
    </row>
    <row r="2246" spans="1:7" x14ac:dyDescent="0.25">
      <c r="A2246" s="16"/>
      <c r="B2246" s="22"/>
      <c r="D2246" s="16"/>
      <c r="E2246" s="16"/>
      <c r="F2246" s="22"/>
      <c r="G2246" s="29"/>
    </row>
    <row r="2247" spans="1:7" x14ac:dyDescent="0.25">
      <c r="A2247" s="16"/>
      <c r="B2247" s="22"/>
      <c r="D2247" s="16"/>
      <c r="E2247" s="16"/>
      <c r="F2247" s="22"/>
      <c r="G2247" s="29"/>
    </row>
    <row r="2248" spans="1:7" x14ac:dyDescent="0.25">
      <c r="A2248" s="16"/>
      <c r="B2248" s="22"/>
      <c r="D2248" s="16"/>
      <c r="E2248" s="16"/>
      <c r="F2248" s="22"/>
      <c r="G2248" s="29"/>
    </row>
    <row r="2249" spans="1:7" x14ac:dyDescent="0.25">
      <c r="A2249" s="16"/>
      <c r="B2249" s="22"/>
      <c r="D2249" s="16"/>
      <c r="E2249" s="16"/>
      <c r="F2249" s="22"/>
      <c r="G2249" s="29"/>
    </row>
    <row r="2250" spans="1:7" x14ac:dyDescent="0.25">
      <c r="A2250" s="16"/>
      <c r="B2250" s="22"/>
      <c r="D2250" s="16"/>
      <c r="E2250" s="16"/>
      <c r="F2250" s="22"/>
      <c r="G2250" s="29"/>
    </row>
    <row r="2251" spans="1:7" x14ac:dyDescent="0.25">
      <c r="A2251" s="16"/>
      <c r="B2251" s="22"/>
      <c r="D2251" s="16"/>
      <c r="E2251" s="16"/>
      <c r="F2251" s="22"/>
      <c r="G2251" s="29"/>
    </row>
    <row r="2252" spans="1:7" x14ac:dyDescent="0.25">
      <c r="A2252" s="16"/>
      <c r="B2252" s="22"/>
      <c r="D2252" s="16"/>
      <c r="E2252" s="16"/>
      <c r="F2252" s="22"/>
      <c r="G2252" s="29"/>
    </row>
    <row r="2253" spans="1:7" x14ac:dyDescent="0.25">
      <c r="A2253" s="16"/>
      <c r="B2253" s="22"/>
      <c r="D2253" s="16"/>
      <c r="E2253" s="16"/>
      <c r="F2253" s="22"/>
      <c r="G2253" s="29"/>
    </row>
    <row r="2254" spans="1:7" x14ac:dyDescent="0.25">
      <c r="A2254" s="16"/>
      <c r="B2254" s="22"/>
      <c r="D2254" s="16"/>
      <c r="E2254" s="16"/>
      <c r="F2254" s="22"/>
      <c r="G2254" s="29"/>
    </row>
    <row r="2255" spans="1:7" x14ac:dyDescent="0.25">
      <c r="A2255" s="16"/>
      <c r="B2255" s="22"/>
      <c r="D2255" s="16"/>
      <c r="E2255" s="16"/>
      <c r="F2255" s="22"/>
      <c r="G2255" s="29"/>
    </row>
    <row r="2256" spans="1:7" x14ac:dyDescent="0.25">
      <c r="A2256" s="16"/>
      <c r="B2256" s="22"/>
      <c r="D2256" s="16"/>
      <c r="E2256" s="16"/>
      <c r="F2256" s="22"/>
      <c r="G2256" s="29"/>
    </row>
    <row r="2257" spans="1:7" x14ac:dyDescent="0.25">
      <c r="A2257" s="16"/>
      <c r="B2257" s="22"/>
      <c r="D2257" s="16"/>
      <c r="E2257" s="16"/>
      <c r="F2257" s="22"/>
      <c r="G2257" s="29"/>
    </row>
    <row r="2258" spans="1:7" x14ac:dyDescent="0.25">
      <c r="A2258" s="16"/>
      <c r="B2258" s="22"/>
      <c r="D2258" s="16"/>
      <c r="E2258" s="16"/>
      <c r="F2258" s="22"/>
      <c r="G2258" s="29"/>
    </row>
    <row r="2259" spans="1:7" x14ac:dyDescent="0.25">
      <c r="A2259" s="16"/>
      <c r="B2259" s="22"/>
      <c r="D2259" s="16"/>
      <c r="E2259" s="16"/>
      <c r="F2259" s="22"/>
      <c r="G2259" s="29"/>
    </row>
    <row r="2260" spans="1:7" x14ac:dyDescent="0.25">
      <c r="A2260" s="16"/>
      <c r="B2260" s="22"/>
      <c r="D2260" s="16"/>
      <c r="E2260" s="16"/>
      <c r="F2260" s="22"/>
      <c r="G2260" s="29"/>
    </row>
    <row r="2261" spans="1:7" x14ac:dyDescent="0.25">
      <c r="A2261" s="16"/>
      <c r="B2261" s="22"/>
      <c r="D2261" s="16"/>
      <c r="E2261" s="16"/>
      <c r="F2261" s="22"/>
      <c r="G2261" s="29"/>
    </row>
    <row r="2262" spans="1:7" x14ac:dyDescent="0.25">
      <c r="A2262" s="16"/>
      <c r="B2262" s="22"/>
      <c r="D2262" s="16"/>
      <c r="E2262" s="16"/>
      <c r="F2262" s="22"/>
      <c r="G2262" s="29"/>
    </row>
    <row r="2263" spans="1:7" x14ac:dyDescent="0.25">
      <c r="A2263" s="16"/>
      <c r="B2263" s="22"/>
      <c r="D2263" s="16"/>
      <c r="E2263" s="16"/>
      <c r="F2263" s="22"/>
      <c r="G2263" s="29"/>
    </row>
    <row r="2264" spans="1:7" x14ac:dyDescent="0.25">
      <c r="A2264" s="16"/>
      <c r="B2264" s="22"/>
      <c r="D2264" s="16"/>
      <c r="E2264" s="16"/>
      <c r="F2264" s="22"/>
      <c r="G2264" s="29"/>
    </row>
    <row r="2265" spans="1:7" x14ac:dyDescent="0.25">
      <c r="A2265" s="16"/>
      <c r="B2265" s="22"/>
      <c r="D2265" s="16"/>
      <c r="E2265" s="16"/>
      <c r="F2265" s="22"/>
      <c r="G2265" s="29"/>
    </row>
    <row r="2266" spans="1:7" x14ac:dyDescent="0.25">
      <c r="A2266" s="16"/>
      <c r="B2266" s="22"/>
      <c r="D2266" s="16"/>
      <c r="E2266" s="16"/>
      <c r="F2266" s="22"/>
      <c r="G2266" s="29"/>
    </row>
    <row r="2267" spans="1:7" x14ac:dyDescent="0.25">
      <c r="A2267" s="16"/>
      <c r="B2267" s="22"/>
      <c r="D2267" s="16"/>
      <c r="E2267" s="16"/>
      <c r="F2267" s="22"/>
      <c r="G2267" s="29"/>
    </row>
    <row r="2268" spans="1:7" x14ac:dyDescent="0.25">
      <c r="A2268" s="16"/>
      <c r="B2268" s="22"/>
      <c r="D2268" s="16"/>
      <c r="E2268" s="16"/>
      <c r="F2268" s="22"/>
      <c r="G2268" s="29"/>
    </row>
    <row r="2269" spans="1:7" x14ac:dyDescent="0.25">
      <c r="A2269" s="16"/>
      <c r="B2269" s="22"/>
      <c r="D2269" s="16"/>
      <c r="E2269" s="16"/>
      <c r="F2269" s="22"/>
      <c r="G2269" s="29"/>
    </row>
    <row r="2270" spans="1:7" x14ac:dyDescent="0.25">
      <c r="A2270" s="16"/>
      <c r="B2270" s="22"/>
      <c r="D2270" s="16"/>
      <c r="E2270" s="16"/>
      <c r="F2270" s="22"/>
      <c r="G2270" s="29"/>
    </row>
    <row r="2271" spans="1:7" x14ac:dyDescent="0.25">
      <c r="A2271" s="16"/>
      <c r="B2271" s="22"/>
      <c r="D2271" s="16"/>
      <c r="E2271" s="16"/>
      <c r="F2271" s="22"/>
      <c r="G2271" s="29"/>
    </row>
    <row r="2272" spans="1:7" x14ac:dyDescent="0.25">
      <c r="A2272" s="16"/>
      <c r="B2272" s="22"/>
      <c r="D2272" s="16"/>
      <c r="E2272" s="16"/>
      <c r="F2272" s="22"/>
      <c r="G2272" s="29"/>
    </row>
    <row r="2273" spans="1:7" x14ac:dyDescent="0.25">
      <c r="A2273" s="16"/>
      <c r="B2273" s="22"/>
      <c r="D2273" s="16"/>
      <c r="E2273" s="16"/>
      <c r="F2273" s="22"/>
      <c r="G2273" s="29"/>
    </row>
    <row r="2274" spans="1:7" x14ac:dyDescent="0.25">
      <c r="A2274" s="16"/>
      <c r="B2274" s="22"/>
      <c r="D2274" s="16"/>
      <c r="E2274" s="16"/>
      <c r="F2274" s="22"/>
      <c r="G2274" s="29"/>
    </row>
    <row r="2275" spans="1:7" x14ac:dyDescent="0.25">
      <c r="A2275" s="16"/>
      <c r="B2275" s="22"/>
      <c r="D2275" s="16"/>
      <c r="E2275" s="16"/>
      <c r="F2275" s="22"/>
      <c r="G2275" s="29"/>
    </row>
    <row r="2276" spans="1:7" x14ac:dyDescent="0.25">
      <c r="A2276" s="16"/>
      <c r="B2276" s="22"/>
      <c r="D2276" s="16"/>
      <c r="E2276" s="16"/>
      <c r="F2276" s="22"/>
      <c r="G2276" s="29"/>
    </row>
    <row r="2277" spans="1:7" x14ac:dyDescent="0.25">
      <c r="A2277" s="16"/>
      <c r="B2277" s="22"/>
      <c r="D2277" s="16"/>
      <c r="E2277" s="16"/>
      <c r="F2277" s="22"/>
      <c r="G2277" s="29"/>
    </row>
    <row r="2278" spans="1:7" x14ac:dyDescent="0.25">
      <c r="A2278" s="16"/>
      <c r="B2278" s="22"/>
      <c r="D2278" s="16"/>
      <c r="E2278" s="16"/>
      <c r="F2278" s="22"/>
      <c r="G2278" s="29"/>
    </row>
    <row r="2279" spans="1:7" x14ac:dyDescent="0.25">
      <c r="A2279" s="16"/>
      <c r="B2279" s="22"/>
      <c r="D2279" s="16"/>
      <c r="E2279" s="16"/>
      <c r="F2279" s="22"/>
      <c r="G2279" s="29"/>
    </row>
    <row r="2280" spans="1:7" x14ac:dyDescent="0.25">
      <c r="A2280" s="16"/>
      <c r="B2280" s="22"/>
      <c r="D2280" s="16"/>
      <c r="E2280" s="16"/>
      <c r="F2280" s="22"/>
      <c r="G2280" s="29"/>
    </row>
    <row r="2281" spans="1:7" x14ac:dyDescent="0.25">
      <c r="A2281" s="16"/>
      <c r="B2281" s="22"/>
      <c r="D2281" s="16"/>
      <c r="E2281" s="16"/>
      <c r="F2281" s="22"/>
      <c r="G2281" s="29"/>
    </row>
    <row r="2282" spans="1:7" x14ac:dyDescent="0.25">
      <c r="A2282" s="16"/>
      <c r="B2282" s="22"/>
      <c r="D2282" s="16"/>
      <c r="E2282" s="16"/>
      <c r="F2282" s="22"/>
      <c r="G2282" s="29"/>
    </row>
    <row r="2283" spans="1:7" x14ac:dyDescent="0.25">
      <c r="A2283" s="16"/>
      <c r="B2283" s="22"/>
      <c r="D2283" s="16"/>
      <c r="E2283" s="16"/>
      <c r="F2283" s="22"/>
      <c r="G2283" s="29"/>
    </row>
    <row r="2284" spans="1:7" x14ac:dyDescent="0.25">
      <c r="A2284" s="16"/>
      <c r="B2284" s="22"/>
      <c r="D2284" s="16"/>
      <c r="E2284" s="16"/>
      <c r="F2284" s="22"/>
      <c r="G2284" s="29"/>
    </row>
    <row r="2285" spans="1:7" x14ac:dyDescent="0.25">
      <c r="A2285" s="16"/>
      <c r="B2285" s="22"/>
      <c r="D2285" s="16"/>
      <c r="E2285" s="16"/>
      <c r="F2285" s="22"/>
      <c r="G2285" s="29"/>
    </row>
    <row r="2286" spans="1:7" x14ac:dyDescent="0.25">
      <c r="A2286" s="16"/>
      <c r="B2286" s="22"/>
      <c r="D2286" s="16"/>
      <c r="E2286" s="16"/>
      <c r="F2286" s="22"/>
      <c r="G2286" s="29"/>
    </row>
    <row r="2287" spans="1:7" x14ac:dyDescent="0.25">
      <c r="A2287" s="16"/>
      <c r="B2287" s="22"/>
      <c r="D2287" s="16"/>
      <c r="E2287" s="16"/>
      <c r="F2287" s="22"/>
      <c r="G2287" s="29"/>
    </row>
    <row r="2288" spans="1:7" x14ac:dyDescent="0.25">
      <c r="A2288" s="16"/>
      <c r="B2288" s="22"/>
      <c r="D2288" s="16"/>
      <c r="E2288" s="16"/>
      <c r="F2288" s="22"/>
      <c r="G2288" s="29"/>
    </row>
    <row r="2289" spans="1:7" x14ac:dyDescent="0.25">
      <c r="A2289" s="16"/>
      <c r="B2289" s="22"/>
      <c r="D2289" s="16"/>
      <c r="E2289" s="16"/>
      <c r="F2289" s="22"/>
      <c r="G2289" s="29"/>
    </row>
    <row r="2290" spans="1:7" x14ac:dyDescent="0.25">
      <c r="A2290" s="16"/>
      <c r="B2290" s="22"/>
      <c r="D2290" s="16"/>
      <c r="E2290" s="16"/>
      <c r="F2290" s="22"/>
      <c r="G2290" s="29"/>
    </row>
    <row r="2291" spans="1:7" x14ac:dyDescent="0.25">
      <c r="A2291" s="16"/>
      <c r="B2291" s="22"/>
      <c r="D2291" s="16"/>
      <c r="E2291" s="16"/>
      <c r="F2291" s="22"/>
      <c r="G2291" s="29"/>
    </row>
    <row r="2292" spans="1:7" x14ac:dyDescent="0.25">
      <c r="A2292" s="16"/>
      <c r="B2292" s="22"/>
      <c r="D2292" s="16"/>
      <c r="E2292" s="16"/>
      <c r="F2292" s="22"/>
      <c r="G2292" s="29"/>
    </row>
    <row r="2293" spans="1:7" x14ac:dyDescent="0.25">
      <c r="A2293" s="16"/>
      <c r="B2293" s="22"/>
      <c r="D2293" s="16"/>
      <c r="E2293" s="16"/>
      <c r="F2293" s="22"/>
      <c r="G2293" s="29"/>
    </row>
    <row r="2294" spans="1:7" x14ac:dyDescent="0.25">
      <c r="A2294" s="16"/>
      <c r="B2294" s="22"/>
      <c r="D2294" s="16"/>
      <c r="E2294" s="16"/>
      <c r="F2294" s="22"/>
      <c r="G2294" s="29"/>
    </row>
    <row r="2295" spans="1:7" x14ac:dyDescent="0.25">
      <c r="A2295" s="16"/>
      <c r="B2295" s="22"/>
      <c r="D2295" s="16"/>
      <c r="E2295" s="16"/>
      <c r="F2295" s="22"/>
      <c r="G2295" s="29"/>
    </row>
    <row r="2296" spans="1:7" x14ac:dyDescent="0.25">
      <c r="A2296" s="16"/>
      <c r="B2296" s="22"/>
      <c r="D2296" s="16"/>
      <c r="E2296" s="16"/>
      <c r="F2296" s="22"/>
      <c r="G2296" s="29"/>
    </row>
    <row r="2297" spans="1:7" x14ac:dyDescent="0.25">
      <c r="A2297" s="16"/>
      <c r="B2297" s="22"/>
      <c r="D2297" s="16"/>
      <c r="E2297" s="16"/>
      <c r="F2297" s="22"/>
      <c r="G2297" s="29"/>
    </row>
    <row r="2298" spans="1:7" x14ac:dyDescent="0.25">
      <c r="A2298" s="16"/>
      <c r="B2298" s="22"/>
      <c r="D2298" s="16"/>
      <c r="E2298" s="16"/>
      <c r="F2298" s="22"/>
      <c r="G2298" s="29"/>
    </row>
    <row r="2299" spans="1:7" x14ac:dyDescent="0.25">
      <c r="A2299" s="16"/>
      <c r="B2299" s="22"/>
      <c r="D2299" s="16"/>
      <c r="E2299" s="16"/>
      <c r="F2299" s="22"/>
      <c r="G2299" s="29"/>
    </row>
    <row r="2300" spans="1:7" x14ac:dyDescent="0.25">
      <c r="A2300" s="16"/>
      <c r="B2300" s="22"/>
      <c r="D2300" s="16"/>
      <c r="E2300" s="16"/>
      <c r="F2300" s="22"/>
      <c r="G2300" s="29"/>
    </row>
    <row r="2301" spans="1:7" x14ac:dyDescent="0.25">
      <c r="A2301" s="16"/>
      <c r="B2301" s="22"/>
      <c r="D2301" s="16"/>
      <c r="E2301" s="16"/>
      <c r="F2301" s="22"/>
      <c r="G2301" s="29"/>
    </row>
    <row r="2302" spans="1:7" x14ac:dyDescent="0.25">
      <c r="A2302" s="16"/>
      <c r="B2302" s="22"/>
      <c r="D2302" s="16"/>
      <c r="E2302" s="16"/>
      <c r="F2302" s="22"/>
      <c r="G2302" s="29"/>
    </row>
    <row r="2303" spans="1:7" x14ac:dyDescent="0.25">
      <c r="A2303" s="16"/>
      <c r="B2303" s="22"/>
      <c r="D2303" s="16"/>
      <c r="E2303" s="16"/>
      <c r="F2303" s="22"/>
      <c r="G2303" s="29"/>
    </row>
    <row r="2304" spans="1:7" x14ac:dyDescent="0.25">
      <c r="A2304" s="16"/>
      <c r="B2304" s="22"/>
      <c r="D2304" s="16"/>
      <c r="E2304" s="16"/>
      <c r="F2304" s="22"/>
      <c r="G2304" s="29"/>
    </row>
    <row r="2305" spans="1:7" x14ac:dyDescent="0.25">
      <c r="A2305" s="16"/>
      <c r="B2305" s="22"/>
      <c r="D2305" s="16"/>
      <c r="E2305" s="16"/>
      <c r="F2305" s="22"/>
      <c r="G2305" s="29"/>
    </row>
    <row r="2306" spans="1:7" x14ac:dyDescent="0.25">
      <c r="A2306" s="16"/>
      <c r="B2306" s="22"/>
      <c r="D2306" s="16"/>
      <c r="E2306" s="16"/>
      <c r="F2306" s="22"/>
      <c r="G2306" s="29"/>
    </row>
    <row r="2307" spans="1:7" x14ac:dyDescent="0.25">
      <c r="A2307" s="16"/>
      <c r="B2307" s="22"/>
      <c r="D2307" s="16"/>
      <c r="E2307" s="16"/>
      <c r="F2307" s="22"/>
      <c r="G2307" s="29"/>
    </row>
    <row r="2308" spans="1:7" x14ac:dyDescent="0.25">
      <c r="A2308" s="16"/>
      <c r="B2308" s="22"/>
      <c r="D2308" s="16"/>
      <c r="E2308" s="16"/>
      <c r="F2308" s="22"/>
      <c r="G2308" s="29"/>
    </row>
    <row r="2309" spans="1:7" x14ac:dyDescent="0.25">
      <c r="A2309" s="16"/>
      <c r="B2309" s="22"/>
      <c r="D2309" s="16"/>
      <c r="E2309" s="16"/>
      <c r="F2309" s="22"/>
      <c r="G2309" s="29"/>
    </row>
    <row r="2310" spans="1:7" x14ac:dyDescent="0.25">
      <c r="A2310" s="16"/>
      <c r="B2310" s="22"/>
      <c r="D2310" s="16"/>
      <c r="E2310" s="16"/>
      <c r="F2310" s="22"/>
      <c r="G2310" s="29"/>
    </row>
    <row r="2311" spans="1:7" x14ac:dyDescent="0.25">
      <c r="A2311" s="16"/>
      <c r="B2311" s="22"/>
      <c r="D2311" s="16"/>
      <c r="E2311" s="16"/>
      <c r="F2311" s="22"/>
      <c r="G2311" s="29"/>
    </row>
    <row r="2312" spans="1:7" x14ac:dyDescent="0.25">
      <c r="A2312" s="16"/>
      <c r="B2312" s="22"/>
      <c r="D2312" s="16"/>
      <c r="E2312" s="16"/>
      <c r="F2312" s="22"/>
      <c r="G2312" s="29"/>
    </row>
    <row r="2313" spans="1:7" x14ac:dyDescent="0.25">
      <c r="A2313" s="16"/>
      <c r="B2313" s="22"/>
      <c r="D2313" s="16"/>
      <c r="E2313" s="16"/>
      <c r="F2313" s="22"/>
      <c r="G2313" s="29"/>
    </row>
    <row r="2314" spans="1:7" x14ac:dyDescent="0.25">
      <c r="A2314" s="16"/>
      <c r="B2314" s="22"/>
      <c r="D2314" s="16"/>
      <c r="E2314" s="16"/>
      <c r="F2314" s="22"/>
      <c r="G2314" s="29"/>
    </row>
    <row r="2315" spans="1:7" x14ac:dyDescent="0.25">
      <c r="A2315" s="16"/>
      <c r="B2315" s="22"/>
      <c r="D2315" s="16"/>
      <c r="E2315" s="16"/>
      <c r="F2315" s="22"/>
      <c r="G2315" s="29"/>
    </row>
    <row r="2316" spans="1:7" x14ac:dyDescent="0.25">
      <c r="A2316" s="16"/>
      <c r="B2316" s="22"/>
      <c r="D2316" s="16"/>
      <c r="E2316" s="16"/>
      <c r="F2316" s="22"/>
      <c r="G2316" s="29"/>
    </row>
    <row r="2317" spans="1:7" x14ac:dyDescent="0.25">
      <c r="A2317" s="16"/>
      <c r="B2317" s="22"/>
      <c r="D2317" s="16"/>
      <c r="E2317" s="16"/>
      <c r="F2317" s="22"/>
      <c r="G2317" s="29"/>
    </row>
    <row r="2318" spans="1:7" x14ac:dyDescent="0.25">
      <c r="A2318" s="16"/>
      <c r="B2318" s="22"/>
      <c r="D2318" s="16"/>
      <c r="E2318" s="16"/>
      <c r="F2318" s="22"/>
      <c r="G2318" s="29"/>
    </row>
    <row r="2319" spans="1:7" x14ac:dyDescent="0.25">
      <c r="A2319" s="16"/>
      <c r="B2319" s="22"/>
      <c r="D2319" s="16"/>
      <c r="E2319" s="16"/>
      <c r="F2319" s="22"/>
      <c r="G2319" s="29"/>
    </row>
    <row r="2320" spans="1:7" x14ac:dyDescent="0.25">
      <c r="A2320" s="16"/>
      <c r="B2320" s="22"/>
      <c r="D2320" s="16"/>
      <c r="E2320" s="16"/>
      <c r="F2320" s="22"/>
      <c r="G2320" s="29"/>
    </row>
    <row r="2321" spans="1:7" x14ac:dyDescent="0.25">
      <c r="A2321" s="16"/>
      <c r="B2321" s="22"/>
      <c r="D2321" s="16"/>
      <c r="E2321" s="16"/>
      <c r="F2321" s="22"/>
      <c r="G2321" s="29"/>
    </row>
    <row r="2322" spans="1:7" x14ac:dyDescent="0.25">
      <c r="A2322" s="16"/>
      <c r="B2322" s="22"/>
      <c r="D2322" s="16"/>
      <c r="E2322" s="16"/>
      <c r="F2322" s="22"/>
      <c r="G2322" s="29"/>
    </row>
    <row r="2323" spans="1:7" x14ac:dyDescent="0.25">
      <c r="A2323" s="16"/>
      <c r="B2323" s="22"/>
      <c r="D2323" s="16"/>
      <c r="E2323" s="16"/>
      <c r="F2323" s="22"/>
      <c r="G2323" s="29"/>
    </row>
    <row r="2324" spans="1:7" x14ac:dyDescent="0.25">
      <c r="A2324" s="16"/>
      <c r="B2324" s="22"/>
      <c r="D2324" s="16"/>
      <c r="E2324" s="16"/>
      <c r="F2324" s="22"/>
      <c r="G2324" s="29"/>
    </row>
    <row r="2325" spans="1:7" x14ac:dyDescent="0.25">
      <c r="A2325" s="16"/>
      <c r="B2325" s="22"/>
      <c r="D2325" s="16"/>
      <c r="E2325" s="16"/>
      <c r="F2325" s="22"/>
      <c r="G2325" s="29"/>
    </row>
    <row r="2326" spans="1:7" x14ac:dyDescent="0.25">
      <c r="A2326" s="16"/>
      <c r="B2326" s="22"/>
      <c r="D2326" s="16"/>
      <c r="E2326" s="16"/>
      <c r="F2326" s="22"/>
      <c r="G2326" s="29"/>
    </row>
    <row r="2327" spans="1:7" x14ac:dyDescent="0.25">
      <c r="A2327" s="16"/>
      <c r="B2327" s="22"/>
      <c r="D2327" s="16"/>
      <c r="E2327" s="16"/>
      <c r="F2327" s="22"/>
      <c r="G2327" s="29"/>
    </row>
    <row r="2328" spans="1:7" x14ac:dyDescent="0.25">
      <c r="A2328" s="16"/>
      <c r="B2328" s="22"/>
      <c r="D2328" s="16"/>
      <c r="E2328" s="16"/>
      <c r="F2328" s="22"/>
      <c r="G2328" s="29"/>
    </row>
    <row r="2329" spans="1:7" x14ac:dyDescent="0.25">
      <c r="A2329" s="16"/>
      <c r="B2329" s="22"/>
      <c r="D2329" s="16"/>
      <c r="E2329" s="16"/>
      <c r="F2329" s="22"/>
      <c r="G2329" s="29"/>
    </row>
    <row r="2330" spans="1:7" x14ac:dyDescent="0.25">
      <c r="A2330" s="16"/>
      <c r="B2330" s="22"/>
      <c r="D2330" s="16"/>
      <c r="E2330" s="16"/>
      <c r="F2330" s="22"/>
      <c r="G2330" s="29"/>
    </row>
    <row r="2331" spans="1:7" x14ac:dyDescent="0.25">
      <c r="A2331" s="16"/>
      <c r="B2331" s="22"/>
      <c r="D2331" s="16"/>
      <c r="E2331" s="16"/>
      <c r="F2331" s="22"/>
      <c r="G2331" s="29"/>
    </row>
    <row r="2332" spans="1:7" x14ac:dyDescent="0.25">
      <c r="A2332" s="16"/>
      <c r="B2332" s="22"/>
      <c r="D2332" s="16"/>
      <c r="E2332" s="16"/>
      <c r="F2332" s="22"/>
      <c r="G2332" s="29"/>
    </row>
    <row r="2333" spans="1:7" x14ac:dyDescent="0.25">
      <c r="A2333" s="16"/>
      <c r="B2333" s="22"/>
      <c r="D2333" s="16"/>
      <c r="E2333" s="16"/>
      <c r="F2333" s="22"/>
      <c r="G2333" s="29"/>
    </row>
    <row r="2334" spans="1:7" x14ac:dyDescent="0.25">
      <c r="A2334" s="16"/>
      <c r="B2334" s="22"/>
      <c r="D2334" s="16"/>
      <c r="E2334" s="16"/>
      <c r="F2334" s="22"/>
      <c r="G2334" s="29"/>
    </row>
    <row r="2335" spans="1:7" x14ac:dyDescent="0.25">
      <c r="A2335" s="16"/>
      <c r="B2335" s="22"/>
      <c r="D2335" s="16"/>
      <c r="E2335" s="16"/>
      <c r="F2335" s="22"/>
      <c r="G2335" s="29"/>
    </row>
    <row r="2336" spans="1:7" x14ac:dyDescent="0.25">
      <c r="A2336" s="16"/>
      <c r="B2336" s="22"/>
      <c r="D2336" s="16"/>
      <c r="E2336" s="16"/>
      <c r="F2336" s="22"/>
      <c r="G2336" s="29"/>
    </row>
    <row r="2337" spans="1:7" x14ac:dyDescent="0.25">
      <c r="A2337" s="16"/>
      <c r="B2337" s="22"/>
      <c r="D2337" s="16"/>
      <c r="E2337" s="16"/>
      <c r="F2337" s="22"/>
      <c r="G2337" s="29"/>
    </row>
    <row r="2338" spans="1:7" x14ac:dyDescent="0.25">
      <c r="A2338" s="16"/>
      <c r="B2338" s="22"/>
      <c r="D2338" s="16"/>
      <c r="E2338" s="16"/>
      <c r="F2338" s="22"/>
      <c r="G2338" s="29"/>
    </row>
    <row r="2339" spans="1:7" x14ac:dyDescent="0.25">
      <c r="A2339" s="16"/>
      <c r="B2339" s="22"/>
      <c r="D2339" s="16"/>
      <c r="E2339" s="16"/>
      <c r="F2339" s="22"/>
      <c r="G2339" s="29"/>
    </row>
    <row r="2340" spans="1:7" x14ac:dyDescent="0.25">
      <c r="A2340" s="16"/>
      <c r="B2340" s="22"/>
      <c r="D2340" s="16"/>
      <c r="E2340" s="16"/>
      <c r="F2340" s="22"/>
      <c r="G2340" s="29"/>
    </row>
    <row r="2341" spans="1:7" x14ac:dyDescent="0.25">
      <c r="A2341" s="16"/>
      <c r="B2341" s="22"/>
      <c r="D2341" s="16"/>
      <c r="E2341" s="16"/>
      <c r="F2341" s="22"/>
      <c r="G2341" s="29"/>
    </row>
    <row r="2342" spans="1:7" x14ac:dyDescent="0.25">
      <c r="A2342" s="16"/>
      <c r="B2342" s="22"/>
      <c r="D2342" s="16"/>
      <c r="E2342" s="16"/>
      <c r="F2342" s="22"/>
      <c r="G2342" s="29"/>
    </row>
    <row r="2343" spans="1:7" x14ac:dyDescent="0.25">
      <c r="A2343" s="16"/>
      <c r="B2343" s="22"/>
      <c r="D2343" s="16"/>
      <c r="E2343" s="16"/>
      <c r="F2343" s="22"/>
      <c r="G2343" s="29"/>
    </row>
    <row r="2344" spans="1:7" x14ac:dyDescent="0.25">
      <c r="A2344" s="16"/>
      <c r="B2344" s="22"/>
      <c r="D2344" s="16"/>
      <c r="E2344" s="16"/>
      <c r="F2344" s="22"/>
      <c r="G2344" s="29"/>
    </row>
    <row r="2345" spans="1:7" x14ac:dyDescent="0.25">
      <c r="A2345" s="16"/>
      <c r="B2345" s="22"/>
      <c r="D2345" s="16"/>
      <c r="E2345" s="16"/>
      <c r="F2345" s="22"/>
      <c r="G2345" s="29"/>
    </row>
    <row r="2346" spans="1:7" x14ac:dyDescent="0.25">
      <c r="A2346" s="16"/>
      <c r="B2346" s="22"/>
      <c r="D2346" s="16"/>
      <c r="E2346" s="16"/>
      <c r="F2346" s="22"/>
      <c r="G2346" s="29"/>
    </row>
    <row r="2347" spans="1:7" x14ac:dyDescent="0.25">
      <c r="A2347" s="16"/>
      <c r="B2347" s="22"/>
      <c r="D2347" s="16"/>
      <c r="E2347" s="16"/>
      <c r="F2347" s="22"/>
      <c r="G2347" s="29"/>
    </row>
    <row r="2348" spans="1:7" x14ac:dyDescent="0.25">
      <c r="A2348" s="16"/>
      <c r="B2348" s="22"/>
      <c r="D2348" s="16"/>
      <c r="E2348" s="16"/>
      <c r="F2348" s="22"/>
      <c r="G2348" s="29"/>
    </row>
    <row r="2349" spans="1:7" x14ac:dyDescent="0.25">
      <c r="A2349" s="16"/>
      <c r="B2349" s="22"/>
      <c r="D2349" s="16"/>
      <c r="E2349" s="16"/>
      <c r="F2349" s="22"/>
      <c r="G2349" s="29"/>
    </row>
    <row r="2350" spans="1:7" x14ac:dyDescent="0.25">
      <c r="A2350" s="16"/>
      <c r="B2350" s="22"/>
      <c r="D2350" s="16"/>
      <c r="E2350" s="16"/>
      <c r="F2350" s="22"/>
      <c r="G2350" s="29"/>
    </row>
    <row r="2351" spans="1:7" x14ac:dyDescent="0.25">
      <c r="A2351" s="16"/>
      <c r="B2351" s="22"/>
      <c r="D2351" s="16"/>
      <c r="E2351" s="16"/>
      <c r="F2351" s="22"/>
      <c r="G2351" s="29"/>
    </row>
    <row r="2352" spans="1:7" x14ac:dyDescent="0.25">
      <c r="A2352" s="16"/>
      <c r="B2352" s="22"/>
      <c r="D2352" s="16"/>
      <c r="E2352" s="16"/>
      <c r="F2352" s="22"/>
      <c r="G2352" s="29"/>
    </row>
    <row r="2353" spans="1:7" x14ac:dyDescent="0.25">
      <c r="A2353" s="16"/>
      <c r="B2353" s="22"/>
      <c r="D2353" s="16"/>
      <c r="E2353" s="16"/>
      <c r="F2353" s="22"/>
      <c r="G2353" s="29"/>
    </row>
    <row r="2354" spans="1:7" x14ac:dyDescent="0.25">
      <c r="A2354" s="16"/>
      <c r="B2354" s="22"/>
      <c r="D2354" s="16"/>
      <c r="E2354" s="16"/>
      <c r="F2354" s="22"/>
      <c r="G2354" s="29"/>
    </row>
    <row r="2355" spans="1:7" x14ac:dyDescent="0.25">
      <c r="A2355" s="16"/>
      <c r="B2355" s="22"/>
      <c r="D2355" s="16"/>
      <c r="E2355" s="16"/>
      <c r="F2355" s="22"/>
      <c r="G2355" s="29"/>
    </row>
    <row r="2356" spans="1:7" x14ac:dyDescent="0.25">
      <c r="A2356" s="16"/>
      <c r="B2356" s="22"/>
      <c r="D2356" s="16"/>
      <c r="E2356" s="16"/>
      <c r="F2356" s="22"/>
      <c r="G2356" s="29"/>
    </row>
    <row r="2357" spans="1:7" x14ac:dyDescent="0.25">
      <c r="A2357" s="16"/>
      <c r="B2357" s="22"/>
      <c r="D2357" s="16"/>
      <c r="E2357" s="16"/>
      <c r="F2357" s="22"/>
      <c r="G2357" s="29"/>
    </row>
    <row r="2358" spans="1:7" x14ac:dyDescent="0.25">
      <c r="A2358" s="16"/>
      <c r="B2358" s="22"/>
      <c r="D2358" s="16"/>
      <c r="E2358" s="16"/>
      <c r="F2358" s="22"/>
      <c r="G2358" s="29"/>
    </row>
    <row r="2359" spans="1:7" x14ac:dyDescent="0.25">
      <c r="A2359" s="16"/>
      <c r="B2359" s="22"/>
      <c r="D2359" s="16"/>
      <c r="E2359" s="16"/>
      <c r="F2359" s="22"/>
      <c r="G2359" s="29"/>
    </row>
    <row r="2360" spans="1:7" x14ac:dyDescent="0.25">
      <c r="A2360" s="16"/>
      <c r="B2360" s="22"/>
      <c r="D2360" s="16"/>
      <c r="E2360" s="16"/>
      <c r="F2360" s="22"/>
      <c r="G2360" s="29"/>
    </row>
    <row r="2361" spans="1:7" x14ac:dyDescent="0.25">
      <c r="A2361" s="16"/>
      <c r="B2361" s="22"/>
      <c r="D2361" s="16"/>
      <c r="E2361" s="16"/>
      <c r="F2361" s="22"/>
      <c r="G2361" s="29"/>
    </row>
    <row r="2362" spans="1:7" x14ac:dyDescent="0.25">
      <c r="A2362" s="16"/>
      <c r="B2362" s="22"/>
      <c r="D2362" s="16"/>
      <c r="E2362" s="16"/>
      <c r="F2362" s="22"/>
      <c r="G2362" s="29"/>
    </row>
    <row r="2363" spans="1:7" x14ac:dyDescent="0.25">
      <c r="A2363" s="16"/>
      <c r="B2363" s="22"/>
      <c r="D2363" s="16"/>
      <c r="E2363" s="16"/>
      <c r="F2363" s="22"/>
      <c r="G2363" s="29"/>
    </row>
    <row r="2364" spans="1:7" x14ac:dyDescent="0.25">
      <c r="A2364" s="16"/>
      <c r="B2364" s="22"/>
      <c r="D2364" s="16"/>
      <c r="E2364" s="16"/>
      <c r="F2364" s="22"/>
      <c r="G2364" s="29"/>
    </row>
  </sheetData>
  <conditionalFormatting sqref="I10">
    <cfRule type="cellIs" dxfId="4" priority="5" operator="lessThan">
      <formula>1</formula>
    </cfRule>
  </conditionalFormatting>
  <conditionalFormatting sqref="I13">
    <cfRule type="cellIs" dxfId="3" priority="3" operator="equal">
      <formula>0</formula>
    </cfRule>
    <cfRule type="cellIs" dxfId="2" priority="4" operator="equal">
      <formula>0.5</formula>
    </cfRule>
  </conditionalFormatting>
  <conditionalFormatting sqref="C41">
    <cfRule type="cellIs" dxfId="1" priority="1" operator="equal">
      <formula>0</formula>
    </cfRule>
    <cfRule type="cellIs" dxfId="0" priority="2" operator="equal">
      <formula>0.5</formula>
    </cfRule>
  </conditionalFormatting>
  <pageMargins left="0.7" right="0.7" top="0.75" bottom="0.75" header="0.3" footer="0.3"/>
  <pageSetup orientation="portrait"/>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2364"/>
  <sheetViews>
    <sheetView workbookViewId="0">
      <selection activeCell="M5" sqref="M5"/>
    </sheetView>
  </sheetViews>
  <sheetFormatPr defaultColWidth="8.875" defaultRowHeight="15" x14ac:dyDescent="0.25"/>
  <cols>
    <col min="1" max="1" width="15" style="4" customWidth="1"/>
    <col min="2" max="3" width="13" style="4" bestFit="1" customWidth="1"/>
    <col min="4" max="4" width="11.375" style="4" customWidth="1"/>
    <col min="5" max="5" width="10.875" style="4" customWidth="1"/>
    <col min="6" max="6" width="10.625" style="4" customWidth="1"/>
    <col min="7" max="7" width="8.625" style="4" customWidth="1"/>
    <col min="8" max="8" width="10.125" style="4" customWidth="1"/>
    <col min="9" max="9" width="10" style="4" customWidth="1"/>
    <col min="10" max="10" width="13" style="4" bestFit="1" customWidth="1"/>
    <col min="11" max="11" width="9.625" style="4" customWidth="1"/>
    <col min="12" max="12" width="9" style="4" customWidth="1"/>
    <col min="13" max="18" width="8.125" style="4" customWidth="1"/>
    <col min="19" max="20" width="13.625" style="4" customWidth="1"/>
    <col min="21" max="21" width="5.625" style="4" bestFit="1" customWidth="1"/>
    <col min="22" max="22" width="10" style="4" customWidth="1"/>
    <col min="23" max="24" width="17.625" style="4" customWidth="1"/>
    <col min="25" max="37" width="8.125" style="4" bestFit="1" customWidth="1"/>
    <col min="38" max="51" width="8.875" style="4"/>
    <col min="52" max="52" width="28" style="4" customWidth="1"/>
    <col min="53" max="256" width="8.875" style="4"/>
    <col min="257" max="257" width="15" style="4" customWidth="1"/>
    <col min="258" max="259" width="13" style="4" bestFit="1" customWidth="1"/>
    <col min="260" max="260" width="11.375" style="4" customWidth="1"/>
    <col min="261" max="261" width="10.875" style="4" customWidth="1"/>
    <col min="262" max="262" width="10.625" style="4" customWidth="1"/>
    <col min="263" max="263" width="8.625" style="4" customWidth="1"/>
    <col min="264" max="264" width="10.125" style="4" customWidth="1"/>
    <col min="265" max="265" width="10" style="4" customWidth="1"/>
    <col min="266" max="266" width="13" style="4" bestFit="1" customWidth="1"/>
    <col min="267" max="267" width="9.625" style="4" customWidth="1"/>
    <col min="268" max="268" width="9" style="4" customWidth="1"/>
    <col min="269" max="274" width="8.125" style="4" customWidth="1"/>
    <col min="275" max="276" width="13.625" style="4" customWidth="1"/>
    <col min="277" max="277" width="5.625" style="4" bestFit="1" customWidth="1"/>
    <col min="278" max="278" width="10" style="4" customWidth="1"/>
    <col min="279" max="280" width="17.625" style="4" customWidth="1"/>
    <col min="281" max="293" width="8.125" style="4" bestFit="1" customWidth="1"/>
    <col min="294" max="307" width="8.875" style="4"/>
    <col min="308" max="308" width="28" style="4" customWidth="1"/>
    <col min="309" max="512" width="8.875" style="4"/>
    <col min="513" max="513" width="15" style="4" customWidth="1"/>
    <col min="514" max="515" width="13" style="4" bestFit="1" customWidth="1"/>
    <col min="516" max="516" width="11.375" style="4" customWidth="1"/>
    <col min="517" max="517" width="10.875" style="4" customWidth="1"/>
    <col min="518" max="518" width="10.625" style="4" customWidth="1"/>
    <col min="519" max="519" width="8.625" style="4" customWidth="1"/>
    <col min="520" max="520" width="10.125" style="4" customWidth="1"/>
    <col min="521" max="521" width="10" style="4" customWidth="1"/>
    <col min="522" max="522" width="13" style="4" bestFit="1" customWidth="1"/>
    <col min="523" max="523" width="9.625" style="4" customWidth="1"/>
    <col min="524" max="524" width="9" style="4" customWidth="1"/>
    <col min="525" max="530" width="8.125" style="4" customWidth="1"/>
    <col min="531" max="532" width="13.625" style="4" customWidth="1"/>
    <col min="533" max="533" width="5.625" style="4" bestFit="1" customWidth="1"/>
    <col min="534" max="534" width="10" style="4" customWidth="1"/>
    <col min="535" max="536" width="17.625" style="4" customWidth="1"/>
    <col min="537" max="549" width="8.125" style="4" bestFit="1" customWidth="1"/>
    <col min="550" max="563" width="8.875" style="4"/>
    <col min="564" max="564" width="28" style="4" customWidth="1"/>
    <col min="565" max="768" width="8.875" style="4"/>
    <col min="769" max="769" width="15" style="4" customWidth="1"/>
    <col min="770" max="771" width="13" style="4" bestFit="1" customWidth="1"/>
    <col min="772" max="772" width="11.375" style="4" customWidth="1"/>
    <col min="773" max="773" width="10.875" style="4" customWidth="1"/>
    <col min="774" max="774" width="10.625" style="4" customWidth="1"/>
    <col min="775" max="775" width="8.625" style="4" customWidth="1"/>
    <col min="776" max="776" width="10.125" style="4" customWidth="1"/>
    <col min="777" max="777" width="10" style="4" customWidth="1"/>
    <col min="778" max="778" width="13" style="4" bestFit="1" customWidth="1"/>
    <col min="779" max="779" width="9.625" style="4" customWidth="1"/>
    <col min="780" max="780" width="9" style="4" customWidth="1"/>
    <col min="781" max="786" width="8.125" style="4" customWidth="1"/>
    <col min="787" max="788" width="13.625" style="4" customWidth="1"/>
    <col min="789" max="789" width="5.625" style="4" bestFit="1" customWidth="1"/>
    <col min="790" max="790" width="10" style="4" customWidth="1"/>
    <col min="791" max="792" width="17.625" style="4" customWidth="1"/>
    <col min="793" max="805" width="8.125" style="4" bestFit="1" customWidth="1"/>
    <col min="806" max="819" width="8.875" style="4"/>
    <col min="820" max="820" width="28" style="4" customWidth="1"/>
    <col min="821" max="1024" width="8.875" style="4"/>
    <col min="1025" max="1025" width="15" style="4" customWidth="1"/>
    <col min="1026" max="1027" width="13" style="4" bestFit="1" customWidth="1"/>
    <col min="1028" max="1028" width="11.375" style="4" customWidth="1"/>
    <col min="1029" max="1029" width="10.875" style="4" customWidth="1"/>
    <col min="1030" max="1030" width="10.625" style="4" customWidth="1"/>
    <col min="1031" max="1031" width="8.625" style="4" customWidth="1"/>
    <col min="1032" max="1032" width="10.125" style="4" customWidth="1"/>
    <col min="1033" max="1033" width="10" style="4" customWidth="1"/>
    <col min="1034" max="1034" width="13" style="4" bestFit="1" customWidth="1"/>
    <col min="1035" max="1035" width="9.625" style="4" customWidth="1"/>
    <col min="1036" max="1036" width="9" style="4" customWidth="1"/>
    <col min="1037" max="1042" width="8.125" style="4" customWidth="1"/>
    <col min="1043" max="1044" width="13.625" style="4" customWidth="1"/>
    <col min="1045" max="1045" width="5.625" style="4" bestFit="1" customWidth="1"/>
    <col min="1046" max="1046" width="10" style="4" customWidth="1"/>
    <col min="1047" max="1048" width="17.625" style="4" customWidth="1"/>
    <col min="1049" max="1061" width="8.125" style="4" bestFit="1" customWidth="1"/>
    <col min="1062" max="1075" width="8.875" style="4"/>
    <col min="1076" max="1076" width="28" style="4" customWidth="1"/>
    <col min="1077" max="1280" width="8.875" style="4"/>
    <col min="1281" max="1281" width="15" style="4" customWidth="1"/>
    <col min="1282" max="1283" width="13" style="4" bestFit="1" customWidth="1"/>
    <col min="1284" max="1284" width="11.375" style="4" customWidth="1"/>
    <col min="1285" max="1285" width="10.875" style="4" customWidth="1"/>
    <col min="1286" max="1286" width="10.625" style="4" customWidth="1"/>
    <col min="1287" max="1287" width="8.625" style="4" customWidth="1"/>
    <col min="1288" max="1288" width="10.125" style="4" customWidth="1"/>
    <col min="1289" max="1289" width="10" style="4" customWidth="1"/>
    <col min="1290" max="1290" width="13" style="4" bestFit="1" customWidth="1"/>
    <col min="1291" max="1291" width="9.625" style="4" customWidth="1"/>
    <col min="1292" max="1292" width="9" style="4" customWidth="1"/>
    <col min="1293" max="1298" width="8.125" style="4" customWidth="1"/>
    <col min="1299" max="1300" width="13.625" style="4" customWidth="1"/>
    <col min="1301" max="1301" width="5.625" style="4" bestFit="1" customWidth="1"/>
    <col min="1302" max="1302" width="10" style="4" customWidth="1"/>
    <col min="1303" max="1304" width="17.625" style="4" customWidth="1"/>
    <col min="1305" max="1317" width="8.125" style="4" bestFit="1" customWidth="1"/>
    <col min="1318" max="1331" width="8.875" style="4"/>
    <col min="1332" max="1332" width="28" style="4" customWidth="1"/>
    <col min="1333" max="1536" width="8.875" style="4"/>
    <col min="1537" max="1537" width="15" style="4" customWidth="1"/>
    <col min="1538" max="1539" width="13" style="4" bestFit="1" customWidth="1"/>
    <col min="1540" max="1540" width="11.375" style="4" customWidth="1"/>
    <col min="1541" max="1541" width="10.875" style="4" customWidth="1"/>
    <col min="1542" max="1542" width="10.625" style="4" customWidth="1"/>
    <col min="1543" max="1543" width="8.625" style="4" customWidth="1"/>
    <col min="1544" max="1544" width="10.125" style="4" customWidth="1"/>
    <col min="1545" max="1545" width="10" style="4" customWidth="1"/>
    <col min="1546" max="1546" width="13" style="4" bestFit="1" customWidth="1"/>
    <col min="1547" max="1547" width="9.625" style="4" customWidth="1"/>
    <col min="1548" max="1548" width="9" style="4" customWidth="1"/>
    <col min="1549" max="1554" width="8.125" style="4" customWidth="1"/>
    <col min="1555" max="1556" width="13.625" style="4" customWidth="1"/>
    <col min="1557" max="1557" width="5.625" style="4" bestFit="1" customWidth="1"/>
    <col min="1558" max="1558" width="10" style="4" customWidth="1"/>
    <col min="1559" max="1560" width="17.625" style="4" customWidth="1"/>
    <col min="1561" max="1573" width="8.125" style="4" bestFit="1" customWidth="1"/>
    <col min="1574" max="1587" width="8.875" style="4"/>
    <col min="1588" max="1588" width="28" style="4" customWidth="1"/>
    <col min="1589" max="1792" width="8.875" style="4"/>
    <col min="1793" max="1793" width="15" style="4" customWidth="1"/>
    <col min="1794" max="1795" width="13" style="4" bestFit="1" customWidth="1"/>
    <col min="1796" max="1796" width="11.375" style="4" customWidth="1"/>
    <col min="1797" max="1797" width="10.875" style="4" customWidth="1"/>
    <col min="1798" max="1798" width="10.625" style="4" customWidth="1"/>
    <col min="1799" max="1799" width="8.625" style="4" customWidth="1"/>
    <col min="1800" max="1800" width="10.125" style="4" customWidth="1"/>
    <col min="1801" max="1801" width="10" style="4" customWidth="1"/>
    <col min="1802" max="1802" width="13" style="4" bestFit="1" customWidth="1"/>
    <col min="1803" max="1803" width="9.625" style="4" customWidth="1"/>
    <col min="1804" max="1804" width="9" style="4" customWidth="1"/>
    <col min="1805" max="1810" width="8.125" style="4" customWidth="1"/>
    <col min="1811" max="1812" width="13.625" style="4" customWidth="1"/>
    <col min="1813" max="1813" width="5.625" style="4" bestFit="1" customWidth="1"/>
    <col min="1814" max="1814" width="10" style="4" customWidth="1"/>
    <col min="1815" max="1816" width="17.625" style="4" customWidth="1"/>
    <col min="1817" max="1829" width="8.125" style="4" bestFit="1" customWidth="1"/>
    <col min="1830" max="1843" width="8.875" style="4"/>
    <col min="1844" max="1844" width="28" style="4" customWidth="1"/>
    <col min="1845" max="2048" width="8.875" style="4"/>
    <col min="2049" max="2049" width="15" style="4" customWidth="1"/>
    <col min="2050" max="2051" width="13" style="4" bestFit="1" customWidth="1"/>
    <col min="2052" max="2052" width="11.375" style="4" customWidth="1"/>
    <col min="2053" max="2053" width="10.875" style="4" customWidth="1"/>
    <col min="2054" max="2054" width="10.625" style="4" customWidth="1"/>
    <col min="2055" max="2055" width="8.625" style="4" customWidth="1"/>
    <col min="2056" max="2056" width="10.125" style="4" customWidth="1"/>
    <col min="2057" max="2057" width="10" style="4" customWidth="1"/>
    <col min="2058" max="2058" width="13" style="4" bestFit="1" customWidth="1"/>
    <col min="2059" max="2059" width="9.625" style="4" customWidth="1"/>
    <col min="2060" max="2060" width="9" style="4" customWidth="1"/>
    <col min="2061" max="2066" width="8.125" style="4" customWidth="1"/>
    <col min="2067" max="2068" width="13.625" style="4" customWidth="1"/>
    <col min="2069" max="2069" width="5.625" style="4" bestFit="1" customWidth="1"/>
    <col min="2070" max="2070" width="10" style="4" customWidth="1"/>
    <col min="2071" max="2072" width="17.625" style="4" customWidth="1"/>
    <col min="2073" max="2085" width="8.125" style="4" bestFit="1" customWidth="1"/>
    <col min="2086" max="2099" width="8.875" style="4"/>
    <col min="2100" max="2100" width="28" style="4" customWidth="1"/>
    <col min="2101" max="2304" width="8.875" style="4"/>
    <col min="2305" max="2305" width="15" style="4" customWidth="1"/>
    <col min="2306" max="2307" width="13" style="4" bestFit="1" customWidth="1"/>
    <col min="2308" max="2308" width="11.375" style="4" customWidth="1"/>
    <col min="2309" max="2309" width="10.875" style="4" customWidth="1"/>
    <col min="2310" max="2310" width="10.625" style="4" customWidth="1"/>
    <col min="2311" max="2311" width="8.625" style="4" customWidth="1"/>
    <col min="2312" max="2312" width="10.125" style="4" customWidth="1"/>
    <col min="2313" max="2313" width="10" style="4" customWidth="1"/>
    <col min="2314" max="2314" width="13" style="4" bestFit="1" customWidth="1"/>
    <col min="2315" max="2315" width="9.625" style="4" customWidth="1"/>
    <col min="2316" max="2316" width="9" style="4" customWidth="1"/>
    <col min="2317" max="2322" width="8.125" style="4" customWidth="1"/>
    <col min="2323" max="2324" width="13.625" style="4" customWidth="1"/>
    <col min="2325" max="2325" width="5.625" style="4" bestFit="1" customWidth="1"/>
    <col min="2326" max="2326" width="10" style="4" customWidth="1"/>
    <col min="2327" max="2328" width="17.625" style="4" customWidth="1"/>
    <col min="2329" max="2341" width="8.125" style="4" bestFit="1" customWidth="1"/>
    <col min="2342" max="2355" width="8.875" style="4"/>
    <col min="2356" max="2356" width="28" style="4" customWidth="1"/>
    <col min="2357" max="2560" width="8.875" style="4"/>
    <col min="2561" max="2561" width="15" style="4" customWidth="1"/>
    <col min="2562" max="2563" width="13" style="4" bestFit="1" customWidth="1"/>
    <col min="2564" max="2564" width="11.375" style="4" customWidth="1"/>
    <col min="2565" max="2565" width="10.875" style="4" customWidth="1"/>
    <col min="2566" max="2566" width="10.625" style="4" customWidth="1"/>
    <col min="2567" max="2567" width="8.625" style="4" customWidth="1"/>
    <col min="2568" max="2568" width="10.125" style="4" customWidth="1"/>
    <col min="2569" max="2569" width="10" style="4" customWidth="1"/>
    <col min="2570" max="2570" width="13" style="4" bestFit="1" customWidth="1"/>
    <col min="2571" max="2571" width="9.625" style="4" customWidth="1"/>
    <col min="2572" max="2572" width="9" style="4" customWidth="1"/>
    <col min="2573" max="2578" width="8.125" style="4" customWidth="1"/>
    <col min="2579" max="2580" width="13.625" style="4" customWidth="1"/>
    <col min="2581" max="2581" width="5.625" style="4" bestFit="1" customWidth="1"/>
    <col min="2582" max="2582" width="10" style="4" customWidth="1"/>
    <col min="2583" max="2584" width="17.625" style="4" customWidth="1"/>
    <col min="2585" max="2597" width="8.125" style="4" bestFit="1" customWidth="1"/>
    <col min="2598" max="2611" width="8.875" style="4"/>
    <col min="2612" max="2612" width="28" style="4" customWidth="1"/>
    <col min="2613" max="2816" width="8.875" style="4"/>
    <col min="2817" max="2817" width="15" style="4" customWidth="1"/>
    <col min="2818" max="2819" width="13" style="4" bestFit="1" customWidth="1"/>
    <col min="2820" max="2820" width="11.375" style="4" customWidth="1"/>
    <col min="2821" max="2821" width="10.875" style="4" customWidth="1"/>
    <col min="2822" max="2822" width="10.625" style="4" customWidth="1"/>
    <col min="2823" max="2823" width="8.625" style="4" customWidth="1"/>
    <col min="2824" max="2824" width="10.125" style="4" customWidth="1"/>
    <col min="2825" max="2825" width="10" style="4" customWidth="1"/>
    <col min="2826" max="2826" width="13" style="4" bestFit="1" customWidth="1"/>
    <col min="2827" max="2827" width="9.625" style="4" customWidth="1"/>
    <col min="2828" max="2828" width="9" style="4" customWidth="1"/>
    <col min="2829" max="2834" width="8.125" style="4" customWidth="1"/>
    <col min="2835" max="2836" width="13.625" style="4" customWidth="1"/>
    <col min="2837" max="2837" width="5.625" style="4" bestFit="1" customWidth="1"/>
    <col min="2838" max="2838" width="10" style="4" customWidth="1"/>
    <col min="2839" max="2840" width="17.625" style="4" customWidth="1"/>
    <col min="2841" max="2853" width="8.125" style="4" bestFit="1" customWidth="1"/>
    <col min="2854" max="2867" width="8.875" style="4"/>
    <col min="2868" max="2868" width="28" style="4" customWidth="1"/>
    <col min="2869" max="3072" width="8.875" style="4"/>
    <col min="3073" max="3073" width="15" style="4" customWidth="1"/>
    <col min="3074" max="3075" width="13" style="4" bestFit="1" customWidth="1"/>
    <col min="3076" max="3076" width="11.375" style="4" customWidth="1"/>
    <col min="3077" max="3077" width="10.875" style="4" customWidth="1"/>
    <col min="3078" max="3078" width="10.625" style="4" customWidth="1"/>
    <col min="3079" max="3079" width="8.625" style="4" customWidth="1"/>
    <col min="3080" max="3080" width="10.125" style="4" customWidth="1"/>
    <col min="3081" max="3081" width="10" style="4" customWidth="1"/>
    <col min="3082" max="3082" width="13" style="4" bestFit="1" customWidth="1"/>
    <col min="3083" max="3083" width="9.625" style="4" customWidth="1"/>
    <col min="3084" max="3084" width="9" style="4" customWidth="1"/>
    <col min="3085" max="3090" width="8.125" style="4" customWidth="1"/>
    <col min="3091" max="3092" width="13.625" style="4" customWidth="1"/>
    <col min="3093" max="3093" width="5.625" style="4" bestFit="1" customWidth="1"/>
    <col min="3094" max="3094" width="10" style="4" customWidth="1"/>
    <col min="3095" max="3096" width="17.625" style="4" customWidth="1"/>
    <col min="3097" max="3109" width="8.125" style="4" bestFit="1" customWidth="1"/>
    <col min="3110" max="3123" width="8.875" style="4"/>
    <col min="3124" max="3124" width="28" style="4" customWidth="1"/>
    <col min="3125" max="3328" width="8.875" style="4"/>
    <col min="3329" max="3329" width="15" style="4" customWidth="1"/>
    <col min="3330" max="3331" width="13" style="4" bestFit="1" customWidth="1"/>
    <col min="3332" max="3332" width="11.375" style="4" customWidth="1"/>
    <col min="3333" max="3333" width="10.875" style="4" customWidth="1"/>
    <col min="3334" max="3334" width="10.625" style="4" customWidth="1"/>
    <col min="3335" max="3335" width="8.625" style="4" customWidth="1"/>
    <col min="3336" max="3336" width="10.125" style="4" customWidth="1"/>
    <col min="3337" max="3337" width="10" style="4" customWidth="1"/>
    <col min="3338" max="3338" width="13" style="4" bestFit="1" customWidth="1"/>
    <col min="3339" max="3339" width="9.625" style="4" customWidth="1"/>
    <col min="3340" max="3340" width="9" style="4" customWidth="1"/>
    <col min="3341" max="3346" width="8.125" style="4" customWidth="1"/>
    <col min="3347" max="3348" width="13.625" style="4" customWidth="1"/>
    <col min="3349" max="3349" width="5.625" style="4" bestFit="1" customWidth="1"/>
    <col min="3350" max="3350" width="10" style="4" customWidth="1"/>
    <col min="3351" max="3352" width="17.625" style="4" customWidth="1"/>
    <col min="3353" max="3365" width="8.125" style="4" bestFit="1" customWidth="1"/>
    <col min="3366" max="3379" width="8.875" style="4"/>
    <col min="3380" max="3380" width="28" style="4" customWidth="1"/>
    <col min="3381" max="3584" width="8.875" style="4"/>
    <col min="3585" max="3585" width="15" style="4" customWidth="1"/>
    <col min="3586" max="3587" width="13" style="4" bestFit="1" customWidth="1"/>
    <col min="3588" max="3588" width="11.375" style="4" customWidth="1"/>
    <col min="3589" max="3589" width="10.875" style="4" customWidth="1"/>
    <col min="3590" max="3590" width="10.625" style="4" customWidth="1"/>
    <col min="3591" max="3591" width="8.625" style="4" customWidth="1"/>
    <col min="3592" max="3592" width="10.125" style="4" customWidth="1"/>
    <col min="3593" max="3593" width="10" style="4" customWidth="1"/>
    <col min="3594" max="3594" width="13" style="4" bestFit="1" customWidth="1"/>
    <col min="3595" max="3595" width="9.625" style="4" customWidth="1"/>
    <col min="3596" max="3596" width="9" style="4" customWidth="1"/>
    <col min="3597" max="3602" width="8.125" style="4" customWidth="1"/>
    <col min="3603" max="3604" width="13.625" style="4" customWidth="1"/>
    <col min="3605" max="3605" width="5.625" style="4" bestFit="1" customWidth="1"/>
    <col min="3606" max="3606" width="10" style="4" customWidth="1"/>
    <col min="3607" max="3608" width="17.625" style="4" customWidth="1"/>
    <col min="3609" max="3621" width="8.125" style="4" bestFit="1" customWidth="1"/>
    <col min="3622" max="3635" width="8.875" style="4"/>
    <col min="3636" max="3636" width="28" style="4" customWidth="1"/>
    <col min="3637" max="3840" width="8.875" style="4"/>
    <col min="3841" max="3841" width="15" style="4" customWidth="1"/>
    <col min="3842" max="3843" width="13" style="4" bestFit="1" customWidth="1"/>
    <col min="3844" max="3844" width="11.375" style="4" customWidth="1"/>
    <col min="3845" max="3845" width="10.875" style="4" customWidth="1"/>
    <col min="3846" max="3846" width="10.625" style="4" customWidth="1"/>
    <col min="3847" max="3847" width="8.625" style="4" customWidth="1"/>
    <col min="3848" max="3848" width="10.125" style="4" customWidth="1"/>
    <col min="3849" max="3849" width="10" style="4" customWidth="1"/>
    <col min="3850" max="3850" width="13" style="4" bestFit="1" customWidth="1"/>
    <col min="3851" max="3851" width="9.625" style="4" customWidth="1"/>
    <col min="3852" max="3852" width="9" style="4" customWidth="1"/>
    <col min="3853" max="3858" width="8.125" style="4" customWidth="1"/>
    <col min="3859" max="3860" width="13.625" style="4" customWidth="1"/>
    <col min="3861" max="3861" width="5.625" style="4" bestFit="1" customWidth="1"/>
    <col min="3862" max="3862" width="10" style="4" customWidth="1"/>
    <col min="3863" max="3864" width="17.625" style="4" customWidth="1"/>
    <col min="3865" max="3877" width="8.125" style="4" bestFit="1" customWidth="1"/>
    <col min="3878" max="3891" width="8.875" style="4"/>
    <col min="3892" max="3892" width="28" style="4" customWidth="1"/>
    <col min="3893" max="4096" width="8.875" style="4"/>
    <col min="4097" max="4097" width="15" style="4" customWidth="1"/>
    <col min="4098" max="4099" width="13" style="4" bestFit="1" customWidth="1"/>
    <col min="4100" max="4100" width="11.375" style="4" customWidth="1"/>
    <col min="4101" max="4101" width="10.875" style="4" customWidth="1"/>
    <col min="4102" max="4102" width="10.625" style="4" customWidth="1"/>
    <col min="4103" max="4103" width="8.625" style="4" customWidth="1"/>
    <col min="4104" max="4104" width="10.125" style="4" customWidth="1"/>
    <col min="4105" max="4105" width="10" style="4" customWidth="1"/>
    <col min="4106" max="4106" width="13" style="4" bestFit="1" customWidth="1"/>
    <col min="4107" max="4107" width="9.625" style="4" customWidth="1"/>
    <col min="4108" max="4108" width="9" style="4" customWidth="1"/>
    <col min="4109" max="4114" width="8.125" style="4" customWidth="1"/>
    <col min="4115" max="4116" width="13.625" style="4" customWidth="1"/>
    <col min="4117" max="4117" width="5.625" style="4" bestFit="1" customWidth="1"/>
    <col min="4118" max="4118" width="10" style="4" customWidth="1"/>
    <col min="4119" max="4120" width="17.625" style="4" customWidth="1"/>
    <col min="4121" max="4133" width="8.125" style="4" bestFit="1" customWidth="1"/>
    <col min="4134" max="4147" width="8.875" style="4"/>
    <col min="4148" max="4148" width="28" style="4" customWidth="1"/>
    <col min="4149" max="4352" width="8.875" style="4"/>
    <col min="4353" max="4353" width="15" style="4" customWidth="1"/>
    <col min="4354" max="4355" width="13" style="4" bestFit="1" customWidth="1"/>
    <col min="4356" max="4356" width="11.375" style="4" customWidth="1"/>
    <col min="4357" max="4357" width="10.875" style="4" customWidth="1"/>
    <col min="4358" max="4358" width="10.625" style="4" customWidth="1"/>
    <col min="4359" max="4359" width="8.625" style="4" customWidth="1"/>
    <col min="4360" max="4360" width="10.125" style="4" customWidth="1"/>
    <col min="4361" max="4361" width="10" style="4" customWidth="1"/>
    <col min="4362" max="4362" width="13" style="4" bestFit="1" customWidth="1"/>
    <col min="4363" max="4363" width="9.625" style="4" customWidth="1"/>
    <col min="4364" max="4364" width="9" style="4" customWidth="1"/>
    <col min="4365" max="4370" width="8.125" style="4" customWidth="1"/>
    <col min="4371" max="4372" width="13.625" style="4" customWidth="1"/>
    <col min="4373" max="4373" width="5.625" style="4" bestFit="1" customWidth="1"/>
    <col min="4374" max="4374" width="10" style="4" customWidth="1"/>
    <col min="4375" max="4376" width="17.625" style="4" customWidth="1"/>
    <col min="4377" max="4389" width="8.125" style="4" bestFit="1" customWidth="1"/>
    <col min="4390" max="4403" width="8.875" style="4"/>
    <col min="4404" max="4404" width="28" style="4" customWidth="1"/>
    <col min="4405" max="4608" width="8.875" style="4"/>
    <col min="4609" max="4609" width="15" style="4" customWidth="1"/>
    <col min="4610" max="4611" width="13" style="4" bestFit="1" customWidth="1"/>
    <col min="4612" max="4612" width="11.375" style="4" customWidth="1"/>
    <col min="4613" max="4613" width="10.875" style="4" customWidth="1"/>
    <col min="4614" max="4614" width="10.625" style="4" customWidth="1"/>
    <col min="4615" max="4615" width="8.625" style="4" customWidth="1"/>
    <col min="4616" max="4616" width="10.125" style="4" customWidth="1"/>
    <col min="4617" max="4617" width="10" style="4" customWidth="1"/>
    <col min="4618" max="4618" width="13" style="4" bestFit="1" customWidth="1"/>
    <col min="4619" max="4619" width="9.625" style="4" customWidth="1"/>
    <col min="4620" max="4620" width="9" style="4" customWidth="1"/>
    <col min="4621" max="4626" width="8.125" style="4" customWidth="1"/>
    <col min="4627" max="4628" width="13.625" style="4" customWidth="1"/>
    <col min="4629" max="4629" width="5.625" style="4" bestFit="1" customWidth="1"/>
    <col min="4630" max="4630" width="10" style="4" customWidth="1"/>
    <col min="4631" max="4632" width="17.625" style="4" customWidth="1"/>
    <col min="4633" max="4645" width="8.125" style="4" bestFit="1" customWidth="1"/>
    <col min="4646" max="4659" width="8.875" style="4"/>
    <col min="4660" max="4660" width="28" style="4" customWidth="1"/>
    <col min="4661" max="4864" width="8.875" style="4"/>
    <col min="4865" max="4865" width="15" style="4" customWidth="1"/>
    <col min="4866" max="4867" width="13" style="4" bestFit="1" customWidth="1"/>
    <col min="4868" max="4868" width="11.375" style="4" customWidth="1"/>
    <col min="4869" max="4869" width="10.875" style="4" customWidth="1"/>
    <col min="4870" max="4870" width="10.625" style="4" customWidth="1"/>
    <col min="4871" max="4871" width="8.625" style="4" customWidth="1"/>
    <col min="4872" max="4872" width="10.125" style="4" customWidth="1"/>
    <col min="4873" max="4873" width="10" style="4" customWidth="1"/>
    <col min="4874" max="4874" width="13" style="4" bestFit="1" customWidth="1"/>
    <col min="4875" max="4875" width="9.625" style="4" customWidth="1"/>
    <col min="4876" max="4876" width="9" style="4" customWidth="1"/>
    <col min="4877" max="4882" width="8.125" style="4" customWidth="1"/>
    <col min="4883" max="4884" width="13.625" style="4" customWidth="1"/>
    <col min="4885" max="4885" width="5.625" style="4" bestFit="1" customWidth="1"/>
    <col min="4886" max="4886" width="10" style="4" customWidth="1"/>
    <col min="4887" max="4888" width="17.625" style="4" customWidth="1"/>
    <col min="4889" max="4901" width="8.125" style="4" bestFit="1" customWidth="1"/>
    <col min="4902" max="4915" width="8.875" style="4"/>
    <col min="4916" max="4916" width="28" style="4" customWidth="1"/>
    <col min="4917" max="5120" width="8.875" style="4"/>
    <col min="5121" max="5121" width="15" style="4" customWidth="1"/>
    <col min="5122" max="5123" width="13" style="4" bestFit="1" customWidth="1"/>
    <col min="5124" max="5124" width="11.375" style="4" customWidth="1"/>
    <col min="5125" max="5125" width="10.875" style="4" customWidth="1"/>
    <col min="5126" max="5126" width="10.625" style="4" customWidth="1"/>
    <col min="5127" max="5127" width="8.625" style="4" customWidth="1"/>
    <col min="5128" max="5128" width="10.125" style="4" customWidth="1"/>
    <col min="5129" max="5129" width="10" style="4" customWidth="1"/>
    <col min="5130" max="5130" width="13" style="4" bestFit="1" customWidth="1"/>
    <col min="5131" max="5131" width="9.625" style="4" customWidth="1"/>
    <col min="5132" max="5132" width="9" style="4" customWidth="1"/>
    <col min="5133" max="5138" width="8.125" style="4" customWidth="1"/>
    <col min="5139" max="5140" width="13.625" style="4" customWidth="1"/>
    <col min="5141" max="5141" width="5.625" style="4" bestFit="1" customWidth="1"/>
    <col min="5142" max="5142" width="10" style="4" customWidth="1"/>
    <col min="5143" max="5144" width="17.625" style="4" customWidth="1"/>
    <col min="5145" max="5157" width="8.125" style="4" bestFit="1" customWidth="1"/>
    <col min="5158" max="5171" width="8.875" style="4"/>
    <col min="5172" max="5172" width="28" style="4" customWidth="1"/>
    <col min="5173" max="5376" width="8.875" style="4"/>
    <col min="5377" max="5377" width="15" style="4" customWidth="1"/>
    <col min="5378" max="5379" width="13" style="4" bestFit="1" customWidth="1"/>
    <col min="5380" max="5380" width="11.375" style="4" customWidth="1"/>
    <col min="5381" max="5381" width="10.875" style="4" customWidth="1"/>
    <col min="5382" max="5382" width="10.625" style="4" customWidth="1"/>
    <col min="5383" max="5383" width="8.625" style="4" customWidth="1"/>
    <col min="5384" max="5384" width="10.125" style="4" customWidth="1"/>
    <col min="5385" max="5385" width="10" style="4" customWidth="1"/>
    <col min="5386" max="5386" width="13" style="4" bestFit="1" customWidth="1"/>
    <col min="5387" max="5387" width="9.625" style="4" customWidth="1"/>
    <col min="5388" max="5388" width="9" style="4" customWidth="1"/>
    <col min="5389" max="5394" width="8.125" style="4" customWidth="1"/>
    <col min="5395" max="5396" width="13.625" style="4" customWidth="1"/>
    <col min="5397" max="5397" width="5.625" style="4" bestFit="1" customWidth="1"/>
    <col min="5398" max="5398" width="10" style="4" customWidth="1"/>
    <col min="5399" max="5400" width="17.625" style="4" customWidth="1"/>
    <col min="5401" max="5413" width="8.125" style="4" bestFit="1" customWidth="1"/>
    <col min="5414" max="5427" width="8.875" style="4"/>
    <col min="5428" max="5428" width="28" style="4" customWidth="1"/>
    <col min="5429" max="5632" width="8.875" style="4"/>
    <col min="5633" max="5633" width="15" style="4" customWidth="1"/>
    <col min="5634" max="5635" width="13" style="4" bestFit="1" customWidth="1"/>
    <col min="5636" max="5636" width="11.375" style="4" customWidth="1"/>
    <col min="5637" max="5637" width="10.875" style="4" customWidth="1"/>
    <col min="5638" max="5638" width="10.625" style="4" customWidth="1"/>
    <col min="5639" max="5639" width="8.625" style="4" customWidth="1"/>
    <col min="5640" max="5640" width="10.125" style="4" customWidth="1"/>
    <col min="5641" max="5641" width="10" style="4" customWidth="1"/>
    <col min="5642" max="5642" width="13" style="4" bestFit="1" customWidth="1"/>
    <col min="5643" max="5643" width="9.625" style="4" customWidth="1"/>
    <col min="5644" max="5644" width="9" style="4" customWidth="1"/>
    <col min="5645" max="5650" width="8.125" style="4" customWidth="1"/>
    <col min="5651" max="5652" width="13.625" style="4" customWidth="1"/>
    <col min="5653" max="5653" width="5.625" style="4" bestFit="1" customWidth="1"/>
    <col min="5654" max="5654" width="10" style="4" customWidth="1"/>
    <col min="5655" max="5656" width="17.625" style="4" customWidth="1"/>
    <col min="5657" max="5669" width="8.125" style="4" bestFit="1" customWidth="1"/>
    <col min="5670" max="5683" width="8.875" style="4"/>
    <col min="5684" max="5684" width="28" style="4" customWidth="1"/>
    <col min="5685" max="5888" width="8.875" style="4"/>
    <col min="5889" max="5889" width="15" style="4" customWidth="1"/>
    <col min="5890" max="5891" width="13" style="4" bestFit="1" customWidth="1"/>
    <col min="5892" max="5892" width="11.375" style="4" customWidth="1"/>
    <col min="5893" max="5893" width="10.875" style="4" customWidth="1"/>
    <col min="5894" max="5894" width="10.625" style="4" customWidth="1"/>
    <col min="5895" max="5895" width="8.625" style="4" customWidth="1"/>
    <col min="5896" max="5896" width="10.125" style="4" customWidth="1"/>
    <col min="5897" max="5897" width="10" style="4" customWidth="1"/>
    <col min="5898" max="5898" width="13" style="4" bestFit="1" customWidth="1"/>
    <col min="5899" max="5899" width="9.625" style="4" customWidth="1"/>
    <col min="5900" max="5900" width="9" style="4" customWidth="1"/>
    <col min="5901" max="5906" width="8.125" style="4" customWidth="1"/>
    <col min="5907" max="5908" width="13.625" style="4" customWidth="1"/>
    <col min="5909" max="5909" width="5.625" style="4" bestFit="1" customWidth="1"/>
    <col min="5910" max="5910" width="10" style="4" customWidth="1"/>
    <col min="5911" max="5912" width="17.625" style="4" customWidth="1"/>
    <col min="5913" max="5925" width="8.125" style="4" bestFit="1" customWidth="1"/>
    <col min="5926" max="5939" width="8.875" style="4"/>
    <col min="5940" max="5940" width="28" style="4" customWidth="1"/>
    <col min="5941" max="6144" width="8.875" style="4"/>
    <col min="6145" max="6145" width="15" style="4" customWidth="1"/>
    <col min="6146" max="6147" width="13" style="4" bestFit="1" customWidth="1"/>
    <col min="6148" max="6148" width="11.375" style="4" customWidth="1"/>
    <col min="6149" max="6149" width="10.875" style="4" customWidth="1"/>
    <col min="6150" max="6150" width="10.625" style="4" customWidth="1"/>
    <col min="6151" max="6151" width="8.625" style="4" customWidth="1"/>
    <col min="6152" max="6152" width="10.125" style="4" customWidth="1"/>
    <col min="6153" max="6153" width="10" style="4" customWidth="1"/>
    <col min="6154" max="6154" width="13" style="4" bestFit="1" customWidth="1"/>
    <col min="6155" max="6155" width="9.625" style="4" customWidth="1"/>
    <col min="6156" max="6156" width="9" style="4" customWidth="1"/>
    <col min="6157" max="6162" width="8.125" style="4" customWidth="1"/>
    <col min="6163" max="6164" width="13.625" style="4" customWidth="1"/>
    <col min="6165" max="6165" width="5.625" style="4" bestFit="1" customWidth="1"/>
    <col min="6166" max="6166" width="10" style="4" customWidth="1"/>
    <col min="6167" max="6168" width="17.625" style="4" customWidth="1"/>
    <col min="6169" max="6181" width="8.125" style="4" bestFit="1" customWidth="1"/>
    <col min="6182" max="6195" width="8.875" style="4"/>
    <col min="6196" max="6196" width="28" style="4" customWidth="1"/>
    <col min="6197" max="6400" width="8.875" style="4"/>
    <col min="6401" max="6401" width="15" style="4" customWidth="1"/>
    <col min="6402" max="6403" width="13" style="4" bestFit="1" customWidth="1"/>
    <col min="6404" max="6404" width="11.375" style="4" customWidth="1"/>
    <col min="6405" max="6405" width="10.875" style="4" customWidth="1"/>
    <col min="6406" max="6406" width="10.625" style="4" customWidth="1"/>
    <col min="6407" max="6407" width="8.625" style="4" customWidth="1"/>
    <col min="6408" max="6408" width="10.125" style="4" customWidth="1"/>
    <col min="6409" max="6409" width="10" style="4" customWidth="1"/>
    <col min="6410" max="6410" width="13" style="4" bestFit="1" customWidth="1"/>
    <col min="6411" max="6411" width="9.625" style="4" customWidth="1"/>
    <col min="6412" max="6412" width="9" style="4" customWidth="1"/>
    <col min="6413" max="6418" width="8.125" style="4" customWidth="1"/>
    <col min="6419" max="6420" width="13.625" style="4" customWidth="1"/>
    <col min="6421" max="6421" width="5.625" style="4" bestFit="1" customWidth="1"/>
    <col min="6422" max="6422" width="10" style="4" customWidth="1"/>
    <col min="6423" max="6424" width="17.625" style="4" customWidth="1"/>
    <col min="6425" max="6437" width="8.125" style="4" bestFit="1" customWidth="1"/>
    <col min="6438" max="6451" width="8.875" style="4"/>
    <col min="6452" max="6452" width="28" style="4" customWidth="1"/>
    <col min="6453" max="6656" width="8.875" style="4"/>
    <col min="6657" max="6657" width="15" style="4" customWidth="1"/>
    <col min="6658" max="6659" width="13" style="4" bestFit="1" customWidth="1"/>
    <col min="6660" max="6660" width="11.375" style="4" customWidth="1"/>
    <col min="6661" max="6661" width="10.875" style="4" customWidth="1"/>
    <col min="6662" max="6662" width="10.625" style="4" customWidth="1"/>
    <col min="6663" max="6663" width="8.625" style="4" customWidth="1"/>
    <col min="6664" max="6664" width="10.125" style="4" customWidth="1"/>
    <col min="6665" max="6665" width="10" style="4" customWidth="1"/>
    <col min="6666" max="6666" width="13" style="4" bestFit="1" customWidth="1"/>
    <col min="6667" max="6667" width="9.625" style="4" customWidth="1"/>
    <col min="6668" max="6668" width="9" style="4" customWidth="1"/>
    <col min="6669" max="6674" width="8.125" style="4" customWidth="1"/>
    <col min="6675" max="6676" width="13.625" style="4" customWidth="1"/>
    <col min="6677" max="6677" width="5.625" style="4" bestFit="1" customWidth="1"/>
    <col min="6678" max="6678" width="10" style="4" customWidth="1"/>
    <col min="6679" max="6680" width="17.625" style="4" customWidth="1"/>
    <col min="6681" max="6693" width="8.125" style="4" bestFit="1" customWidth="1"/>
    <col min="6694" max="6707" width="8.875" style="4"/>
    <col min="6708" max="6708" width="28" style="4" customWidth="1"/>
    <col min="6709" max="6912" width="8.875" style="4"/>
    <col min="6913" max="6913" width="15" style="4" customWidth="1"/>
    <col min="6914" max="6915" width="13" style="4" bestFit="1" customWidth="1"/>
    <col min="6916" max="6916" width="11.375" style="4" customWidth="1"/>
    <col min="6917" max="6917" width="10.875" style="4" customWidth="1"/>
    <col min="6918" max="6918" width="10.625" style="4" customWidth="1"/>
    <col min="6919" max="6919" width="8.625" style="4" customWidth="1"/>
    <col min="6920" max="6920" width="10.125" style="4" customWidth="1"/>
    <col min="6921" max="6921" width="10" style="4" customWidth="1"/>
    <col min="6922" max="6922" width="13" style="4" bestFit="1" customWidth="1"/>
    <col min="6923" max="6923" width="9.625" style="4" customWidth="1"/>
    <col min="6924" max="6924" width="9" style="4" customWidth="1"/>
    <col min="6925" max="6930" width="8.125" style="4" customWidth="1"/>
    <col min="6931" max="6932" width="13.625" style="4" customWidth="1"/>
    <col min="6933" max="6933" width="5.625" style="4" bestFit="1" customWidth="1"/>
    <col min="6934" max="6934" width="10" style="4" customWidth="1"/>
    <col min="6935" max="6936" width="17.625" style="4" customWidth="1"/>
    <col min="6937" max="6949" width="8.125" style="4" bestFit="1" customWidth="1"/>
    <col min="6950" max="6963" width="8.875" style="4"/>
    <col min="6964" max="6964" width="28" style="4" customWidth="1"/>
    <col min="6965" max="7168" width="8.875" style="4"/>
    <col min="7169" max="7169" width="15" style="4" customWidth="1"/>
    <col min="7170" max="7171" width="13" style="4" bestFit="1" customWidth="1"/>
    <col min="7172" max="7172" width="11.375" style="4" customWidth="1"/>
    <col min="7173" max="7173" width="10.875" style="4" customWidth="1"/>
    <col min="7174" max="7174" width="10.625" style="4" customWidth="1"/>
    <col min="7175" max="7175" width="8.625" style="4" customWidth="1"/>
    <col min="7176" max="7176" width="10.125" style="4" customWidth="1"/>
    <col min="7177" max="7177" width="10" style="4" customWidth="1"/>
    <col min="7178" max="7178" width="13" style="4" bestFit="1" customWidth="1"/>
    <col min="7179" max="7179" width="9.625" style="4" customWidth="1"/>
    <col min="7180" max="7180" width="9" style="4" customWidth="1"/>
    <col min="7181" max="7186" width="8.125" style="4" customWidth="1"/>
    <col min="7187" max="7188" width="13.625" style="4" customWidth="1"/>
    <col min="7189" max="7189" width="5.625" style="4" bestFit="1" customWidth="1"/>
    <col min="7190" max="7190" width="10" style="4" customWidth="1"/>
    <col min="7191" max="7192" width="17.625" style="4" customWidth="1"/>
    <col min="7193" max="7205" width="8.125" style="4" bestFit="1" customWidth="1"/>
    <col min="7206" max="7219" width="8.875" style="4"/>
    <col min="7220" max="7220" width="28" style="4" customWidth="1"/>
    <col min="7221" max="7424" width="8.875" style="4"/>
    <col min="7425" max="7425" width="15" style="4" customWidth="1"/>
    <col min="7426" max="7427" width="13" style="4" bestFit="1" customWidth="1"/>
    <col min="7428" max="7428" width="11.375" style="4" customWidth="1"/>
    <col min="7429" max="7429" width="10.875" style="4" customWidth="1"/>
    <col min="7430" max="7430" width="10.625" style="4" customWidth="1"/>
    <col min="7431" max="7431" width="8.625" style="4" customWidth="1"/>
    <col min="7432" max="7432" width="10.125" style="4" customWidth="1"/>
    <col min="7433" max="7433" width="10" style="4" customWidth="1"/>
    <col min="7434" max="7434" width="13" style="4" bestFit="1" customWidth="1"/>
    <col min="7435" max="7435" width="9.625" style="4" customWidth="1"/>
    <col min="7436" max="7436" width="9" style="4" customWidth="1"/>
    <col min="7437" max="7442" width="8.125" style="4" customWidth="1"/>
    <col min="7443" max="7444" width="13.625" style="4" customWidth="1"/>
    <col min="7445" max="7445" width="5.625" style="4" bestFit="1" customWidth="1"/>
    <col min="7446" max="7446" width="10" style="4" customWidth="1"/>
    <col min="7447" max="7448" width="17.625" style="4" customWidth="1"/>
    <col min="7449" max="7461" width="8.125" style="4" bestFit="1" customWidth="1"/>
    <col min="7462" max="7475" width="8.875" style="4"/>
    <col min="7476" max="7476" width="28" style="4" customWidth="1"/>
    <col min="7477" max="7680" width="8.875" style="4"/>
    <col min="7681" max="7681" width="15" style="4" customWidth="1"/>
    <col min="7682" max="7683" width="13" style="4" bestFit="1" customWidth="1"/>
    <col min="7684" max="7684" width="11.375" style="4" customWidth="1"/>
    <col min="7685" max="7685" width="10.875" style="4" customWidth="1"/>
    <col min="7686" max="7686" width="10.625" style="4" customWidth="1"/>
    <col min="7687" max="7687" width="8.625" style="4" customWidth="1"/>
    <col min="7688" max="7688" width="10.125" style="4" customWidth="1"/>
    <col min="7689" max="7689" width="10" style="4" customWidth="1"/>
    <col min="7690" max="7690" width="13" style="4" bestFit="1" customWidth="1"/>
    <col min="7691" max="7691" width="9.625" style="4" customWidth="1"/>
    <col min="7692" max="7692" width="9" style="4" customWidth="1"/>
    <col min="7693" max="7698" width="8.125" style="4" customWidth="1"/>
    <col min="7699" max="7700" width="13.625" style="4" customWidth="1"/>
    <col min="7701" max="7701" width="5.625" style="4" bestFit="1" customWidth="1"/>
    <col min="7702" max="7702" width="10" style="4" customWidth="1"/>
    <col min="7703" max="7704" width="17.625" style="4" customWidth="1"/>
    <col min="7705" max="7717" width="8.125" style="4" bestFit="1" customWidth="1"/>
    <col min="7718" max="7731" width="8.875" style="4"/>
    <col min="7732" max="7732" width="28" style="4" customWidth="1"/>
    <col min="7733" max="7936" width="8.875" style="4"/>
    <col min="7937" max="7937" width="15" style="4" customWidth="1"/>
    <col min="7938" max="7939" width="13" style="4" bestFit="1" customWidth="1"/>
    <col min="7940" max="7940" width="11.375" style="4" customWidth="1"/>
    <col min="7941" max="7941" width="10.875" style="4" customWidth="1"/>
    <col min="7942" max="7942" width="10.625" style="4" customWidth="1"/>
    <col min="7943" max="7943" width="8.625" style="4" customWidth="1"/>
    <col min="7944" max="7944" width="10.125" style="4" customWidth="1"/>
    <col min="7945" max="7945" width="10" style="4" customWidth="1"/>
    <col min="7946" max="7946" width="13" style="4" bestFit="1" customWidth="1"/>
    <col min="7947" max="7947" width="9.625" style="4" customWidth="1"/>
    <col min="7948" max="7948" width="9" style="4" customWidth="1"/>
    <col min="7949" max="7954" width="8.125" style="4" customWidth="1"/>
    <col min="7955" max="7956" width="13.625" style="4" customWidth="1"/>
    <col min="7957" max="7957" width="5.625" style="4" bestFit="1" customWidth="1"/>
    <col min="7958" max="7958" width="10" style="4" customWidth="1"/>
    <col min="7959" max="7960" width="17.625" style="4" customWidth="1"/>
    <col min="7961" max="7973" width="8.125" style="4" bestFit="1" customWidth="1"/>
    <col min="7974" max="7987" width="8.875" style="4"/>
    <col min="7988" max="7988" width="28" style="4" customWidth="1"/>
    <col min="7989" max="8192" width="8.875" style="4"/>
    <col min="8193" max="8193" width="15" style="4" customWidth="1"/>
    <col min="8194" max="8195" width="13" style="4" bestFit="1" customWidth="1"/>
    <col min="8196" max="8196" width="11.375" style="4" customWidth="1"/>
    <col min="8197" max="8197" width="10.875" style="4" customWidth="1"/>
    <col min="8198" max="8198" width="10.625" style="4" customWidth="1"/>
    <col min="8199" max="8199" width="8.625" style="4" customWidth="1"/>
    <col min="8200" max="8200" width="10.125" style="4" customWidth="1"/>
    <col min="8201" max="8201" width="10" style="4" customWidth="1"/>
    <col min="8202" max="8202" width="13" style="4" bestFit="1" customWidth="1"/>
    <col min="8203" max="8203" width="9.625" style="4" customWidth="1"/>
    <col min="8204" max="8204" width="9" style="4" customWidth="1"/>
    <col min="8205" max="8210" width="8.125" style="4" customWidth="1"/>
    <col min="8211" max="8212" width="13.625" style="4" customWidth="1"/>
    <col min="8213" max="8213" width="5.625" style="4" bestFit="1" customWidth="1"/>
    <col min="8214" max="8214" width="10" style="4" customWidth="1"/>
    <col min="8215" max="8216" width="17.625" style="4" customWidth="1"/>
    <col min="8217" max="8229" width="8.125" style="4" bestFit="1" customWidth="1"/>
    <col min="8230" max="8243" width="8.875" style="4"/>
    <col min="8244" max="8244" width="28" style="4" customWidth="1"/>
    <col min="8245" max="8448" width="8.875" style="4"/>
    <col min="8449" max="8449" width="15" style="4" customWidth="1"/>
    <col min="8450" max="8451" width="13" style="4" bestFit="1" customWidth="1"/>
    <col min="8452" max="8452" width="11.375" style="4" customWidth="1"/>
    <col min="8453" max="8453" width="10.875" style="4" customWidth="1"/>
    <col min="8454" max="8454" width="10.625" style="4" customWidth="1"/>
    <col min="8455" max="8455" width="8.625" style="4" customWidth="1"/>
    <col min="8456" max="8456" width="10.125" style="4" customWidth="1"/>
    <col min="8457" max="8457" width="10" style="4" customWidth="1"/>
    <col min="8458" max="8458" width="13" style="4" bestFit="1" customWidth="1"/>
    <col min="8459" max="8459" width="9.625" style="4" customWidth="1"/>
    <col min="8460" max="8460" width="9" style="4" customWidth="1"/>
    <col min="8461" max="8466" width="8.125" style="4" customWidth="1"/>
    <col min="8467" max="8468" width="13.625" style="4" customWidth="1"/>
    <col min="8469" max="8469" width="5.625" style="4" bestFit="1" customWidth="1"/>
    <col min="8470" max="8470" width="10" style="4" customWidth="1"/>
    <col min="8471" max="8472" width="17.625" style="4" customWidth="1"/>
    <col min="8473" max="8485" width="8.125" style="4" bestFit="1" customWidth="1"/>
    <col min="8486" max="8499" width="8.875" style="4"/>
    <col min="8500" max="8500" width="28" style="4" customWidth="1"/>
    <col min="8501" max="8704" width="8.875" style="4"/>
    <col min="8705" max="8705" width="15" style="4" customWidth="1"/>
    <col min="8706" max="8707" width="13" style="4" bestFit="1" customWidth="1"/>
    <col min="8708" max="8708" width="11.375" style="4" customWidth="1"/>
    <col min="8709" max="8709" width="10.875" style="4" customWidth="1"/>
    <col min="8710" max="8710" width="10.625" style="4" customWidth="1"/>
    <col min="8711" max="8711" width="8.625" style="4" customWidth="1"/>
    <col min="8712" max="8712" width="10.125" style="4" customWidth="1"/>
    <col min="8713" max="8713" width="10" style="4" customWidth="1"/>
    <col min="8714" max="8714" width="13" style="4" bestFit="1" customWidth="1"/>
    <col min="8715" max="8715" width="9.625" style="4" customWidth="1"/>
    <col min="8716" max="8716" width="9" style="4" customWidth="1"/>
    <col min="8717" max="8722" width="8.125" style="4" customWidth="1"/>
    <col min="8723" max="8724" width="13.625" style="4" customWidth="1"/>
    <col min="8725" max="8725" width="5.625" style="4" bestFit="1" customWidth="1"/>
    <col min="8726" max="8726" width="10" style="4" customWidth="1"/>
    <col min="8727" max="8728" width="17.625" style="4" customWidth="1"/>
    <col min="8729" max="8741" width="8.125" style="4" bestFit="1" customWidth="1"/>
    <col min="8742" max="8755" width="8.875" style="4"/>
    <col min="8756" max="8756" width="28" style="4" customWidth="1"/>
    <col min="8757" max="8960" width="8.875" style="4"/>
    <col min="8961" max="8961" width="15" style="4" customWidth="1"/>
    <col min="8962" max="8963" width="13" style="4" bestFit="1" customWidth="1"/>
    <col min="8964" max="8964" width="11.375" style="4" customWidth="1"/>
    <col min="8965" max="8965" width="10.875" style="4" customWidth="1"/>
    <col min="8966" max="8966" width="10.625" style="4" customWidth="1"/>
    <col min="8967" max="8967" width="8.625" style="4" customWidth="1"/>
    <col min="8968" max="8968" width="10.125" style="4" customWidth="1"/>
    <col min="8969" max="8969" width="10" style="4" customWidth="1"/>
    <col min="8970" max="8970" width="13" style="4" bestFit="1" customWidth="1"/>
    <col min="8971" max="8971" width="9.625" style="4" customWidth="1"/>
    <col min="8972" max="8972" width="9" style="4" customWidth="1"/>
    <col min="8973" max="8978" width="8.125" style="4" customWidth="1"/>
    <col min="8979" max="8980" width="13.625" style="4" customWidth="1"/>
    <col min="8981" max="8981" width="5.625" style="4" bestFit="1" customWidth="1"/>
    <col min="8982" max="8982" width="10" style="4" customWidth="1"/>
    <col min="8983" max="8984" width="17.625" style="4" customWidth="1"/>
    <col min="8985" max="8997" width="8.125" style="4" bestFit="1" customWidth="1"/>
    <col min="8998" max="9011" width="8.875" style="4"/>
    <col min="9012" max="9012" width="28" style="4" customWidth="1"/>
    <col min="9013" max="9216" width="8.875" style="4"/>
    <col min="9217" max="9217" width="15" style="4" customWidth="1"/>
    <col min="9218" max="9219" width="13" style="4" bestFit="1" customWidth="1"/>
    <col min="9220" max="9220" width="11.375" style="4" customWidth="1"/>
    <col min="9221" max="9221" width="10.875" style="4" customWidth="1"/>
    <col min="9222" max="9222" width="10.625" style="4" customWidth="1"/>
    <col min="9223" max="9223" width="8.625" style="4" customWidth="1"/>
    <col min="9224" max="9224" width="10.125" style="4" customWidth="1"/>
    <col min="9225" max="9225" width="10" style="4" customWidth="1"/>
    <col min="9226" max="9226" width="13" style="4" bestFit="1" customWidth="1"/>
    <col min="9227" max="9227" width="9.625" style="4" customWidth="1"/>
    <col min="9228" max="9228" width="9" style="4" customWidth="1"/>
    <col min="9229" max="9234" width="8.125" style="4" customWidth="1"/>
    <col min="9235" max="9236" width="13.625" style="4" customWidth="1"/>
    <col min="9237" max="9237" width="5.625" style="4" bestFit="1" customWidth="1"/>
    <col min="9238" max="9238" width="10" style="4" customWidth="1"/>
    <col min="9239" max="9240" width="17.625" style="4" customWidth="1"/>
    <col min="9241" max="9253" width="8.125" style="4" bestFit="1" customWidth="1"/>
    <col min="9254" max="9267" width="8.875" style="4"/>
    <col min="9268" max="9268" width="28" style="4" customWidth="1"/>
    <col min="9269" max="9472" width="8.875" style="4"/>
    <col min="9473" max="9473" width="15" style="4" customWidth="1"/>
    <col min="9474" max="9475" width="13" style="4" bestFit="1" customWidth="1"/>
    <col min="9476" max="9476" width="11.375" style="4" customWidth="1"/>
    <col min="9477" max="9477" width="10.875" style="4" customWidth="1"/>
    <col min="9478" max="9478" width="10.625" style="4" customWidth="1"/>
    <col min="9479" max="9479" width="8.625" style="4" customWidth="1"/>
    <col min="9480" max="9480" width="10.125" style="4" customWidth="1"/>
    <col min="9481" max="9481" width="10" style="4" customWidth="1"/>
    <col min="9482" max="9482" width="13" style="4" bestFit="1" customWidth="1"/>
    <col min="9483" max="9483" width="9.625" style="4" customWidth="1"/>
    <col min="9484" max="9484" width="9" style="4" customWidth="1"/>
    <col min="9485" max="9490" width="8.125" style="4" customWidth="1"/>
    <col min="9491" max="9492" width="13.625" style="4" customWidth="1"/>
    <col min="9493" max="9493" width="5.625" style="4" bestFit="1" customWidth="1"/>
    <col min="9494" max="9494" width="10" style="4" customWidth="1"/>
    <col min="9495" max="9496" width="17.625" style="4" customWidth="1"/>
    <col min="9497" max="9509" width="8.125" style="4" bestFit="1" customWidth="1"/>
    <col min="9510" max="9523" width="8.875" style="4"/>
    <col min="9524" max="9524" width="28" style="4" customWidth="1"/>
    <col min="9525" max="9728" width="8.875" style="4"/>
    <col min="9729" max="9729" width="15" style="4" customWidth="1"/>
    <col min="9730" max="9731" width="13" style="4" bestFit="1" customWidth="1"/>
    <col min="9732" max="9732" width="11.375" style="4" customWidth="1"/>
    <col min="9733" max="9733" width="10.875" style="4" customWidth="1"/>
    <col min="9734" max="9734" width="10.625" style="4" customWidth="1"/>
    <col min="9735" max="9735" width="8.625" style="4" customWidth="1"/>
    <col min="9736" max="9736" width="10.125" style="4" customWidth="1"/>
    <col min="9737" max="9737" width="10" style="4" customWidth="1"/>
    <col min="9738" max="9738" width="13" style="4" bestFit="1" customWidth="1"/>
    <col min="9739" max="9739" width="9.625" style="4" customWidth="1"/>
    <col min="9740" max="9740" width="9" style="4" customWidth="1"/>
    <col min="9741" max="9746" width="8.125" style="4" customWidth="1"/>
    <col min="9747" max="9748" width="13.625" style="4" customWidth="1"/>
    <col min="9749" max="9749" width="5.625" style="4" bestFit="1" customWidth="1"/>
    <col min="9750" max="9750" width="10" style="4" customWidth="1"/>
    <col min="9751" max="9752" width="17.625" style="4" customWidth="1"/>
    <col min="9753" max="9765" width="8.125" style="4" bestFit="1" customWidth="1"/>
    <col min="9766" max="9779" width="8.875" style="4"/>
    <col min="9780" max="9780" width="28" style="4" customWidth="1"/>
    <col min="9781" max="9984" width="8.875" style="4"/>
    <col min="9985" max="9985" width="15" style="4" customWidth="1"/>
    <col min="9986" max="9987" width="13" style="4" bestFit="1" customWidth="1"/>
    <col min="9988" max="9988" width="11.375" style="4" customWidth="1"/>
    <col min="9989" max="9989" width="10.875" style="4" customWidth="1"/>
    <col min="9990" max="9990" width="10.625" style="4" customWidth="1"/>
    <col min="9991" max="9991" width="8.625" style="4" customWidth="1"/>
    <col min="9992" max="9992" width="10.125" style="4" customWidth="1"/>
    <col min="9993" max="9993" width="10" style="4" customWidth="1"/>
    <col min="9994" max="9994" width="13" style="4" bestFit="1" customWidth="1"/>
    <col min="9995" max="9995" width="9.625" style="4" customWidth="1"/>
    <col min="9996" max="9996" width="9" style="4" customWidth="1"/>
    <col min="9997" max="10002" width="8.125" style="4" customWidth="1"/>
    <col min="10003" max="10004" width="13.625" style="4" customWidth="1"/>
    <col min="10005" max="10005" width="5.625" style="4" bestFit="1" customWidth="1"/>
    <col min="10006" max="10006" width="10" style="4" customWidth="1"/>
    <col min="10007" max="10008" width="17.625" style="4" customWidth="1"/>
    <col min="10009" max="10021" width="8.125" style="4" bestFit="1" customWidth="1"/>
    <col min="10022" max="10035" width="8.875" style="4"/>
    <col min="10036" max="10036" width="28" style="4" customWidth="1"/>
    <col min="10037" max="10240" width="8.875" style="4"/>
    <col min="10241" max="10241" width="15" style="4" customWidth="1"/>
    <col min="10242" max="10243" width="13" style="4" bestFit="1" customWidth="1"/>
    <col min="10244" max="10244" width="11.375" style="4" customWidth="1"/>
    <col min="10245" max="10245" width="10.875" style="4" customWidth="1"/>
    <col min="10246" max="10246" width="10.625" style="4" customWidth="1"/>
    <col min="10247" max="10247" width="8.625" style="4" customWidth="1"/>
    <col min="10248" max="10248" width="10.125" style="4" customWidth="1"/>
    <col min="10249" max="10249" width="10" style="4" customWidth="1"/>
    <col min="10250" max="10250" width="13" style="4" bestFit="1" customWidth="1"/>
    <col min="10251" max="10251" width="9.625" style="4" customWidth="1"/>
    <col min="10252" max="10252" width="9" style="4" customWidth="1"/>
    <col min="10253" max="10258" width="8.125" style="4" customWidth="1"/>
    <col min="10259" max="10260" width="13.625" style="4" customWidth="1"/>
    <col min="10261" max="10261" width="5.625" style="4" bestFit="1" customWidth="1"/>
    <col min="10262" max="10262" width="10" style="4" customWidth="1"/>
    <col min="10263" max="10264" width="17.625" style="4" customWidth="1"/>
    <col min="10265" max="10277" width="8.125" style="4" bestFit="1" customWidth="1"/>
    <col min="10278" max="10291" width="8.875" style="4"/>
    <col min="10292" max="10292" width="28" style="4" customWidth="1"/>
    <col min="10293" max="10496" width="8.875" style="4"/>
    <col min="10497" max="10497" width="15" style="4" customWidth="1"/>
    <col min="10498" max="10499" width="13" style="4" bestFit="1" customWidth="1"/>
    <col min="10500" max="10500" width="11.375" style="4" customWidth="1"/>
    <col min="10501" max="10501" width="10.875" style="4" customWidth="1"/>
    <col min="10502" max="10502" width="10.625" style="4" customWidth="1"/>
    <col min="10503" max="10503" width="8.625" style="4" customWidth="1"/>
    <col min="10504" max="10504" width="10.125" style="4" customWidth="1"/>
    <col min="10505" max="10505" width="10" style="4" customWidth="1"/>
    <col min="10506" max="10506" width="13" style="4" bestFit="1" customWidth="1"/>
    <col min="10507" max="10507" width="9.625" style="4" customWidth="1"/>
    <col min="10508" max="10508" width="9" style="4" customWidth="1"/>
    <col min="10509" max="10514" width="8.125" style="4" customWidth="1"/>
    <col min="10515" max="10516" width="13.625" style="4" customWidth="1"/>
    <col min="10517" max="10517" width="5.625" style="4" bestFit="1" customWidth="1"/>
    <col min="10518" max="10518" width="10" style="4" customWidth="1"/>
    <col min="10519" max="10520" width="17.625" style="4" customWidth="1"/>
    <col min="10521" max="10533" width="8.125" style="4" bestFit="1" customWidth="1"/>
    <col min="10534" max="10547" width="8.875" style="4"/>
    <col min="10548" max="10548" width="28" style="4" customWidth="1"/>
    <col min="10549" max="10752" width="8.875" style="4"/>
    <col min="10753" max="10753" width="15" style="4" customWidth="1"/>
    <col min="10754" max="10755" width="13" style="4" bestFit="1" customWidth="1"/>
    <col min="10756" max="10756" width="11.375" style="4" customWidth="1"/>
    <col min="10757" max="10757" width="10.875" style="4" customWidth="1"/>
    <col min="10758" max="10758" width="10.625" style="4" customWidth="1"/>
    <col min="10759" max="10759" width="8.625" style="4" customWidth="1"/>
    <col min="10760" max="10760" width="10.125" style="4" customWidth="1"/>
    <col min="10761" max="10761" width="10" style="4" customWidth="1"/>
    <col min="10762" max="10762" width="13" style="4" bestFit="1" customWidth="1"/>
    <col min="10763" max="10763" width="9.625" style="4" customWidth="1"/>
    <col min="10764" max="10764" width="9" style="4" customWidth="1"/>
    <col min="10765" max="10770" width="8.125" style="4" customWidth="1"/>
    <col min="10771" max="10772" width="13.625" style="4" customWidth="1"/>
    <col min="10773" max="10773" width="5.625" style="4" bestFit="1" customWidth="1"/>
    <col min="10774" max="10774" width="10" style="4" customWidth="1"/>
    <col min="10775" max="10776" width="17.625" style="4" customWidth="1"/>
    <col min="10777" max="10789" width="8.125" style="4" bestFit="1" customWidth="1"/>
    <col min="10790" max="10803" width="8.875" style="4"/>
    <col min="10804" max="10804" width="28" style="4" customWidth="1"/>
    <col min="10805" max="11008" width="8.875" style="4"/>
    <col min="11009" max="11009" width="15" style="4" customWidth="1"/>
    <col min="11010" max="11011" width="13" style="4" bestFit="1" customWidth="1"/>
    <col min="11012" max="11012" width="11.375" style="4" customWidth="1"/>
    <col min="11013" max="11013" width="10.875" style="4" customWidth="1"/>
    <col min="11014" max="11014" width="10.625" style="4" customWidth="1"/>
    <col min="11015" max="11015" width="8.625" style="4" customWidth="1"/>
    <col min="11016" max="11016" width="10.125" style="4" customWidth="1"/>
    <col min="11017" max="11017" width="10" style="4" customWidth="1"/>
    <col min="11018" max="11018" width="13" style="4" bestFit="1" customWidth="1"/>
    <col min="11019" max="11019" width="9.625" style="4" customWidth="1"/>
    <col min="11020" max="11020" width="9" style="4" customWidth="1"/>
    <col min="11021" max="11026" width="8.125" style="4" customWidth="1"/>
    <col min="11027" max="11028" width="13.625" style="4" customWidth="1"/>
    <col min="11029" max="11029" width="5.625" style="4" bestFit="1" customWidth="1"/>
    <col min="11030" max="11030" width="10" style="4" customWidth="1"/>
    <col min="11031" max="11032" width="17.625" style="4" customWidth="1"/>
    <col min="11033" max="11045" width="8.125" style="4" bestFit="1" customWidth="1"/>
    <col min="11046" max="11059" width="8.875" style="4"/>
    <col min="11060" max="11060" width="28" style="4" customWidth="1"/>
    <col min="11061" max="11264" width="8.875" style="4"/>
    <col min="11265" max="11265" width="15" style="4" customWidth="1"/>
    <col min="11266" max="11267" width="13" style="4" bestFit="1" customWidth="1"/>
    <col min="11268" max="11268" width="11.375" style="4" customWidth="1"/>
    <col min="11269" max="11269" width="10.875" style="4" customWidth="1"/>
    <col min="11270" max="11270" width="10.625" style="4" customWidth="1"/>
    <col min="11271" max="11271" width="8.625" style="4" customWidth="1"/>
    <col min="11272" max="11272" width="10.125" style="4" customWidth="1"/>
    <col min="11273" max="11273" width="10" style="4" customWidth="1"/>
    <col min="11274" max="11274" width="13" style="4" bestFit="1" customWidth="1"/>
    <col min="11275" max="11275" width="9.625" style="4" customWidth="1"/>
    <col min="11276" max="11276" width="9" style="4" customWidth="1"/>
    <col min="11277" max="11282" width="8.125" style="4" customWidth="1"/>
    <col min="11283" max="11284" width="13.625" style="4" customWidth="1"/>
    <col min="11285" max="11285" width="5.625" style="4" bestFit="1" customWidth="1"/>
    <col min="11286" max="11286" width="10" style="4" customWidth="1"/>
    <col min="11287" max="11288" width="17.625" style="4" customWidth="1"/>
    <col min="11289" max="11301" width="8.125" style="4" bestFit="1" customWidth="1"/>
    <col min="11302" max="11315" width="8.875" style="4"/>
    <col min="11316" max="11316" width="28" style="4" customWidth="1"/>
    <col min="11317" max="11520" width="8.875" style="4"/>
    <col min="11521" max="11521" width="15" style="4" customWidth="1"/>
    <col min="11522" max="11523" width="13" style="4" bestFit="1" customWidth="1"/>
    <col min="11524" max="11524" width="11.375" style="4" customWidth="1"/>
    <col min="11525" max="11525" width="10.875" style="4" customWidth="1"/>
    <col min="11526" max="11526" width="10.625" style="4" customWidth="1"/>
    <col min="11527" max="11527" width="8.625" style="4" customWidth="1"/>
    <col min="11528" max="11528" width="10.125" style="4" customWidth="1"/>
    <col min="11529" max="11529" width="10" style="4" customWidth="1"/>
    <col min="11530" max="11530" width="13" style="4" bestFit="1" customWidth="1"/>
    <col min="11531" max="11531" width="9.625" style="4" customWidth="1"/>
    <col min="11532" max="11532" width="9" style="4" customWidth="1"/>
    <col min="11533" max="11538" width="8.125" style="4" customWidth="1"/>
    <col min="11539" max="11540" width="13.625" style="4" customWidth="1"/>
    <col min="11541" max="11541" width="5.625" style="4" bestFit="1" customWidth="1"/>
    <col min="11542" max="11542" width="10" style="4" customWidth="1"/>
    <col min="11543" max="11544" width="17.625" style="4" customWidth="1"/>
    <col min="11545" max="11557" width="8.125" style="4" bestFit="1" customWidth="1"/>
    <col min="11558" max="11571" width="8.875" style="4"/>
    <col min="11572" max="11572" width="28" style="4" customWidth="1"/>
    <col min="11573" max="11776" width="8.875" style="4"/>
    <col min="11777" max="11777" width="15" style="4" customWidth="1"/>
    <col min="11778" max="11779" width="13" style="4" bestFit="1" customWidth="1"/>
    <col min="11780" max="11780" width="11.375" style="4" customWidth="1"/>
    <col min="11781" max="11781" width="10.875" style="4" customWidth="1"/>
    <col min="11782" max="11782" width="10.625" style="4" customWidth="1"/>
    <col min="11783" max="11783" width="8.625" style="4" customWidth="1"/>
    <col min="11784" max="11784" width="10.125" style="4" customWidth="1"/>
    <col min="11785" max="11785" width="10" style="4" customWidth="1"/>
    <col min="11786" max="11786" width="13" style="4" bestFit="1" customWidth="1"/>
    <col min="11787" max="11787" width="9.625" style="4" customWidth="1"/>
    <col min="11788" max="11788" width="9" style="4" customWidth="1"/>
    <col min="11789" max="11794" width="8.125" style="4" customWidth="1"/>
    <col min="11795" max="11796" width="13.625" style="4" customWidth="1"/>
    <col min="11797" max="11797" width="5.625" style="4" bestFit="1" customWidth="1"/>
    <col min="11798" max="11798" width="10" style="4" customWidth="1"/>
    <col min="11799" max="11800" width="17.625" style="4" customWidth="1"/>
    <col min="11801" max="11813" width="8.125" style="4" bestFit="1" customWidth="1"/>
    <col min="11814" max="11827" width="8.875" style="4"/>
    <col min="11828" max="11828" width="28" style="4" customWidth="1"/>
    <col min="11829" max="12032" width="8.875" style="4"/>
    <col min="12033" max="12033" width="15" style="4" customWidth="1"/>
    <col min="12034" max="12035" width="13" style="4" bestFit="1" customWidth="1"/>
    <col min="12036" max="12036" width="11.375" style="4" customWidth="1"/>
    <col min="12037" max="12037" width="10.875" style="4" customWidth="1"/>
    <col min="12038" max="12038" width="10.625" style="4" customWidth="1"/>
    <col min="12039" max="12039" width="8.625" style="4" customWidth="1"/>
    <col min="12040" max="12040" width="10.125" style="4" customWidth="1"/>
    <col min="12041" max="12041" width="10" style="4" customWidth="1"/>
    <col min="12042" max="12042" width="13" style="4" bestFit="1" customWidth="1"/>
    <col min="12043" max="12043" width="9.625" style="4" customWidth="1"/>
    <col min="12044" max="12044" width="9" style="4" customWidth="1"/>
    <col min="12045" max="12050" width="8.125" style="4" customWidth="1"/>
    <col min="12051" max="12052" width="13.625" style="4" customWidth="1"/>
    <col min="12053" max="12053" width="5.625" style="4" bestFit="1" customWidth="1"/>
    <col min="12054" max="12054" width="10" style="4" customWidth="1"/>
    <col min="12055" max="12056" width="17.625" style="4" customWidth="1"/>
    <col min="12057" max="12069" width="8.125" style="4" bestFit="1" customWidth="1"/>
    <col min="12070" max="12083" width="8.875" style="4"/>
    <col min="12084" max="12084" width="28" style="4" customWidth="1"/>
    <col min="12085" max="12288" width="8.875" style="4"/>
    <col min="12289" max="12289" width="15" style="4" customWidth="1"/>
    <col min="12290" max="12291" width="13" style="4" bestFit="1" customWidth="1"/>
    <col min="12292" max="12292" width="11.375" style="4" customWidth="1"/>
    <col min="12293" max="12293" width="10.875" style="4" customWidth="1"/>
    <col min="12294" max="12294" width="10.625" style="4" customWidth="1"/>
    <col min="12295" max="12295" width="8.625" style="4" customWidth="1"/>
    <col min="12296" max="12296" width="10.125" style="4" customWidth="1"/>
    <col min="12297" max="12297" width="10" style="4" customWidth="1"/>
    <col min="12298" max="12298" width="13" style="4" bestFit="1" customWidth="1"/>
    <col min="12299" max="12299" width="9.625" style="4" customWidth="1"/>
    <col min="12300" max="12300" width="9" style="4" customWidth="1"/>
    <col min="12301" max="12306" width="8.125" style="4" customWidth="1"/>
    <col min="12307" max="12308" width="13.625" style="4" customWidth="1"/>
    <col min="12309" max="12309" width="5.625" style="4" bestFit="1" customWidth="1"/>
    <col min="12310" max="12310" width="10" style="4" customWidth="1"/>
    <col min="12311" max="12312" width="17.625" style="4" customWidth="1"/>
    <col min="12313" max="12325" width="8.125" style="4" bestFit="1" customWidth="1"/>
    <col min="12326" max="12339" width="8.875" style="4"/>
    <col min="12340" max="12340" width="28" style="4" customWidth="1"/>
    <col min="12341" max="12544" width="8.875" style="4"/>
    <col min="12545" max="12545" width="15" style="4" customWidth="1"/>
    <col min="12546" max="12547" width="13" style="4" bestFit="1" customWidth="1"/>
    <col min="12548" max="12548" width="11.375" style="4" customWidth="1"/>
    <col min="12549" max="12549" width="10.875" style="4" customWidth="1"/>
    <col min="12550" max="12550" width="10.625" style="4" customWidth="1"/>
    <col min="12551" max="12551" width="8.625" style="4" customWidth="1"/>
    <col min="12552" max="12552" width="10.125" style="4" customWidth="1"/>
    <col min="12553" max="12553" width="10" style="4" customWidth="1"/>
    <col min="12554" max="12554" width="13" style="4" bestFit="1" customWidth="1"/>
    <col min="12555" max="12555" width="9.625" style="4" customWidth="1"/>
    <col min="12556" max="12556" width="9" style="4" customWidth="1"/>
    <col min="12557" max="12562" width="8.125" style="4" customWidth="1"/>
    <col min="12563" max="12564" width="13.625" style="4" customWidth="1"/>
    <col min="12565" max="12565" width="5.625" style="4" bestFit="1" customWidth="1"/>
    <col min="12566" max="12566" width="10" style="4" customWidth="1"/>
    <col min="12567" max="12568" width="17.625" style="4" customWidth="1"/>
    <col min="12569" max="12581" width="8.125" style="4" bestFit="1" customWidth="1"/>
    <col min="12582" max="12595" width="8.875" style="4"/>
    <col min="12596" max="12596" width="28" style="4" customWidth="1"/>
    <col min="12597" max="12800" width="8.875" style="4"/>
    <col min="12801" max="12801" width="15" style="4" customWidth="1"/>
    <col min="12802" max="12803" width="13" style="4" bestFit="1" customWidth="1"/>
    <col min="12804" max="12804" width="11.375" style="4" customWidth="1"/>
    <col min="12805" max="12805" width="10.875" style="4" customWidth="1"/>
    <col min="12806" max="12806" width="10.625" style="4" customWidth="1"/>
    <col min="12807" max="12807" width="8.625" style="4" customWidth="1"/>
    <col min="12808" max="12808" width="10.125" style="4" customWidth="1"/>
    <col min="12809" max="12809" width="10" style="4" customWidth="1"/>
    <col min="12810" max="12810" width="13" style="4" bestFit="1" customWidth="1"/>
    <col min="12811" max="12811" width="9.625" style="4" customWidth="1"/>
    <col min="12812" max="12812" width="9" style="4" customWidth="1"/>
    <col min="12813" max="12818" width="8.125" style="4" customWidth="1"/>
    <col min="12819" max="12820" width="13.625" style="4" customWidth="1"/>
    <col min="12821" max="12821" width="5.625" style="4" bestFit="1" customWidth="1"/>
    <col min="12822" max="12822" width="10" style="4" customWidth="1"/>
    <col min="12823" max="12824" width="17.625" style="4" customWidth="1"/>
    <col min="12825" max="12837" width="8.125" style="4" bestFit="1" customWidth="1"/>
    <col min="12838" max="12851" width="8.875" style="4"/>
    <col min="12852" max="12852" width="28" style="4" customWidth="1"/>
    <col min="12853" max="13056" width="8.875" style="4"/>
    <col min="13057" max="13057" width="15" style="4" customWidth="1"/>
    <col min="13058" max="13059" width="13" style="4" bestFit="1" customWidth="1"/>
    <col min="13060" max="13060" width="11.375" style="4" customWidth="1"/>
    <col min="13061" max="13061" width="10.875" style="4" customWidth="1"/>
    <col min="13062" max="13062" width="10.625" style="4" customWidth="1"/>
    <col min="13063" max="13063" width="8.625" style="4" customWidth="1"/>
    <col min="13064" max="13064" width="10.125" style="4" customWidth="1"/>
    <col min="13065" max="13065" width="10" style="4" customWidth="1"/>
    <col min="13066" max="13066" width="13" style="4" bestFit="1" customWidth="1"/>
    <col min="13067" max="13067" width="9.625" style="4" customWidth="1"/>
    <col min="13068" max="13068" width="9" style="4" customWidth="1"/>
    <col min="13069" max="13074" width="8.125" style="4" customWidth="1"/>
    <col min="13075" max="13076" width="13.625" style="4" customWidth="1"/>
    <col min="13077" max="13077" width="5.625" style="4" bestFit="1" customWidth="1"/>
    <col min="13078" max="13078" width="10" style="4" customWidth="1"/>
    <col min="13079" max="13080" width="17.625" style="4" customWidth="1"/>
    <col min="13081" max="13093" width="8.125" style="4" bestFit="1" customWidth="1"/>
    <col min="13094" max="13107" width="8.875" style="4"/>
    <col min="13108" max="13108" width="28" style="4" customWidth="1"/>
    <col min="13109" max="13312" width="8.875" style="4"/>
    <col min="13313" max="13313" width="15" style="4" customWidth="1"/>
    <col min="13314" max="13315" width="13" style="4" bestFit="1" customWidth="1"/>
    <col min="13316" max="13316" width="11.375" style="4" customWidth="1"/>
    <col min="13317" max="13317" width="10.875" style="4" customWidth="1"/>
    <col min="13318" max="13318" width="10.625" style="4" customWidth="1"/>
    <col min="13319" max="13319" width="8.625" style="4" customWidth="1"/>
    <col min="13320" max="13320" width="10.125" style="4" customWidth="1"/>
    <col min="13321" max="13321" width="10" style="4" customWidth="1"/>
    <col min="13322" max="13322" width="13" style="4" bestFit="1" customWidth="1"/>
    <col min="13323" max="13323" width="9.625" style="4" customWidth="1"/>
    <col min="13324" max="13324" width="9" style="4" customWidth="1"/>
    <col min="13325" max="13330" width="8.125" style="4" customWidth="1"/>
    <col min="13331" max="13332" width="13.625" style="4" customWidth="1"/>
    <col min="13333" max="13333" width="5.625" style="4" bestFit="1" customWidth="1"/>
    <col min="13334" max="13334" width="10" style="4" customWidth="1"/>
    <col min="13335" max="13336" width="17.625" style="4" customWidth="1"/>
    <col min="13337" max="13349" width="8.125" style="4" bestFit="1" customWidth="1"/>
    <col min="13350" max="13363" width="8.875" style="4"/>
    <col min="13364" max="13364" width="28" style="4" customWidth="1"/>
    <col min="13365" max="13568" width="8.875" style="4"/>
    <col min="13569" max="13569" width="15" style="4" customWidth="1"/>
    <col min="13570" max="13571" width="13" style="4" bestFit="1" customWidth="1"/>
    <col min="13572" max="13572" width="11.375" style="4" customWidth="1"/>
    <col min="13573" max="13573" width="10.875" style="4" customWidth="1"/>
    <col min="13574" max="13574" width="10.625" style="4" customWidth="1"/>
    <col min="13575" max="13575" width="8.625" style="4" customWidth="1"/>
    <col min="13576" max="13576" width="10.125" style="4" customWidth="1"/>
    <col min="13577" max="13577" width="10" style="4" customWidth="1"/>
    <col min="13578" max="13578" width="13" style="4" bestFit="1" customWidth="1"/>
    <col min="13579" max="13579" width="9.625" style="4" customWidth="1"/>
    <col min="13580" max="13580" width="9" style="4" customWidth="1"/>
    <col min="13581" max="13586" width="8.125" style="4" customWidth="1"/>
    <col min="13587" max="13588" width="13.625" style="4" customWidth="1"/>
    <col min="13589" max="13589" width="5.625" style="4" bestFit="1" customWidth="1"/>
    <col min="13590" max="13590" width="10" style="4" customWidth="1"/>
    <col min="13591" max="13592" width="17.625" style="4" customWidth="1"/>
    <col min="13593" max="13605" width="8.125" style="4" bestFit="1" customWidth="1"/>
    <col min="13606" max="13619" width="8.875" style="4"/>
    <col min="13620" max="13620" width="28" style="4" customWidth="1"/>
    <col min="13621" max="13824" width="8.875" style="4"/>
    <col min="13825" max="13825" width="15" style="4" customWidth="1"/>
    <col min="13826" max="13827" width="13" style="4" bestFit="1" customWidth="1"/>
    <col min="13828" max="13828" width="11.375" style="4" customWidth="1"/>
    <col min="13829" max="13829" width="10.875" style="4" customWidth="1"/>
    <col min="13830" max="13830" width="10.625" style="4" customWidth="1"/>
    <col min="13831" max="13831" width="8.625" style="4" customWidth="1"/>
    <col min="13832" max="13832" width="10.125" style="4" customWidth="1"/>
    <col min="13833" max="13833" width="10" style="4" customWidth="1"/>
    <col min="13834" max="13834" width="13" style="4" bestFit="1" customWidth="1"/>
    <col min="13835" max="13835" width="9.625" style="4" customWidth="1"/>
    <col min="13836" max="13836" width="9" style="4" customWidth="1"/>
    <col min="13837" max="13842" width="8.125" style="4" customWidth="1"/>
    <col min="13843" max="13844" width="13.625" style="4" customWidth="1"/>
    <col min="13845" max="13845" width="5.625" style="4" bestFit="1" customWidth="1"/>
    <col min="13846" max="13846" width="10" style="4" customWidth="1"/>
    <col min="13847" max="13848" width="17.625" style="4" customWidth="1"/>
    <col min="13849" max="13861" width="8.125" style="4" bestFit="1" customWidth="1"/>
    <col min="13862" max="13875" width="8.875" style="4"/>
    <col min="13876" max="13876" width="28" style="4" customWidth="1"/>
    <col min="13877" max="14080" width="8.875" style="4"/>
    <col min="14081" max="14081" width="15" style="4" customWidth="1"/>
    <col min="14082" max="14083" width="13" style="4" bestFit="1" customWidth="1"/>
    <col min="14084" max="14084" width="11.375" style="4" customWidth="1"/>
    <col min="14085" max="14085" width="10.875" style="4" customWidth="1"/>
    <col min="14086" max="14086" width="10.625" style="4" customWidth="1"/>
    <col min="14087" max="14087" width="8.625" style="4" customWidth="1"/>
    <col min="14088" max="14088" width="10.125" style="4" customWidth="1"/>
    <col min="14089" max="14089" width="10" style="4" customWidth="1"/>
    <col min="14090" max="14090" width="13" style="4" bestFit="1" customWidth="1"/>
    <col min="14091" max="14091" width="9.625" style="4" customWidth="1"/>
    <col min="14092" max="14092" width="9" style="4" customWidth="1"/>
    <col min="14093" max="14098" width="8.125" style="4" customWidth="1"/>
    <col min="14099" max="14100" width="13.625" style="4" customWidth="1"/>
    <col min="14101" max="14101" width="5.625" style="4" bestFit="1" customWidth="1"/>
    <col min="14102" max="14102" width="10" style="4" customWidth="1"/>
    <col min="14103" max="14104" width="17.625" style="4" customWidth="1"/>
    <col min="14105" max="14117" width="8.125" style="4" bestFit="1" customWidth="1"/>
    <col min="14118" max="14131" width="8.875" style="4"/>
    <col min="14132" max="14132" width="28" style="4" customWidth="1"/>
    <col min="14133" max="14336" width="8.875" style="4"/>
    <col min="14337" max="14337" width="15" style="4" customWidth="1"/>
    <col min="14338" max="14339" width="13" style="4" bestFit="1" customWidth="1"/>
    <col min="14340" max="14340" width="11.375" style="4" customWidth="1"/>
    <col min="14341" max="14341" width="10.875" style="4" customWidth="1"/>
    <col min="14342" max="14342" width="10.625" style="4" customWidth="1"/>
    <col min="14343" max="14343" width="8.625" style="4" customWidth="1"/>
    <col min="14344" max="14344" width="10.125" style="4" customWidth="1"/>
    <col min="14345" max="14345" width="10" style="4" customWidth="1"/>
    <col min="14346" max="14346" width="13" style="4" bestFit="1" customWidth="1"/>
    <col min="14347" max="14347" width="9.625" style="4" customWidth="1"/>
    <col min="14348" max="14348" width="9" style="4" customWidth="1"/>
    <col min="14349" max="14354" width="8.125" style="4" customWidth="1"/>
    <col min="14355" max="14356" width="13.625" style="4" customWidth="1"/>
    <col min="14357" max="14357" width="5.625" style="4" bestFit="1" customWidth="1"/>
    <col min="14358" max="14358" width="10" style="4" customWidth="1"/>
    <col min="14359" max="14360" width="17.625" style="4" customWidth="1"/>
    <col min="14361" max="14373" width="8.125" style="4" bestFit="1" customWidth="1"/>
    <col min="14374" max="14387" width="8.875" style="4"/>
    <col min="14388" max="14388" width="28" style="4" customWidth="1"/>
    <col min="14389" max="14592" width="8.875" style="4"/>
    <col min="14593" max="14593" width="15" style="4" customWidth="1"/>
    <col min="14594" max="14595" width="13" style="4" bestFit="1" customWidth="1"/>
    <col min="14596" max="14596" width="11.375" style="4" customWidth="1"/>
    <col min="14597" max="14597" width="10.875" style="4" customWidth="1"/>
    <col min="14598" max="14598" width="10.625" style="4" customWidth="1"/>
    <col min="14599" max="14599" width="8.625" style="4" customWidth="1"/>
    <col min="14600" max="14600" width="10.125" style="4" customWidth="1"/>
    <col min="14601" max="14601" width="10" style="4" customWidth="1"/>
    <col min="14602" max="14602" width="13" style="4" bestFit="1" customWidth="1"/>
    <col min="14603" max="14603" width="9.625" style="4" customWidth="1"/>
    <col min="14604" max="14604" width="9" style="4" customWidth="1"/>
    <col min="14605" max="14610" width="8.125" style="4" customWidth="1"/>
    <col min="14611" max="14612" width="13.625" style="4" customWidth="1"/>
    <col min="14613" max="14613" width="5.625" style="4" bestFit="1" customWidth="1"/>
    <col min="14614" max="14614" width="10" style="4" customWidth="1"/>
    <col min="14615" max="14616" width="17.625" style="4" customWidth="1"/>
    <col min="14617" max="14629" width="8.125" style="4" bestFit="1" customWidth="1"/>
    <col min="14630" max="14643" width="8.875" style="4"/>
    <col min="14644" max="14644" width="28" style="4" customWidth="1"/>
    <col min="14645" max="14848" width="8.875" style="4"/>
    <col min="14849" max="14849" width="15" style="4" customWidth="1"/>
    <col min="14850" max="14851" width="13" style="4" bestFit="1" customWidth="1"/>
    <col min="14852" max="14852" width="11.375" style="4" customWidth="1"/>
    <col min="14853" max="14853" width="10.875" style="4" customWidth="1"/>
    <col min="14854" max="14854" width="10.625" style="4" customWidth="1"/>
    <col min="14855" max="14855" width="8.625" style="4" customWidth="1"/>
    <col min="14856" max="14856" width="10.125" style="4" customWidth="1"/>
    <col min="14857" max="14857" width="10" style="4" customWidth="1"/>
    <col min="14858" max="14858" width="13" style="4" bestFit="1" customWidth="1"/>
    <col min="14859" max="14859" width="9.625" style="4" customWidth="1"/>
    <col min="14860" max="14860" width="9" style="4" customWidth="1"/>
    <col min="14861" max="14866" width="8.125" style="4" customWidth="1"/>
    <col min="14867" max="14868" width="13.625" style="4" customWidth="1"/>
    <col min="14869" max="14869" width="5.625" style="4" bestFit="1" customWidth="1"/>
    <col min="14870" max="14870" width="10" style="4" customWidth="1"/>
    <col min="14871" max="14872" width="17.625" style="4" customWidth="1"/>
    <col min="14873" max="14885" width="8.125" style="4" bestFit="1" customWidth="1"/>
    <col min="14886" max="14899" width="8.875" style="4"/>
    <col min="14900" max="14900" width="28" style="4" customWidth="1"/>
    <col min="14901" max="15104" width="8.875" style="4"/>
    <col min="15105" max="15105" width="15" style="4" customWidth="1"/>
    <col min="15106" max="15107" width="13" style="4" bestFit="1" customWidth="1"/>
    <col min="15108" max="15108" width="11.375" style="4" customWidth="1"/>
    <col min="15109" max="15109" width="10.875" style="4" customWidth="1"/>
    <col min="15110" max="15110" width="10.625" style="4" customWidth="1"/>
    <col min="15111" max="15111" width="8.625" style="4" customWidth="1"/>
    <col min="15112" max="15112" width="10.125" style="4" customWidth="1"/>
    <col min="15113" max="15113" width="10" style="4" customWidth="1"/>
    <col min="15114" max="15114" width="13" style="4" bestFit="1" customWidth="1"/>
    <col min="15115" max="15115" width="9.625" style="4" customWidth="1"/>
    <col min="15116" max="15116" width="9" style="4" customWidth="1"/>
    <col min="15117" max="15122" width="8.125" style="4" customWidth="1"/>
    <col min="15123" max="15124" width="13.625" style="4" customWidth="1"/>
    <col min="15125" max="15125" width="5.625" style="4" bestFit="1" customWidth="1"/>
    <col min="15126" max="15126" width="10" style="4" customWidth="1"/>
    <col min="15127" max="15128" width="17.625" style="4" customWidth="1"/>
    <col min="15129" max="15141" width="8.125" style="4" bestFit="1" customWidth="1"/>
    <col min="15142" max="15155" width="8.875" style="4"/>
    <col min="15156" max="15156" width="28" style="4" customWidth="1"/>
    <col min="15157" max="15360" width="8.875" style="4"/>
    <col min="15361" max="15361" width="15" style="4" customWidth="1"/>
    <col min="15362" max="15363" width="13" style="4" bestFit="1" customWidth="1"/>
    <col min="15364" max="15364" width="11.375" style="4" customWidth="1"/>
    <col min="15365" max="15365" width="10.875" style="4" customWidth="1"/>
    <col min="15366" max="15366" width="10.625" style="4" customWidth="1"/>
    <col min="15367" max="15367" width="8.625" style="4" customWidth="1"/>
    <col min="15368" max="15368" width="10.125" style="4" customWidth="1"/>
    <col min="15369" max="15369" width="10" style="4" customWidth="1"/>
    <col min="15370" max="15370" width="13" style="4" bestFit="1" customWidth="1"/>
    <col min="15371" max="15371" width="9.625" style="4" customWidth="1"/>
    <col min="15372" max="15372" width="9" style="4" customWidth="1"/>
    <col min="15373" max="15378" width="8.125" style="4" customWidth="1"/>
    <col min="15379" max="15380" width="13.625" style="4" customWidth="1"/>
    <col min="15381" max="15381" width="5.625" style="4" bestFit="1" customWidth="1"/>
    <col min="15382" max="15382" width="10" style="4" customWidth="1"/>
    <col min="15383" max="15384" width="17.625" style="4" customWidth="1"/>
    <col min="15385" max="15397" width="8.125" style="4" bestFit="1" customWidth="1"/>
    <col min="15398" max="15411" width="8.875" style="4"/>
    <col min="15412" max="15412" width="28" style="4" customWidth="1"/>
    <col min="15413" max="15616" width="8.875" style="4"/>
    <col min="15617" max="15617" width="15" style="4" customWidth="1"/>
    <col min="15618" max="15619" width="13" style="4" bestFit="1" customWidth="1"/>
    <col min="15620" max="15620" width="11.375" style="4" customWidth="1"/>
    <col min="15621" max="15621" width="10.875" style="4" customWidth="1"/>
    <col min="15622" max="15622" width="10.625" style="4" customWidth="1"/>
    <col min="15623" max="15623" width="8.625" style="4" customWidth="1"/>
    <col min="15624" max="15624" width="10.125" style="4" customWidth="1"/>
    <col min="15625" max="15625" width="10" style="4" customWidth="1"/>
    <col min="15626" max="15626" width="13" style="4" bestFit="1" customWidth="1"/>
    <col min="15627" max="15627" width="9.625" style="4" customWidth="1"/>
    <col min="15628" max="15628" width="9" style="4" customWidth="1"/>
    <col min="15629" max="15634" width="8.125" style="4" customWidth="1"/>
    <col min="15635" max="15636" width="13.625" style="4" customWidth="1"/>
    <col min="15637" max="15637" width="5.625" style="4" bestFit="1" customWidth="1"/>
    <col min="15638" max="15638" width="10" style="4" customWidth="1"/>
    <col min="15639" max="15640" width="17.625" style="4" customWidth="1"/>
    <col min="15641" max="15653" width="8.125" style="4" bestFit="1" customWidth="1"/>
    <col min="15654" max="15667" width="8.875" style="4"/>
    <col min="15668" max="15668" width="28" style="4" customWidth="1"/>
    <col min="15669" max="15872" width="8.875" style="4"/>
    <col min="15873" max="15873" width="15" style="4" customWidth="1"/>
    <col min="15874" max="15875" width="13" style="4" bestFit="1" customWidth="1"/>
    <col min="15876" max="15876" width="11.375" style="4" customWidth="1"/>
    <col min="15877" max="15877" width="10.875" style="4" customWidth="1"/>
    <col min="15878" max="15878" width="10.625" style="4" customWidth="1"/>
    <col min="15879" max="15879" width="8.625" style="4" customWidth="1"/>
    <col min="15880" max="15880" width="10.125" style="4" customWidth="1"/>
    <col min="15881" max="15881" width="10" style="4" customWidth="1"/>
    <col min="15882" max="15882" width="13" style="4" bestFit="1" customWidth="1"/>
    <col min="15883" max="15883" width="9.625" style="4" customWidth="1"/>
    <col min="15884" max="15884" width="9" style="4" customWidth="1"/>
    <col min="15885" max="15890" width="8.125" style="4" customWidth="1"/>
    <col min="15891" max="15892" width="13.625" style="4" customWidth="1"/>
    <col min="15893" max="15893" width="5.625" style="4" bestFit="1" customWidth="1"/>
    <col min="15894" max="15894" width="10" style="4" customWidth="1"/>
    <col min="15895" max="15896" width="17.625" style="4" customWidth="1"/>
    <col min="15897" max="15909" width="8.125" style="4" bestFit="1" customWidth="1"/>
    <col min="15910" max="15923" width="8.875" style="4"/>
    <col min="15924" max="15924" width="28" style="4" customWidth="1"/>
    <col min="15925" max="16128" width="8.875" style="4"/>
    <col min="16129" max="16129" width="15" style="4" customWidth="1"/>
    <col min="16130" max="16131" width="13" style="4" bestFit="1" customWidth="1"/>
    <col min="16132" max="16132" width="11.375" style="4" customWidth="1"/>
    <col min="16133" max="16133" width="10.875" style="4" customWidth="1"/>
    <col min="16134" max="16134" width="10.625" style="4" customWidth="1"/>
    <col min="16135" max="16135" width="8.625" style="4" customWidth="1"/>
    <col min="16136" max="16136" width="10.125" style="4" customWidth="1"/>
    <col min="16137" max="16137" width="10" style="4" customWidth="1"/>
    <col min="16138" max="16138" width="13" style="4" bestFit="1" customWidth="1"/>
    <col min="16139" max="16139" width="9.625" style="4" customWidth="1"/>
    <col min="16140" max="16140" width="9" style="4" customWidth="1"/>
    <col min="16141" max="16146" width="8.125" style="4" customWidth="1"/>
    <col min="16147" max="16148" width="13.625" style="4" customWidth="1"/>
    <col min="16149" max="16149" width="5.625" style="4" bestFit="1" customWidth="1"/>
    <col min="16150" max="16150" width="10" style="4" customWidth="1"/>
    <col min="16151" max="16152" width="17.625" style="4" customWidth="1"/>
    <col min="16153" max="16165" width="8.125" style="4" bestFit="1" customWidth="1"/>
    <col min="16166" max="16179" width="8.875" style="4"/>
    <col min="16180" max="16180" width="28" style="4" customWidth="1"/>
    <col min="16181" max="16384" width="8.875" style="4"/>
  </cols>
  <sheetData>
    <row r="1" spans="1:74" ht="16.5" thickBot="1" x14ac:dyDescent="0.3">
      <c r="A1" s="4" t="s">
        <v>797</v>
      </c>
      <c r="D1" s="4" t="s">
        <v>798</v>
      </c>
      <c r="H1" s="4" t="s">
        <v>799</v>
      </c>
      <c r="N1" s="4" t="s">
        <v>800</v>
      </c>
      <c r="AS1">
        <v>1</v>
      </c>
      <c r="AT1">
        <f>4*60+39</f>
        <v>279</v>
      </c>
      <c r="BE1" s="4" t="s">
        <v>801</v>
      </c>
      <c r="BG1" s="4" t="s">
        <v>802</v>
      </c>
      <c r="BK1" s="4">
        <f ca="1">COUNT(BE2:BU2)</f>
        <v>2</v>
      </c>
    </row>
    <row r="2" spans="1:74" ht="16.5" thickBot="1" x14ac:dyDescent="0.3">
      <c r="D2" s="4" t="s">
        <v>803</v>
      </c>
      <c r="I2" s="4" t="s">
        <v>804</v>
      </c>
      <c r="J2" s="4" t="s">
        <v>805</v>
      </c>
      <c r="K2" s="4" t="s">
        <v>806</v>
      </c>
      <c r="L2" s="4" t="s">
        <v>807</v>
      </c>
      <c r="M2" s="4" t="s">
        <v>808</v>
      </c>
      <c r="AS2">
        <v>2</v>
      </c>
      <c r="AT2">
        <f>4*60+39</f>
        <v>279</v>
      </c>
      <c r="BE2" s="5">
        <f t="array" aca="1" ref="BE2:BU6" ca="1">LINEST(INDIRECT(BA7),INDIRECT(BA8),I7,TRUE)</f>
        <v>-5.4182771562812646E-4</v>
      </c>
      <c r="BF2" s="6">
        <f ca="1"/>
        <v>240.46989799994009</v>
      </c>
      <c r="BG2" s="6" t="e">
        <f ca="1"/>
        <v>#N/A</v>
      </c>
      <c r="BH2" s="6" t="e">
        <f ca="1"/>
        <v>#N/A</v>
      </c>
      <c r="BI2" s="6" t="e">
        <f ca="1"/>
        <v>#N/A</v>
      </c>
      <c r="BJ2" s="6" t="e">
        <f ca="1"/>
        <v>#N/A</v>
      </c>
      <c r="BK2" s="6" t="e">
        <f ca="1"/>
        <v>#N/A</v>
      </c>
      <c r="BL2" s="6" t="e">
        <f ca="1"/>
        <v>#N/A</v>
      </c>
      <c r="BM2" s="6" t="e">
        <f ca="1"/>
        <v>#N/A</v>
      </c>
      <c r="BN2" s="6" t="e">
        <f ca="1"/>
        <v>#N/A</v>
      </c>
      <c r="BO2" s="6" t="e">
        <f ca="1"/>
        <v>#N/A</v>
      </c>
      <c r="BP2" s="6" t="e">
        <f ca="1"/>
        <v>#N/A</v>
      </c>
      <c r="BQ2" s="6" t="e">
        <f ca="1"/>
        <v>#N/A</v>
      </c>
      <c r="BR2" s="6" t="e">
        <f ca="1"/>
        <v>#N/A</v>
      </c>
      <c r="BS2" s="6" t="e">
        <f ca="1"/>
        <v>#N/A</v>
      </c>
      <c r="BT2" s="6" t="e">
        <f ca="1"/>
        <v>#N/A</v>
      </c>
      <c r="BU2" s="7" t="e">
        <f ca="1"/>
        <v>#N/A</v>
      </c>
    </row>
    <row r="3" spans="1:74" ht="15.75" x14ac:dyDescent="0.25">
      <c r="A3" s="14" t="s">
        <v>809</v>
      </c>
      <c r="B3" s="14"/>
      <c r="D3" s="4" t="s">
        <v>810</v>
      </c>
      <c r="H3" s="4" t="s">
        <v>811</v>
      </c>
      <c r="I3" s="37" t="s">
        <v>929</v>
      </c>
      <c r="J3" s="37" t="s">
        <v>840</v>
      </c>
      <c r="L3" s="15">
        <v>2</v>
      </c>
      <c r="M3" s="15">
        <v>2194</v>
      </c>
      <c r="P3" s="4" t="s">
        <v>812</v>
      </c>
      <c r="AS3">
        <v>3</v>
      </c>
      <c r="AT3">
        <f>4*60+39</f>
        <v>279</v>
      </c>
      <c r="AZ3" s="4" t="s">
        <v>813</v>
      </c>
      <c r="BA3" s="4" t="str">
        <f>$I3&amp;"!"&amp;J3&amp;L3</f>
        <v>TotalStats!F2</v>
      </c>
      <c r="BE3" s="8">
        <f ca="1"/>
        <v>1.3414945302525842E-3</v>
      </c>
      <c r="BF3" s="9">
        <f ca="1"/>
        <v>1.6990861894881046</v>
      </c>
      <c r="BG3" s="9" t="e">
        <f ca="1"/>
        <v>#N/A</v>
      </c>
      <c r="BH3" s="9" t="e">
        <f ca="1"/>
        <v>#N/A</v>
      </c>
      <c r="BI3" s="9" t="e">
        <f ca="1"/>
        <v>#N/A</v>
      </c>
      <c r="BJ3" s="9" t="e">
        <f ca="1"/>
        <v>#N/A</v>
      </c>
      <c r="BK3" s="9" t="e">
        <f ca="1"/>
        <v>#N/A</v>
      </c>
      <c r="BL3" s="9" t="e">
        <f ca="1"/>
        <v>#N/A</v>
      </c>
      <c r="BM3" s="9" t="e">
        <f ca="1"/>
        <v>#N/A</v>
      </c>
      <c r="BN3" s="9" t="e">
        <f ca="1"/>
        <v>#N/A</v>
      </c>
      <c r="BO3" s="9" t="e">
        <f ca="1"/>
        <v>#N/A</v>
      </c>
      <c r="BP3" s="9" t="e">
        <f ca="1"/>
        <v>#N/A</v>
      </c>
      <c r="BQ3" s="9" t="e">
        <f ca="1"/>
        <v>#N/A</v>
      </c>
      <c r="BR3" s="9" t="e">
        <f ca="1"/>
        <v>#N/A</v>
      </c>
      <c r="BS3" s="9" t="e">
        <f ca="1"/>
        <v>#N/A</v>
      </c>
      <c r="BT3" s="9" t="e">
        <f ca="1"/>
        <v>#N/A</v>
      </c>
      <c r="BU3" s="10" t="e">
        <f ca="1"/>
        <v>#N/A</v>
      </c>
    </row>
    <row r="4" spans="1:74" ht="15.75" x14ac:dyDescent="0.25">
      <c r="A4" s="16" t="s">
        <v>814</v>
      </c>
      <c r="B4" s="16">
        <f ca="1">SQRT(B5)</f>
        <v>8.628493055743508E-3</v>
      </c>
      <c r="H4" s="4" t="s">
        <v>815</v>
      </c>
      <c r="I4" s="17" t="str">
        <f>I3</f>
        <v>TotalStats</v>
      </c>
      <c r="J4" s="37" t="s">
        <v>930</v>
      </c>
      <c r="K4" s="37" t="s">
        <v>930</v>
      </c>
      <c r="L4" s="17">
        <f>L3</f>
        <v>2</v>
      </c>
      <c r="M4" s="17">
        <f>M3</f>
        <v>2194</v>
      </c>
      <c r="P4" s="4" t="s">
        <v>816</v>
      </c>
      <c r="AS4">
        <v>4</v>
      </c>
      <c r="AT4">
        <f>2*60+57</f>
        <v>177</v>
      </c>
      <c r="AZ4" s="4" t="s">
        <v>817</v>
      </c>
      <c r="BA4" s="4" t="str">
        <f>$I4&amp;"!"&amp;J4&amp;L4</f>
        <v>TotalStats!B2</v>
      </c>
      <c r="BE4" s="8">
        <f ca="1"/>
        <v>7.4450892413013936E-5</v>
      </c>
      <c r="BF4" s="9">
        <f ca="1"/>
        <v>39.770054449267732</v>
      </c>
      <c r="BG4" s="9" t="e">
        <f ca="1"/>
        <v>#N/A</v>
      </c>
      <c r="BH4" s="9" t="e">
        <f ca="1"/>
        <v>#N/A</v>
      </c>
      <c r="BI4" s="9" t="e">
        <f ca="1"/>
        <v>#N/A</v>
      </c>
      <c r="BJ4" s="9" t="e">
        <f ca="1"/>
        <v>#N/A</v>
      </c>
      <c r="BK4" s="9" t="e">
        <f ca="1"/>
        <v>#N/A</v>
      </c>
      <c r="BL4" s="9" t="e">
        <f ca="1"/>
        <v>#N/A</v>
      </c>
      <c r="BM4" s="9" t="e">
        <f ca="1"/>
        <v>#N/A</v>
      </c>
      <c r="BN4" s="9" t="e">
        <f ca="1"/>
        <v>#N/A</v>
      </c>
      <c r="BO4" s="9" t="e">
        <f ca="1"/>
        <v>#N/A</v>
      </c>
      <c r="BP4" s="9" t="e">
        <f ca="1"/>
        <v>#N/A</v>
      </c>
      <c r="BQ4" s="9" t="e">
        <f ca="1"/>
        <v>#N/A</v>
      </c>
      <c r="BR4" s="9" t="e">
        <f ca="1"/>
        <v>#N/A</v>
      </c>
      <c r="BS4" s="9" t="e">
        <f ca="1"/>
        <v>#N/A</v>
      </c>
      <c r="BT4" s="9" t="e">
        <f ca="1"/>
        <v>#N/A</v>
      </c>
      <c r="BU4" s="10" t="e">
        <f ca="1"/>
        <v>#N/A</v>
      </c>
    </row>
    <row r="5" spans="1:74" ht="15.75" x14ac:dyDescent="0.25">
      <c r="A5" s="16" t="s">
        <v>818</v>
      </c>
      <c r="B5" s="16">
        <f ca="1">BE4</f>
        <v>7.4450892413013936E-5</v>
      </c>
      <c r="I5" s="4" t="s">
        <v>819</v>
      </c>
      <c r="P5" s="4" t="s">
        <v>820</v>
      </c>
      <c r="AS5">
        <v>5</v>
      </c>
      <c r="AT5">
        <f>2*60+57</f>
        <v>177</v>
      </c>
      <c r="AZ5" s="4" t="s">
        <v>821</v>
      </c>
      <c r="BA5" s="4" t="str">
        <f>$I4&amp;"!"&amp;J4&amp;(L4-1)</f>
        <v>TotalStats!B1</v>
      </c>
      <c r="BE5" s="8">
        <f ca="1"/>
        <v>0.16313405075257503</v>
      </c>
      <c r="BF5" s="9">
        <f ca="1"/>
        <v>2191</v>
      </c>
      <c r="BG5" s="9" t="e">
        <f ca="1"/>
        <v>#N/A</v>
      </c>
      <c r="BH5" s="9" t="e">
        <f ca="1"/>
        <v>#N/A</v>
      </c>
      <c r="BI5" s="9" t="e">
        <f ca="1"/>
        <v>#N/A</v>
      </c>
      <c r="BJ5" s="9" t="e">
        <f ca="1"/>
        <v>#N/A</v>
      </c>
      <c r="BK5" s="9" t="e">
        <f ca="1"/>
        <v>#N/A</v>
      </c>
      <c r="BL5" s="9" t="e">
        <f ca="1"/>
        <v>#N/A</v>
      </c>
      <c r="BM5" s="9" t="e">
        <f ca="1"/>
        <v>#N/A</v>
      </c>
      <c r="BN5" s="9" t="e">
        <f ca="1"/>
        <v>#N/A</v>
      </c>
      <c r="BO5" s="9" t="e">
        <f ca="1"/>
        <v>#N/A</v>
      </c>
      <c r="BP5" s="9" t="e">
        <f ca="1"/>
        <v>#N/A</v>
      </c>
      <c r="BQ5" s="9" t="e">
        <f ca="1"/>
        <v>#N/A</v>
      </c>
      <c r="BR5" s="9" t="e">
        <f ca="1"/>
        <v>#N/A</v>
      </c>
      <c r="BS5" s="9" t="e">
        <f ca="1"/>
        <v>#N/A</v>
      </c>
      <c r="BT5" s="9" t="e">
        <f ca="1"/>
        <v>#N/A</v>
      </c>
      <c r="BU5" s="10" t="e">
        <f ca="1"/>
        <v>#N/A</v>
      </c>
    </row>
    <row r="6" spans="1:74" ht="16.5" thickBot="1" x14ac:dyDescent="0.3">
      <c r="A6" s="16" t="s">
        <v>822</v>
      </c>
      <c r="B6" s="16">
        <f ca="1">1-(1-B5)*(I9-1)/(I9-BE9-1)</f>
        <v>-3.8192772424938681E-4</v>
      </c>
      <c r="I6" s="4" t="s">
        <v>823</v>
      </c>
      <c r="P6" s="4" t="s">
        <v>824</v>
      </c>
      <c r="AS6">
        <v>6</v>
      </c>
      <c r="AT6">
        <f>2*60+57</f>
        <v>177</v>
      </c>
      <c r="AZ6" s="4" t="s">
        <v>825</v>
      </c>
      <c r="BA6" s="4" t="str">
        <f>$I3&amp;"!"&amp;J3&amp;(L3-1)</f>
        <v>TotalStats!F1</v>
      </c>
      <c r="BE6" s="11">
        <f ca="1"/>
        <v>258.02215097844601</v>
      </c>
      <c r="BF6" s="12">
        <f ca="1"/>
        <v>3465410.9928969056</v>
      </c>
      <c r="BG6" s="12" t="e">
        <f ca="1"/>
        <v>#N/A</v>
      </c>
      <c r="BH6" s="12" t="e">
        <f ca="1"/>
        <v>#N/A</v>
      </c>
      <c r="BI6" s="12" t="e">
        <f ca="1"/>
        <v>#N/A</v>
      </c>
      <c r="BJ6" s="12" t="e">
        <f ca="1"/>
        <v>#N/A</v>
      </c>
      <c r="BK6" s="12" t="e">
        <f ca="1"/>
        <v>#N/A</v>
      </c>
      <c r="BL6" s="12" t="e">
        <f ca="1"/>
        <v>#N/A</v>
      </c>
      <c r="BM6" s="12" t="e">
        <f ca="1"/>
        <v>#N/A</v>
      </c>
      <c r="BN6" s="12" t="e">
        <f ca="1"/>
        <v>#N/A</v>
      </c>
      <c r="BO6" s="12" t="e">
        <f ca="1"/>
        <v>#N/A</v>
      </c>
      <c r="BP6" s="12" t="e">
        <f ca="1"/>
        <v>#N/A</v>
      </c>
      <c r="BQ6" s="12" t="e">
        <f ca="1"/>
        <v>#N/A</v>
      </c>
      <c r="BR6" s="12" t="e">
        <f ca="1"/>
        <v>#N/A</v>
      </c>
      <c r="BS6" s="12" t="e">
        <f ca="1"/>
        <v>#N/A</v>
      </c>
      <c r="BT6" s="12" t="e">
        <f ca="1"/>
        <v>#N/A</v>
      </c>
      <c r="BU6" s="13" t="e">
        <f ca="1"/>
        <v>#N/A</v>
      </c>
    </row>
    <row r="7" spans="1:74" ht="15.75" x14ac:dyDescent="0.25">
      <c r="A7" s="16" t="s">
        <v>826</v>
      </c>
      <c r="B7" s="16">
        <f ca="1">BF4</f>
        <v>39.770054449267732</v>
      </c>
      <c r="I7" s="15" t="b">
        <v>1</v>
      </c>
      <c r="P7" s="4" t="s">
        <v>827</v>
      </c>
      <c r="AS7">
        <v>7</v>
      </c>
      <c r="AT7">
        <f>2*60+46</f>
        <v>166</v>
      </c>
      <c r="AZ7" s="4" t="s">
        <v>828</v>
      </c>
      <c r="BA7" s="4" t="str">
        <f>BA3&amp;":"&amp;J3&amp;M3</f>
        <v>TotalStats!F2:F2194</v>
      </c>
    </row>
    <row r="8" spans="1:74" ht="16.5" thickBot="1" x14ac:dyDescent="0.3">
      <c r="A8" s="18" t="s">
        <v>829</v>
      </c>
      <c r="B8" s="18">
        <f ca="1">I9</f>
        <v>2193</v>
      </c>
      <c r="I8" s="4" t="s">
        <v>830</v>
      </c>
      <c r="L8" s="4" t="s">
        <v>831</v>
      </c>
      <c r="AS8">
        <v>8</v>
      </c>
      <c r="AT8">
        <f>2*60+46</f>
        <v>166</v>
      </c>
      <c r="AZ8" s="4" t="s">
        <v>832</v>
      </c>
      <c r="BA8" s="4" t="str">
        <f>BA4&amp;":"&amp;K4&amp;M4</f>
        <v>TotalStats!B2:B2194</v>
      </c>
      <c r="BE8" s="4" t="s">
        <v>833</v>
      </c>
    </row>
    <row r="9" spans="1:74" ht="15.75" x14ac:dyDescent="0.25">
      <c r="I9" s="4">
        <f ca="1">ROWS(INDIRECT(BA7))</f>
        <v>2193</v>
      </c>
      <c r="L9" s="4">
        <f ca="1">ROWS(INDIRECT(BA8))</f>
        <v>2193</v>
      </c>
      <c r="AS9">
        <v>9</v>
      </c>
      <c r="AT9">
        <f>2*60+46</f>
        <v>166</v>
      </c>
      <c r="BE9" s="4">
        <f ca="1">COLUMNS(INDIRECT(BA8))</f>
        <v>1</v>
      </c>
    </row>
    <row r="10" spans="1:74" ht="16.5" thickBot="1" x14ac:dyDescent="0.3">
      <c r="A10" s="4" t="s">
        <v>834</v>
      </c>
      <c r="C10" s="4" t="s">
        <v>835</v>
      </c>
      <c r="I10" s="4">
        <f ca="1">IF(I9=L9,1,0)</f>
        <v>1</v>
      </c>
      <c r="J10" s="4" t="str">
        <f ca="1">IF(I10=0,"DANGER! # of rows in x doesn't match # of rows in y","good: #rows in x and y match")</f>
        <v>good: #rows in x and y match</v>
      </c>
      <c r="AS10">
        <v>10</v>
      </c>
      <c r="AT10">
        <f>2*60+46</f>
        <v>166</v>
      </c>
      <c r="BE10" s="4" t="s">
        <v>836</v>
      </c>
    </row>
    <row r="11" spans="1:74" ht="15.75" x14ac:dyDescent="0.25">
      <c r="A11" s="19"/>
      <c r="B11" s="19" t="s">
        <v>837</v>
      </c>
      <c r="C11" s="19" t="s">
        <v>838</v>
      </c>
      <c r="D11" s="19" t="s">
        <v>839</v>
      </c>
      <c r="E11" s="19" t="s">
        <v>840</v>
      </c>
      <c r="F11" s="19" t="s">
        <v>841</v>
      </c>
      <c r="I11" s="4" t="s">
        <v>842</v>
      </c>
      <c r="AS11">
        <v>11</v>
      </c>
      <c r="AT11">
        <f>2*60+46</f>
        <v>166</v>
      </c>
      <c r="BC11" s="20" t="s">
        <v>843</v>
      </c>
      <c r="BE11" s="4">
        <v>0</v>
      </c>
      <c r="BF11" s="4">
        <v>1</v>
      </c>
      <c r="BG11" s="4">
        <v>2</v>
      </c>
      <c r="BH11" s="4">
        <v>3</v>
      </c>
      <c r="BI11" s="4">
        <v>4</v>
      </c>
      <c r="BJ11" s="4">
        <v>5</v>
      </c>
      <c r="BK11" s="4">
        <v>6</v>
      </c>
      <c r="BL11" s="4">
        <v>7</v>
      </c>
      <c r="BM11" s="4">
        <v>8</v>
      </c>
      <c r="BN11" s="4">
        <v>9</v>
      </c>
      <c r="BO11" s="4">
        <v>10</v>
      </c>
      <c r="BP11" s="4">
        <v>11</v>
      </c>
      <c r="BQ11" s="4">
        <v>12</v>
      </c>
      <c r="BR11" s="4">
        <v>13</v>
      </c>
      <c r="BS11" s="4">
        <v>14</v>
      </c>
      <c r="BT11" s="4">
        <v>15</v>
      </c>
      <c r="BU11" s="4">
        <v>16</v>
      </c>
      <c r="BV11" s="4">
        <v>17</v>
      </c>
    </row>
    <row r="12" spans="1:74" ht="15.75" x14ac:dyDescent="0.25">
      <c r="A12" s="16" t="s">
        <v>844</v>
      </c>
      <c r="B12" s="16">
        <f ca="1">B14-B13</f>
        <v>1</v>
      </c>
      <c r="C12" s="16">
        <f ca="1">BE6</f>
        <v>258.02215097844601</v>
      </c>
      <c r="D12" s="16">
        <f ca="1">C12/B12</f>
        <v>258.02215097844601</v>
      </c>
      <c r="E12" s="16">
        <f ca="1">BE5</f>
        <v>0.16313405075257503</v>
      </c>
      <c r="F12" s="16">
        <f ca="1">FDIST(E12,B12,B13)</f>
        <v>0.68632672902177339</v>
      </c>
      <c r="I12" s="4">
        <f ca="1">COUNT(A:A)-COUNT(A1:A42)</f>
        <v>2193</v>
      </c>
      <c r="AS12">
        <v>12</v>
      </c>
      <c r="AT12">
        <f>4*60+33</f>
        <v>273</v>
      </c>
      <c r="BC12" s="4" t="str">
        <f ca="1">OFFSET(INDIRECT(BA6),0,0,1,1)</f>
        <v>Time in Seconds(random week)</v>
      </c>
      <c r="BD12" s="4" t="s">
        <v>845</v>
      </c>
      <c r="BE12" s="4" t="s">
        <v>846</v>
      </c>
      <c r="BF12" s="4" t="str">
        <f t="shared" ref="BF12:BV12" ca="1" si="0">IF(BF11&lt;$BK$1,OFFSET(INDIRECT($BA$5),0,BF11-1,1,1),NA())</f>
        <v>Week #</v>
      </c>
      <c r="BG12" s="4" t="e">
        <f t="shared" ca="1" si="0"/>
        <v>#N/A</v>
      </c>
      <c r="BH12" s="4" t="e">
        <f t="shared" ca="1" si="0"/>
        <v>#N/A</v>
      </c>
      <c r="BI12" s="4" t="e">
        <f t="shared" ca="1" si="0"/>
        <v>#N/A</v>
      </c>
      <c r="BJ12" s="4" t="e">
        <f t="shared" ca="1" si="0"/>
        <v>#N/A</v>
      </c>
      <c r="BK12" s="4" t="e">
        <f t="shared" ca="1" si="0"/>
        <v>#N/A</v>
      </c>
      <c r="BL12" s="4" t="e">
        <f t="shared" ca="1" si="0"/>
        <v>#N/A</v>
      </c>
      <c r="BM12" s="4" t="e">
        <f t="shared" ca="1" si="0"/>
        <v>#N/A</v>
      </c>
      <c r="BN12" s="4" t="e">
        <f t="shared" ca="1" si="0"/>
        <v>#N/A</v>
      </c>
      <c r="BO12" s="4" t="e">
        <f t="shared" ca="1" si="0"/>
        <v>#N/A</v>
      </c>
      <c r="BP12" s="4" t="e">
        <f t="shared" ca="1" si="0"/>
        <v>#N/A</v>
      </c>
      <c r="BQ12" s="4" t="e">
        <f t="shared" ca="1" si="0"/>
        <v>#N/A</v>
      </c>
      <c r="BR12" s="4" t="e">
        <f t="shared" ca="1" si="0"/>
        <v>#N/A</v>
      </c>
      <c r="BS12" s="4" t="e">
        <f t="shared" ca="1" si="0"/>
        <v>#N/A</v>
      </c>
      <c r="BT12" s="4" t="e">
        <f t="shared" ca="1" si="0"/>
        <v>#N/A</v>
      </c>
      <c r="BU12" s="4" t="e">
        <f t="shared" ca="1" si="0"/>
        <v>#N/A</v>
      </c>
      <c r="BV12" s="4" t="e">
        <f t="shared" ca="1" si="0"/>
        <v>#N/A</v>
      </c>
    </row>
    <row r="13" spans="1:74" ht="15.75" x14ac:dyDescent="0.25">
      <c r="A13" s="16" t="s">
        <v>847</v>
      </c>
      <c r="B13" s="16">
        <f ca="1">BF5</f>
        <v>2191</v>
      </c>
      <c r="C13" s="16">
        <f ca="1">BF6</f>
        <v>3465410.9928969056</v>
      </c>
      <c r="D13" s="16">
        <f ca="1">C13/B13</f>
        <v>1581.6572308977204</v>
      </c>
      <c r="E13" s="16"/>
      <c r="F13" s="16"/>
      <c r="I13" s="4">
        <f ca="1">IF(I12=I9,1,IF(I12&gt;I9,0.5,0))</f>
        <v>1</v>
      </c>
      <c r="AS13">
        <v>13</v>
      </c>
      <c r="AT13">
        <f>4*60+33</f>
        <v>273</v>
      </c>
      <c r="BD13" s="4" t="s">
        <v>848</v>
      </c>
      <c r="BE13" s="4">
        <f t="shared" ref="BE13:BV14" ca="1" si="1">IF(BE$11&lt;$BK$1,OFFSET($BE2,0,$BK$1-BE$11-1,1,1), NA())</f>
        <v>240.46989799994009</v>
      </c>
      <c r="BF13" s="4">
        <f t="shared" ca="1" si="1"/>
        <v>-5.4182771562812646E-4</v>
      </c>
      <c r="BG13" s="4" t="e">
        <f t="shared" ca="1" si="1"/>
        <v>#N/A</v>
      </c>
      <c r="BH13" s="4" t="e">
        <f t="shared" ca="1" si="1"/>
        <v>#N/A</v>
      </c>
      <c r="BI13" s="4" t="e">
        <f t="shared" ca="1" si="1"/>
        <v>#N/A</v>
      </c>
      <c r="BJ13" s="4" t="e">
        <f t="shared" ca="1" si="1"/>
        <v>#N/A</v>
      </c>
      <c r="BK13" s="4" t="e">
        <f t="shared" ca="1" si="1"/>
        <v>#N/A</v>
      </c>
      <c r="BL13" s="4" t="e">
        <f t="shared" ca="1" si="1"/>
        <v>#N/A</v>
      </c>
      <c r="BM13" s="4" t="e">
        <f t="shared" ca="1" si="1"/>
        <v>#N/A</v>
      </c>
      <c r="BN13" s="4" t="e">
        <f t="shared" ca="1" si="1"/>
        <v>#N/A</v>
      </c>
      <c r="BO13" s="4" t="e">
        <f t="shared" ca="1" si="1"/>
        <v>#N/A</v>
      </c>
      <c r="BP13" s="4" t="e">
        <f t="shared" ca="1" si="1"/>
        <v>#N/A</v>
      </c>
      <c r="BQ13" s="4" t="e">
        <f t="shared" ca="1" si="1"/>
        <v>#N/A</v>
      </c>
      <c r="BR13" s="4" t="e">
        <f t="shared" ca="1" si="1"/>
        <v>#N/A</v>
      </c>
      <c r="BS13" s="4" t="e">
        <f t="shared" ca="1" si="1"/>
        <v>#N/A</v>
      </c>
      <c r="BT13" s="4" t="e">
        <f t="shared" ca="1" si="1"/>
        <v>#N/A</v>
      </c>
      <c r="BU13" s="4" t="e">
        <f t="shared" ca="1" si="1"/>
        <v>#N/A</v>
      </c>
      <c r="BV13" s="4" t="e">
        <f t="shared" ca="1" si="1"/>
        <v>#N/A</v>
      </c>
    </row>
    <row r="14" spans="1:74" ht="16.5" thickBot="1" x14ac:dyDescent="0.3">
      <c r="A14" s="18" t="s">
        <v>849</v>
      </c>
      <c r="B14" s="18">
        <f ca="1">B8-1</f>
        <v>2192</v>
      </c>
      <c r="C14" s="18">
        <f ca="1">C12+C13</f>
        <v>3465669.0150478841</v>
      </c>
      <c r="D14" s="18"/>
      <c r="E14" s="18"/>
      <c r="F14" s="18"/>
      <c r="I14" s="4" t="str">
        <f ca="1">IF(I13=0,"DANGER! # rows in residuals is less than # of data points",IF(I13=0.5,"Warning: # rows in residuals is greater than # of data points","good: #rows in residuals is equal to # of data points"))</f>
        <v>good: #rows in residuals is equal to # of data points</v>
      </c>
      <c r="AS14">
        <v>14</v>
      </c>
      <c r="AT14">
        <f>3*60+54</f>
        <v>234</v>
      </c>
      <c r="BD14" s="4" t="s">
        <v>850</v>
      </c>
      <c r="BE14" s="4">
        <f t="shared" ca="1" si="1"/>
        <v>1.6990861894881046</v>
      </c>
      <c r="BF14" s="4">
        <f t="shared" ca="1" si="1"/>
        <v>1.3414945302525842E-3</v>
      </c>
      <c r="BG14" s="4" t="e">
        <f t="shared" ca="1" si="1"/>
        <v>#N/A</v>
      </c>
      <c r="BH14" s="4" t="e">
        <f t="shared" ca="1" si="1"/>
        <v>#N/A</v>
      </c>
      <c r="BI14" s="4" t="e">
        <f t="shared" ca="1" si="1"/>
        <v>#N/A</v>
      </c>
      <c r="BJ14" s="4" t="e">
        <f t="shared" ca="1" si="1"/>
        <v>#N/A</v>
      </c>
      <c r="BK14" s="4" t="e">
        <f t="shared" ca="1" si="1"/>
        <v>#N/A</v>
      </c>
      <c r="BL14" s="4" t="e">
        <f t="shared" ca="1" si="1"/>
        <v>#N/A</v>
      </c>
      <c r="BM14" s="4" t="e">
        <f t="shared" ca="1" si="1"/>
        <v>#N/A</v>
      </c>
      <c r="BN14" s="4" t="e">
        <f t="shared" ca="1" si="1"/>
        <v>#N/A</v>
      </c>
      <c r="BO14" s="4" t="e">
        <f t="shared" ca="1" si="1"/>
        <v>#N/A</v>
      </c>
      <c r="BP14" s="4" t="e">
        <f t="shared" ca="1" si="1"/>
        <v>#N/A</v>
      </c>
      <c r="BQ14" s="4" t="e">
        <f t="shared" ca="1" si="1"/>
        <v>#N/A</v>
      </c>
      <c r="BR14" s="4" t="e">
        <f t="shared" ca="1" si="1"/>
        <v>#N/A</v>
      </c>
      <c r="BS14" s="4" t="e">
        <f t="shared" ca="1" si="1"/>
        <v>#N/A</v>
      </c>
      <c r="BT14" s="4" t="e">
        <f t="shared" ca="1" si="1"/>
        <v>#N/A</v>
      </c>
      <c r="BU14" s="4" t="e">
        <f t="shared" ca="1" si="1"/>
        <v>#N/A</v>
      </c>
      <c r="BV14" s="4" t="e">
        <f t="shared" ca="1" si="1"/>
        <v>#N/A</v>
      </c>
    </row>
    <row r="15" spans="1:74" ht="16.5" thickBot="1" x14ac:dyDescent="0.3">
      <c r="AS15">
        <v>15</v>
      </c>
      <c r="AT15">
        <f>3*60+54</f>
        <v>234</v>
      </c>
    </row>
    <row r="16" spans="1:74" ht="15.75" x14ac:dyDescent="0.25">
      <c r="A16" s="19"/>
      <c r="B16" s="19" t="s">
        <v>851</v>
      </c>
      <c r="C16" s="19" t="s">
        <v>826</v>
      </c>
      <c r="D16" s="19" t="s">
        <v>852</v>
      </c>
      <c r="E16" s="19" t="s">
        <v>853</v>
      </c>
      <c r="F16" s="19" t="s">
        <v>854</v>
      </c>
      <c r="G16" s="19" t="s">
        <v>855</v>
      </c>
      <c r="H16" s="19" t="s">
        <v>856</v>
      </c>
      <c r="I16" s="19" t="s">
        <v>857</v>
      </c>
      <c r="J16" s="20" t="s">
        <v>858</v>
      </c>
      <c r="K16" s="21" t="s">
        <v>859</v>
      </c>
      <c r="AS16">
        <v>16</v>
      </c>
      <c r="AT16">
        <f t="shared" ref="AT16:AT21" si="2">3*60+17</f>
        <v>197</v>
      </c>
    </row>
    <row r="17" spans="1:46" ht="15.75" x14ac:dyDescent="0.25">
      <c r="A17" s="16" t="str">
        <f t="shared" ref="A17:A34" ca="1" si="3">IF($J17&lt;$BK$1,OFFSET($BE$12,0,$J17,1,1), NA())</f>
        <v>Intercept</v>
      </c>
      <c r="B17" s="16">
        <f t="shared" ref="B17:B34" ca="1" si="4">IF($J17&lt;$BK$1,OFFSET($BE$12,1,$J17,1,1), NA())</f>
        <v>240.46989799994009</v>
      </c>
      <c r="C17" s="16">
        <f t="shared" ref="C17:C34" ca="1" si="5">IF($J17&lt;$BK$1,OFFSET($BE$12,2,$J17,1,1), NA())</f>
        <v>1.6990861894881046</v>
      </c>
      <c r="D17" s="16">
        <f ca="1">B17/C17</f>
        <v>141.52895802913218</v>
      </c>
      <c r="E17" s="16">
        <f ca="1">TDIST(ABS(D17),$B$8-$BK$1,2)</f>
        <v>0</v>
      </c>
      <c r="F17" s="22">
        <v>-3.7254574846283717</v>
      </c>
      <c r="G17" s="22">
        <v>24.436173225494855</v>
      </c>
      <c r="H17" s="22">
        <v>-0.92643943666665507</v>
      </c>
      <c r="I17" s="22">
        <v>21.637155177533138</v>
      </c>
      <c r="J17" s="16">
        <v>0</v>
      </c>
      <c r="K17" s="4">
        <f ca="1">IF(ISERROR(A17),"",B17)</f>
        <v>240.46989799994009</v>
      </c>
      <c r="L17" s="23"/>
      <c r="AS17">
        <v>17</v>
      </c>
      <c r="AT17">
        <f t="shared" si="2"/>
        <v>197</v>
      </c>
    </row>
    <row r="18" spans="1:46" ht="15.75" x14ac:dyDescent="0.25">
      <c r="A18" s="16" t="str">
        <f t="shared" ca="1" si="3"/>
        <v>Week #</v>
      </c>
      <c r="B18" s="16">
        <f t="shared" ca="1" si="4"/>
        <v>-5.4182771562812646E-4</v>
      </c>
      <c r="C18" s="16">
        <f t="shared" ca="1" si="5"/>
        <v>1.3414945302525842E-3</v>
      </c>
      <c r="D18" s="16">
        <f ca="1">B18/C18</f>
        <v>-0.4038985649282581</v>
      </c>
      <c r="E18" s="16">
        <f t="shared" ref="E18:E34" ca="1" si="6">TDIST(ABS(D18),$B$8-$BK$1,2)</f>
        <v>0.68632672902311032</v>
      </c>
      <c r="F18" s="22">
        <v>1.5260236983227822</v>
      </c>
      <c r="G18" s="22">
        <v>6.2543647303068557</v>
      </c>
      <c r="H18" s="22">
        <v>1.9959791501810402</v>
      </c>
      <c r="I18" s="22">
        <v>5.7844092784485976</v>
      </c>
      <c r="J18" s="16">
        <v>1</v>
      </c>
      <c r="K18" s="4" t="str">
        <f ca="1">IF(ISERROR(A18),""," + "&amp;B18&amp;"*"&amp;A18)</f>
        <v xml:space="preserve"> + -0.000541827715628126*Week #</v>
      </c>
      <c r="L18" s="23"/>
      <c r="AS18">
        <v>18</v>
      </c>
      <c r="AT18">
        <f t="shared" si="2"/>
        <v>197</v>
      </c>
    </row>
    <row r="19" spans="1:46" ht="15.75" x14ac:dyDescent="0.25">
      <c r="A19" s="16" t="e">
        <f t="shared" ca="1" si="3"/>
        <v>#N/A</v>
      </c>
      <c r="B19" s="16" t="e">
        <f t="shared" ca="1" si="4"/>
        <v>#N/A</v>
      </c>
      <c r="C19" s="16" t="e">
        <f t="shared" ca="1" si="5"/>
        <v>#N/A</v>
      </c>
      <c r="D19" s="16" t="e">
        <f ca="1">B19/C19</f>
        <v>#N/A</v>
      </c>
      <c r="E19" s="16" t="e">
        <f t="shared" ca="1" si="6"/>
        <v>#N/A</v>
      </c>
      <c r="F19" s="22">
        <v>-6.1714183107161933</v>
      </c>
      <c r="G19" s="22">
        <v>-1.4735633543659756</v>
      </c>
      <c r="H19" s="22">
        <v>-5.7044929062578547</v>
      </c>
      <c r="I19" s="22">
        <v>-1.9404887588243145</v>
      </c>
      <c r="J19" s="16">
        <v>2</v>
      </c>
      <c r="K19" s="4" t="str">
        <f t="shared" ref="K19:K34" ca="1" si="7">IF(ISERROR(A19),""," + "&amp;B19&amp;"*"&amp;A19)</f>
        <v/>
      </c>
      <c r="L19" s="23"/>
      <c r="AS19">
        <v>19</v>
      </c>
      <c r="AT19">
        <f t="shared" si="2"/>
        <v>197</v>
      </c>
    </row>
    <row r="20" spans="1:46" ht="15.75" x14ac:dyDescent="0.25">
      <c r="A20" s="16" t="e">
        <f t="shared" ca="1" si="3"/>
        <v>#N/A</v>
      </c>
      <c r="B20" s="16" t="e">
        <f t="shared" ca="1" si="4"/>
        <v>#N/A</v>
      </c>
      <c r="C20" s="16" t="e">
        <f t="shared" ca="1" si="5"/>
        <v>#N/A</v>
      </c>
      <c r="D20" s="16" t="e">
        <f t="shared" ref="D20:D34" ca="1" si="8">B20/C20</f>
        <v>#N/A</v>
      </c>
      <c r="E20" s="16" t="e">
        <f t="shared" ca="1" si="6"/>
        <v>#N/A</v>
      </c>
      <c r="F20" s="22">
        <v>0</v>
      </c>
      <c r="G20" s="22">
        <v>0</v>
      </c>
      <c r="H20" s="22">
        <v>0</v>
      </c>
      <c r="I20" s="22">
        <v>0</v>
      </c>
      <c r="J20" s="16">
        <v>3</v>
      </c>
      <c r="K20" s="4" t="str">
        <f t="shared" ca="1" si="7"/>
        <v/>
      </c>
      <c r="AS20">
        <v>20</v>
      </c>
      <c r="AT20">
        <f t="shared" si="2"/>
        <v>197</v>
      </c>
    </row>
    <row r="21" spans="1:46" ht="15.75" x14ac:dyDescent="0.25">
      <c r="A21" s="16" t="e">
        <f t="shared" ca="1" si="3"/>
        <v>#N/A</v>
      </c>
      <c r="B21" s="16" t="e">
        <f t="shared" ca="1" si="4"/>
        <v>#N/A</v>
      </c>
      <c r="C21" s="16" t="e">
        <f t="shared" ca="1" si="5"/>
        <v>#N/A</v>
      </c>
      <c r="D21" s="16" t="e">
        <f t="shared" ca="1" si="8"/>
        <v>#N/A</v>
      </c>
      <c r="E21" s="16" t="e">
        <f t="shared" ca="1" si="6"/>
        <v>#N/A</v>
      </c>
      <c r="F21" s="22">
        <v>0</v>
      </c>
      <c r="G21" s="22">
        <v>0</v>
      </c>
      <c r="H21" s="22">
        <v>0</v>
      </c>
      <c r="I21" s="22">
        <v>0</v>
      </c>
      <c r="J21" s="16">
        <v>4</v>
      </c>
      <c r="K21" s="4" t="str">
        <f t="shared" ca="1" si="7"/>
        <v/>
      </c>
      <c r="AS21">
        <v>21</v>
      </c>
      <c r="AT21">
        <f t="shared" si="2"/>
        <v>197</v>
      </c>
    </row>
    <row r="22" spans="1:46" ht="15.75" x14ac:dyDescent="0.25">
      <c r="A22" s="16" t="e">
        <f t="shared" ca="1" si="3"/>
        <v>#N/A</v>
      </c>
      <c r="B22" s="16" t="e">
        <f t="shared" ca="1" si="4"/>
        <v>#N/A</v>
      </c>
      <c r="C22" s="16" t="e">
        <f t="shared" ca="1" si="5"/>
        <v>#N/A</v>
      </c>
      <c r="D22" s="16" t="e">
        <f t="shared" ca="1" si="8"/>
        <v>#N/A</v>
      </c>
      <c r="E22" s="16" t="e">
        <f t="shared" ca="1" si="6"/>
        <v>#N/A</v>
      </c>
      <c r="F22" s="22">
        <v>0</v>
      </c>
      <c r="G22" s="22">
        <v>0</v>
      </c>
      <c r="H22" s="22">
        <v>0</v>
      </c>
      <c r="I22" s="22">
        <v>0</v>
      </c>
      <c r="J22" s="16">
        <v>5</v>
      </c>
      <c r="K22" s="4" t="str">
        <f t="shared" ca="1" si="7"/>
        <v/>
      </c>
      <c r="AS22">
        <v>22</v>
      </c>
      <c r="AT22">
        <f>3*60+50</f>
        <v>230</v>
      </c>
    </row>
    <row r="23" spans="1:46" ht="15.75" x14ac:dyDescent="0.25">
      <c r="A23" s="16" t="e">
        <f t="shared" ca="1" si="3"/>
        <v>#N/A</v>
      </c>
      <c r="B23" s="16" t="e">
        <f t="shared" ca="1" si="4"/>
        <v>#N/A</v>
      </c>
      <c r="C23" s="16" t="e">
        <f t="shared" ca="1" si="5"/>
        <v>#N/A</v>
      </c>
      <c r="D23" s="16" t="e">
        <f t="shared" ca="1" si="8"/>
        <v>#N/A</v>
      </c>
      <c r="E23" s="16" t="e">
        <f t="shared" ca="1" si="6"/>
        <v>#N/A</v>
      </c>
      <c r="F23" s="22">
        <v>0</v>
      </c>
      <c r="G23" s="22">
        <v>0</v>
      </c>
      <c r="H23" s="22">
        <v>0</v>
      </c>
      <c r="I23" s="22">
        <v>0</v>
      </c>
      <c r="J23" s="16">
        <v>6</v>
      </c>
      <c r="K23" s="4" t="str">
        <f t="shared" ca="1" si="7"/>
        <v/>
      </c>
      <c r="AS23">
        <v>23</v>
      </c>
      <c r="AT23">
        <f>3*60+50</f>
        <v>230</v>
      </c>
    </row>
    <row r="24" spans="1:46" ht="15.75" x14ac:dyDescent="0.25">
      <c r="A24" s="16" t="e">
        <f t="shared" ca="1" si="3"/>
        <v>#N/A</v>
      </c>
      <c r="B24" s="16" t="e">
        <f t="shared" ca="1" si="4"/>
        <v>#N/A</v>
      </c>
      <c r="C24" s="16" t="e">
        <f t="shared" ca="1" si="5"/>
        <v>#N/A</v>
      </c>
      <c r="D24" s="16" t="e">
        <f t="shared" ca="1" si="8"/>
        <v>#N/A</v>
      </c>
      <c r="E24" s="16" t="e">
        <f t="shared" ca="1" si="6"/>
        <v>#N/A</v>
      </c>
      <c r="F24" s="22">
        <v>0</v>
      </c>
      <c r="G24" s="22">
        <v>0</v>
      </c>
      <c r="H24" s="22">
        <v>0</v>
      </c>
      <c r="I24" s="22">
        <v>0</v>
      </c>
      <c r="J24" s="16">
        <v>7</v>
      </c>
      <c r="K24" s="4" t="str">
        <f t="shared" ca="1" si="7"/>
        <v/>
      </c>
      <c r="AS24">
        <v>24</v>
      </c>
      <c r="AT24">
        <f>2*60+45</f>
        <v>165</v>
      </c>
    </row>
    <row r="25" spans="1:46" ht="15.75" x14ac:dyDescent="0.25">
      <c r="A25" s="16" t="e">
        <f t="shared" ca="1" si="3"/>
        <v>#N/A</v>
      </c>
      <c r="B25" s="16" t="e">
        <f t="shared" ca="1" si="4"/>
        <v>#N/A</v>
      </c>
      <c r="C25" s="16" t="e">
        <f t="shared" ca="1" si="5"/>
        <v>#N/A</v>
      </c>
      <c r="D25" s="16" t="e">
        <f t="shared" ca="1" si="8"/>
        <v>#N/A</v>
      </c>
      <c r="E25" s="16" t="e">
        <f t="shared" ca="1" si="6"/>
        <v>#N/A</v>
      </c>
      <c r="F25" s="22">
        <v>0</v>
      </c>
      <c r="G25" s="22">
        <v>0</v>
      </c>
      <c r="H25" s="22">
        <v>0</v>
      </c>
      <c r="I25" s="22">
        <v>0</v>
      </c>
      <c r="J25" s="16">
        <v>8</v>
      </c>
      <c r="K25" s="4" t="str">
        <f t="shared" ca="1" si="7"/>
        <v/>
      </c>
      <c r="AS25">
        <v>25</v>
      </c>
      <c r="AT25">
        <f>3*60+51</f>
        <v>231</v>
      </c>
    </row>
    <row r="26" spans="1:46" ht="15.75" x14ac:dyDescent="0.25">
      <c r="A26" s="16" t="e">
        <f t="shared" ca="1" si="3"/>
        <v>#N/A</v>
      </c>
      <c r="B26" s="16" t="e">
        <f t="shared" ca="1" si="4"/>
        <v>#N/A</v>
      </c>
      <c r="C26" s="16" t="e">
        <f t="shared" ca="1" si="5"/>
        <v>#N/A</v>
      </c>
      <c r="D26" s="16" t="e">
        <f t="shared" ca="1" si="8"/>
        <v>#N/A</v>
      </c>
      <c r="E26" s="16" t="e">
        <f t="shared" ca="1" si="6"/>
        <v>#N/A</v>
      </c>
      <c r="F26" s="22" t="s">
        <v>860</v>
      </c>
      <c r="G26" s="22">
        <v>0</v>
      </c>
      <c r="H26" s="22">
        <v>0</v>
      </c>
      <c r="I26" s="22">
        <v>0</v>
      </c>
      <c r="J26" s="16">
        <v>9</v>
      </c>
      <c r="K26" s="4" t="str">
        <f t="shared" ca="1" si="7"/>
        <v/>
      </c>
      <c r="AS26">
        <v>26</v>
      </c>
      <c r="AT26">
        <f>3*60+51</f>
        <v>231</v>
      </c>
    </row>
    <row r="27" spans="1:46" ht="15.75" x14ac:dyDescent="0.25">
      <c r="A27" s="16" t="e">
        <f t="shared" ca="1" si="3"/>
        <v>#N/A</v>
      </c>
      <c r="B27" s="16" t="e">
        <f t="shared" ca="1" si="4"/>
        <v>#N/A</v>
      </c>
      <c r="C27" s="16" t="e">
        <f t="shared" ca="1" si="5"/>
        <v>#N/A</v>
      </c>
      <c r="D27" s="16" t="e">
        <f t="shared" ca="1" si="8"/>
        <v>#N/A</v>
      </c>
      <c r="E27" s="16" t="e">
        <f t="shared" ca="1" si="6"/>
        <v>#N/A</v>
      </c>
      <c r="F27" s="22" t="s">
        <v>861</v>
      </c>
      <c r="G27" s="22">
        <v>0</v>
      </c>
      <c r="H27" s="22">
        <v>0</v>
      </c>
      <c r="I27" s="22">
        <v>0</v>
      </c>
      <c r="J27" s="16">
        <v>10</v>
      </c>
      <c r="K27" s="4" t="str">
        <f t="shared" ca="1" si="7"/>
        <v/>
      </c>
      <c r="AS27">
        <v>27</v>
      </c>
      <c r="AT27">
        <f>3*60</f>
        <v>180</v>
      </c>
    </row>
    <row r="28" spans="1:46" ht="15.75" x14ac:dyDescent="0.25">
      <c r="A28" s="16" t="e">
        <f t="shared" ca="1" si="3"/>
        <v>#N/A</v>
      </c>
      <c r="B28" s="16" t="e">
        <f t="shared" ca="1" si="4"/>
        <v>#N/A</v>
      </c>
      <c r="C28" s="16" t="e">
        <f t="shared" ca="1" si="5"/>
        <v>#N/A</v>
      </c>
      <c r="D28" s="16" t="e">
        <f t="shared" ca="1" si="8"/>
        <v>#N/A</v>
      </c>
      <c r="E28" s="16" t="e">
        <f t="shared" ca="1" si="6"/>
        <v>#N/A</v>
      </c>
      <c r="F28" s="22" t="s">
        <v>862</v>
      </c>
      <c r="G28" s="22">
        <v>0</v>
      </c>
      <c r="H28" s="22">
        <v>0</v>
      </c>
      <c r="I28" s="22">
        <v>0</v>
      </c>
      <c r="J28" s="16">
        <v>11</v>
      </c>
      <c r="K28" s="4" t="str">
        <f t="shared" ca="1" si="7"/>
        <v/>
      </c>
      <c r="R28" s="4" t="s">
        <v>863</v>
      </c>
      <c r="T28" s="4" t="s">
        <v>864</v>
      </c>
      <c r="Z28" s="4" t="s">
        <v>865</v>
      </c>
      <c r="AS28">
        <v>28</v>
      </c>
      <c r="AT28">
        <f>3*60</f>
        <v>180</v>
      </c>
    </row>
    <row r="29" spans="1:46" ht="15.75" x14ac:dyDescent="0.25">
      <c r="A29" s="16" t="e">
        <f t="shared" ca="1" si="3"/>
        <v>#N/A</v>
      </c>
      <c r="B29" s="16" t="e">
        <f t="shared" ca="1" si="4"/>
        <v>#N/A</v>
      </c>
      <c r="C29" s="16" t="e">
        <f t="shared" ca="1" si="5"/>
        <v>#N/A</v>
      </c>
      <c r="D29" s="16" t="e">
        <f t="shared" ca="1" si="8"/>
        <v>#N/A</v>
      </c>
      <c r="E29" s="16" t="e">
        <f t="shared" ca="1" si="6"/>
        <v>#N/A</v>
      </c>
      <c r="F29" s="22" t="s">
        <v>866</v>
      </c>
      <c r="G29" s="22">
        <v>0</v>
      </c>
      <c r="H29" s="22">
        <v>0</v>
      </c>
      <c r="I29" s="22">
        <v>0</v>
      </c>
      <c r="J29" s="16">
        <v>12</v>
      </c>
      <c r="K29" s="4" t="str">
        <f t="shared" ca="1" si="7"/>
        <v/>
      </c>
      <c r="R29" s="4" t="s">
        <v>867</v>
      </c>
      <c r="S29" s="4">
        <f ca="1">MIN($E$43:$E$65000)</f>
        <v>-13.469356172224451</v>
      </c>
      <c r="T29" s="4">
        <f ca="1">MAX($M$43:$M$65535)*1.1</f>
        <v>1.1000000000000001</v>
      </c>
      <c r="Z29" s="4" t="s">
        <v>799</v>
      </c>
      <c r="AS29">
        <v>29</v>
      </c>
      <c r="AT29">
        <f>3*60</f>
        <v>180</v>
      </c>
    </row>
    <row r="30" spans="1:46" ht="15.75" x14ac:dyDescent="0.25">
      <c r="A30" s="16" t="e">
        <f t="shared" ca="1" si="3"/>
        <v>#N/A</v>
      </c>
      <c r="B30" s="16" t="e">
        <f t="shared" ca="1" si="4"/>
        <v>#N/A</v>
      </c>
      <c r="C30" s="16" t="e">
        <f t="shared" ca="1" si="5"/>
        <v>#N/A</v>
      </c>
      <c r="D30" s="16" t="e">
        <f t="shared" ca="1" si="8"/>
        <v>#N/A</v>
      </c>
      <c r="E30" s="16" t="e">
        <f t="shared" ca="1" si="6"/>
        <v>#N/A</v>
      </c>
      <c r="F30" s="22">
        <v>0</v>
      </c>
      <c r="G30" s="22">
        <v>0</v>
      </c>
      <c r="H30" s="22">
        <v>0</v>
      </c>
      <c r="I30" s="22">
        <v>0</v>
      </c>
      <c r="J30" s="16">
        <v>13</v>
      </c>
      <c r="K30" s="4" t="str">
        <f t="shared" ca="1" si="7"/>
        <v/>
      </c>
      <c r="R30" s="4" t="s">
        <v>868</v>
      </c>
      <c r="S30" s="4">
        <f ca="1">QUARTILE($E$43:$E$65000,1)</f>
        <v>-7.719220715295549</v>
      </c>
      <c r="T30" s="4">
        <f ca="1">T29</f>
        <v>1.1000000000000001</v>
      </c>
      <c r="Z30" s="4" t="s">
        <v>869</v>
      </c>
      <c r="AS30">
        <v>30</v>
      </c>
      <c r="AT30">
        <f>2*60+55</f>
        <v>175</v>
      </c>
    </row>
    <row r="31" spans="1:46" ht="15.75" x14ac:dyDescent="0.25">
      <c r="A31" s="16" t="e">
        <f t="shared" ca="1" si="3"/>
        <v>#N/A</v>
      </c>
      <c r="B31" s="16" t="e">
        <f t="shared" ca="1" si="4"/>
        <v>#N/A</v>
      </c>
      <c r="C31" s="16" t="e">
        <f t="shared" ca="1" si="5"/>
        <v>#N/A</v>
      </c>
      <c r="D31" s="16" t="e">
        <f t="shared" ca="1" si="8"/>
        <v>#N/A</v>
      </c>
      <c r="E31" s="16" t="e">
        <f t="shared" ca="1" si="6"/>
        <v>#N/A</v>
      </c>
      <c r="F31" s="22">
        <v>0</v>
      </c>
      <c r="G31" s="22">
        <v>0</v>
      </c>
      <c r="H31" s="22">
        <v>0</v>
      </c>
      <c r="I31" s="22">
        <v>0</v>
      </c>
      <c r="J31" s="16">
        <v>14</v>
      </c>
      <c r="K31" s="4" t="str">
        <f t="shared" ca="1" si="7"/>
        <v/>
      </c>
      <c r="R31" s="4" t="s">
        <v>870</v>
      </c>
      <c r="S31" s="4">
        <f ca="1">MEDIAN($E$43:$E$65000)</f>
        <v>-1.9690852583666469</v>
      </c>
      <c r="T31" s="4">
        <f ca="1">T30</f>
        <v>1.1000000000000001</v>
      </c>
      <c r="Z31" s="4" t="s">
        <v>871</v>
      </c>
      <c r="AS31">
        <v>31</v>
      </c>
      <c r="AT31">
        <f>4*60+29</f>
        <v>269</v>
      </c>
    </row>
    <row r="32" spans="1:46" ht="15.75" x14ac:dyDescent="0.25">
      <c r="A32" s="16" t="e">
        <f t="shared" ca="1" si="3"/>
        <v>#N/A</v>
      </c>
      <c r="B32" s="16" t="e">
        <f t="shared" ca="1" si="4"/>
        <v>#N/A</v>
      </c>
      <c r="C32" s="16" t="e">
        <f t="shared" ca="1" si="5"/>
        <v>#N/A</v>
      </c>
      <c r="D32" s="16" t="e">
        <f t="shared" ca="1" si="8"/>
        <v>#N/A</v>
      </c>
      <c r="E32" s="16" t="e">
        <f t="shared" ca="1" si="6"/>
        <v>#N/A</v>
      </c>
      <c r="F32" s="22">
        <v>0</v>
      </c>
      <c r="G32" s="22">
        <v>0</v>
      </c>
      <c r="H32" s="22">
        <v>0</v>
      </c>
      <c r="I32" s="22">
        <v>0</v>
      </c>
      <c r="J32" s="16">
        <v>15</v>
      </c>
      <c r="K32" s="4" t="str">
        <f t="shared" ca="1" si="7"/>
        <v/>
      </c>
      <c r="R32" s="4" t="s">
        <v>872</v>
      </c>
      <c r="S32" s="4">
        <f ca="1">QUARTILE($E$43:$E$65000,3)</f>
        <v>3.7810501985622551</v>
      </c>
      <c r="T32" s="4">
        <f ca="1">T31</f>
        <v>1.1000000000000001</v>
      </c>
      <c r="Z32" s="4" t="s">
        <v>873</v>
      </c>
      <c r="AS32">
        <v>32</v>
      </c>
      <c r="AT32">
        <f>3*60+57</f>
        <v>237</v>
      </c>
    </row>
    <row r="33" spans="1:46" ht="15.75" x14ac:dyDescent="0.25">
      <c r="A33" s="16" t="e">
        <f t="shared" ca="1" si="3"/>
        <v>#N/A</v>
      </c>
      <c r="B33" s="16" t="e">
        <f t="shared" ca="1" si="4"/>
        <v>#N/A</v>
      </c>
      <c r="C33" s="16" t="e">
        <f t="shared" ca="1" si="5"/>
        <v>#N/A</v>
      </c>
      <c r="D33" s="16" t="e">
        <f t="shared" ca="1" si="8"/>
        <v>#N/A</v>
      </c>
      <c r="E33" s="16" t="e">
        <f t="shared" ca="1" si="6"/>
        <v>#N/A</v>
      </c>
      <c r="F33" s="22">
        <v>0</v>
      </c>
      <c r="G33" s="22">
        <v>0</v>
      </c>
      <c r="H33" s="22">
        <v>0</v>
      </c>
      <c r="I33" s="22">
        <v>0</v>
      </c>
      <c r="J33" s="16">
        <v>16</v>
      </c>
      <c r="K33" s="4" t="str">
        <f t="shared" ca="1" si="7"/>
        <v/>
      </c>
      <c r="R33" s="4" t="s">
        <v>874</v>
      </c>
      <c r="S33" s="4">
        <f ca="1">MAX($E$43:$E$65000)</f>
        <v>9.5311856554911571</v>
      </c>
      <c r="T33" s="4">
        <f ca="1">T32</f>
        <v>1.1000000000000001</v>
      </c>
      <c r="AA33" s="4" t="s">
        <v>804</v>
      </c>
      <c r="AB33" s="4" t="s">
        <v>805</v>
      </c>
      <c r="AC33" s="4" t="s">
        <v>806</v>
      </c>
      <c r="AD33" s="4" t="s">
        <v>807</v>
      </c>
      <c r="AE33" s="4" t="s">
        <v>808</v>
      </c>
      <c r="AS33">
        <v>33</v>
      </c>
      <c r="AT33">
        <f>3*60+57</f>
        <v>237</v>
      </c>
    </row>
    <row r="34" spans="1:46" ht="15.75" x14ac:dyDescent="0.25">
      <c r="A34" s="16" t="e">
        <f t="shared" ca="1" si="3"/>
        <v>#N/A</v>
      </c>
      <c r="B34" s="16" t="e">
        <f t="shared" ca="1" si="4"/>
        <v>#N/A</v>
      </c>
      <c r="C34" s="16" t="e">
        <f t="shared" ca="1" si="5"/>
        <v>#N/A</v>
      </c>
      <c r="D34" s="16" t="e">
        <f t="shared" ca="1" si="8"/>
        <v>#N/A</v>
      </c>
      <c r="E34" s="16" t="e">
        <f t="shared" ca="1" si="6"/>
        <v>#N/A</v>
      </c>
      <c r="F34" s="22">
        <v>0</v>
      </c>
      <c r="G34" s="22">
        <v>0</v>
      </c>
      <c r="H34" s="22">
        <v>0</v>
      </c>
      <c r="I34" s="22">
        <v>0</v>
      </c>
      <c r="J34" s="16">
        <v>17</v>
      </c>
      <c r="K34" s="4" t="str">
        <f t="shared" ca="1" si="7"/>
        <v/>
      </c>
      <c r="R34" s="4" t="s">
        <v>875</v>
      </c>
      <c r="S34" s="4">
        <f ca="1">AVERAGE($E$43:$E$65000)</f>
        <v>-1.9690852583666469</v>
      </c>
      <c r="Z34" s="4" t="s">
        <v>811</v>
      </c>
      <c r="AA34" s="15" t="str">
        <f>I3</f>
        <v>TotalStats</v>
      </c>
      <c r="AB34" s="15" t="str">
        <f>J3</f>
        <v>F</v>
      </c>
      <c r="AD34" s="15">
        <v>17</v>
      </c>
      <c r="AE34" s="15">
        <v>21</v>
      </c>
      <c r="AI34" s="4" t="str">
        <f>$AA34&amp;"!"&amp;AB34&amp;AD34</f>
        <v>TotalStats!F17</v>
      </c>
      <c r="AJ34" s="4" t="str">
        <f>AI34&amp;":"&amp;AB34&amp;AE34</f>
        <v>TotalStats!F17:F21</v>
      </c>
      <c r="AS34">
        <v>34</v>
      </c>
      <c r="AT34">
        <f>3*60+57</f>
        <v>237</v>
      </c>
    </row>
    <row r="35" spans="1:46" ht="15.75" x14ac:dyDescent="0.25">
      <c r="A35" s="16" t="s">
        <v>876</v>
      </c>
      <c r="B35" s="16"/>
      <c r="C35" s="16"/>
      <c r="Z35" s="4" t="s">
        <v>815</v>
      </c>
      <c r="AA35" s="17" t="str">
        <f>AA34</f>
        <v>TotalStats</v>
      </c>
      <c r="AB35" s="15" t="str">
        <f>J4</f>
        <v>B</v>
      </c>
      <c r="AC35" s="15" t="str">
        <f>K4</f>
        <v>B</v>
      </c>
      <c r="AD35" s="17">
        <f>AD34</f>
        <v>17</v>
      </c>
      <c r="AE35" s="17">
        <f>AD35+(AE34-AD34)</f>
        <v>21</v>
      </c>
      <c r="AI35" s="4" t="str">
        <f>$AA35&amp;"!"&amp;AB35&amp;AD35</f>
        <v>TotalStats!B17</v>
      </c>
      <c r="AJ35" s="4" t="str">
        <f>AI35&amp;":"&amp;AC35&amp;AE35</f>
        <v>TotalStats!B17:B21</v>
      </c>
      <c r="AS35">
        <v>35</v>
      </c>
      <c r="AT35">
        <f>3*60+57</f>
        <v>237</v>
      </c>
    </row>
    <row r="36" spans="1:46" ht="15.75" x14ac:dyDescent="0.25">
      <c r="A36" s="4" t="s">
        <v>877</v>
      </c>
      <c r="B36" s="16" t="str">
        <f ca="1">K17&amp;K18&amp;K19&amp;K20&amp;K21&amp;K22&amp;K23&amp;K24&amp;K25&amp;K26&amp;K27&amp;K28&amp;K29&amp;K30&amp;K31&amp;K32&amp;K33&amp;K34</f>
        <v>240.46989799994 + -0.000541827715628126*Week #</v>
      </c>
      <c r="AI36" s="4" t="str">
        <f>$AA34&amp;"!"&amp;AB34&amp;(AD34-1)</f>
        <v>TotalStats!F16</v>
      </c>
      <c r="AS36">
        <v>36</v>
      </c>
      <c r="AT36">
        <f>4*60+49</f>
        <v>289</v>
      </c>
    </row>
    <row r="37" spans="1:46" ht="15.75" x14ac:dyDescent="0.25">
      <c r="A37" s="4" t="s">
        <v>878</v>
      </c>
      <c r="O37" s="4" t="s">
        <v>879</v>
      </c>
      <c r="AI37" s="4" t="str">
        <f>$AA35&amp;"!"&amp;AB35&amp;(AD35-1)</f>
        <v>TotalStats!B16</v>
      </c>
      <c r="AS37">
        <v>37</v>
      </c>
      <c r="AT37">
        <f>2*60+42</f>
        <v>162</v>
      </c>
    </row>
    <row r="38" spans="1:46" ht="15.75" x14ac:dyDescent="0.25">
      <c r="O38" s="4">
        <f>COUNT(#REF!)</f>
        <v>0</v>
      </c>
      <c r="Z38" s="4" t="s">
        <v>880</v>
      </c>
      <c r="AS38">
        <v>38</v>
      </c>
      <c r="AT38">
        <f>2*60+42</f>
        <v>162</v>
      </c>
    </row>
    <row r="39" spans="1:46" ht="16.5" thickBot="1" x14ac:dyDescent="0.3">
      <c r="O39" s="4" t="s">
        <v>881</v>
      </c>
      <c r="V39" s="24"/>
      <c r="AS39">
        <v>39</v>
      </c>
      <c r="AT39">
        <f>2*60+42</f>
        <v>162</v>
      </c>
    </row>
    <row r="40" spans="1:46" ht="30.75" thickBot="1" x14ac:dyDescent="0.3">
      <c r="A40" s="4" t="s">
        <v>882</v>
      </c>
      <c r="O40" s="4" t="s">
        <v>883</v>
      </c>
      <c r="W40" s="25"/>
      <c r="X40" s="26"/>
      <c r="Z40" s="19" t="s">
        <v>884</v>
      </c>
      <c r="AA40" s="27" t="str">
        <f ca="1">"Observed  "&amp;INDIRECT(AI36)</f>
        <v>Observed  233</v>
      </c>
      <c r="AB40" s="27" t="str">
        <f ca="1">"Predicted "&amp;INDIRECT(AI36)</f>
        <v>Predicted 233</v>
      </c>
      <c r="AC40" s="19" t="s">
        <v>885</v>
      </c>
      <c r="AS40">
        <v>40</v>
      </c>
      <c r="AT40">
        <f>5*60+15</f>
        <v>315</v>
      </c>
    </row>
    <row r="41" spans="1:46" ht="16.5" thickBot="1" x14ac:dyDescent="0.3">
      <c r="B41" s="19" t="s">
        <v>886</v>
      </c>
      <c r="C41" s="4">
        <f ca="1">I13</f>
        <v>1</v>
      </c>
      <c r="D41" s="4" t="str">
        <f ca="1">I14</f>
        <v>good: #rows in residuals is equal to # of data points</v>
      </c>
      <c r="O41" s="4" t="s">
        <v>887</v>
      </c>
      <c r="W41" s="25"/>
      <c r="X41" s="26"/>
      <c r="Z41" s="16">
        <v>1</v>
      </c>
      <c r="AA41" s="4">
        <f ca="1">IF(OR(ISBLANK(Z41),Z41&gt;$I$9),NA(),OFFSET(INDIRECT($AI$34),Z41-1,0,1,1))</f>
        <v>294</v>
      </c>
      <c r="AB41" s="16">
        <f ca="1">$BE$13+SUMPRODUCT(OFFSET($BF$13,0,0,1,$BE$9),OFFSET(INDIRECT($AI$35),Z41-1,0,1,$BE$9))</f>
        <v>240.46122875649004</v>
      </c>
      <c r="AC41" s="16">
        <f ca="1">AA41-AB41</f>
        <v>53.538771243509956</v>
      </c>
      <c r="AS41">
        <v>41</v>
      </c>
      <c r="AT41">
        <f>5*60+15</f>
        <v>315</v>
      </c>
    </row>
    <row r="42" spans="1:46" ht="90" x14ac:dyDescent="0.25">
      <c r="A42" s="19" t="s">
        <v>888</v>
      </c>
      <c r="B42" s="19" t="e">
        <f ca="1">A19</f>
        <v>#N/A</v>
      </c>
      <c r="C42" s="27" t="str">
        <f ca="1">"Observed "&amp;BC12</f>
        <v>Observed Time in Seconds(random week)</v>
      </c>
      <c r="D42" s="27" t="str">
        <f ca="1">"Predicted  "&amp;BC12</f>
        <v>Predicted  Time in Seconds(random week)</v>
      </c>
      <c r="E42" s="19" t="str">
        <f ca="1">"Residuals of "&amp;BC12</f>
        <v>Residuals of Time in Seconds(random week)</v>
      </c>
      <c r="F42" s="27" t="s">
        <v>889</v>
      </c>
      <c r="G42" s="28" t="str">
        <f ca="1">E42</f>
        <v>Residuals of Time in Seconds(random week)</v>
      </c>
      <c r="H42" s="24" t="s">
        <v>890</v>
      </c>
      <c r="I42" s="24" t="s">
        <v>891</v>
      </c>
      <c r="J42" s="24" t="s">
        <v>892</v>
      </c>
      <c r="K42" s="24" t="s">
        <v>893</v>
      </c>
      <c r="L42" s="24" t="str">
        <f ca="1">"Ordered "&amp;G42</f>
        <v>Ordered Residuals of Time in Seconds(random week)</v>
      </c>
      <c r="M42" s="24" t="str">
        <f ca="1">G42</f>
        <v>Residuals of Time in Seconds(random week)</v>
      </c>
      <c r="O42" s="4" t="s">
        <v>894</v>
      </c>
      <c r="P42" s="4" t="s">
        <v>895</v>
      </c>
      <c r="Q42" s="4" t="s">
        <v>896</v>
      </c>
      <c r="R42" s="24" t="s">
        <v>897</v>
      </c>
      <c r="S42" s="24" t="s">
        <v>898</v>
      </c>
      <c r="T42" s="24" t="s">
        <v>899</v>
      </c>
      <c r="U42" s="24" t="s">
        <v>900</v>
      </c>
      <c r="W42" s="25"/>
      <c r="X42" s="26"/>
      <c r="Z42" s="16">
        <v>2</v>
      </c>
      <c r="AA42" s="4">
        <f ca="1">IF(OR(ISBLANK(Z42),Z42&gt;$I$9),NA(),OFFSET(INDIRECT($AI$34),Z42-1,0,1,1))</f>
        <v>201</v>
      </c>
      <c r="AB42" s="16">
        <f ca="1">$BE$13+SUMPRODUCT(OFFSET($BF$13,0,0,1,$BE$9),OFFSET(INDIRECT($AI$35),Z42-1,0,1,$BE$9))</f>
        <v>240.46068692877441</v>
      </c>
      <c r="AC42" s="16">
        <f ca="1">AA42-AB42</f>
        <v>-39.460686928774408</v>
      </c>
      <c r="AI42" s="4" t="s">
        <v>901</v>
      </c>
      <c r="AS42">
        <v>42</v>
      </c>
      <c r="AT42">
        <f>5*60+15</f>
        <v>315</v>
      </c>
    </row>
    <row r="43" spans="1:46" ht="15.75" x14ac:dyDescent="0.25">
      <c r="A43" s="16">
        <v>1</v>
      </c>
      <c r="B43" s="22" t="s">
        <v>902</v>
      </c>
      <c r="C43" s="4">
        <f t="shared" ref="C43:C106" ca="1" si="9">IF(OR(ISBLANK(A43),A43&gt;$I$9),NA(),OFFSET(INDIRECT($BA$3),A43-1,0,1,1))</f>
        <v>227</v>
      </c>
      <c r="D43" s="16">
        <f t="shared" ref="D43:D106" ca="1" si="10">$BE$13+SUMPRODUCT(OFFSET($BF$13,0,0,1,$BE$9),OFFSET(INDIRECT($BA$4),A43-1,0,1,$BE$9))</f>
        <v>240.46935617222445</v>
      </c>
      <c r="E43" s="16">
        <f t="shared" ref="E43:E106" ca="1" si="11">C43-D43</f>
        <v>-13.469356172224451</v>
      </c>
      <c r="F43" s="22" t="s">
        <v>902</v>
      </c>
      <c r="G43" s="29">
        <f ca="1">E43</f>
        <v>-13.469356172224451</v>
      </c>
      <c r="H43" s="4">
        <v>1</v>
      </c>
      <c r="I43" s="4">
        <f ca="1">(H43-0.5)/$B$8</f>
        <v>2.2799817601459188E-4</v>
      </c>
      <c r="J43" s="4">
        <f ca="1">1-I43</f>
        <v>0.9997720018239854</v>
      </c>
      <c r="K43" s="30">
        <f ca="1">NORMINV((H43-0.5)/$B$8,0,1)</f>
        <v>-3.5053564370253762</v>
      </c>
      <c r="L43" s="4">
        <f ca="1">IF(H43&lt;=$B$8,SMALL($E$43:$E$65535,H43),NA())</f>
        <v>-13.469356172224451</v>
      </c>
      <c r="M43" s="31">
        <v>1</v>
      </c>
      <c r="O43" s="32">
        <f ca="1">S29</f>
        <v>-13.469356172224451</v>
      </c>
      <c r="P43" s="4">
        <f t="shared" ref="P43:P56" ca="1" si="12">O44</f>
        <v>-11.16930198945289</v>
      </c>
      <c r="Q43" s="31" t="str">
        <f ca="1">"&lt;"&amp;P43</f>
        <v>&lt;-11.1693019894529</v>
      </c>
      <c r="R43" s="4">
        <f ca="1">COUNTIF($E$43:$E$65535,"&lt;" &amp;P43)</f>
        <v>1</v>
      </c>
      <c r="S43" s="4">
        <f ca="1">R43</f>
        <v>1</v>
      </c>
      <c r="T43" s="33">
        <f ca="1">S43/$B$8</f>
        <v>4.5599635202918376E-4</v>
      </c>
      <c r="U43" s="34">
        <f ca="1">T43</f>
        <v>4.5599635202918376E-4</v>
      </c>
      <c r="W43" s="25"/>
      <c r="X43" s="26"/>
      <c r="Z43" s="16">
        <v>3</v>
      </c>
      <c r="AA43" s="4">
        <f ca="1">IF(OR(ISBLANK(Z43),Z43&gt;$I$9),NA(),OFFSET(INDIRECT($AI$34),Z43-1,0,1,1))</f>
        <v>223</v>
      </c>
      <c r="AB43" s="16">
        <f ca="1">$BE$13+SUMPRODUCT(OFFSET($BF$13,0,0,1,$BE$9),OFFSET(INDIRECT($AI$35),Z43-1,0,1,$BE$9))</f>
        <v>240.46014510105877</v>
      </c>
      <c r="AC43" s="16">
        <f ca="1">AA43-AB43</f>
        <v>-17.460145101058771</v>
      </c>
      <c r="AI43" s="4" t="s">
        <v>903</v>
      </c>
      <c r="AS43">
        <v>43</v>
      </c>
      <c r="AT43">
        <f>5*60+15</f>
        <v>315</v>
      </c>
    </row>
    <row r="44" spans="1:46" ht="15.75" x14ac:dyDescent="0.25">
      <c r="A44" s="16">
        <v>2</v>
      </c>
      <c r="B44" s="22" t="s">
        <v>861</v>
      </c>
      <c r="C44" s="4">
        <f t="shared" ca="1" si="9"/>
        <v>250</v>
      </c>
      <c r="D44" s="16">
        <f t="shared" ca="1" si="10"/>
        <v>240.46881434450884</v>
      </c>
      <c r="E44" s="16">
        <f t="shared" ca="1" si="11"/>
        <v>9.5311856554911571</v>
      </c>
      <c r="F44" s="22" t="s">
        <v>861</v>
      </c>
      <c r="G44" s="29">
        <f t="shared" ref="G44:G107" ca="1" si="13">E44</f>
        <v>9.5311856554911571</v>
      </c>
      <c r="H44" s="4">
        <v>2</v>
      </c>
      <c r="I44" s="4">
        <f t="shared" ref="I44:I107" ca="1" si="14">(H44-0.5)/$B$8</f>
        <v>6.8399452804377564E-4</v>
      </c>
      <c r="J44" s="4">
        <f t="shared" ref="J44:J107" ca="1" si="15">1-I44</f>
        <v>0.9993160054719562</v>
      </c>
      <c r="K44" s="30">
        <f t="shared" ref="K44:K107" ca="1" si="16">NORMINV((H44-0.5)/$B$8,0,1)</f>
        <v>-3.2013212853513022</v>
      </c>
      <c r="L44" s="4">
        <f t="shared" ref="L44:L107" ca="1" si="17">IF(H44&lt;=$B$8,SMALL($E$43:$E$65535,H44),NA())</f>
        <v>9.5311856554911571</v>
      </c>
      <c r="M44" s="4">
        <f ca="1">IF(ROUND($AI$63*L44,$AI$61)=ROUND($AI$63*L43,$AI$61),M43+1,$M$43)</f>
        <v>1</v>
      </c>
      <c r="O44" s="32">
        <f ca="1">O43+($S$33-$S$29)/10</f>
        <v>-11.16930198945289</v>
      </c>
      <c r="P44" s="4">
        <f t="shared" ca="1" si="12"/>
        <v>-8.8692478066813294</v>
      </c>
      <c r="Q44" s="4" t="str">
        <f t="shared" ref="Q44:Q56" ca="1" si="18">O44&amp;" to &lt;"&amp;P44</f>
        <v>-11.1693019894529 to &lt;-8.86924780668133</v>
      </c>
      <c r="R44" s="4">
        <f t="shared" ref="R44:R56" ca="1" si="19">COUNTIF($E$43:$E$65535,"&lt;" &amp;P44)</f>
        <v>1</v>
      </c>
      <c r="S44" s="4">
        <f ca="1">R44-R43</f>
        <v>0</v>
      </c>
      <c r="T44" s="33">
        <f t="shared" ref="T44:T56" ca="1" si="20">S44/$B$8</f>
        <v>0</v>
      </c>
      <c r="U44" s="34">
        <f ca="1">U43+T44</f>
        <v>4.5599635202918376E-4</v>
      </c>
      <c r="W44" s="25"/>
      <c r="X44" s="26"/>
      <c r="Z44" s="16">
        <v>4</v>
      </c>
      <c r="AA44" s="4">
        <f ca="1">IF(OR(ISBLANK(Z44),Z44&gt;$I$9),NA(),OFFSET(INDIRECT($AI$34),Z44-1,0,1,1))</f>
        <v>221</v>
      </c>
      <c r="AB44" s="16">
        <f ca="1">$BE$13+SUMPRODUCT(OFFSET($BF$13,0,0,1,$BE$9),OFFSET(INDIRECT($AI$35),Z44-1,0,1,$BE$9))</f>
        <v>240.45960327334316</v>
      </c>
      <c r="AC44" s="16">
        <f ca="1">AA44-AB44</f>
        <v>-19.459603273343163</v>
      </c>
      <c r="AI44" s="4" t="s">
        <v>904</v>
      </c>
      <c r="AS44">
        <v>44</v>
      </c>
      <c r="AT44">
        <f>5*60+15</f>
        <v>315</v>
      </c>
    </row>
    <row r="45" spans="1:46" ht="15.75" x14ac:dyDescent="0.25">
      <c r="A45" s="16">
        <v>3</v>
      </c>
      <c r="B45" s="22" t="s">
        <v>862</v>
      </c>
      <c r="C45" s="4">
        <f t="shared" ca="1" si="9"/>
        <v>256</v>
      </c>
      <c r="D45" s="16"/>
      <c r="E45" s="16"/>
      <c r="F45" s="22"/>
      <c r="G45" s="29"/>
      <c r="K45" s="30"/>
      <c r="O45" s="32">
        <f t="shared" ref="O45:O56" ca="1" si="21">O44+($S$33-$S$29)/10</f>
        <v>-8.8692478066813294</v>
      </c>
      <c r="P45" s="4">
        <f t="shared" ca="1" si="12"/>
        <v>-6.5691936239097686</v>
      </c>
      <c r="Q45" s="4" t="str">
        <f t="shared" ca="1" si="18"/>
        <v>-8.86924780668133 to &lt;-6.56919362390977</v>
      </c>
      <c r="R45" s="4">
        <f t="shared" ca="1" si="19"/>
        <v>1</v>
      </c>
      <c r="S45" s="4">
        <f t="shared" ref="S45:S56" ca="1" si="22">R45-R44</f>
        <v>0</v>
      </c>
      <c r="T45" s="33">
        <f t="shared" ca="1" si="20"/>
        <v>0</v>
      </c>
      <c r="U45" s="34">
        <f t="shared" ref="U45:U56" ca="1" si="23">U44+T45</f>
        <v>4.5599635202918376E-4</v>
      </c>
      <c r="W45" s="25"/>
      <c r="X45" s="26"/>
      <c r="Z45" s="16">
        <v>5</v>
      </c>
      <c r="AA45" s="4">
        <f ca="1">IF(OR(ISBLANK(Z45),Z45&gt;$I$9),NA(),OFFSET(INDIRECT($AI$34),Z45-1,0,1,1))</f>
        <v>281</v>
      </c>
      <c r="AB45" s="16">
        <f ca="1">$BE$13+SUMPRODUCT(OFFSET($BF$13,0,0,1,$BE$9),OFFSET(INDIRECT($AI$35),Z45-1,0,1,$BE$9))</f>
        <v>240.45906144562753</v>
      </c>
      <c r="AC45" s="16">
        <f ca="1">AA45-AB45</f>
        <v>40.540938554372474</v>
      </c>
      <c r="AI45" s="4" t="s">
        <v>905</v>
      </c>
      <c r="AS45">
        <v>45</v>
      </c>
      <c r="AT45">
        <f>2*60+36</f>
        <v>156</v>
      </c>
    </row>
    <row r="46" spans="1:46" ht="15.75" x14ac:dyDescent="0.25">
      <c r="A46" s="16">
        <v>4</v>
      </c>
      <c r="B46" s="22" t="s">
        <v>866</v>
      </c>
      <c r="C46" s="4">
        <f t="shared" ca="1" si="9"/>
        <v>244</v>
      </c>
      <c r="D46" s="16"/>
      <c r="E46" s="16"/>
      <c r="F46" s="22"/>
      <c r="G46" s="29"/>
      <c r="K46" s="30"/>
      <c r="O46" s="32">
        <f t="shared" ca="1" si="21"/>
        <v>-6.5691936239097686</v>
      </c>
      <c r="P46" s="4">
        <f t="shared" ca="1" si="12"/>
        <v>-4.2691394411382078</v>
      </c>
      <c r="Q46" s="4" t="str">
        <f t="shared" ca="1" si="18"/>
        <v>-6.56919362390977 to &lt;-4.26913944113821</v>
      </c>
      <c r="R46" s="4">
        <f t="shared" ca="1" si="19"/>
        <v>1</v>
      </c>
      <c r="S46" s="4">
        <f t="shared" ca="1" si="22"/>
        <v>0</v>
      </c>
      <c r="T46" s="33">
        <f t="shared" ca="1" si="20"/>
        <v>0</v>
      </c>
      <c r="U46" s="34">
        <f t="shared" ca="1" si="23"/>
        <v>4.5599635202918376E-4</v>
      </c>
      <c r="W46" s="25"/>
      <c r="X46" s="26"/>
      <c r="AI46" s="4" t="s">
        <v>906</v>
      </c>
      <c r="AS46">
        <v>46</v>
      </c>
      <c r="AT46">
        <f>2*60+36</f>
        <v>156</v>
      </c>
    </row>
    <row r="47" spans="1:46" ht="15.75" x14ac:dyDescent="0.25">
      <c r="A47" s="16">
        <v>5</v>
      </c>
      <c r="B47" s="22"/>
      <c r="C47" s="4">
        <f t="shared" ca="1" si="9"/>
        <v>230</v>
      </c>
      <c r="D47" s="16"/>
      <c r="E47" s="16"/>
      <c r="F47" s="22"/>
      <c r="G47" s="29"/>
      <c r="K47" s="30"/>
      <c r="O47" s="32">
        <f t="shared" ca="1" si="21"/>
        <v>-4.2691394411382078</v>
      </c>
      <c r="P47" s="4">
        <f t="shared" ca="1" si="12"/>
        <v>-1.9690852583666469</v>
      </c>
      <c r="Q47" s="4" t="str">
        <f t="shared" ca="1" si="18"/>
        <v>-4.26913944113821 to &lt;-1.96908525836665</v>
      </c>
      <c r="R47" s="4">
        <f t="shared" ca="1" si="19"/>
        <v>1</v>
      </c>
      <c r="S47" s="4">
        <f t="shared" ca="1" si="22"/>
        <v>0</v>
      </c>
      <c r="T47" s="33">
        <f t="shared" ca="1" si="20"/>
        <v>0</v>
      </c>
      <c r="U47" s="34">
        <f t="shared" ca="1" si="23"/>
        <v>4.5599635202918376E-4</v>
      </c>
      <c r="W47" s="25"/>
      <c r="X47" s="26"/>
      <c r="AI47" s="4" t="s">
        <v>907</v>
      </c>
      <c r="AS47">
        <v>47</v>
      </c>
      <c r="AT47">
        <f>3*60+15</f>
        <v>195</v>
      </c>
    </row>
    <row r="48" spans="1:46" ht="15.75" x14ac:dyDescent="0.25">
      <c r="A48" s="16">
        <v>6</v>
      </c>
      <c r="B48" s="22"/>
      <c r="C48" s="4">
        <f t="shared" ca="1" si="9"/>
        <v>203</v>
      </c>
      <c r="D48" s="16"/>
      <c r="E48" s="16"/>
      <c r="F48" s="22"/>
      <c r="G48" s="29"/>
      <c r="K48" s="30"/>
      <c r="O48" s="32">
        <f t="shared" ca="1" si="21"/>
        <v>-1.9690852583666469</v>
      </c>
      <c r="P48" s="4">
        <f t="shared" ca="1" si="12"/>
        <v>0.33096892440491388</v>
      </c>
      <c r="Q48" s="4" t="str">
        <f t="shared" ca="1" si="18"/>
        <v>-1.96908525836665 to &lt;0.330968924404914</v>
      </c>
      <c r="R48" s="4">
        <f t="shared" ca="1" si="19"/>
        <v>1</v>
      </c>
      <c r="S48" s="4">
        <f t="shared" ca="1" si="22"/>
        <v>0</v>
      </c>
      <c r="T48" s="33">
        <f t="shared" ca="1" si="20"/>
        <v>0</v>
      </c>
      <c r="U48" s="34">
        <f t="shared" ca="1" si="23"/>
        <v>4.5599635202918376E-4</v>
      </c>
      <c r="W48" s="25"/>
      <c r="X48" s="26"/>
      <c r="AI48" s="4" t="s">
        <v>908</v>
      </c>
      <c r="AS48">
        <v>48</v>
      </c>
      <c r="AT48">
        <f>3*60+15</f>
        <v>195</v>
      </c>
    </row>
    <row r="49" spans="1:46" ht="15.75" x14ac:dyDescent="0.25">
      <c r="A49" s="16">
        <v>7</v>
      </c>
      <c r="B49" s="22"/>
      <c r="C49" s="4">
        <f t="shared" ca="1" si="9"/>
        <v>272</v>
      </c>
      <c r="D49" s="16"/>
      <c r="E49" s="16"/>
      <c r="F49" s="22"/>
      <c r="G49" s="29"/>
      <c r="K49" s="30"/>
      <c r="O49" s="32">
        <f t="shared" ca="1" si="21"/>
        <v>0.33096892440491388</v>
      </c>
      <c r="P49" s="4">
        <f t="shared" ca="1" si="12"/>
        <v>2.6310231071764747</v>
      </c>
      <c r="Q49" s="4" t="str">
        <f t="shared" ca="1" si="18"/>
        <v>0.330968924404914 to &lt;2.63102310717647</v>
      </c>
      <c r="R49" s="4">
        <f t="shared" ca="1" si="19"/>
        <v>1</v>
      </c>
      <c r="S49" s="4">
        <f t="shared" ca="1" si="22"/>
        <v>0</v>
      </c>
      <c r="T49" s="33">
        <f t="shared" ca="1" si="20"/>
        <v>0</v>
      </c>
      <c r="U49" s="34">
        <f t="shared" ca="1" si="23"/>
        <v>4.5599635202918376E-4</v>
      </c>
      <c r="W49" s="25"/>
      <c r="X49" s="26"/>
      <c r="AI49" s="4" t="s">
        <v>909</v>
      </c>
      <c r="AS49">
        <v>49</v>
      </c>
      <c r="AT49">
        <f>3*60+6</f>
        <v>186</v>
      </c>
    </row>
    <row r="50" spans="1:46" ht="15.75" x14ac:dyDescent="0.25">
      <c r="A50" s="16">
        <v>8</v>
      </c>
      <c r="B50" s="22"/>
      <c r="C50" s="4">
        <f t="shared" ca="1" si="9"/>
        <v>203</v>
      </c>
      <c r="D50" s="16"/>
      <c r="E50" s="16"/>
      <c r="F50" s="22"/>
      <c r="G50" s="29"/>
      <c r="K50" s="30"/>
      <c r="O50" s="32">
        <f t="shared" ca="1" si="21"/>
        <v>2.6310231071764747</v>
      </c>
      <c r="P50" s="4">
        <f t="shared" ca="1" si="12"/>
        <v>4.9310772899480355</v>
      </c>
      <c r="Q50" s="4" t="str">
        <f t="shared" ca="1" si="18"/>
        <v>2.63102310717647 to &lt;4.93107728994804</v>
      </c>
      <c r="R50" s="4">
        <f t="shared" ca="1" si="19"/>
        <v>1</v>
      </c>
      <c r="S50" s="4">
        <f t="shared" ca="1" si="22"/>
        <v>0</v>
      </c>
      <c r="T50" s="33">
        <f t="shared" ca="1" si="20"/>
        <v>0</v>
      </c>
      <c r="U50" s="34">
        <f t="shared" ca="1" si="23"/>
        <v>4.5599635202918376E-4</v>
      </c>
      <c r="W50" s="25"/>
      <c r="X50" s="26"/>
      <c r="AI50" s="4" t="s">
        <v>910</v>
      </c>
      <c r="AS50">
        <v>50</v>
      </c>
      <c r="AT50">
        <f>3*60+6</f>
        <v>186</v>
      </c>
    </row>
    <row r="51" spans="1:46" ht="15.75" x14ac:dyDescent="0.25">
      <c r="A51" s="16">
        <v>9</v>
      </c>
      <c r="B51" s="22"/>
      <c r="C51" s="4">
        <f t="shared" ca="1" si="9"/>
        <v>264</v>
      </c>
      <c r="D51" s="16"/>
      <c r="E51" s="16"/>
      <c r="F51" s="22"/>
      <c r="G51" s="29"/>
      <c r="K51" s="30"/>
      <c r="O51" s="32">
        <f t="shared" ca="1" si="21"/>
        <v>4.9310772899480355</v>
      </c>
      <c r="P51" s="4">
        <f t="shared" ca="1" si="12"/>
        <v>7.2311314727195963</v>
      </c>
      <c r="Q51" s="4" t="str">
        <f t="shared" ca="1" si="18"/>
        <v>4.93107728994804 to &lt;7.2311314727196</v>
      </c>
      <c r="R51" s="4">
        <f t="shared" ca="1" si="19"/>
        <v>1</v>
      </c>
      <c r="S51" s="4">
        <f t="shared" ca="1" si="22"/>
        <v>0</v>
      </c>
      <c r="T51" s="33">
        <f t="shared" ca="1" si="20"/>
        <v>0</v>
      </c>
      <c r="U51" s="34">
        <f t="shared" ca="1" si="23"/>
        <v>4.5599635202918376E-4</v>
      </c>
      <c r="W51" s="25"/>
      <c r="X51" s="26"/>
      <c r="AI51" s="4" t="s">
        <v>911</v>
      </c>
      <c r="AS51">
        <v>51</v>
      </c>
      <c r="AT51">
        <f>3*60+6</f>
        <v>186</v>
      </c>
    </row>
    <row r="52" spans="1:46" ht="15.75" x14ac:dyDescent="0.25">
      <c r="A52" s="16">
        <v>10</v>
      </c>
      <c r="B52" s="22"/>
      <c r="C52" s="4">
        <f t="shared" ca="1" si="9"/>
        <v>272</v>
      </c>
      <c r="D52" s="16"/>
      <c r="E52" s="16"/>
      <c r="F52" s="22"/>
      <c r="G52" s="29"/>
      <c r="K52" s="30"/>
      <c r="O52" s="32">
        <f t="shared" ca="1" si="21"/>
        <v>7.2311314727195963</v>
      </c>
      <c r="P52" s="4">
        <f t="shared" ca="1" si="12"/>
        <v>9.5311856554911571</v>
      </c>
      <c r="Q52" s="4" t="str">
        <f t="shared" ca="1" si="18"/>
        <v>7.2311314727196 to &lt;9.53118565549116</v>
      </c>
      <c r="R52" s="4">
        <f t="shared" ca="1" si="19"/>
        <v>1</v>
      </c>
      <c r="S52" s="4">
        <f t="shared" ca="1" si="22"/>
        <v>0</v>
      </c>
      <c r="T52" s="33">
        <f t="shared" ca="1" si="20"/>
        <v>0</v>
      </c>
      <c r="U52" s="34">
        <f t="shared" ca="1" si="23"/>
        <v>4.5599635202918376E-4</v>
      </c>
      <c r="W52" s="25"/>
      <c r="X52" s="26"/>
      <c r="AI52" s="4" t="s">
        <v>912</v>
      </c>
      <c r="AS52">
        <v>52</v>
      </c>
      <c r="AT52">
        <f>2*60+26</f>
        <v>146</v>
      </c>
    </row>
    <row r="53" spans="1:46" ht="15.75" x14ac:dyDescent="0.25">
      <c r="A53" s="16">
        <v>11</v>
      </c>
      <c r="B53" s="22"/>
      <c r="C53" s="4">
        <f t="shared" ca="1" si="9"/>
        <v>255</v>
      </c>
      <c r="D53" s="16"/>
      <c r="E53" s="16"/>
      <c r="F53" s="22"/>
      <c r="G53" s="29"/>
      <c r="K53" s="30"/>
      <c r="O53" s="32">
        <f t="shared" ca="1" si="21"/>
        <v>9.5311856554911571</v>
      </c>
      <c r="P53" s="4">
        <f t="shared" ca="1" si="12"/>
        <v>11.831239838262718</v>
      </c>
      <c r="Q53" s="4" t="str">
        <f t="shared" ca="1" si="18"/>
        <v>9.53118565549116 to &lt;11.8312398382627</v>
      </c>
      <c r="R53" s="4">
        <f t="shared" ca="1" si="19"/>
        <v>2</v>
      </c>
      <c r="S53" s="4">
        <f t="shared" ca="1" si="22"/>
        <v>1</v>
      </c>
      <c r="T53" s="33">
        <f t="shared" ca="1" si="20"/>
        <v>4.5599635202918376E-4</v>
      </c>
      <c r="U53" s="34">
        <f t="shared" ca="1" si="23"/>
        <v>9.1199270405836752E-4</v>
      </c>
      <c r="W53" s="25"/>
      <c r="X53" s="26"/>
      <c r="AI53" s="4" t="s">
        <v>913</v>
      </c>
      <c r="AS53">
        <v>53</v>
      </c>
      <c r="AT53">
        <f>2*60+26</f>
        <v>146</v>
      </c>
    </row>
    <row r="54" spans="1:46" ht="15.75" x14ac:dyDescent="0.25">
      <c r="A54" s="16">
        <v>12</v>
      </c>
      <c r="B54" s="22"/>
      <c r="C54" s="4">
        <f t="shared" ca="1" si="9"/>
        <v>298</v>
      </c>
      <c r="D54" s="16"/>
      <c r="E54" s="16"/>
      <c r="F54" s="22"/>
      <c r="G54" s="29"/>
      <c r="K54" s="30"/>
      <c r="O54" s="32">
        <f t="shared" ca="1" si="21"/>
        <v>11.831239838262718</v>
      </c>
      <c r="P54" s="4">
        <f t="shared" ca="1" si="12"/>
        <v>14.131294021034279</v>
      </c>
      <c r="Q54" s="4" t="str">
        <f t="shared" ca="1" si="18"/>
        <v>11.8312398382627 to &lt;14.1312940210343</v>
      </c>
      <c r="R54" s="4">
        <f t="shared" ca="1" si="19"/>
        <v>2</v>
      </c>
      <c r="S54" s="4">
        <f t="shared" ca="1" si="22"/>
        <v>0</v>
      </c>
      <c r="T54" s="33">
        <f t="shared" ca="1" si="20"/>
        <v>0</v>
      </c>
      <c r="U54" s="34">
        <f t="shared" ca="1" si="23"/>
        <v>9.1199270405836752E-4</v>
      </c>
      <c r="W54" s="25"/>
      <c r="X54" s="26"/>
      <c r="AI54" s="4" t="s">
        <v>914</v>
      </c>
      <c r="AS54">
        <v>54</v>
      </c>
      <c r="AT54">
        <f>2*60+26</f>
        <v>146</v>
      </c>
    </row>
    <row r="55" spans="1:46" ht="15.75" x14ac:dyDescent="0.25">
      <c r="A55" s="16">
        <v>13</v>
      </c>
      <c r="B55" s="22"/>
      <c r="C55" s="4">
        <f t="shared" ca="1" si="9"/>
        <v>298</v>
      </c>
      <c r="D55" s="16"/>
      <c r="E55" s="16"/>
      <c r="F55" s="22"/>
      <c r="G55" s="29"/>
      <c r="K55" s="30"/>
      <c r="O55" s="32">
        <f t="shared" ca="1" si="21"/>
        <v>14.131294021034279</v>
      </c>
      <c r="P55" s="4">
        <f t="shared" ca="1" si="12"/>
        <v>16.43134820380584</v>
      </c>
      <c r="Q55" s="4" t="str">
        <f t="shared" ca="1" si="18"/>
        <v>14.1312940210343 to &lt;16.4313482038058</v>
      </c>
      <c r="R55" s="4">
        <f t="shared" ca="1" si="19"/>
        <v>2</v>
      </c>
      <c r="S55" s="4">
        <f t="shared" ca="1" si="22"/>
        <v>0</v>
      </c>
      <c r="T55" s="33">
        <f t="shared" ca="1" si="20"/>
        <v>0</v>
      </c>
      <c r="U55" s="34">
        <f t="shared" ca="1" si="23"/>
        <v>9.1199270405836752E-4</v>
      </c>
      <c r="W55" s="25"/>
      <c r="X55" s="26"/>
      <c r="AI55" s="4" t="s">
        <v>915</v>
      </c>
      <c r="AS55">
        <v>55</v>
      </c>
      <c r="AT55">
        <f>8*60+33</f>
        <v>513</v>
      </c>
    </row>
    <row r="56" spans="1:46" ht="15.75" x14ac:dyDescent="0.25">
      <c r="A56" s="16">
        <v>14</v>
      </c>
      <c r="B56" s="22"/>
      <c r="C56" s="4">
        <f t="shared" ca="1" si="9"/>
        <v>240</v>
      </c>
      <c r="D56" s="16"/>
      <c r="E56" s="16"/>
      <c r="F56" s="22"/>
      <c r="G56" s="29"/>
      <c r="K56" s="30"/>
      <c r="O56" s="32">
        <f t="shared" ca="1" si="21"/>
        <v>16.43134820380584</v>
      </c>
      <c r="P56" s="4">
        <f t="shared" si="12"/>
        <v>0</v>
      </c>
      <c r="Q56" s="4" t="str">
        <f t="shared" ca="1" si="18"/>
        <v>16.4313482038058 to &lt;0</v>
      </c>
      <c r="R56" s="4">
        <f t="shared" ca="1" si="19"/>
        <v>1</v>
      </c>
      <c r="S56" s="4">
        <f t="shared" ca="1" si="22"/>
        <v>-1</v>
      </c>
      <c r="T56" s="33">
        <f t="shared" ca="1" si="20"/>
        <v>-4.5599635202918376E-4</v>
      </c>
      <c r="U56" s="34">
        <f t="shared" ca="1" si="23"/>
        <v>4.5599635202918376E-4</v>
      </c>
      <c r="W56" s="25"/>
      <c r="X56" s="26"/>
      <c r="AS56">
        <v>56</v>
      </c>
      <c r="AT56">
        <f>8*60+33</f>
        <v>513</v>
      </c>
    </row>
    <row r="57" spans="1:46" ht="15.75" x14ac:dyDescent="0.25">
      <c r="A57" s="16">
        <v>15</v>
      </c>
      <c r="B57" s="22"/>
      <c r="C57" s="4">
        <f t="shared" ca="1" si="9"/>
        <v>233</v>
      </c>
      <c r="D57" s="16"/>
      <c r="E57" s="16"/>
      <c r="F57" s="22"/>
      <c r="G57" s="29"/>
      <c r="K57" s="30"/>
      <c r="S57" s="35"/>
      <c r="T57" s="35"/>
      <c r="W57" s="25"/>
      <c r="X57" s="26"/>
      <c r="AI57" s="4" t="s">
        <v>916</v>
      </c>
      <c r="AS57">
        <v>57</v>
      </c>
      <c r="AT57">
        <f>8*60+33</f>
        <v>513</v>
      </c>
    </row>
    <row r="58" spans="1:46" ht="15.75" x14ac:dyDescent="0.25">
      <c r="A58" s="16">
        <v>16</v>
      </c>
      <c r="B58" s="22"/>
      <c r="C58" s="4">
        <f t="shared" ca="1" si="9"/>
        <v>294</v>
      </c>
      <c r="D58" s="16"/>
      <c r="E58" s="16"/>
      <c r="F58" s="22"/>
      <c r="G58" s="29"/>
      <c r="K58" s="30"/>
      <c r="S58" s="35"/>
      <c r="T58" s="35"/>
      <c r="W58" s="25"/>
      <c r="X58" s="26"/>
      <c r="AI58" s="4" t="s">
        <v>917</v>
      </c>
      <c r="AS58">
        <v>58</v>
      </c>
      <c r="AT58">
        <f>8*60+33</f>
        <v>513</v>
      </c>
    </row>
    <row r="59" spans="1:46" ht="15.75" x14ac:dyDescent="0.25">
      <c r="A59" s="16">
        <v>17</v>
      </c>
      <c r="B59" s="22"/>
      <c r="C59" s="4">
        <f t="shared" ca="1" si="9"/>
        <v>201</v>
      </c>
      <c r="D59" s="16"/>
      <c r="E59" s="16"/>
      <c r="F59" s="22"/>
      <c r="G59" s="29"/>
      <c r="K59" s="30"/>
      <c r="S59" s="35"/>
      <c r="T59" s="35"/>
      <c r="W59" s="25"/>
      <c r="X59" s="26"/>
      <c r="AI59" s="4" t="s">
        <v>918</v>
      </c>
      <c r="AS59">
        <v>59</v>
      </c>
      <c r="AT59">
        <f>3*60+16</f>
        <v>196</v>
      </c>
    </row>
    <row r="60" spans="1:46" ht="15.75" x14ac:dyDescent="0.25">
      <c r="A60" s="16">
        <v>18</v>
      </c>
      <c r="B60" s="22"/>
      <c r="C60" s="4">
        <f t="shared" ca="1" si="9"/>
        <v>223</v>
      </c>
      <c r="D60" s="16"/>
      <c r="E60" s="16"/>
      <c r="F60" s="22"/>
      <c r="G60" s="29"/>
      <c r="K60" s="30"/>
      <c r="S60" s="35"/>
      <c r="T60" s="35"/>
      <c r="W60" s="25"/>
      <c r="X60" s="26"/>
      <c r="AI60" s="4" t="s">
        <v>919</v>
      </c>
      <c r="AS60">
        <v>60</v>
      </c>
      <c r="AT60">
        <f>3*60+17</f>
        <v>197</v>
      </c>
    </row>
    <row r="61" spans="1:46" ht="15.75" x14ac:dyDescent="0.25">
      <c r="A61" s="16">
        <v>19</v>
      </c>
      <c r="B61" s="22"/>
      <c r="C61" s="4">
        <f t="shared" ca="1" si="9"/>
        <v>221</v>
      </c>
      <c r="D61" s="16"/>
      <c r="E61" s="16"/>
      <c r="F61" s="22"/>
      <c r="G61" s="29"/>
      <c r="K61" s="30"/>
      <c r="S61" s="35"/>
      <c r="T61" s="35"/>
      <c r="W61" s="25"/>
      <c r="X61" s="26"/>
      <c r="AI61" s="32">
        <v>20</v>
      </c>
      <c r="AS61">
        <v>61</v>
      </c>
      <c r="AT61">
        <f>3*60+17</f>
        <v>197</v>
      </c>
    </row>
    <row r="62" spans="1:46" ht="15.75" x14ac:dyDescent="0.25">
      <c r="A62" s="16">
        <v>20</v>
      </c>
      <c r="B62" s="22"/>
      <c r="C62" s="4">
        <f t="shared" ca="1" si="9"/>
        <v>281</v>
      </c>
      <c r="D62" s="16"/>
      <c r="E62" s="16"/>
      <c r="F62" s="22"/>
      <c r="G62" s="29"/>
      <c r="K62" s="30"/>
      <c r="AI62" s="4" t="s">
        <v>920</v>
      </c>
      <c r="AS62">
        <v>62</v>
      </c>
      <c r="AT62">
        <f>3*60+17</f>
        <v>197</v>
      </c>
    </row>
    <row r="63" spans="1:46" ht="15.75" x14ac:dyDescent="0.25">
      <c r="A63" s="16">
        <v>21</v>
      </c>
      <c r="B63" s="22"/>
      <c r="C63" s="4">
        <f t="shared" ca="1" si="9"/>
        <v>311</v>
      </c>
      <c r="D63" s="16"/>
      <c r="E63" s="16"/>
      <c r="F63" s="22"/>
      <c r="G63" s="29"/>
      <c r="K63" s="30"/>
      <c r="AI63" s="32">
        <v>1</v>
      </c>
      <c r="AS63">
        <v>63</v>
      </c>
      <c r="AT63">
        <f>3*60+17</f>
        <v>197</v>
      </c>
    </row>
    <row r="64" spans="1:46" ht="15.75" x14ac:dyDescent="0.25">
      <c r="A64" s="16">
        <v>22</v>
      </c>
      <c r="B64" s="22"/>
      <c r="C64" s="4">
        <f t="shared" ca="1" si="9"/>
        <v>217</v>
      </c>
      <c r="D64" s="16"/>
      <c r="E64" s="16"/>
      <c r="F64" s="22"/>
      <c r="G64" s="29"/>
      <c r="K64" s="30"/>
      <c r="AS64">
        <v>64</v>
      </c>
      <c r="AT64">
        <f>3*60+7</f>
        <v>187</v>
      </c>
    </row>
    <row r="65" spans="1:46" ht="15.75" x14ac:dyDescent="0.25">
      <c r="A65" s="16">
        <v>23</v>
      </c>
      <c r="B65" s="22"/>
      <c r="C65" s="4">
        <f t="shared" ca="1" si="9"/>
        <v>273</v>
      </c>
      <c r="D65" s="16"/>
      <c r="E65" s="16"/>
      <c r="F65" s="22"/>
      <c r="G65" s="29"/>
      <c r="K65" s="30"/>
      <c r="AS65">
        <v>65</v>
      </c>
      <c r="AT65">
        <f>4*60+8</f>
        <v>248</v>
      </c>
    </row>
    <row r="66" spans="1:46" ht="15.75" x14ac:dyDescent="0.25">
      <c r="A66" s="16">
        <v>24</v>
      </c>
      <c r="B66" s="22"/>
      <c r="C66" s="4">
        <f t="shared" ca="1" si="9"/>
        <v>223</v>
      </c>
      <c r="D66" s="16"/>
      <c r="E66" s="16"/>
      <c r="F66" s="22"/>
      <c r="G66" s="29"/>
      <c r="K66" s="30"/>
      <c r="AS66">
        <v>66</v>
      </c>
      <c r="AT66">
        <f>4*60+8</f>
        <v>248</v>
      </c>
    </row>
    <row r="67" spans="1:46" ht="15.75" x14ac:dyDescent="0.25">
      <c r="A67" s="16">
        <v>25</v>
      </c>
      <c r="B67" s="22"/>
      <c r="C67" s="4">
        <f t="shared" ca="1" si="9"/>
        <v>234</v>
      </c>
      <c r="D67" s="16"/>
      <c r="E67" s="16"/>
      <c r="F67" s="22"/>
      <c r="G67" s="29"/>
      <c r="K67" s="30"/>
      <c r="AS67">
        <v>67</v>
      </c>
      <c r="AT67">
        <f>4*60+8</f>
        <v>248</v>
      </c>
    </row>
    <row r="68" spans="1:46" ht="15.75" x14ac:dyDescent="0.25">
      <c r="A68" s="16">
        <v>26</v>
      </c>
      <c r="B68" s="22"/>
      <c r="C68" s="4">
        <f t="shared" ca="1" si="9"/>
        <v>264</v>
      </c>
      <c r="D68" s="16"/>
      <c r="E68" s="16"/>
      <c r="F68" s="22"/>
      <c r="G68" s="29"/>
      <c r="K68" s="30"/>
      <c r="AS68">
        <v>68</v>
      </c>
      <c r="AT68">
        <f t="shared" ref="AT68:AT73" si="24">4*60+15</f>
        <v>255</v>
      </c>
    </row>
    <row r="69" spans="1:46" ht="15.75" x14ac:dyDescent="0.25">
      <c r="A69" s="16">
        <v>27</v>
      </c>
      <c r="B69" s="22"/>
      <c r="C69" s="4">
        <f t="shared" ca="1" si="9"/>
        <v>249</v>
      </c>
      <c r="D69" s="16"/>
      <c r="E69" s="16"/>
      <c r="F69" s="22"/>
      <c r="G69" s="29"/>
      <c r="K69" s="30"/>
      <c r="AS69">
        <v>69</v>
      </c>
      <c r="AT69">
        <f t="shared" si="24"/>
        <v>255</v>
      </c>
    </row>
    <row r="70" spans="1:46" ht="15.75" x14ac:dyDescent="0.25">
      <c r="A70" s="16">
        <v>28</v>
      </c>
      <c r="B70" s="22"/>
      <c r="C70" s="4">
        <f t="shared" ca="1" si="9"/>
        <v>193</v>
      </c>
      <c r="D70" s="16"/>
      <c r="E70" s="16"/>
      <c r="F70" s="22"/>
      <c r="G70" s="29"/>
      <c r="K70" s="30"/>
      <c r="AS70">
        <v>70</v>
      </c>
      <c r="AT70">
        <f t="shared" si="24"/>
        <v>255</v>
      </c>
    </row>
    <row r="71" spans="1:46" ht="15.75" x14ac:dyDescent="0.25">
      <c r="A71" s="16">
        <v>29</v>
      </c>
      <c r="B71" s="22"/>
      <c r="C71" s="4">
        <f t="shared" ca="1" si="9"/>
        <v>209</v>
      </c>
      <c r="D71" s="16"/>
      <c r="E71" s="16"/>
      <c r="F71" s="22"/>
      <c r="G71" s="29"/>
      <c r="K71" s="30"/>
      <c r="AS71">
        <v>71</v>
      </c>
      <c r="AT71">
        <f t="shared" si="24"/>
        <v>255</v>
      </c>
    </row>
    <row r="72" spans="1:46" ht="15.75" x14ac:dyDescent="0.25">
      <c r="A72" s="16">
        <v>30</v>
      </c>
      <c r="B72" s="22"/>
      <c r="C72" s="4">
        <f t="shared" ca="1" si="9"/>
        <v>238</v>
      </c>
      <c r="D72" s="16"/>
      <c r="E72" s="16"/>
      <c r="F72" s="22"/>
      <c r="G72" s="29"/>
      <c r="K72" s="30"/>
      <c r="AS72">
        <v>72</v>
      </c>
      <c r="AT72">
        <f t="shared" si="24"/>
        <v>255</v>
      </c>
    </row>
    <row r="73" spans="1:46" ht="15.75" x14ac:dyDescent="0.25">
      <c r="A73" s="16">
        <v>31</v>
      </c>
      <c r="B73" s="22"/>
      <c r="C73" s="4">
        <f t="shared" ca="1" si="9"/>
        <v>243</v>
      </c>
      <c r="D73" s="16"/>
      <c r="E73" s="16"/>
      <c r="F73" s="22"/>
      <c r="G73" s="29"/>
      <c r="K73" s="30"/>
      <c r="AS73">
        <v>73</v>
      </c>
      <c r="AT73">
        <f t="shared" si="24"/>
        <v>255</v>
      </c>
    </row>
    <row r="74" spans="1:46" ht="15.75" x14ac:dyDescent="0.25">
      <c r="A74" s="16">
        <v>32</v>
      </c>
      <c r="B74" s="22"/>
      <c r="C74" s="4">
        <f t="shared" ca="1" si="9"/>
        <v>146</v>
      </c>
      <c r="D74" s="16"/>
      <c r="E74" s="16"/>
      <c r="F74" s="22"/>
      <c r="G74" s="29"/>
      <c r="K74" s="30"/>
      <c r="AS74">
        <v>74</v>
      </c>
      <c r="AT74">
        <f>3*60+16</f>
        <v>196</v>
      </c>
    </row>
    <row r="75" spans="1:46" ht="15.75" x14ac:dyDescent="0.25">
      <c r="A75" s="16">
        <v>33</v>
      </c>
      <c r="B75" s="22"/>
      <c r="C75" s="4">
        <f t="shared" ca="1" si="9"/>
        <v>197</v>
      </c>
      <c r="D75" s="16"/>
      <c r="E75" s="16"/>
      <c r="F75" s="22"/>
      <c r="G75" s="29"/>
      <c r="K75" s="30"/>
      <c r="AS75">
        <v>75</v>
      </c>
      <c r="AT75">
        <f>3*60+17</f>
        <v>197</v>
      </c>
    </row>
    <row r="76" spans="1:46" ht="15.75" x14ac:dyDescent="0.25">
      <c r="A76" s="16">
        <v>34</v>
      </c>
      <c r="B76" s="22"/>
      <c r="C76" s="4">
        <f t="shared" ca="1" si="9"/>
        <v>252</v>
      </c>
      <c r="D76" s="16"/>
      <c r="E76" s="16"/>
      <c r="F76" s="22"/>
      <c r="G76" s="29"/>
      <c r="K76" s="30"/>
      <c r="AS76">
        <v>76</v>
      </c>
      <c r="AT76">
        <f>3*60+10</f>
        <v>190</v>
      </c>
    </row>
    <row r="77" spans="1:46" ht="15.75" x14ac:dyDescent="0.25">
      <c r="A77" s="16">
        <v>35</v>
      </c>
      <c r="B77" s="22"/>
      <c r="C77" s="4">
        <f t="shared" ca="1" si="9"/>
        <v>273</v>
      </c>
      <c r="D77" s="16"/>
      <c r="E77" s="16"/>
      <c r="F77" s="22"/>
      <c r="G77" s="29"/>
      <c r="K77" s="30"/>
      <c r="AS77">
        <v>77</v>
      </c>
      <c r="AT77">
        <f>3*60+10</f>
        <v>190</v>
      </c>
    </row>
    <row r="78" spans="1:46" ht="15.75" x14ac:dyDescent="0.25">
      <c r="A78" s="16">
        <v>36</v>
      </c>
      <c r="B78" s="22"/>
      <c r="C78" s="4">
        <f t="shared" ca="1" si="9"/>
        <v>266</v>
      </c>
      <c r="D78" s="16"/>
      <c r="E78" s="16"/>
      <c r="F78" s="22"/>
      <c r="G78" s="29"/>
      <c r="K78" s="30"/>
      <c r="AS78">
        <v>78</v>
      </c>
      <c r="AT78">
        <f>3*60+10</f>
        <v>190</v>
      </c>
    </row>
    <row r="79" spans="1:46" ht="15.75" x14ac:dyDescent="0.25">
      <c r="A79" s="16">
        <v>37</v>
      </c>
      <c r="B79" s="22"/>
      <c r="C79" s="4">
        <f t="shared" ca="1" si="9"/>
        <v>296</v>
      </c>
      <c r="D79" s="16"/>
      <c r="E79" s="16"/>
      <c r="F79" s="22"/>
      <c r="G79" s="29"/>
      <c r="K79" s="30"/>
      <c r="AS79">
        <v>79</v>
      </c>
      <c r="AT79">
        <f>3*60+15</f>
        <v>195</v>
      </c>
    </row>
    <row r="80" spans="1:46" ht="15.75" x14ac:dyDescent="0.25">
      <c r="A80" s="16">
        <v>38</v>
      </c>
      <c r="B80" s="22"/>
      <c r="C80" s="4">
        <f t="shared" ca="1" si="9"/>
        <v>215</v>
      </c>
      <c r="D80" s="16"/>
      <c r="E80" s="16"/>
      <c r="F80" s="22"/>
      <c r="G80" s="29"/>
      <c r="K80" s="30"/>
      <c r="AS80">
        <v>80</v>
      </c>
      <c r="AT80">
        <f>4*60+17</f>
        <v>257</v>
      </c>
    </row>
    <row r="81" spans="1:46" ht="15.75" x14ac:dyDescent="0.25">
      <c r="A81" s="16">
        <v>39</v>
      </c>
      <c r="B81" s="22"/>
      <c r="C81" s="4">
        <f t="shared" ca="1" si="9"/>
        <v>188</v>
      </c>
      <c r="D81" s="16"/>
      <c r="E81" s="16"/>
      <c r="F81" s="22"/>
      <c r="G81" s="29"/>
      <c r="K81" s="30"/>
      <c r="AS81">
        <v>81</v>
      </c>
      <c r="AT81">
        <f>4*60+17</f>
        <v>257</v>
      </c>
    </row>
    <row r="82" spans="1:46" ht="15.75" x14ac:dyDescent="0.25">
      <c r="A82" s="16">
        <v>40</v>
      </c>
      <c r="B82" s="22"/>
      <c r="C82" s="4">
        <f t="shared" ca="1" si="9"/>
        <v>256</v>
      </c>
      <c r="D82" s="16"/>
      <c r="E82" s="16"/>
      <c r="F82" s="22"/>
      <c r="G82" s="29"/>
      <c r="K82" s="30"/>
      <c r="AS82">
        <v>82</v>
      </c>
      <c r="AT82">
        <f>4*60+17</f>
        <v>257</v>
      </c>
    </row>
    <row r="83" spans="1:46" ht="15.75" x14ac:dyDescent="0.25">
      <c r="A83" s="16">
        <v>41</v>
      </c>
      <c r="B83" s="22"/>
      <c r="C83" s="4">
        <f t="shared" ca="1" si="9"/>
        <v>289</v>
      </c>
      <c r="D83" s="16"/>
      <c r="E83" s="16"/>
      <c r="F83" s="22"/>
      <c r="G83" s="29"/>
      <c r="K83" s="30"/>
      <c r="AS83">
        <v>83</v>
      </c>
      <c r="AT83">
        <f>3*60+36</f>
        <v>216</v>
      </c>
    </row>
    <row r="84" spans="1:46" ht="15.75" x14ac:dyDescent="0.25">
      <c r="A84" s="16">
        <v>42</v>
      </c>
      <c r="B84" s="22"/>
      <c r="C84" s="4">
        <f t="shared" ca="1" si="9"/>
        <v>237</v>
      </c>
      <c r="D84" s="16"/>
      <c r="E84" s="16"/>
      <c r="F84" s="22"/>
      <c r="G84" s="29"/>
      <c r="K84" s="30"/>
      <c r="AS84">
        <v>84</v>
      </c>
      <c r="AT84">
        <f>3*60+36</f>
        <v>216</v>
      </c>
    </row>
    <row r="85" spans="1:46" ht="15.75" x14ac:dyDescent="0.25">
      <c r="A85" s="16">
        <v>43</v>
      </c>
      <c r="B85" s="22"/>
      <c r="C85" s="4">
        <f t="shared" ca="1" si="9"/>
        <v>257</v>
      </c>
      <c r="D85" s="16"/>
      <c r="E85" s="16"/>
      <c r="F85" s="22"/>
      <c r="G85" s="29"/>
      <c r="K85" s="30"/>
      <c r="AS85">
        <v>85</v>
      </c>
      <c r="AT85">
        <f>3*60+36</f>
        <v>216</v>
      </c>
    </row>
    <row r="86" spans="1:46" ht="15.75" x14ac:dyDescent="0.25">
      <c r="A86" s="16">
        <v>44</v>
      </c>
      <c r="B86" s="22"/>
      <c r="C86" s="4">
        <f t="shared" ca="1" si="9"/>
        <v>263</v>
      </c>
      <c r="D86" s="16"/>
      <c r="E86" s="16"/>
      <c r="F86" s="22"/>
      <c r="G86" s="29"/>
      <c r="K86" s="30"/>
      <c r="AS86">
        <v>86</v>
      </c>
      <c r="AT86">
        <f>3*60+36</f>
        <v>216</v>
      </c>
    </row>
    <row r="87" spans="1:46" ht="15.75" x14ac:dyDescent="0.25">
      <c r="A87" s="16">
        <v>45</v>
      </c>
      <c r="B87" s="22"/>
      <c r="C87" s="4">
        <f t="shared" ca="1" si="9"/>
        <v>321</v>
      </c>
      <c r="D87" s="16"/>
      <c r="E87" s="16"/>
      <c r="F87" s="22"/>
      <c r="G87" s="29"/>
      <c r="K87" s="30"/>
      <c r="AS87">
        <v>87</v>
      </c>
      <c r="AT87">
        <f>2*60+55</f>
        <v>175</v>
      </c>
    </row>
    <row r="88" spans="1:46" ht="15.75" x14ac:dyDescent="0.25">
      <c r="A88" s="16">
        <v>46</v>
      </c>
      <c r="B88" s="22"/>
      <c r="C88" s="4">
        <f t="shared" ca="1" si="9"/>
        <v>219</v>
      </c>
      <c r="D88" s="16"/>
      <c r="E88" s="16"/>
      <c r="F88" s="22"/>
      <c r="G88" s="29"/>
      <c r="K88" s="30"/>
      <c r="AS88">
        <v>88</v>
      </c>
      <c r="AT88">
        <f>3*60+36</f>
        <v>216</v>
      </c>
    </row>
    <row r="89" spans="1:46" ht="15.75" x14ac:dyDescent="0.25">
      <c r="A89" s="16">
        <v>47</v>
      </c>
      <c r="B89" s="22"/>
      <c r="C89" s="4">
        <f t="shared" ca="1" si="9"/>
        <v>244</v>
      </c>
      <c r="D89" s="16"/>
      <c r="E89" s="16"/>
      <c r="F89" s="22"/>
      <c r="G89" s="29"/>
      <c r="K89" s="30"/>
      <c r="AS89">
        <v>89</v>
      </c>
      <c r="AT89">
        <f>3*60+36</f>
        <v>216</v>
      </c>
    </row>
    <row r="90" spans="1:46" ht="15.75" x14ac:dyDescent="0.25">
      <c r="A90" s="16">
        <v>48</v>
      </c>
      <c r="B90" s="22"/>
      <c r="C90" s="4">
        <f t="shared" ca="1" si="9"/>
        <v>222</v>
      </c>
      <c r="D90" s="16"/>
      <c r="E90" s="16"/>
      <c r="F90" s="22"/>
      <c r="G90" s="29"/>
      <c r="K90" s="30"/>
      <c r="AS90">
        <v>90</v>
      </c>
      <c r="AT90">
        <f>3*60+24</f>
        <v>204</v>
      </c>
    </row>
    <row r="91" spans="1:46" ht="15.75" x14ac:dyDescent="0.25">
      <c r="A91" s="16">
        <v>49</v>
      </c>
      <c r="B91" s="22"/>
      <c r="C91" s="4">
        <f t="shared" ca="1" si="9"/>
        <v>162</v>
      </c>
      <c r="D91" s="16"/>
      <c r="E91" s="16"/>
      <c r="F91" s="22"/>
      <c r="G91" s="29"/>
      <c r="K91" s="30"/>
      <c r="AS91">
        <v>91</v>
      </c>
      <c r="AT91">
        <f>3*60+6</f>
        <v>186</v>
      </c>
    </row>
    <row r="92" spans="1:46" ht="15.75" x14ac:dyDescent="0.25">
      <c r="A92" s="16">
        <v>50</v>
      </c>
      <c r="B92" s="22"/>
      <c r="C92" s="4">
        <f t="shared" ca="1" si="9"/>
        <v>337</v>
      </c>
      <c r="D92" s="16"/>
      <c r="E92" s="16"/>
      <c r="F92" s="22"/>
      <c r="G92" s="29"/>
      <c r="K92" s="30"/>
      <c r="AS92">
        <v>92</v>
      </c>
      <c r="AT92">
        <f>3*60+6</f>
        <v>186</v>
      </c>
    </row>
    <row r="93" spans="1:46" ht="15.75" x14ac:dyDescent="0.25">
      <c r="A93" s="16">
        <v>51</v>
      </c>
      <c r="B93" s="22"/>
      <c r="C93" s="4">
        <f t="shared" ca="1" si="9"/>
        <v>210</v>
      </c>
      <c r="D93" s="16"/>
      <c r="E93" s="16"/>
      <c r="F93" s="22"/>
      <c r="G93" s="29"/>
      <c r="K93" s="30"/>
      <c r="AS93">
        <v>93</v>
      </c>
      <c r="AT93">
        <f>3*60+6</f>
        <v>186</v>
      </c>
    </row>
    <row r="94" spans="1:46" ht="15.75" x14ac:dyDescent="0.25">
      <c r="A94" s="16">
        <v>52</v>
      </c>
      <c r="B94" s="22"/>
      <c r="C94" s="4">
        <f t="shared" ca="1" si="9"/>
        <v>283</v>
      </c>
      <c r="D94" s="16"/>
      <c r="E94" s="16"/>
      <c r="F94" s="22"/>
      <c r="G94" s="29"/>
      <c r="K94" s="30"/>
      <c r="AS94">
        <v>94</v>
      </c>
      <c r="AT94">
        <f>2*60+44</f>
        <v>164</v>
      </c>
    </row>
    <row r="95" spans="1:46" ht="15.75" x14ac:dyDescent="0.25">
      <c r="A95" s="16">
        <v>53</v>
      </c>
      <c r="B95" s="22"/>
      <c r="C95" s="4">
        <f t="shared" ca="1" si="9"/>
        <v>197</v>
      </c>
      <c r="D95" s="16"/>
      <c r="E95" s="16"/>
      <c r="F95" s="22"/>
      <c r="G95" s="29"/>
      <c r="K95" s="30"/>
      <c r="AS95">
        <v>95</v>
      </c>
      <c r="AT95">
        <f>4*60+18</f>
        <v>258</v>
      </c>
    </row>
    <row r="96" spans="1:46" ht="15.75" x14ac:dyDescent="0.25">
      <c r="A96" s="16">
        <v>54</v>
      </c>
      <c r="B96" s="22"/>
      <c r="C96" s="4">
        <f t="shared" ca="1" si="9"/>
        <v>194</v>
      </c>
      <c r="D96" s="16"/>
      <c r="E96" s="16"/>
      <c r="F96" s="22"/>
      <c r="G96" s="29"/>
      <c r="K96" s="30"/>
      <c r="AS96">
        <v>96</v>
      </c>
      <c r="AT96">
        <f>4*60+18</f>
        <v>258</v>
      </c>
    </row>
    <row r="97" spans="1:46" ht="15.75" x14ac:dyDescent="0.25">
      <c r="A97" s="16">
        <v>55</v>
      </c>
      <c r="B97" s="22"/>
      <c r="C97" s="4">
        <f t="shared" ca="1" si="9"/>
        <v>210</v>
      </c>
      <c r="D97" s="16"/>
      <c r="E97" s="16"/>
      <c r="F97" s="22"/>
      <c r="G97" s="29"/>
      <c r="K97" s="30"/>
      <c r="AS97">
        <v>97</v>
      </c>
      <c r="AT97">
        <f>2*60+45</f>
        <v>165</v>
      </c>
    </row>
    <row r="98" spans="1:46" ht="15.75" x14ac:dyDescent="0.25">
      <c r="A98" s="16">
        <v>56</v>
      </c>
      <c r="B98" s="22"/>
      <c r="C98" s="4">
        <f t="shared" ca="1" si="9"/>
        <v>177</v>
      </c>
      <c r="D98" s="16"/>
      <c r="E98" s="16"/>
      <c r="F98" s="22"/>
      <c r="G98" s="29"/>
      <c r="K98" s="30"/>
      <c r="AS98">
        <v>98</v>
      </c>
      <c r="AT98">
        <f>2*60+45</f>
        <v>165</v>
      </c>
    </row>
    <row r="99" spans="1:46" ht="15.75" x14ac:dyDescent="0.25">
      <c r="A99" s="16">
        <v>57</v>
      </c>
      <c r="B99" s="22"/>
      <c r="C99" s="4">
        <f t="shared" ca="1" si="9"/>
        <v>230</v>
      </c>
      <c r="D99" s="16"/>
      <c r="E99" s="16"/>
      <c r="F99" s="22"/>
      <c r="G99" s="29"/>
      <c r="K99" s="30"/>
      <c r="AS99">
        <v>99</v>
      </c>
      <c r="AT99">
        <f>2*60+45</f>
        <v>165</v>
      </c>
    </row>
    <row r="100" spans="1:46" ht="15.75" x14ac:dyDescent="0.25">
      <c r="A100" s="16">
        <v>58</v>
      </c>
      <c r="B100" s="22"/>
      <c r="C100" s="4">
        <f t="shared" ca="1" si="9"/>
        <v>220</v>
      </c>
      <c r="D100" s="16"/>
      <c r="E100" s="16"/>
      <c r="F100" s="22"/>
      <c r="G100" s="29"/>
      <c r="K100" s="30"/>
      <c r="AS100">
        <v>100</v>
      </c>
      <c r="AT100">
        <f>2*60+45</f>
        <v>165</v>
      </c>
    </row>
    <row r="101" spans="1:46" ht="15.75" x14ac:dyDescent="0.25">
      <c r="A101" s="16">
        <v>59</v>
      </c>
      <c r="B101" s="22"/>
      <c r="C101" s="4">
        <f t="shared" ca="1" si="9"/>
        <v>283</v>
      </c>
      <c r="D101" s="16"/>
      <c r="E101" s="16"/>
      <c r="F101" s="22"/>
      <c r="G101" s="29"/>
      <c r="K101" s="30"/>
      <c r="AS101">
        <v>101</v>
      </c>
      <c r="AT101">
        <f>6*60+54</f>
        <v>414</v>
      </c>
    </row>
    <row r="102" spans="1:46" ht="15.75" x14ac:dyDescent="0.25">
      <c r="A102" s="16">
        <v>60</v>
      </c>
      <c r="B102" s="22"/>
      <c r="C102" s="4">
        <f t="shared" ca="1" si="9"/>
        <v>338</v>
      </c>
      <c r="D102" s="16"/>
      <c r="E102" s="16"/>
      <c r="F102" s="22"/>
      <c r="G102" s="29"/>
      <c r="K102" s="30"/>
      <c r="AS102">
        <v>102</v>
      </c>
      <c r="AT102">
        <f>3*60+4</f>
        <v>184</v>
      </c>
    </row>
    <row r="103" spans="1:46" ht="15.75" x14ac:dyDescent="0.25">
      <c r="A103" s="16">
        <v>61</v>
      </c>
      <c r="B103" s="22"/>
      <c r="C103" s="4">
        <f t="shared" ca="1" si="9"/>
        <v>249</v>
      </c>
      <c r="D103" s="16"/>
      <c r="E103" s="16"/>
      <c r="F103" s="22"/>
      <c r="G103" s="29"/>
      <c r="K103" s="30"/>
      <c r="AS103">
        <v>103</v>
      </c>
      <c r="AT103">
        <f>4*60+42</f>
        <v>282</v>
      </c>
    </row>
    <row r="104" spans="1:46" ht="15.75" x14ac:dyDescent="0.25">
      <c r="A104" s="16">
        <v>62</v>
      </c>
      <c r="B104" s="22"/>
      <c r="C104" s="4">
        <f t="shared" ca="1" si="9"/>
        <v>204</v>
      </c>
      <c r="D104" s="16"/>
      <c r="E104" s="16"/>
      <c r="F104" s="22"/>
      <c r="G104" s="29"/>
      <c r="K104" s="30"/>
      <c r="AS104">
        <v>104</v>
      </c>
      <c r="AT104">
        <f>4*60+42</f>
        <v>282</v>
      </c>
    </row>
    <row r="105" spans="1:46" ht="15.75" x14ac:dyDescent="0.25">
      <c r="A105" s="16">
        <v>63</v>
      </c>
      <c r="B105" s="22"/>
      <c r="C105" s="4">
        <f t="shared" ca="1" si="9"/>
        <v>250</v>
      </c>
      <c r="D105" s="16"/>
      <c r="E105" s="16"/>
      <c r="F105" s="22"/>
      <c r="G105" s="29"/>
      <c r="K105" s="30"/>
      <c r="AS105">
        <v>105</v>
      </c>
      <c r="AT105">
        <f>4*60+42</f>
        <v>282</v>
      </c>
    </row>
    <row r="106" spans="1:46" ht="15.75" x14ac:dyDescent="0.25">
      <c r="A106" s="16">
        <v>64</v>
      </c>
      <c r="B106" s="22"/>
      <c r="C106" s="4">
        <f t="shared" ca="1" si="9"/>
        <v>223</v>
      </c>
      <c r="D106" s="16"/>
      <c r="E106" s="16"/>
      <c r="F106" s="22"/>
      <c r="G106" s="29"/>
      <c r="K106" s="30"/>
      <c r="AS106">
        <v>106</v>
      </c>
      <c r="AT106">
        <f>4*60+19</f>
        <v>259</v>
      </c>
    </row>
    <row r="107" spans="1:46" ht="15.75" x14ac:dyDescent="0.25">
      <c r="A107" s="16">
        <v>65</v>
      </c>
      <c r="B107" s="22"/>
      <c r="C107" s="4">
        <f t="shared" ref="C107:C170" ca="1" si="25">IF(OR(ISBLANK(A107),A107&gt;$I$9),NA(),OFFSET(INDIRECT($BA$3),A107-1,0,1,1))</f>
        <v>219</v>
      </c>
      <c r="D107" s="16"/>
      <c r="E107" s="16"/>
      <c r="F107" s="22"/>
      <c r="G107" s="29"/>
      <c r="K107" s="30"/>
      <c r="AS107">
        <v>107</v>
      </c>
      <c r="AT107">
        <f>4*60+19</f>
        <v>259</v>
      </c>
    </row>
    <row r="108" spans="1:46" ht="15.75" x14ac:dyDescent="0.25">
      <c r="A108" s="16">
        <v>66</v>
      </c>
      <c r="B108" s="22"/>
      <c r="C108" s="4">
        <f t="shared" ca="1" si="25"/>
        <v>247</v>
      </c>
      <c r="D108" s="16"/>
      <c r="E108" s="16"/>
      <c r="F108" s="22"/>
      <c r="G108" s="29"/>
      <c r="K108" s="30"/>
      <c r="AS108">
        <v>108</v>
      </c>
      <c r="AT108">
        <f>4*60+19</f>
        <v>259</v>
      </c>
    </row>
    <row r="109" spans="1:46" ht="15.75" x14ac:dyDescent="0.25">
      <c r="A109" s="16">
        <v>67</v>
      </c>
      <c r="B109" s="22"/>
      <c r="C109" s="4">
        <f t="shared" ca="1" si="25"/>
        <v>231</v>
      </c>
      <c r="D109" s="16"/>
      <c r="E109" s="16"/>
      <c r="F109" s="22"/>
      <c r="G109" s="29"/>
      <c r="K109" s="30"/>
      <c r="AS109">
        <v>109</v>
      </c>
      <c r="AT109">
        <f>4*60+26</f>
        <v>266</v>
      </c>
    </row>
    <row r="110" spans="1:46" ht="15.75" x14ac:dyDescent="0.25">
      <c r="A110" s="16">
        <v>68</v>
      </c>
      <c r="B110" s="22"/>
      <c r="C110" s="4">
        <f t="shared" ca="1" si="25"/>
        <v>172</v>
      </c>
      <c r="D110" s="16"/>
      <c r="E110" s="16"/>
      <c r="F110" s="22"/>
      <c r="G110" s="29"/>
      <c r="K110" s="30"/>
      <c r="AS110">
        <v>110</v>
      </c>
      <c r="AT110">
        <f>3*60+23</f>
        <v>203</v>
      </c>
    </row>
    <row r="111" spans="1:46" ht="15.75" x14ac:dyDescent="0.25">
      <c r="A111" s="16">
        <v>69</v>
      </c>
      <c r="B111" s="22"/>
      <c r="C111" s="4">
        <f t="shared" ca="1" si="25"/>
        <v>276</v>
      </c>
      <c r="D111" s="16"/>
      <c r="E111" s="16"/>
      <c r="F111" s="22"/>
      <c r="G111" s="29"/>
      <c r="K111" s="30"/>
      <c r="AS111">
        <v>111</v>
      </c>
      <c r="AT111">
        <f>3*60+23</f>
        <v>203</v>
      </c>
    </row>
    <row r="112" spans="1:46" ht="15.75" x14ac:dyDescent="0.25">
      <c r="A112" s="16">
        <v>70</v>
      </c>
      <c r="B112" s="22"/>
      <c r="C112" s="4">
        <f t="shared" ca="1" si="25"/>
        <v>256</v>
      </c>
      <c r="D112" s="16"/>
      <c r="E112" s="16"/>
      <c r="F112" s="22"/>
      <c r="G112" s="29"/>
      <c r="K112" s="30"/>
      <c r="AS112">
        <v>112</v>
      </c>
      <c r="AT112">
        <f>3*60+23</f>
        <v>203</v>
      </c>
    </row>
    <row r="113" spans="1:46" ht="15.75" x14ac:dyDescent="0.25">
      <c r="A113" s="16">
        <v>71</v>
      </c>
      <c r="B113" s="22"/>
      <c r="C113" s="4">
        <f t="shared" ca="1" si="25"/>
        <v>266</v>
      </c>
      <c r="D113" s="16"/>
      <c r="E113" s="16"/>
      <c r="F113" s="22"/>
      <c r="G113" s="29"/>
      <c r="K113" s="30"/>
      <c r="AS113">
        <v>113</v>
      </c>
      <c r="AT113">
        <f>4*60+46</f>
        <v>286</v>
      </c>
    </row>
    <row r="114" spans="1:46" ht="15.75" x14ac:dyDescent="0.25">
      <c r="A114" s="16">
        <v>72</v>
      </c>
      <c r="B114" s="22"/>
      <c r="C114" s="4">
        <f t="shared" ca="1" si="25"/>
        <v>244</v>
      </c>
      <c r="D114" s="16"/>
      <c r="E114" s="16"/>
      <c r="F114" s="22"/>
      <c r="G114" s="29"/>
      <c r="K114" s="30"/>
      <c r="AS114">
        <v>114</v>
      </c>
      <c r="AT114">
        <f>4*60+46</f>
        <v>286</v>
      </c>
    </row>
    <row r="115" spans="1:46" ht="15.75" x14ac:dyDescent="0.25">
      <c r="A115" s="16">
        <v>73</v>
      </c>
      <c r="B115" s="22"/>
      <c r="C115" s="4">
        <f t="shared" ca="1" si="25"/>
        <v>253</v>
      </c>
      <c r="D115" s="16"/>
      <c r="E115" s="16"/>
      <c r="F115" s="22"/>
      <c r="G115" s="29"/>
      <c r="K115" s="30"/>
      <c r="AS115">
        <v>115</v>
      </c>
      <c r="AT115">
        <f>4*60+46</f>
        <v>286</v>
      </c>
    </row>
    <row r="116" spans="1:46" ht="15.75" x14ac:dyDescent="0.25">
      <c r="A116" s="16">
        <v>74</v>
      </c>
      <c r="B116" s="22"/>
      <c r="C116" s="4">
        <f t="shared" ca="1" si="25"/>
        <v>233</v>
      </c>
      <c r="D116" s="16"/>
      <c r="E116" s="16"/>
      <c r="F116" s="22"/>
      <c r="G116" s="29"/>
      <c r="K116" s="30"/>
      <c r="AS116">
        <v>116</v>
      </c>
      <c r="AT116">
        <f>4*60+46</f>
        <v>286</v>
      </c>
    </row>
    <row r="117" spans="1:46" ht="15.75" x14ac:dyDescent="0.25">
      <c r="A117" s="16">
        <v>75</v>
      </c>
      <c r="B117" s="22"/>
      <c r="C117" s="4">
        <f t="shared" ca="1" si="25"/>
        <v>298</v>
      </c>
      <c r="D117" s="16"/>
      <c r="E117" s="16"/>
      <c r="F117" s="22"/>
      <c r="G117" s="29"/>
      <c r="K117" s="30"/>
      <c r="AS117">
        <v>117</v>
      </c>
      <c r="AT117">
        <f>2*60+50</f>
        <v>170</v>
      </c>
    </row>
    <row r="118" spans="1:46" ht="15.75" x14ac:dyDescent="0.25">
      <c r="A118" s="16">
        <v>76</v>
      </c>
      <c r="B118" s="22"/>
      <c r="C118" s="4">
        <f t="shared" ca="1" si="25"/>
        <v>214</v>
      </c>
      <c r="D118" s="16"/>
      <c r="E118" s="16"/>
      <c r="F118" s="22"/>
      <c r="G118" s="29"/>
      <c r="K118" s="30"/>
      <c r="AS118">
        <v>118</v>
      </c>
      <c r="AT118">
        <f>4*60+46</f>
        <v>286</v>
      </c>
    </row>
    <row r="119" spans="1:46" ht="15.75" x14ac:dyDescent="0.25">
      <c r="A119" s="16">
        <v>77</v>
      </c>
      <c r="B119" s="22"/>
      <c r="C119" s="4">
        <f t="shared" ca="1" si="25"/>
        <v>273</v>
      </c>
      <c r="D119" s="16"/>
      <c r="E119" s="16"/>
      <c r="F119" s="22"/>
      <c r="G119" s="29"/>
      <c r="K119" s="30"/>
      <c r="AS119">
        <v>119</v>
      </c>
      <c r="AT119">
        <f>3*60+40</f>
        <v>220</v>
      </c>
    </row>
    <row r="120" spans="1:46" ht="15.75" x14ac:dyDescent="0.25">
      <c r="A120" s="16">
        <v>78</v>
      </c>
      <c r="B120" s="22"/>
      <c r="C120" s="4">
        <f t="shared" ca="1" si="25"/>
        <v>211</v>
      </c>
      <c r="D120" s="16"/>
      <c r="E120" s="16"/>
      <c r="F120" s="22"/>
      <c r="G120" s="29"/>
      <c r="K120" s="30"/>
      <c r="AS120">
        <v>120</v>
      </c>
      <c r="AT120">
        <f>3*60+40</f>
        <v>220</v>
      </c>
    </row>
    <row r="121" spans="1:46" ht="15.75" x14ac:dyDescent="0.25">
      <c r="A121" s="16">
        <v>79</v>
      </c>
      <c r="B121" s="22"/>
      <c r="C121" s="4">
        <f t="shared" ca="1" si="25"/>
        <v>252</v>
      </c>
      <c r="D121" s="16"/>
      <c r="E121" s="16"/>
      <c r="F121" s="22"/>
      <c r="G121" s="29"/>
      <c r="K121" s="30"/>
      <c r="AS121">
        <v>121</v>
      </c>
      <c r="AT121">
        <f>3*60+20</f>
        <v>200</v>
      </c>
    </row>
    <row r="122" spans="1:46" ht="15.75" x14ac:dyDescent="0.25">
      <c r="A122" s="16">
        <v>80</v>
      </c>
      <c r="B122" s="22"/>
      <c r="C122" s="4">
        <f t="shared" ca="1" si="25"/>
        <v>230</v>
      </c>
      <c r="D122" s="16"/>
      <c r="E122" s="16"/>
      <c r="F122" s="22"/>
      <c r="G122" s="29"/>
      <c r="K122" s="30"/>
      <c r="AS122">
        <v>122</v>
      </c>
      <c r="AT122">
        <f>3*60+20</f>
        <v>200</v>
      </c>
    </row>
    <row r="123" spans="1:46" ht="15.75" x14ac:dyDescent="0.25">
      <c r="A123" s="16">
        <v>81</v>
      </c>
      <c r="B123" s="22"/>
      <c r="C123" s="4">
        <f t="shared" ca="1" si="25"/>
        <v>229</v>
      </c>
      <c r="D123" s="16"/>
      <c r="E123" s="16"/>
      <c r="F123" s="22"/>
      <c r="G123" s="29"/>
      <c r="K123" s="30"/>
      <c r="AS123">
        <v>123</v>
      </c>
      <c r="AT123">
        <f>3*60+20</f>
        <v>200</v>
      </c>
    </row>
    <row r="124" spans="1:46" ht="15.75" x14ac:dyDescent="0.25">
      <c r="A124" s="16">
        <v>82</v>
      </c>
      <c r="B124" s="22"/>
      <c r="C124" s="4">
        <f t="shared" ca="1" si="25"/>
        <v>229</v>
      </c>
      <c r="D124" s="16"/>
      <c r="E124" s="16"/>
      <c r="F124" s="22"/>
      <c r="G124" s="29"/>
      <c r="K124" s="30"/>
      <c r="AS124">
        <v>124</v>
      </c>
      <c r="AT124">
        <f>3*60+20</f>
        <v>200</v>
      </c>
    </row>
    <row r="125" spans="1:46" ht="15.75" x14ac:dyDescent="0.25">
      <c r="A125" s="16">
        <v>83</v>
      </c>
      <c r="B125" s="22"/>
      <c r="C125" s="4">
        <f t="shared" ca="1" si="25"/>
        <v>251</v>
      </c>
      <c r="D125" s="16"/>
      <c r="E125" s="16"/>
      <c r="F125" s="22"/>
      <c r="G125" s="29"/>
      <c r="K125" s="30"/>
      <c r="AS125">
        <v>125</v>
      </c>
      <c r="AT125">
        <f>2*60+58</f>
        <v>178</v>
      </c>
    </row>
    <row r="126" spans="1:46" ht="15.75" x14ac:dyDescent="0.25">
      <c r="A126" s="16">
        <v>84</v>
      </c>
      <c r="B126" s="22"/>
      <c r="C126" s="4">
        <f t="shared" ca="1" si="25"/>
        <v>245</v>
      </c>
      <c r="D126" s="16"/>
      <c r="E126" s="16"/>
      <c r="F126" s="22"/>
      <c r="G126" s="29"/>
      <c r="K126" s="30"/>
      <c r="AS126">
        <v>126</v>
      </c>
      <c r="AT126">
        <f>3*60+28</f>
        <v>208</v>
      </c>
    </row>
    <row r="127" spans="1:46" ht="15.75" x14ac:dyDescent="0.25">
      <c r="A127" s="16">
        <v>85</v>
      </c>
      <c r="B127" s="22"/>
      <c r="C127" s="4">
        <f t="shared" ca="1" si="25"/>
        <v>247</v>
      </c>
      <c r="D127" s="16"/>
      <c r="E127" s="16"/>
      <c r="F127" s="22"/>
      <c r="G127" s="29"/>
      <c r="K127" s="30"/>
      <c r="AS127">
        <v>127</v>
      </c>
      <c r="AT127">
        <f>4*60+7</f>
        <v>247</v>
      </c>
    </row>
    <row r="128" spans="1:46" ht="15.75" x14ac:dyDescent="0.25">
      <c r="A128" s="16">
        <v>86</v>
      </c>
      <c r="B128" s="22"/>
      <c r="C128" s="4">
        <f t="shared" ca="1" si="25"/>
        <v>205</v>
      </c>
      <c r="D128" s="16"/>
      <c r="E128" s="16"/>
      <c r="F128" s="22"/>
      <c r="G128" s="29"/>
      <c r="K128" s="30"/>
      <c r="AS128">
        <v>128</v>
      </c>
      <c r="AT128">
        <f>4*60+7</f>
        <v>247</v>
      </c>
    </row>
    <row r="129" spans="1:46" ht="15.75" x14ac:dyDescent="0.25">
      <c r="A129" s="16">
        <v>87</v>
      </c>
      <c r="B129" s="22"/>
      <c r="C129" s="4">
        <f t="shared" ca="1" si="25"/>
        <v>212</v>
      </c>
      <c r="D129" s="16"/>
      <c r="E129" s="16"/>
      <c r="F129" s="22"/>
      <c r="G129" s="29"/>
      <c r="K129" s="30"/>
      <c r="AS129">
        <v>129</v>
      </c>
      <c r="AT129">
        <f>4*60+7</f>
        <v>247</v>
      </c>
    </row>
    <row r="130" spans="1:46" ht="15.75" x14ac:dyDescent="0.25">
      <c r="A130" s="16">
        <v>88</v>
      </c>
      <c r="B130" s="22"/>
      <c r="C130" s="4">
        <f t="shared" ca="1" si="25"/>
        <v>228</v>
      </c>
      <c r="D130" s="16"/>
      <c r="E130" s="16"/>
      <c r="F130" s="22"/>
      <c r="G130" s="29"/>
      <c r="K130" s="30"/>
      <c r="AS130">
        <v>130</v>
      </c>
      <c r="AT130">
        <f>4*60+7</f>
        <v>247</v>
      </c>
    </row>
    <row r="131" spans="1:46" ht="15.75" x14ac:dyDescent="0.25">
      <c r="A131" s="16">
        <v>89</v>
      </c>
      <c r="B131" s="22"/>
      <c r="C131" s="4">
        <f t="shared" ca="1" si="25"/>
        <v>245</v>
      </c>
      <c r="D131" s="16"/>
      <c r="E131" s="16"/>
      <c r="F131" s="22"/>
      <c r="G131" s="29"/>
      <c r="K131" s="30"/>
      <c r="AS131">
        <v>131</v>
      </c>
      <c r="AT131">
        <f>3*60+25</f>
        <v>205</v>
      </c>
    </row>
    <row r="132" spans="1:46" ht="15.75" x14ac:dyDescent="0.25">
      <c r="A132" s="16">
        <v>90</v>
      </c>
      <c r="B132" s="22"/>
      <c r="C132" s="4">
        <f t="shared" ca="1" si="25"/>
        <v>168</v>
      </c>
      <c r="D132" s="16"/>
      <c r="E132" s="16"/>
      <c r="F132" s="22"/>
      <c r="G132" s="29"/>
      <c r="K132" s="30"/>
      <c r="AS132">
        <v>132</v>
      </c>
      <c r="AT132">
        <f>4*60+29</f>
        <v>269</v>
      </c>
    </row>
    <row r="133" spans="1:46" ht="15.75" x14ac:dyDescent="0.25">
      <c r="A133" s="16">
        <v>91</v>
      </c>
      <c r="B133" s="22"/>
      <c r="C133" s="4">
        <f t="shared" ca="1" si="25"/>
        <v>236</v>
      </c>
      <c r="D133" s="16"/>
      <c r="E133" s="16"/>
      <c r="F133" s="22"/>
      <c r="G133" s="29"/>
      <c r="K133" s="30"/>
      <c r="AS133">
        <v>133</v>
      </c>
      <c r="AT133">
        <f>4*60+29</f>
        <v>269</v>
      </c>
    </row>
    <row r="134" spans="1:46" ht="15.75" x14ac:dyDescent="0.25">
      <c r="A134" s="16">
        <v>92</v>
      </c>
      <c r="B134" s="22"/>
      <c r="C134" s="4">
        <f t="shared" ca="1" si="25"/>
        <v>222</v>
      </c>
      <c r="D134" s="16"/>
      <c r="E134" s="16"/>
      <c r="F134" s="22"/>
      <c r="G134" s="29"/>
      <c r="K134" s="30"/>
      <c r="AS134">
        <v>134</v>
      </c>
      <c r="AT134">
        <f>3*60+2</f>
        <v>182</v>
      </c>
    </row>
    <row r="135" spans="1:46" ht="15.75" x14ac:dyDescent="0.25">
      <c r="A135" s="16">
        <v>93</v>
      </c>
      <c r="B135" s="22"/>
      <c r="C135" s="4">
        <f t="shared" ca="1" si="25"/>
        <v>262</v>
      </c>
      <c r="D135" s="16"/>
      <c r="E135" s="16"/>
      <c r="F135" s="22"/>
      <c r="G135" s="29"/>
      <c r="K135" s="30"/>
      <c r="AS135">
        <v>135</v>
      </c>
      <c r="AT135">
        <f>3*60+2</f>
        <v>182</v>
      </c>
    </row>
    <row r="136" spans="1:46" ht="15.75" x14ac:dyDescent="0.25">
      <c r="A136" s="16">
        <v>94</v>
      </c>
      <c r="B136" s="22"/>
      <c r="C136" s="4">
        <f t="shared" ca="1" si="25"/>
        <v>230</v>
      </c>
      <c r="D136" s="16"/>
      <c r="E136" s="16"/>
      <c r="F136" s="22"/>
      <c r="G136" s="29"/>
      <c r="K136" s="30"/>
      <c r="AS136">
        <v>136</v>
      </c>
      <c r="AT136">
        <f>2*60+14</f>
        <v>134</v>
      </c>
    </row>
    <row r="137" spans="1:46" ht="15.75" x14ac:dyDescent="0.25">
      <c r="A137" s="16">
        <v>95</v>
      </c>
      <c r="B137" s="22"/>
      <c r="C137" s="4">
        <f t="shared" ca="1" si="25"/>
        <v>282</v>
      </c>
      <c r="D137" s="16"/>
      <c r="E137" s="16"/>
      <c r="F137" s="22"/>
      <c r="G137" s="29"/>
      <c r="K137" s="30"/>
      <c r="AS137">
        <v>137</v>
      </c>
      <c r="AT137">
        <f>2*60+14</f>
        <v>134</v>
      </c>
    </row>
    <row r="138" spans="1:46" ht="15.75" x14ac:dyDescent="0.25">
      <c r="A138" s="16">
        <v>96</v>
      </c>
      <c r="B138" s="22"/>
      <c r="C138" s="4">
        <f t="shared" ca="1" si="25"/>
        <v>277</v>
      </c>
      <c r="D138" s="16"/>
      <c r="E138" s="16"/>
      <c r="F138" s="22"/>
      <c r="G138" s="29"/>
      <c r="K138" s="30"/>
      <c r="AS138">
        <v>138</v>
      </c>
      <c r="AT138">
        <f>3*60+15</f>
        <v>195</v>
      </c>
    </row>
    <row r="139" spans="1:46" ht="15.75" x14ac:dyDescent="0.25">
      <c r="A139" s="16">
        <v>97</v>
      </c>
      <c r="B139" s="22"/>
      <c r="C139" s="4">
        <f t="shared" ca="1" si="25"/>
        <v>245</v>
      </c>
      <c r="D139" s="16"/>
      <c r="E139" s="16"/>
      <c r="F139" s="22"/>
      <c r="G139" s="29"/>
      <c r="K139" s="30"/>
      <c r="AS139">
        <v>139</v>
      </c>
      <c r="AT139">
        <f>3*60+55</f>
        <v>235</v>
      </c>
    </row>
    <row r="140" spans="1:46" ht="15.75" x14ac:dyDescent="0.25">
      <c r="A140" s="16">
        <v>98</v>
      </c>
      <c r="B140" s="22"/>
      <c r="C140" s="4">
        <f t="shared" ca="1" si="25"/>
        <v>199</v>
      </c>
      <c r="D140" s="16"/>
      <c r="E140" s="16"/>
      <c r="F140" s="22"/>
      <c r="G140" s="29"/>
      <c r="K140" s="30"/>
      <c r="AS140">
        <v>140</v>
      </c>
      <c r="AT140">
        <f>3*60+55</f>
        <v>235</v>
      </c>
    </row>
    <row r="141" spans="1:46" ht="15.75" x14ac:dyDescent="0.25">
      <c r="A141" s="16">
        <v>99</v>
      </c>
      <c r="B141" s="22"/>
      <c r="C141" s="4">
        <f t="shared" ca="1" si="25"/>
        <v>264</v>
      </c>
      <c r="D141" s="16"/>
      <c r="E141" s="16"/>
      <c r="F141" s="22"/>
      <c r="G141" s="29"/>
      <c r="K141" s="30"/>
      <c r="AS141">
        <v>141</v>
      </c>
      <c r="AT141">
        <f>3*60+58</f>
        <v>238</v>
      </c>
    </row>
    <row r="142" spans="1:46" ht="15.75" x14ac:dyDescent="0.25">
      <c r="A142" s="16">
        <v>100</v>
      </c>
      <c r="B142" s="22"/>
      <c r="C142" s="4">
        <f t="shared" ca="1" si="25"/>
        <v>217</v>
      </c>
      <c r="D142" s="16"/>
      <c r="E142" s="16"/>
      <c r="F142" s="22"/>
      <c r="G142" s="29"/>
      <c r="K142" s="30"/>
      <c r="AS142">
        <v>142</v>
      </c>
      <c r="AT142">
        <f>3*60+11</f>
        <v>191</v>
      </c>
    </row>
    <row r="143" spans="1:46" ht="15.75" x14ac:dyDescent="0.25">
      <c r="A143" s="16">
        <v>101</v>
      </c>
      <c r="B143" s="22"/>
      <c r="C143" s="4">
        <f t="shared" ca="1" si="25"/>
        <v>218</v>
      </c>
      <c r="D143" s="16"/>
      <c r="E143" s="16"/>
      <c r="F143" s="22"/>
      <c r="G143" s="29"/>
      <c r="K143" s="30"/>
      <c r="AS143">
        <v>143</v>
      </c>
      <c r="AT143">
        <f>3*60+58</f>
        <v>238</v>
      </c>
    </row>
    <row r="144" spans="1:46" ht="15.75" x14ac:dyDescent="0.25">
      <c r="A144" s="16">
        <v>102</v>
      </c>
      <c r="B144" s="22"/>
      <c r="C144" s="4">
        <f t="shared" ca="1" si="25"/>
        <v>199</v>
      </c>
      <c r="D144" s="16"/>
      <c r="E144" s="16"/>
      <c r="F144" s="22"/>
      <c r="G144" s="29"/>
      <c r="K144" s="30"/>
      <c r="AS144">
        <v>144</v>
      </c>
      <c r="AT144">
        <f>3*60+26</f>
        <v>206</v>
      </c>
    </row>
    <row r="145" spans="1:46" ht="15.75" x14ac:dyDescent="0.25">
      <c r="A145" s="16">
        <v>103</v>
      </c>
      <c r="B145" s="22"/>
      <c r="C145" s="4">
        <f t="shared" ca="1" si="25"/>
        <v>215</v>
      </c>
      <c r="D145" s="16"/>
      <c r="E145" s="16"/>
      <c r="F145" s="22"/>
      <c r="G145" s="29"/>
      <c r="K145" s="30"/>
      <c r="AS145">
        <v>145</v>
      </c>
      <c r="AT145">
        <f>2*60+46</f>
        <v>166</v>
      </c>
    </row>
    <row r="146" spans="1:46" ht="15.75" x14ac:dyDescent="0.25">
      <c r="A146" s="16">
        <v>104</v>
      </c>
      <c r="B146" s="22"/>
      <c r="C146" s="4">
        <f t="shared" ca="1" si="25"/>
        <v>216</v>
      </c>
      <c r="D146" s="16"/>
      <c r="E146" s="16"/>
      <c r="F146" s="22"/>
      <c r="G146" s="29"/>
      <c r="K146" s="30"/>
      <c r="AS146">
        <v>146</v>
      </c>
      <c r="AT146">
        <f>2*60+46</f>
        <v>166</v>
      </c>
    </row>
    <row r="147" spans="1:46" ht="15.75" x14ac:dyDescent="0.25">
      <c r="A147" s="16">
        <v>105</v>
      </c>
      <c r="B147" s="22"/>
      <c r="C147" s="4">
        <f t="shared" ca="1" si="25"/>
        <v>273</v>
      </c>
      <c r="D147" s="16"/>
      <c r="E147" s="16"/>
      <c r="F147" s="22"/>
      <c r="G147" s="29"/>
      <c r="K147" s="30"/>
      <c r="AS147">
        <v>147</v>
      </c>
      <c r="AT147">
        <f>4*60+33</f>
        <v>273</v>
      </c>
    </row>
    <row r="148" spans="1:46" ht="15.75" x14ac:dyDescent="0.25">
      <c r="A148" s="16">
        <v>106</v>
      </c>
      <c r="B148" s="22"/>
      <c r="C148" s="4">
        <f t="shared" ca="1" si="25"/>
        <v>273</v>
      </c>
      <c r="D148" s="16"/>
      <c r="E148" s="16"/>
      <c r="F148" s="22"/>
      <c r="G148" s="29"/>
      <c r="K148" s="30"/>
      <c r="AS148">
        <v>148</v>
      </c>
      <c r="AT148">
        <f>3*60+55</f>
        <v>235</v>
      </c>
    </row>
    <row r="149" spans="1:46" ht="15.75" x14ac:dyDescent="0.25">
      <c r="A149" s="16">
        <v>107</v>
      </c>
      <c r="B149" s="22"/>
      <c r="C149" s="4">
        <f t="shared" ca="1" si="25"/>
        <v>262</v>
      </c>
      <c r="D149" s="16"/>
      <c r="E149" s="16"/>
      <c r="F149" s="22"/>
      <c r="G149" s="29"/>
      <c r="K149" s="30"/>
      <c r="AS149">
        <v>149</v>
      </c>
      <c r="AT149">
        <f>3*60+55</f>
        <v>235</v>
      </c>
    </row>
    <row r="150" spans="1:46" ht="15.75" x14ac:dyDescent="0.25">
      <c r="A150" s="16">
        <v>108</v>
      </c>
      <c r="B150" s="22"/>
      <c r="C150" s="4">
        <f t="shared" ca="1" si="25"/>
        <v>303</v>
      </c>
      <c r="D150" s="16"/>
      <c r="E150" s="16"/>
      <c r="F150" s="22"/>
      <c r="G150" s="29"/>
      <c r="K150" s="30"/>
      <c r="AS150">
        <v>150</v>
      </c>
      <c r="AT150">
        <f>3*60+21</f>
        <v>201</v>
      </c>
    </row>
    <row r="151" spans="1:46" ht="15.75" x14ac:dyDescent="0.25">
      <c r="A151" s="16">
        <v>109</v>
      </c>
      <c r="B151" s="22"/>
      <c r="C151" s="4">
        <f t="shared" ca="1" si="25"/>
        <v>222</v>
      </c>
      <c r="D151" s="16"/>
      <c r="E151" s="16"/>
      <c r="F151" s="22"/>
      <c r="G151" s="29"/>
      <c r="K151" s="30"/>
      <c r="AS151">
        <v>151</v>
      </c>
      <c r="AT151">
        <f>3*60+21</f>
        <v>201</v>
      </c>
    </row>
    <row r="152" spans="1:46" ht="15.75" x14ac:dyDescent="0.25">
      <c r="A152" s="16">
        <v>110</v>
      </c>
      <c r="B152" s="22"/>
      <c r="C152" s="4">
        <f t="shared" ca="1" si="25"/>
        <v>243</v>
      </c>
      <c r="D152" s="16"/>
      <c r="E152" s="16"/>
      <c r="F152" s="22"/>
      <c r="G152" s="29"/>
      <c r="K152" s="30"/>
      <c r="AS152">
        <v>152</v>
      </c>
      <c r="AT152">
        <f>4*60</f>
        <v>240</v>
      </c>
    </row>
    <row r="153" spans="1:46" ht="15.75" x14ac:dyDescent="0.25">
      <c r="A153" s="16">
        <v>111</v>
      </c>
      <c r="B153" s="22"/>
      <c r="C153" s="4">
        <f t="shared" ca="1" si="25"/>
        <v>186</v>
      </c>
      <c r="D153" s="16"/>
      <c r="E153" s="16"/>
      <c r="F153" s="22"/>
      <c r="G153" s="29"/>
      <c r="K153" s="30"/>
      <c r="AS153">
        <v>153</v>
      </c>
      <c r="AT153">
        <f>2*60+56</f>
        <v>176</v>
      </c>
    </row>
    <row r="154" spans="1:46" ht="15.75" x14ac:dyDescent="0.25">
      <c r="A154" s="16">
        <v>112</v>
      </c>
      <c r="B154" s="22"/>
      <c r="C154" s="4">
        <f t="shared" ca="1" si="25"/>
        <v>250</v>
      </c>
      <c r="D154" s="16"/>
      <c r="E154" s="16"/>
      <c r="F154" s="22"/>
      <c r="G154" s="29"/>
      <c r="K154" s="30"/>
      <c r="AS154">
        <v>154</v>
      </c>
      <c r="AT154">
        <f>2*60+56</f>
        <v>176</v>
      </c>
    </row>
    <row r="155" spans="1:46" ht="15.75" x14ac:dyDescent="0.25">
      <c r="A155" s="16">
        <v>113</v>
      </c>
      <c r="B155" s="22"/>
      <c r="C155" s="4">
        <f t="shared" ca="1" si="25"/>
        <v>196</v>
      </c>
      <c r="D155" s="16"/>
      <c r="E155" s="16"/>
      <c r="F155" s="22"/>
      <c r="G155" s="29"/>
      <c r="K155" s="30"/>
      <c r="AS155">
        <v>155</v>
      </c>
      <c r="AT155">
        <f>2*60+43</f>
        <v>163</v>
      </c>
    </row>
    <row r="156" spans="1:46" ht="15.75" x14ac:dyDescent="0.25">
      <c r="A156" s="16">
        <v>114</v>
      </c>
      <c r="B156" s="22"/>
      <c r="C156" s="4">
        <f t="shared" ca="1" si="25"/>
        <v>222</v>
      </c>
      <c r="D156" s="16"/>
      <c r="E156" s="16"/>
      <c r="F156" s="22"/>
      <c r="G156" s="29"/>
      <c r="K156" s="30"/>
      <c r="AS156">
        <v>156</v>
      </c>
      <c r="AT156">
        <f>2*60+43</f>
        <v>163</v>
      </c>
    </row>
    <row r="157" spans="1:46" ht="15.75" x14ac:dyDescent="0.25">
      <c r="A157" s="16">
        <v>115</v>
      </c>
      <c r="B157" s="22"/>
      <c r="C157" s="4">
        <f t="shared" ca="1" si="25"/>
        <v>252</v>
      </c>
      <c r="D157" s="16"/>
      <c r="E157" s="16"/>
      <c r="F157" s="22"/>
      <c r="G157" s="29"/>
      <c r="K157" s="30"/>
      <c r="AS157">
        <v>157</v>
      </c>
      <c r="AT157">
        <f>2*60+30</f>
        <v>150</v>
      </c>
    </row>
    <row r="158" spans="1:46" ht="15.75" x14ac:dyDescent="0.25">
      <c r="A158" s="16">
        <v>116</v>
      </c>
      <c r="B158" s="22"/>
      <c r="C158" s="4">
        <f t="shared" ca="1" si="25"/>
        <v>247</v>
      </c>
      <c r="D158" s="16"/>
      <c r="E158" s="16"/>
      <c r="F158" s="22"/>
      <c r="G158" s="29"/>
      <c r="K158" s="30"/>
      <c r="AS158">
        <v>158</v>
      </c>
      <c r="AT158">
        <f>2*60+30</f>
        <v>150</v>
      </c>
    </row>
    <row r="159" spans="1:46" ht="15.75" x14ac:dyDescent="0.25">
      <c r="A159" s="16">
        <v>117</v>
      </c>
      <c r="B159" s="22"/>
      <c r="C159" s="4">
        <f t="shared" ca="1" si="25"/>
        <v>384</v>
      </c>
      <c r="D159" s="16"/>
      <c r="E159" s="16"/>
      <c r="F159" s="22"/>
      <c r="G159" s="29"/>
      <c r="K159" s="30"/>
      <c r="AS159">
        <v>159</v>
      </c>
      <c r="AT159">
        <f>3*60+35</f>
        <v>215</v>
      </c>
    </row>
    <row r="160" spans="1:46" ht="15.75" x14ac:dyDescent="0.25">
      <c r="A160" s="16">
        <v>118</v>
      </c>
      <c r="B160" s="22"/>
      <c r="C160" s="4">
        <f t="shared" ca="1" si="25"/>
        <v>252</v>
      </c>
      <c r="D160" s="16"/>
      <c r="E160" s="16"/>
      <c r="F160" s="22"/>
      <c r="G160" s="29"/>
      <c r="K160" s="30"/>
      <c r="AS160">
        <v>160</v>
      </c>
      <c r="AT160">
        <f>3*60+31</f>
        <v>211</v>
      </c>
    </row>
    <row r="161" spans="1:46" ht="15.75" x14ac:dyDescent="0.25">
      <c r="A161" s="16">
        <v>119</v>
      </c>
      <c r="B161" s="22"/>
      <c r="C161" s="4">
        <f t="shared" ca="1" si="25"/>
        <v>243</v>
      </c>
      <c r="D161" s="16"/>
      <c r="E161" s="16"/>
      <c r="F161" s="22"/>
      <c r="G161" s="29"/>
      <c r="K161" s="30"/>
      <c r="AS161">
        <v>161</v>
      </c>
      <c r="AT161">
        <f>2*60+46</f>
        <v>166</v>
      </c>
    </row>
    <row r="162" spans="1:46" ht="15.75" x14ac:dyDescent="0.25">
      <c r="A162" s="16">
        <v>120</v>
      </c>
      <c r="B162" s="22"/>
      <c r="C162" s="4">
        <f t="shared" ca="1" si="25"/>
        <v>253</v>
      </c>
      <c r="D162" s="16"/>
      <c r="E162" s="16"/>
      <c r="F162" s="22"/>
      <c r="G162" s="29"/>
      <c r="K162" s="30"/>
      <c r="AS162">
        <v>162</v>
      </c>
      <c r="AT162">
        <f>3*60+31</f>
        <v>211</v>
      </c>
    </row>
    <row r="163" spans="1:46" ht="15.75" x14ac:dyDescent="0.25">
      <c r="A163" s="16">
        <v>121</v>
      </c>
      <c r="B163" s="22"/>
      <c r="C163" s="4">
        <f t="shared" ca="1" si="25"/>
        <v>260</v>
      </c>
      <c r="D163" s="16"/>
      <c r="E163" s="16"/>
      <c r="F163" s="22"/>
      <c r="G163" s="29"/>
      <c r="K163" s="30"/>
      <c r="AS163">
        <v>163</v>
      </c>
      <c r="AT163">
        <f>3*60+36</f>
        <v>216</v>
      </c>
    </row>
    <row r="164" spans="1:46" ht="15.75" x14ac:dyDescent="0.25">
      <c r="A164" s="16">
        <v>122</v>
      </c>
      <c r="B164" s="22"/>
      <c r="C164" s="4">
        <f t="shared" ca="1" si="25"/>
        <v>243</v>
      </c>
      <c r="D164" s="16"/>
      <c r="E164" s="16"/>
      <c r="F164" s="22"/>
      <c r="G164" s="29"/>
      <c r="K164" s="30"/>
      <c r="AS164">
        <v>164</v>
      </c>
      <c r="AT164">
        <f>3*60+31</f>
        <v>211</v>
      </c>
    </row>
    <row r="165" spans="1:46" ht="15.75" x14ac:dyDescent="0.25">
      <c r="A165" s="16">
        <v>123</v>
      </c>
      <c r="B165" s="22"/>
      <c r="C165" s="4">
        <f t="shared" ca="1" si="25"/>
        <v>240</v>
      </c>
      <c r="D165" s="16"/>
      <c r="E165" s="16"/>
      <c r="F165" s="22"/>
      <c r="G165" s="29"/>
      <c r="K165" s="30"/>
      <c r="AS165">
        <v>165</v>
      </c>
      <c r="AT165">
        <f>3*60+31</f>
        <v>211</v>
      </c>
    </row>
    <row r="166" spans="1:46" ht="15.75" x14ac:dyDescent="0.25">
      <c r="A166" s="16">
        <v>124</v>
      </c>
      <c r="B166" s="22"/>
      <c r="C166" s="4">
        <f t="shared" ca="1" si="25"/>
        <v>162</v>
      </c>
      <c r="D166" s="16"/>
      <c r="E166" s="16"/>
      <c r="F166" s="22"/>
      <c r="G166" s="29"/>
      <c r="K166" s="30"/>
      <c r="AS166">
        <v>166</v>
      </c>
      <c r="AT166">
        <f>3*60+24</f>
        <v>204</v>
      </c>
    </row>
    <row r="167" spans="1:46" ht="15.75" x14ac:dyDescent="0.25">
      <c r="A167" s="16">
        <v>125</v>
      </c>
      <c r="B167" s="22"/>
      <c r="C167" s="4">
        <f t="shared" ca="1" si="25"/>
        <v>280</v>
      </c>
      <c r="D167" s="16"/>
      <c r="E167" s="16"/>
      <c r="F167" s="22"/>
      <c r="G167" s="29"/>
      <c r="K167" s="30"/>
      <c r="AS167">
        <v>167</v>
      </c>
      <c r="AT167">
        <f>3*60+24</f>
        <v>204</v>
      </c>
    </row>
    <row r="168" spans="1:46" ht="15.75" x14ac:dyDescent="0.25">
      <c r="A168" s="16">
        <v>126</v>
      </c>
      <c r="B168" s="22"/>
      <c r="C168" s="4">
        <f t="shared" ca="1" si="25"/>
        <v>244</v>
      </c>
      <c r="D168" s="16"/>
      <c r="E168" s="16"/>
      <c r="F168" s="22"/>
      <c r="G168" s="29"/>
      <c r="K168" s="30"/>
      <c r="AS168">
        <v>168</v>
      </c>
      <c r="AT168">
        <f>3*60+24</f>
        <v>204</v>
      </c>
    </row>
    <row r="169" spans="1:46" ht="15.75" x14ac:dyDescent="0.25">
      <c r="A169" s="16">
        <v>127</v>
      </c>
      <c r="B169" s="22"/>
      <c r="C169" s="4">
        <f t="shared" ca="1" si="25"/>
        <v>255</v>
      </c>
      <c r="D169" s="16"/>
      <c r="E169" s="16"/>
      <c r="F169" s="22"/>
      <c r="G169" s="29"/>
      <c r="K169" s="30"/>
      <c r="AS169">
        <v>169</v>
      </c>
      <c r="AT169">
        <f>3*60+27</f>
        <v>207</v>
      </c>
    </row>
    <row r="170" spans="1:46" ht="15.75" x14ac:dyDescent="0.25">
      <c r="A170" s="16">
        <v>128</v>
      </c>
      <c r="B170" s="22"/>
      <c r="C170" s="4">
        <f t="shared" ca="1" si="25"/>
        <v>244</v>
      </c>
      <c r="D170" s="16"/>
      <c r="E170" s="16"/>
      <c r="F170" s="22"/>
      <c r="G170" s="29"/>
      <c r="K170" s="30"/>
      <c r="AS170">
        <v>170</v>
      </c>
      <c r="AT170">
        <f>3*60+18</f>
        <v>198</v>
      </c>
    </row>
    <row r="171" spans="1:46" ht="15.75" x14ac:dyDescent="0.25">
      <c r="A171" s="16">
        <v>129</v>
      </c>
      <c r="B171" s="22"/>
      <c r="C171" s="4">
        <f t="shared" ref="C171:C234" ca="1" si="26">IF(OR(ISBLANK(A171),A171&gt;$I$9),NA(),OFFSET(INDIRECT($BA$3),A171-1,0,1,1))</f>
        <v>231</v>
      </c>
      <c r="D171" s="16"/>
      <c r="E171" s="16"/>
      <c r="F171" s="22"/>
      <c r="G171" s="29"/>
      <c r="K171" s="30"/>
      <c r="AS171">
        <v>171</v>
      </c>
      <c r="AT171">
        <f>2*60+48</f>
        <v>168</v>
      </c>
    </row>
    <row r="172" spans="1:46" ht="15.75" x14ac:dyDescent="0.25">
      <c r="A172" s="16">
        <v>130</v>
      </c>
      <c r="B172" s="22"/>
      <c r="C172" s="4">
        <f t="shared" ca="1" si="26"/>
        <v>273</v>
      </c>
      <c r="D172" s="16"/>
      <c r="E172" s="16"/>
      <c r="F172" s="22"/>
      <c r="G172" s="29"/>
      <c r="K172" s="30"/>
      <c r="AS172">
        <v>172</v>
      </c>
      <c r="AT172">
        <f>5*60+23</f>
        <v>323</v>
      </c>
    </row>
    <row r="173" spans="1:46" ht="15.75" x14ac:dyDescent="0.25">
      <c r="A173" s="16">
        <v>131</v>
      </c>
      <c r="B173" s="22"/>
      <c r="C173" s="4">
        <f t="shared" ca="1" si="26"/>
        <v>298</v>
      </c>
      <c r="D173" s="16"/>
      <c r="E173" s="16"/>
      <c r="F173" s="22"/>
      <c r="G173" s="29"/>
      <c r="K173" s="30"/>
      <c r="AS173">
        <v>173</v>
      </c>
      <c r="AT173">
        <f>3*60+29</f>
        <v>209</v>
      </c>
    </row>
    <row r="174" spans="1:46" ht="15.75" x14ac:dyDescent="0.25">
      <c r="A174" s="16">
        <v>132</v>
      </c>
      <c r="B174" s="22"/>
      <c r="C174" s="4">
        <f t="shared" ca="1" si="26"/>
        <v>264</v>
      </c>
      <c r="D174" s="16"/>
      <c r="E174" s="16"/>
      <c r="F174" s="22"/>
      <c r="G174" s="29"/>
      <c r="K174" s="30"/>
      <c r="AS174">
        <v>174</v>
      </c>
      <c r="AT174">
        <f>3*60+29</f>
        <v>209</v>
      </c>
    </row>
    <row r="175" spans="1:46" ht="15.75" x14ac:dyDescent="0.25">
      <c r="A175" s="16">
        <v>133</v>
      </c>
      <c r="B175" s="22"/>
      <c r="C175" s="4">
        <f t="shared" ca="1" si="26"/>
        <v>249</v>
      </c>
      <c r="D175" s="16"/>
      <c r="E175" s="16"/>
      <c r="F175" s="22"/>
      <c r="G175" s="29"/>
      <c r="K175" s="30"/>
      <c r="AS175">
        <v>175</v>
      </c>
      <c r="AT175">
        <f>2*60+46</f>
        <v>166</v>
      </c>
    </row>
    <row r="176" spans="1:46" ht="15.75" x14ac:dyDescent="0.25">
      <c r="A176" s="16">
        <v>134</v>
      </c>
      <c r="B176" s="22"/>
      <c r="C176" s="4">
        <f t="shared" ca="1" si="26"/>
        <v>341</v>
      </c>
      <c r="D176" s="16"/>
      <c r="E176" s="16"/>
      <c r="F176" s="22"/>
      <c r="G176" s="29"/>
      <c r="K176" s="30"/>
      <c r="AS176">
        <v>176</v>
      </c>
      <c r="AT176">
        <f>2*60+46</f>
        <v>166</v>
      </c>
    </row>
    <row r="177" spans="1:46" ht="15.75" x14ac:dyDescent="0.25">
      <c r="A177" s="16">
        <v>135</v>
      </c>
      <c r="B177" s="22"/>
      <c r="C177" s="4">
        <f t="shared" ca="1" si="26"/>
        <v>252</v>
      </c>
      <c r="D177" s="16"/>
      <c r="E177" s="16"/>
      <c r="F177" s="22"/>
      <c r="G177" s="29"/>
      <c r="K177" s="30"/>
      <c r="AS177">
        <v>177</v>
      </c>
      <c r="AT177">
        <f>6*60+58</f>
        <v>418</v>
      </c>
    </row>
    <row r="178" spans="1:46" ht="15.75" x14ac:dyDescent="0.25">
      <c r="A178" s="16">
        <v>136</v>
      </c>
      <c r="B178" s="22"/>
      <c r="C178" s="4">
        <f t="shared" ca="1" si="26"/>
        <v>233</v>
      </c>
      <c r="D178" s="16"/>
      <c r="E178" s="16"/>
      <c r="F178" s="22"/>
      <c r="G178" s="29"/>
      <c r="K178" s="30"/>
      <c r="AS178">
        <v>178</v>
      </c>
      <c r="AT178">
        <f>6*60+58</f>
        <v>418</v>
      </c>
    </row>
    <row r="179" spans="1:46" ht="15.75" x14ac:dyDescent="0.25">
      <c r="A179" s="16">
        <v>137</v>
      </c>
      <c r="B179" s="22"/>
      <c r="C179" s="4">
        <f t="shared" ca="1" si="26"/>
        <v>237</v>
      </c>
      <c r="D179" s="16"/>
      <c r="E179" s="16"/>
      <c r="F179" s="22"/>
      <c r="G179" s="29"/>
      <c r="K179" s="30"/>
      <c r="AS179">
        <v>179</v>
      </c>
      <c r="AT179">
        <f>6*60+58</f>
        <v>418</v>
      </c>
    </row>
    <row r="180" spans="1:46" ht="15.75" x14ac:dyDescent="0.25">
      <c r="A180" s="16">
        <v>138</v>
      </c>
      <c r="B180" s="22"/>
      <c r="C180" s="4">
        <f t="shared" ca="1" si="26"/>
        <v>273</v>
      </c>
      <c r="D180" s="16"/>
      <c r="E180" s="16"/>
      <c r="F180" s="22"/>
      <c r="G180" s="29"/>
      <c r="K180" s="30"/>
      <c r="AS180">
        <v>180</v>
      </c>
      <c r="AT180">
        <f>3*60+50</f>
        <v>230</v>
      </c>
    </row>
    <row r="181" spans="1:46" ht="15.75" x14ac:dyDescent="0.25">
      <c r="A181" s="16">
        <v>139</v>
      </c>
      <c r="B181" s="22"/>
      <c r="C181" s="4">
        <f t="shared" ca="1" si="26"/>
        <v>200</v>
      </c>
      <c r="D181" s="16"/>
      <c r="E181" s="16"/>
      <c r="F181" s="22"/>
      <c r="G181" s="29"/>
      <c r="K181" s="30"/>
      <c r="AS181">
        <v>181</v>
      </c>
      <c r="AT181">
        <f>3*60+59</f>
        <v>239</v>
      </c>
    </row>
    <row r="182" spans="1:46" ht="15.75" x14ac:dyDescent="0.25">
      <c r="A182" s="16">
        <v>140</v>
      </c>
      <c r="B182" s="22"/>
      <c r="C182" s="4">
        <f t="shared" ca="1" si="26"/>
        <v>215</v>
      </c>
      <c r="D182" s="16"/>
      <c r="E182" s="16"/>
      <c r="F182" s="22"/>
      <c r="G182" s="29"/>
      <c r="K182" s="30"/>
      <c r="AS182">
        <v>182</v>
      </c>
      <c r="AT182">
        <f>3*60+59</f>
        <v>239</v>
      </c>
    </row>
    <row r="183" spans="1:46" ht="15.75" x14ac:dyDescent="0.25">
      <c r="A183" s="16">
        <v>141</v>
      </c>
      <c r="B183" s="22"/>
      <c r="C183" s="4">
        <f t="shared" ca="1" si="26"/>
        <v>233</v>
      </c>
      <c r="D183" s="16"/>
      <c r="E183" s="16"/>
      <c r="F183" s="22"/>
      <c r="G183" s="29"/>
      <c r="K183" s="30"/>
      <c r="AS183">
        <v>183</v>
      </c>
      <c r="AT183">
        <f>3*60+37</f>
        <v>217</v>
      </c>
    </row>
    <row r="184" spans="1:46" ht="15.75" x14ac:dyDescent="0.25">
      <c r="A184" s="16">
        <v>142</v>
      </c>
      <c r="B184" s="22"/>
      <c r="C184" s="4">
        <f t="shared" ca="1" si="26"/>
        <v>273</v>
      </c>
      <c r="D184" s="16"/>
      <c r="E184" s="16"/>
      <c r="F184" s="22"/>
      <c r="G184" s="29"/>
      <c r="K184" s="30"/>
      <c r="AS184">
        <v>184</v>
      </c>
      <c r="AT184">
        <f>3*60+22</f>
        <v>202</v>
      </c>
    </row>
    <row r="185" spans="1:46" ht="15.75" x14ac:dyDescent="0.25">
      <c r="A185" s="16">
        <v>143</v>
      </c>
      <c r="B185" s="22"/>
      <c r="C185" s="4">
        <f t="shared" ca="1" si="26"/>
        <v>260</v>
      </c>
      <c r="D185" s="16"/>
      <c r="E185" s="16"/>
      <c r="F185" s="22"/>
      <c r="G185" s="29"/>
      <c r="K185" s="30"/>
      <c r="AS185">
        <v>185</v>
      </c>
      <c r="AT185">
        <f>3*60+14</f>
        <v>194</v>
      </c>
    </row>
    <row r="186" spans="1:46" ht="15.75" x14ac:dyDescent="0.25">
      <c r="A186" s="16">
        <v>144</v>
      </c>
      <c r="B186" s="22"/>
      <c r="C186" s="4">
        <f t="shared" ca="1" si="26"/>
        <v>289</v>
      </c>
      <c r="D186" s="16"/>
      <c r="E186" s="16"/>
      <c r="F186" s="22"/>
      <c r="G186" s="29"/>
      <c r="K186" s="30"/>
      <c r="AS186">
        <v>186</v>
      </c>
      <c r="AT186">
        <f>3*60+14</f>
        <v>194</v>
      </c>
    </row>
    <row r="187" spans="1:46" ht="15.75" x14ac:dyDescent="0.25">
      <c r="A187" s="16">
        <v>145</v>
      </c>
      <c r="B187" s="22"/>
      <c r="C187" s="4">
        <f t="shared" ca="1" si="26"/>
        <v>238</v>
      </c>
      <c r="D187" s="16"/>
      <c r="E187" s="16"/>
      <c r="F187" s="22"/>
      <c r="G187" s="29"/>
      <c r="K187" s="30"/>
      <c r="AS187">
        <v>187</v>
      </c>
      <c r="AT187">
        <f>2*60+58</f>
        <v>178</v>
      </c>
    </row>
    <row r="188" spans="1:46" ht="15.75" x14ac:dyDescent="0.25">
      <c r="A188" s="16">
        <v>146</v>
      </c>
      <c r="B188" s="22"/>
      <c r="C188" s="4">
        <f t="shared" ca="1" si="26"/>
        <v>245</v>
      </c>
      <c r="D188" s="16"/>
      <c r="E188" s="16"/>
      <c r="F188" s="22"/>
      <c r="G188" s="29"/>
      <c r="K188" s="30"/>
      <c r="AS188">
        <v>188</v>
      </c>
      <c r="AT188">
        <f>2*60+58</f>
        <v>178</v>
      </c>
    </row>
    <row r="189" spans="1:46" ht="15.75" x14ac:dyDescent="0.25">
      <c r="A189" s="16">
        <v>147</v>
      </c>
      <c r="B189" s="22"/>
      <c r="C189" s="4">
        <f t="shared" ca="1" si="26"/>
        <v>292</v>
      </c>
      <c r="D189" s="16"/>
      <c r="E189" s="16"/>
      <c r="F189" s="22"/>
      <c r="G189" s="29"/>
      <c r="K189" s="30"/>
      <c r="AS189">
        <v>189</v>
      </c>
      <c r="AT189">
        <f>2*60+55</f>
        <v>175</v>
      </c>
    </row>
    <row r="190" spans="1:46" ht="15.75" x14ac:dyDescent="0.25">
      <c r="A190" s="16">
        <v>148</v>
      </c>
      <c r="B190" s="22"/>
      <c r="C190" s="4">
        <f t="shared" ca="1" si="26"/>
        <v>216</v>
      </c>
      <c r="D190" s="16"/>
      <c r="E190" s="16"/>
      <c r="F190" s="22"/>
      <c r="G190" s="29"/>
      <c r="K190" s="30"/>
      <c r="AS190">
        <v>190</v>
      </c>
      <c r="AT190">
        <f>3*60+30</f>
        <v>210</v>
      </c>
    </row>
    <row r="191" spans="1:46" ht="15.75" x14ac:dyDescent="0.25">
      <c r="A191" s="16">
        <v>149</v>
      </c>
      <c r="B191" s="22"/>
      <c r="C191" s="4">
        <f t="shared" ca="1" si="26"/>
        <v>225</v>
      </c>
      <c r="D191" s="16"/>
      <c r="E191" s="16"/>
      <c r="F191" s="22"/>
      <c r="G191" s="29"/>
      <c r="K191" s="30"/>
      <c r="AS191">
        <v>191</v>
      </c>
      <c r="AT191">
        <f>2*60+32</f>
        <v>152</v>
      </c>
    </row>
    <row r="192" spans="1:46" ht="15.75" x14ac:dyDescent="0.25">
      <c r="A192" s="16">
        <v>150</v>
      </c>
      <c r="B192" s="22"/>
      <c r="C192" s="4">
        <f t="shared" ca="1" si="26"/>
        <v>265</v>
      </c>
      <c r="D192" s="16"/>
      <c r="E192" s="16"/>
      <c r="F192" s="22"/>
      <c r="G192" s="29"/>
      <c r="K192" s="30"/>
      <c r="AS192">
        <v>192</v>
      </c>
      <c r="AT192">
        <f>2*60+32</f>
        <v>152</v>
      </c>
    </row>
    <row r="193" spans="1:46" ht="15.75" x14ac:dyDescent="0.25">
      <c r="A193" s="16">
        <v>151</v>
      </c>
      <c r="B193" s="22"/>
      <c r="C193" s="4">
        <f t="shared" ca="1" si="26"/>
        <v>192</v>
      </c>
      <c r="D193" s="16"/>
      <c r="E193" s="16"/>
      <c r="F193" s="22"/>
      <c r="G193" s="29"/>
      <c r="K193" s="30"/>
      <c r="AS193">
        <v>193</v>
      </c>
      <c r="AT193">
        <f>2*60+32</f>
        <v>152</v>
      </c>
    </row>
    <row r="194" spans="1:46" ht="15.75" x14ac:dyDescent="0.25">
      <c r="A194" s="16">
        <v>152</v>
      </c>
      <c r="B194" s="22"/>
      <c r="C194" s="4">
        <f t="shared" ca="1" si="26"/>
        <v>146</v>
      </c>
      <c r="D194" s="16"/>
      <c r="E194" s="16"/>
      <c r="F194" s="22"/>
      <c r="G194" s="29"/>
      <c r="K194" s="30"/>
      <c r="AS194">
        <v>194</v>
      </c>
      <c r="AT194">
        <f>4*60+26</f>
        <v>266</v>
      </c>
    </row>
    <row r="195" spans="1:46" ht="15.75" x14ac:dyDescent="0.25">
      <c r="A195" s="16">
        <v>153</v>
      </c>
      <c r="B195" s="22"/>
      <c r="C195" s="4">
        <f t="shared" ca="1" si="26"/>
        <v>162</v>
      </c>
      <c r="D195" s="16"/>
      <c r="E195" s="16"/>
      <c r="F195" s="22"/>
      <c r="G195" s="29"/>
      <c r="K195" s="30"/>
      <c r="AS195">
        <v>195</v>
      </c>
      <c r="AT195">
        <f>4*60+36</f>
        <v>276</v>
      </c>
    </row>
    <row r="196" spans="1:46" ht="15.75" x14ac:dyDescent="0.25">
      <c r="A196" s="16">
        <v>154</v>
      </c>
      <c r="B196" s="22"/>
      <c r="C196" s="4">
        <f t="shared" ca="1" si="26"/>
        <v>254</v>
      </c>
      <c r="D196" s="16"/>
      <c r="E196" s="16"/>
      <c r="F196" s="22"/>
      <c r="G196" s="29"/>
      <c r="K196" s="30"/>
      <c r="AS196">
        <v>196</v>
      </c>
      <c r="AT196">
        <f>3*60+24</f>
        <v>204</v>
      </c>
    </row>
    <row r="197" spans="1:46" ht="15.75" x14ac:dyDescent="0.25">
      <c r="A197" s="16">
        <v>155</v>
      </c>
      <c r="B197" s="22"/>
      <c r="C197" s="4">
        <f t="shared" ca="1" si="26"/>
        <v>231</v>
      </c>
      <c r="D197" s="16"/>
      <c r="E197" s="16"/>
      <c r="F197" s="22"/>
      <c r="G197" s="29"/>
      <c r="K197" s="30"/>
      <c r="AS197">
        <v>197</v>
      </c>
      <c r="AT197">
        <f>3*60+40</f>
        <v>220</v>
      </c>
    </row>
    <row r="198" spans="1:46" ht="15.75" x14ac:dyDescent="0.25">
      <c r="A198" s="16">
        <v>156</v>
      </c>
      <c r="B198" s="22"/>
      <c r="C198" s="4">
        <f t="shared" ca="1" si="26"/>
        <v>276</v>
      </c>
      <c r="D198" s="16"/>
      <c r="E198" s="16"/>
      <c r="F198" s="22"/>
      <c r="G198" s="29"/>
      <c r="K198" s="30"/>
      <c r="AS198">
        <v>198</v>
      </c>
      <c r="AT198">
        <f>3*60+40</f>
        <v>220</v>
      </c>
    </row>
    <row r="199" spans="1:46" ht="15.75" x14ac:dyDescent="0.25">
      <c r="A199" s="16">
        <v>157</v>
      </c>
      <c r="B199" s="22"/>
      <c r="C199" s="4">
        <f t="shared" ca="1" si="26"/>
        <v>262</v>
      </c>
      <c r="D199" s="16"/>
      <c r="E199" s="16"/>
      <c r="F199" s="22"/>
      <c r="G199" s="29"/>
      <c r="K199" s="30"/>
      <c r="AS199">
        <v>199</v>
      </c>
      <c r="AT199">
        <f>2*60+37</f>
        <v>157</v>
      </c>
    </row>
    <row r="200" spans="1:46" ht="15.75" x14ac:dyDescent="0.25">
      <c r="A200" s="16">
        <v>158</v>
      </c>
      <c r="B200" s="22"/>
      <c r="C200" s="4">
        <f t="shared" ca="1" si="26"/>
        <v>223</v>
      </c>
      <c r="D200" s="16"/>
      <c r="E200" s="16"/>
      <c r="F200" s="22"/>
      <c r="G200" s="29"/>
      <c r="K200" s="30"/>
      <c r="AS200">
        <v>200</v>
      </c>
      <c r="AT200">
        <f>4*60+15</f>
        <v>255</v>
      </c>
    </row>
    <row r="201" spans="1:46" ht="15.75" x14ac:dyDescent="0.25">
      <c r="A201" s="16">
        <v>159</v>
      </c>
      <c r="B201" s="22"/>
      <c r="C201" s="4">
        <f t="shared" ca="1" si="26"/>
        <v>295</v>
      </c>
      <c r="D201" s="16"/>
      <c r="E201" s="16"/>
      <c r="F201" s="22"/>
      <c r="G201" s="29"/>
      <c r="K201" s="30"/>
      <c r="AS201">
        <v>201</v>
      </c>
      <c r="AT201">
        <f>3*60+28</f>
        <v>208</v>
      </c>
    </row>
    <row r="202" spans="1:46" ht="15.75" x14ac:dyDescent="0.25">
      <c r="A202" s="16">
        <v>160</v>
      </c>
      <c r="B202" s="22"/>
      <c r="C202" s="4">
        <f t="shared" ca="1" si="26"/>
        <v>202</v>
      </c>
      <c r="D202" s="16"/>
      <c r="E202" s="16"/>
      <c r="F202" s="22"/>
      <c r="G202" s="29"/>
      <c r="K202" s="30"/>
      <c r="AS202">
        <v>202</v>
      </c>
      <c r="AT202">
        <f>3*60+31</f>
        <v>211</v>
      </c>
    </row>
    <row r="203" spans="1:46" ht="15.75" x14ac:dyDescent="0.25">
      <c r="A203" s="16">
        <v>161</v>
      </c>
      <c r="B203" s="22"/>
      <c r="C203" s="4">
        <f t="shared" ca="1" si="26"/>
        <v>257</v>
      </c>
      <c r="D203" s="16"/>
      <c r="E203" s="16"/>
      <c r="F203" s="22"/>
      <c r="G203" s="29"/>
      <c r="K203" s="30"/>
      <c r="AS203">
        <v>203</v>
      </c>
      <c r="AT203">
        <f>3*60+27</f>
        <v>207</v>
      </c>
    </row>
    <row r="204" spans="1:46" ht="15.75" x14ac:dyDescent="0.25">
      <c r="A204" s="16">
        <v>162</v>
      </c>
      <c r="B204" s="22"/>
      <c r="C204" s="4">
        <f t="shared" ca="1" si="26"/>
        <v>226</v>
      </c>
      <c r="D204" s="16"/>
      <c r="E204" s="16"/>
      <c r="F204" s="22"/>
      <c r="G204" s="29"/>
      <c r="K204" s="30"/>
      <c r="AS204">
        <v>204</v>
      </c>
      <c r="AT204">
        <f>2*60+58</f>
        <v>178</v>
      </c>
    </row>
    <row r="205" spans="1:46" ht="15.75" x14ac:dyDescent="0.25">
      <c r="A205" s="16">
        <v>163</v>
      </c>
      <c r="B205" s="22"/>
      <c r="C205" s="4">
        <f t="shared" ca="1" si="26"/>
        <v>217</v>
      </c>
      <c r="D205" s="16"/>
      <c r="E205" s="16"/>
      <c r="F205" s="22"/>
      <c r="G205" s="29"/>
      <c r="K205" s="30"/>
      <c r="AS205">
        <v>205</v>
      </c>
      <c r="AT205">
        <f>2*60+58</f>
        <v>178</v>
      </c>
    </row>
    <row r="206" spans="1:46" ht="15.75" x14ac:dyDescent="0.25">
      <c r="A206" s="16">
        <v>164</v>
      </c>
      <c r="B206" s="22"/>
      <c r="C206" s="4">
        <f t="shared" ca="1" si="26"/>
        <v>216</v>
      </c>
      <c r="D206" s="16"/>
      <c r="E206" s="16"/>
      <c r="F206" s="22"/>
      <c r="G206" s="29"/>
      <c r="K206" s="30"/>
      <c r="AS206">
        <v>206</v>
      </c>
      <c r="AT206">
        <f>3*60+15</f>
        <v>195</v>
      </c>
    </row>
    <row r="207" spans="1:46" ht="15.75" x14ac:dyDescent="0.25">
      <c r="A207" s="16">
        <v>165</v>
      </c>
      <c r="B207" s="22"/>
      <c r="C207" s="4">
        <f t="shared" ca="1" si="26"/>
        <v>246</v>
      </c>
      <c r="D207" s="16"/>
      <c r="E207" s="16"/>
      <c r="F207" s="22"/>
      <c r="G207" s="29"/>
      <c r="K207" s="30"/>
      <c r="AS207">
        <v>207</v>
      </c>
      <c r="AT207">
        <f>3*60+15</f>
        <v>195</v>
      </c>
    </row>
    <row r="208" spans="1:46" ht="15.75" x14ac:dyDescent="0.25">
      <c r="A208" s="16">
        <v>166</v>
      </c>
      <c r="B208" s="22"/>
      <c r="C208" s="4">
        <f t="shared" ca="1" si="26"/>
        <v>165</v>
      </c>
      <c r="D208" s="16"/>
      <c r="E208" s="16"/>
      <c r="F208" s="22"/>
      <c r="G208" s="29"/>
      <c r="K208" s="30"/>
      <c r="AS208">
        <v>208</v>
      </c>
      <c r="AT208">
        <f>3*60+44</f>
        <v>224</v>
      </c>
    </row>
    <row r="209" spans="1:46" ht="15.75" x14ac:dyDescent="0.25">
      <c r="A209" s="16">
        <v>167</v>
      </c>
      <c r="B209" s="22"/>
      <c r="C209" s="4">
        <f t="shared" ca="1" si="26"/>
        <v>287</v>
      </c>
      <c r="D209" s="16"/>
      <c r="E209" s="16"/>
      <c r="F209" s="22"/>
      <c r="G209" s="29"/>
      <c r="K209" s="30"/>
      <c r="AS209">
        <v>209</v>
      </c>
      <c r="AT209">
        <f>3*60+29</f>
        <v>209</v>
      </c>
    </row>
    <row r="210" spans="1:46" ht="15.75" x14ac:dyDescent="0.25">
      <c r="A210" s="16">
        <v>168</v>
      </c>
      <c r="B210" s="22"/>
      <c r="C210" s="4">
        <f t="shared" ca="1" si="26"/>
        <v>259</v>
      </c>
      <c r="D210" s="16"/>
      <c r="E210" s="16"/>
      <c r="F210" s="22"/>
      <c r="G210" s="29"/>
      <c r="K210" s="30"/>
      <c r="AS210">
        <v>210</v>
      </c>
      <c r="AT210">
        <f>5*60+54</f>
        <v>354</v>
      </c>
    </row>
    <row r="211" spans="1:46" ht="15.75" x14ac:dyDescent="0.25">
      <c r="A211" s="16">
        <v>169</v>
      </c>
      <c r="B211" s="22"/>
      <c r="C211" s="4">
        <f t="shared" ca="1" si="26"/>
        <v>240</v>
      </c>
      <c r="D211" s="16"/>
      <c r="E211" s="16"/>
      <c r="F211" s="22"/>
      <c r="G211" s="29"/>
      <c r="K211" s="30"/>
      <c r="AS211">
        <v>211</v>
      </c>
      <c r="AT211">
        <f>5*60+54</f>
        <v>354</v>
      </c>
    </row>
    <row r="212" spans="1:46" ht="15.75" x14ac:dyDescent="0.25">
      <c r="A212" s="16">
        <v>170</v>
      </c>
      <c r="B212" s="22"/>
      <c r="C212" s="4">
        <f t="shared" ca="1" si="26"/>
        <v>248</v>
      </c>
      <c r="D212" s="16"/>
      <c r="E212" s="16"/>
      <c r="F212" s="22"/>
      <c r="G212" s="29"/>
      <c r="K212" s="30"/>
      <c r="AS212">
        <v>212</v>
      </c>
      <c r="AT212">
        <f>3*60+20</f>
        <v>200</v>
      </c>
    </row>
    <row r="213" spans="1:46" ht="15.75" x14ac:dyDescent="0.25">
      <c r="A213" s="16">
        <v>171</v>
      </c>
      <c r="B213" s="22"/>
      <c r="C213" s="4">
        <f t="shared" ca="1" si="26"/>
        <v>150</v>
      </c>
      <c r="D213" s="16"/>
      <c r="E213" s="16"/>
      <c r="F213" s="22"/>
      <c r="G213" s="29"/>
      <c r="K213" s="30"/>
      <c r="AS213">
        <v>213</v>
      </c>
      <c r="AT213">
        <f>2*60+50</f>
        <v>170</v>
      </c>
    </row>
    <row r="214" spans="1:46" ht="15.75" x14ac:dyDescent="0.25">
      <c r="A214" s="16">
        <v>172</v>
      </c>
      <c r="B214" s="22"/>
      <c r="C214" s="4">
        <f t="shared" ca="1" si="26"/>
        <v>216</v>
      </c>
      <c r="D214" s="16"/>
      <c r="E214" s="16"/>
      <c r="F214" s="22"/>
      <c r="G214" s="29"/>
      <c r="K214" s="30"/>
      <c r="AS214">
        <v>214</v>
      </c>
      <c r="AT214">
        <f>2*60+50</f>
        <v>170</v>
      </c>
    </row>
    <row r="215" spans="1:46" ht="15.75" x14ac:dyDescent="0.25">
      <c r="A215" s="16">
        <v>173</v>
      </c>
      <c r="B215" s="22"/>
      <c r="C215" s="4">
        <f t="shared" ca="1" si="26"/>
        <v>213</v>
      </c>
      <c r="D215" s="16"/>
      <c r="E215" s="16"/>
      <c r="F215" s="22"/>
      <c r="G215" s="29"/>
      <c r="K215" s="30"/>
      <c r="AS215">
        <v>215</v>
      </c>
      <c r="AT215">
        <f>3*60+12</f>
        <v>192</v>
      </c>
    </row>
    <row r="216" spans="1:46" ht="15.75" x14ac:dyDescent="0.25">
      <c r="A216" s="16">
        <v>174</v>
      </c>
      <c r="B216" s="22"/>
      <c r="C216" s="4">
        <f t="shared" ca="1" si="26"/>
        <v>193</v>
      </c>
      <c r="D216" s="16"/>
      <c r="E216" s="16"/>
      <c r="F216" s="22"/>
      <c r="G216" s="29"/>
      <c r="K216" s="30"/>
      <c r="AS216">
        <v>216</v>
      </c>
      <c r="AT216">
        <f>2*60+30</f>
        <v>150</v>
      </c>
    </row>
    <row r="217" spans="1:46" ht="15.75" x14ac:dyDescent="0.25">
      <c r="A217" s="16">
        <v>175</v>
      </c>
      <c r="B217" s="22"/>
      <c r="C217" s="4">
        <f t="shared" ca="1" si="26"/>
        <v>224</v>
      </c>
      <c r="D217" s="16"/>
      <c r="E217" s="16"/>
      <c r="F217" s="22"/>
      <c r="G217" s="29"/>
      <c r="K217" s="30"/>
      <c r="AS217">
        <v>217</v>
      </c>
      <c r="AT217">
        <f>3*60+2</f>
        <v>182</v>
      </c>
    </row>
    <row r="218" spans="1:46" ht="15.75" x14ac:dyDescent="0.25">
      <c r="A218" s="16">
        <v>176</v>
      </c>
      <c r="B218" s="22"/>
      <c r="C218" s="4">
        <f t="shared" ca="1" si="26"/>
        <v>220</v>
      </c>
      <c r="D218" s="16"/>
      <c r="E218" s="16"/>
      <c r="F218" s="22"/>
      <c r="G218" s="29"/>
      <c r="K218" s="30"/>
      <c r="AS218">
        <v>218</v>
      </c>
      <c r="AT218">
        <f>3*60+25</f>
        <v>205</v>
      </c>
    </row>
    <row r="219" spans="1:46" ht="15.75" x14ac:dyDescent="0.25">
      <c r="A219" s="16">
        <v>177</v>
      </c>
      <c r="B219" s="22"/>
      <c r="C219" s="4">
        <f t="shared" ca="1" si="26"/>
        <v>269</v>
      </c>
      <c r="D219" s="16"/>
      <c r="E219" s="16"/>
      <c r="F219" s="22"/>
      <c r="G219" s="29"/>
      <c r="K219" s="30"/>
      <c r="AS219">
        <v>219</v>
      </c>
      <c r="AT219">
        <f>3*60+31</f>
        <v>211</v>
      </c>
    </row>
    <row r="220" spans="1:46" ht="15.75" x14ac:dyDescent="0.25">
      <c r="A220" s="16">
        <v>178</v>
      </c>
      <c r="B220" s="22"/>
      <c r="C220" s="4">
        <f t="shared" ca="1" si="26"/>
        <v>260</v>
      </c>
      <c r="D220" s="16"/>
      <c r="E220" s="16"/>
      <c r="F220" s="22"/>
      <c r="G220" s="29"/>
      <c r="K220" s="30"/>
      <c r="AS220">
        <v>220</v>
      </c>
      <c r="AT220">
        <f>4*60+18</f>
        <v>258</v>
      </c>
    </row>
    <row r="221" spans="1:46" ht="15.75" x14ac:dyDescent="0.25">
      <c r="A221" s="16">
        <v>179</v>
      </c>
      <c r="B221" s="22"/>
      <c r="C221" s="4">
        <f t="shared" ca="1" si="26"/>
        <v>198</v>
      </c>
      <c r="D221" s="16"/>
      <c r="E221" s="16"/>
      <c r="F221" s="22"/>
      <c r="G221" s="29"/>
      <c r="K221" s="30"/>
      <c r="AS221">
        <v>221</v>
      </c>
      <c r="AT221">
        <f>3*60+27</f>
        <v>207</v>
      </c>
    </row>
    <row r="222" spans="1:46" ht="15.75" x14ac:dyDescent="0.25">
      <c r="A222" s="16">
        <v>180</v>
      </c>
      <c r="B222" s="22"/>
      <c r="C222" s="4">
        <f t="shared" ca="1" si="26"/>
        <v>170</v>
      </c>
      <c r="D222" s="16"/>
      <c r="E222" s="16"/>
      <c r="F222" s="22"/>
      <c r="G222" s="29"/>
      <c r="K222" s="30"/>
      <c r="AS222">
        <v>222</v>
      </c>
      <c r="AT222">
        <f>3*60+56</f>
        <v>236</v>
      </c>
    </row>
    <row r="223" spans="1:46" ht="15.75" x14ac:dyDescent="0.25">
      <c r="A223" s="16">
        <v>181</v>
      </c>
      <c r="B223" s="22"/>
      <c r="C223" s="4">
        <f t="shared" ca="1" si="26"/>
        <v>217</v>
      </c>
      <c r="D223" s="16"/>
      <c r="E223" s="16"/>
      <c r="F223" s="22"/>
      <c r="G223" s="29"/>
      <c r="K223" s="30"/>
      <c r="AS223">
        <v>223</v>
      </c>
      <c r="AT223">
        <f>3*60+21</f>
        <v>201</v>
      </c>
    </row>
    <row r="224" spans="1:46" ht="15.75" x14ac:dyDescent="0.25">
      <c r="A224" s="16">
        <v>182</v>
      </c>
      <c r="B224" s="22"/>
      <c r="C224" s="4">
        <f t="shared" ca="1" si="26"/>
        <v>263</v>
      </c>
      <c r="D224" s="16"/>
      <c r="E224" s="16"/>
      <c r="F224" s="22"/>
      <c r="G224" s="29"/>
      <c r="K224" s="30"/>
      <c r="AS224">
        <v>224</v>
      </c>
      <c r="AT224">
        <f>5*60+38</f>
        <v>338</v>
      </c>
    </row>
    <row r="225" spans="1:46" ht="15.75" x14ac:dyDescent="0.25">
      <c r="A225" s="16">
        <v>183</v>
      </c>
      <c r="B225" s="22"/>
      <c r="C225" s="4">
        <f t="shared" ca="1" si="26"/>
        <v>215</v>
      </c>
      <c r="D225" s="16"/>
      <c r="E225" s="16"/>
      <c r="F225" s="22"/>
      <c r="G225" s="29"/>
      <c r="K225" s="30"/>
      <c r="AS225">
        <v>225</v>
      </c>
      <c r="AT225">
        <f>5*60+38</f>
        <v>338</v>
      </c>
    </row>
    <row r="226" spans="1:46" ht="15.75" x14ac:dyDescent="0.25">
      <c r="A226" s="16">
        <v>184</v>
      </c>
      <c r="B226" s="22"/>
      <c r="C226" s="4">
        <f t="shared" ca="1" si="26"/>
        <v>220</v>
      </c>
      <c r="D226" s="16"/>
      <c r="E226" s="16"/>
      <c r="F226" s="22"/>
      <c r="G226" s="29"/>
      <c r="K226" s="30"/>
      <c r="AS226">
        <v>226</v>
      </c>
      <c r="AT226">
        <f>3*60+23</f>
        <v>203</v>
      </c>
    </row>
    <row r="227" spans="1:46" ht="15.75" x14ac:dyDescent="0.25">
      <c r="A227" s="16">
        <v>185</v>
      </c>
      <c r="B227" s="22"/>
      <c r="C227" s="4">
        <f t="shared" ca="1" si="26"/>
        <v>168</v>
      </c>
      <c r="D227" s="16"/>
      <c r="E227" s="16"/>
      <c r="F227" s="22"/>
      <c r="G227" s="29"/>
      <c r="K227" s="30"/>
      <c r="AS227">
        <v>227</v>
      </c>
      <c r="AT227">
        <f>3*60+47</f>
        <v>227</v>
      </c>
    </row>
    <row r="228" spans="1:46" ht="15.75" x14ac:dyDescent="0.25">
      <c r="A228" s="16">
        <v>186</v>
      </c>
      <c r="B228" s="22"/>
      <c r="C228" s="4">
        <f t="shared" ca="1" si="26"/>
        <v>211</v>
      </c>
      <c r="D228" s="16"/>
      <c r="E228" s="16"/>
      <c r="F228" s="22"/>
      <c r="G228" s="29"/>
      <c r="K228" s="30"/>
      <c r="AS228">
        <v>228</v>
      </c>
      <c r="AT228">
        <f>3*60+47</f>
        <v>227</v>
      </c>
    </row>
    <row r="229" spans="1:46" ht="15.75" x14ac:dyDescent="0.25">
      <c r="A229" s="16">
        <v>187</v>
      </c>
      <c r="B229" s="22"/>
      <c r="C229" s="4">
        <f t="shared" ca="1" si="26"/>
        <v>250</v>
      </c>
      <c r="D229" s="16"/>
      <c r="E229" s="16"/>
      <c r="F229" s="22"/>
      <c r="G229" s="29"/>
      <c r="K229" s="30"/>
      <c r="AS229">
        <v>229</v>
      </c>
      <c r="AT229">
        <f>3*60+47</f>
        <v>227</v>
      </c>
    </row>
    <row r="230" spans="1:46" ht="15.75" x14ac:dyDescent="0.25">
      <c r="A230" s="16">
        <v>188</v>
      </c>
      <c r="B230" s="22"/>
      <c r="C230" s="4">
        <f t="shared" ca="1" si="26"/>
        <v>308</v>
      </c>
      <c r="D230" s="16"/>
      <c r="E230" s="16"/>
      <c r="F230" s="22"/>
      <c r="G230" s="29"/>
      <c r="K230" s="30"/>
      <c r="AS230">
        <v>230</v>
      </c>
      <c r="AT230">
        <f>2*60+51</f>
        <v>171</v>
      </c>
    </row>
    <row r="231" spans="1:46" ht="15.75" x14ac:dyDescent="0.25">
      <c r="A231" s="16">
        <v>189</v>
      </c>
      <c r="B231" s="22"/>
      <c r="C231" s="4">
        <f t="shared" ca="1" si="26"/>
        <v>231</v>
      </c>
      <c r="D231" s="16"/>
      <c r="E231" s="16"/>
      <c r="F231" s="22"/>
      <c r="G231" s="29"/>
      <c r="K231" s="30"/>
      <c r="AS231">
        <v>231</v>
      </c>
      <c r="AT231">
        <f>2*60+33</f>
        <v>153</v>
      </c>
    </row>
    <row r="232" spans="1:46" ht="15.75" x14ac:dyDescent="0.25">
      <c r="A232" s="16">
        <v>190</v>
      </c>
      <c r="B232" s="22"/>
      <c r="C232" s="4">
        <f t="shared" ca="1" si="26"/>
        <v>283</v>
      </c>
      <c r="D232" s="16"/>
      <c r="E232" s="16"/>
      <c r="F232" s="22"/>
      <c r="G232" s="29"/>
      <c r="K232" s="30"/>
      <c r="AS232">
        <v>232</v>
      </c>
      <c r="AT232">
        <f>3*60+13</f>
        <v>193</v>
      </c>
    </row>
    <row r="233" spans="1:46" ht="15.75" x14ac:dyDescent="0.25">
      <c r="A233" s="16">
        <v>191</v>
      </c>
      <c r="B233" s="22"/>
      <c r="C233" s="4">
        <f t="shared" ca="1" si="26"/>
        <v>235</v>
      </c>
      <c r="D233" s="16"/>
      <c r="E233" s="16"/>
      <c r="F233" s="22"/>
      <c r="G233" s="29"/>
      <c r="K233" s="30"/>
      <c r="AS233">
        <v>233</v>
      </c>
      <c r="AT233">
        <f>3*60+16</f>
        <v>196</v>
      </c>
    </row>
    <row r="234" spans="1:46" ht="15.75" x14ac:dyDescent="0.25">
      <c r="A234" s="16">
        <v>192</v>
      </c>
      <c r="B234" s="22"/>
      <c r="C234" s="4">
        <f t="shared" ca="1" si="26"/>
        <v>258</v>
      </c>
      <c r="D234" s="16"/>
      <c r="E234" s="16"/>
      <c r="F234" s="22"/>
      <c r="G234" s="29"/>
      <c r="K234" s="30"/>
      <c r="AS234">
        <v>234</v>
      </c>
      <c r="AT234">
        <f>3*60+24</f>
        <v>204</v>
      </c>
    </row>
    <row r="235" spans="1:46" ht="15.75" x14ac:dyDescent="0.25">
      <c r="A235" s="16">
        <v>193</v>
      </c>
      <c r="B235" s="22"/>
      <c r="C235" s="4">
        <f t="shared" ref="C235:C298" ca="1" si="27">IF(OR(ISBLANK(A235),A235&gt;$I$9),NA(),OFFSET(INDIRECT($BA$3),A235-1,0,1,1))</f>
        <v>229</v>
      </c>
      <c r="D235" s="16"/>
      <c r="E235" s="16"/>
      <c r="F235" s="22"/>
      <c r="G235" s="29"/>
      <c r="K235" s="30"/>
      <c r="AS235">
        <v>235</v>
      </c>
      <c r="AT235">
        <f>3*60+24</f>
        <v>204</v>
      </c>
    </row>
    <row r="236" spans="1:46" ht="15.75" x14ac:dyDescent="0.25">
      <c r="A236" s="16">
        <v>194</v>
      </c>
      <c r="B236" s="22"/>
      <c r="C236" s="4">
        <f t="shared" ca="1" si="27"/>
        <v>321</v>
      </c>
      <c r="D236" s="16"/>
      <c r="E236" s="16"/>
      <c r="F236" s="22"/>
      <c r="G236" s="29"/>
      <c r="K236" s="30"/>
      <c r="AS236">
        <v>236</v>
      </c>
      <c r="AT236">
        <f>3*60+24</f>
        <v>204</v>
      </c>
    </row>
    <row r="237" spans="1:46" ht="15.75" x14ac:dyDescent="0.25">
      <c r="A237" s="16">
        <v>195</v>
      </c>
      <c r="B237" s="22"/>
      <c r="C237" s="4">
        <f t="shared" ca="1" si="27"/>
        <v>263</v>
      </c>
      <c r="D237" s="16"/>
      <c r="E237" s="16"/>
      <c r="F237" s="22"/>
      <c r="G237" s="29"/>
      <c r="K237" s="30"/>
      <c r="AS237">
        <v>237</v>
      </c>
      <c r="AT237">
        <f>3*60+24</f>
        <v>204</v>
      </c>
    </row>
    <row r="238" spans="1:46" ht="15.75" x14ac:dyDescent="0.25">
      <c r="A238" s="16">
        <v>196</v>
      </c>
      <c r="B238" s="22"/>
      <c r="C238" s="4">
        <f t="shared" ca="1" si="27"/>
        <v>256</v>
      </c>
      <c r="D238" s="16"/>
      <c r="E238" s="16"/>
      <c r="F238" s="22"/>
      <c r="G238" s="29"/>
      <c r="K238" s="30"/>
      <c r="AS238">
        <v>238</v>
      </c>
      <c r="AT238">
        <f>3*60+57</f>
        <v>237</v>
      </c>
    </row>
    <row r="239" spans="1:46" ht="15.75" x14ac:dyDescent="0.25">
      <c r="A239" s="16">
        <v>197</v>
      </c>
      <c r="B239" s="22"/>
      <c r="C239" s="4">
        <f t="shared" ca="1" si="27"/>
        <v>208</v>
      </c>
      <c r="D239" s="16"/>
      <c r="E239" s="16"/>
      <c r="F239" s="22"/>
      <c r="G239" s="29"/>
      <c r="K239" s="30"/>
      <c r="AS239">
        <v>239</v>
      </c>
      <c r="AT239">
        <f>4*60+10</f>
        <v>250</v>
      </c>
    </row>
    <row r="240" spans="1:46" ht="15.75" x14ac:dyDescent="0.25">
      <c r="A240" s="16">
        <v>198</v>
      </c>
      <c r="B240" s="22"/>
      <c r="C240" s="4">
        <f t="shared" ca="1" si="27"/>
        <v>223</v>
      </c>
      <c r="D240" s="16"/>
      <c r="E240" s="16"/>
      <c r="F240" s="22"/>
      <c r="G240" s="29"/>
      <c r="K240" s="30"/>
      <c r="AS240">
        <v>240</v>
      </c>
      <c r="AT240">
        <f>3*60+28</f>
        <v>208</v>
      </c>
    </row>
    <row r="241" spans="1:46" ht="15.75" x14ac:dyDescent="0.25">
      <c r="A241" s="16">
        <v>199</v>
      </c>
      <c r="B241" s="22"/>
      <c r="C241" s="4">
        <f t="shared" ca="1" si="27"/>
        <v>230</v>
      </c>
      <c r="D241" s="16"/>
      <c r="E241" s="16"/>
      <c r="F241" s="22"/>
      <c r="G241" s="29"/>
      <c r="K241" s="30"/>
      <c r="AS241">
        <v>241</v>
      </c>
      <c r="AT241">
        <f>3*60+44</f>
        <v>224</v>
      </c>
    </row>
    <row r="242" spans="1:46" ht="15.75" x14ac:dyDescent="0.25">
      <c r="A242" s="16">
        <v>200</v>
      </c>
      <c r="B242" s="22"/>
      <c r="C242" s="4">
        <f t="shared" ca="1" si="27"/>
        <v>243</v>
      </c>
      <c r="D242" s="16"/>
      <c r="E242" s="16"/>
      <c r="F242" s="22"/>
      <c r="G242" s="29"/>
      <c r="K242" s="30"/>
      <c r="AS242">
        <v>242</v>
      </c>
      <c r="AT242">
        <f>3*60+44</f>
        <v>224</v>
      </c>
    </row>
    <row r="243" spans="1:46" ht="15.75" x14ac:dyDescent="0.25">
      <c r="A243" s="16">
        <v>201</v>
      </c>
      <c r="B243" s="22"/>
      <c r="C243" s="4">
        <f t="shared" ca="1" si="27"/>
        <v>230</v>
      </c>
      <c r="D243" s="16"/>
      <c r="E243" s="16"/>
      <c r="F243" s="22"/>
      <c r="G243" s="29"/>
      <c r="K243" s="30"/>
      <c r="AS243">
        <v>243</v>
      </c>
      <c r="AT243">
        <f>3*60+2</f>
        <v>182</v>
      </c>
    </row>
    <row r="244" spans="1:46" ht="15.75" x14ac:dyDescent="0.25">
      <c r="A244" s="16">
        <v>202</v>
      </c>
      <c r="B244" s="22"/>
      <c r="C244" s="4">
        <f t="shared" ca="1" si="27"/>
        <v>270</v>
      </c>
      <c r="D244" s="16"/>
      <c r="E244" s="16"/>
      <c r="F244" s="22"/>
      <c r="G244" s="29"/>
      <c r="K244" s="30"/>
      <c r="AS244">
        <v>244</v>
      </c>
      <c r="AT244">
        <f>3*60+12</f>
        <v>192</v>
      </c>
    </row>
    <row r="245" spans="1:46" ht="15.75" x14ac:dyDescent="0.25">
      <c r="A245" s="16">
        <v>203</v>
      </c>
      <c r="B245" s="22"/>
      <c r="C245" s="4">
        <f t="shared" ca="1" si="27"/>
        <v>273</v>
      </c>
      <c r="D245" s="16"/>
      <c r="E245" s="16"/>
      <c r="F245" s="22"/>
      <c r="G245" s="29"/>
      <c r="K245" s="30"/>
      <c r="AS245">
        <v>245</v>
      </c>
      <c r="AT245">
        <f>3*60+8</f>
        <v>188</v>
      </c>
    </row>
    <row r="246" spans="1:46" ht="15.75" x14ac:dyDescent="0.25">
      <c r="A246" s="16">
        <v>204</v>
      </c>
      <c r="B246" s="22"/>
      <c r="C246" s="4">
        <f t="shared" ca="1" si="27"/>
        <v>255</v>
      </c>
      <c r="D246" s="16"/>
      <c r="E246" s="16"/>
      <c r="F246" s="22"/>
      <c r="G246" s="29"/>
      <c r="K246" s="30"/>
      <c r="AS246">
        <v>246</v>
      </c>
      <c r="AT246">
        <f>3*60+8</f>
        <v>188</v>
      </c>
    </row>
    <row r="247" spans="1:46" ht="15.75" x14ac:dyDescent="0.25">
      <c r="A247" s="16">
        <v>205</v>
      </c>
      <c r="B247" s="22"/>
      <c r="C247" s="4">
        <f t="shared" ca="1" si="27"/>
        <v>207</v>
      </c>
      <c r="D247" s="16"/>
      <c r="E247" s="16"/>
      <c r="F247" s="22"/>
      <c r="G247" s="29"/>
      <c r="K247" s="30"/>
      <c r="AS247">
        <v>247</v>
      </c>
      <c r="AT247">
        <f>3*60+30</f>
        <v>210</v>
      </c>
    </row>
    <row r="248" spans="1:46" ht="15.75" x14ac:dyDescent="0.25">
      <c r="A248" s="16">
        <v>206</v>
      </c>
      <c r="B248" s="22"/>
      <c r="C248" s="4">
        <f t="shared" ca="1" si="27"/>
        <v>266</v>
      </c>
      <c r="D248" s="16"/>
      <c r="E248" s="16"/>
      <c r="F248" s="22"/>
      <c r="G248" s="29"/>
      <c r="K248" s="30"/>
      <c r="AS248">
        <v>248</v>
      </c>
      <c r="AT248">
        <f>3*60+32</f>
        <v>212</v>
      </c>
    </row>
    <row r="249" spans="1:46" ht="15.75" x14ac:dyDescent="0.25">
      <c r="A249" s="16">
        <v>207</v>
      </c>
      <c r="B249" s="22"/>
      <c r="C249" s="4">
        <f t="shared" ca="1" si="27"/>
        <v>222</v>
      </c>
      <c r="D249" s="16"/>
      <c r="E249" s="16"/>
      <c r="F249" s="22"/>
      <c r="G249" s="29"/>
      <c r="K249" s="30"/>
      <c r="AS249">
        <v>249</v>
      </c>
      <c r="AT249">
        <f>3*60+30</f>
        <v>210</v>
      </c>
    </row>
    <row r="250" spans="1:46" ht="15.75" x14ac:dyDescent="0.25">
      <c r="A250" s="16">
        <v>208</v>
      </c>
      <c r="B250" s="22"/>
      <c r="C250" s="4">
        <f t="shared" ca="1" si="27"/>
        <v>220</v>
      </c>
      <c r="D250" s="16"/>
      <c r="E250" s="16"/>
      <c r="F250" s="22"/>
      <c r="G250" s="29"/>
      <c r="K250" s="30"/>
      <c r="AS250">
        <v>250</v>
      </c>
      <c r="AT250">
        <f>3*60+9</f>
        <v>189</v>
      </c>
    </row>
    <row r="251" spans="1:46" ht="15.75" x14ac:dyDescent="0.25">
      <c r="A251" s="16">
        <v>209</v>
      </c>
      <c r="B251" s="22"/>
      <c r="C251" s="4">
        <f t="shared" ca="1" si="27"/>
        <v>212</v>
      </c>
      <c r="D251" s="16"/>
      <c r="E251" s="16"/>
      <c r="F251" s="22"/>
      <c r="G251" s="29"/>
      <c r="K251" s="30"/>
      <c r="AS251">
        <v>251</v>
      </c>
      <c r="AT251">
        <f>3*60+9</f>
        <v>189</v>
      </c>
    </row>
    <row r="252" spans="1:46" ht="15.75" x14ac:dyDescent="0.25">
      <c r="A252" s="16">
        <v>210</v>
      </c>
      <c r="B252" s="22"/>
      <c r="C252" s="4">
        <f t="shared" ca="1" si="27"/>
        <v>241</v>
      </c>
      <c r="D252" s="16"/>
      <c r="E252" s="16"/>
      <c r="F252" s="22"/>
      <c r="G252" s="29"/>
      <c r="K252" s="30"/>
      <c r="AS252">
        <v>252</v>
      </c>
      <c r="AT252">
        <f>3*60+9</f>
        <v>189</v>
      </c>
    </row>
    <row r="253" spans="1:46" ht="15.75" x14ac:dyDescent="0.25">
      <c r="A253" s="16">
        <v>211</v>
      </c>
      <c r="B253" s="22"/>
      <c r="C253" s="4">
        <f t="shared" ca="1" si="27"/>
        <v>270</v>
      </c>
      <c r="D253" s="16"/>
      <c r="E253" s="16"/>
      <c r="F253" s="22"/>
      <c r="G253" s="29"/>
      <c r="K253" s="30"/>
      <c r="AS253">
        <v>253</v>
      </c>
      <c r="AT253">
        <f>3*60+42</f>
        <v>222</v>
      </c>
    </row>
    <row r="254" spans="1:46" ht="15.75" x14ac:dyDescent="0.25">
      <c r="A254" s="16">
        <v>212</v>
      </c>
      <c r="B254" s="22"/>
      <c r="C254" s="4">
        <f t="shared" ca="1" si="27"/>
        <v>166</v>
      </c>
      <c r="D254" s="16"/>
      <c r="E254" s="16"/>
      <c r="F254" s="22"/>
      <c r="G254" s="29"/>
      <c r="K254" s="30"/>
      <c r="AS254">
        <v>254</v>
      </c>
      <c r="AT254">
        <f>3*60+42</f>
        <v>222</v>
      </c>
    </row>
    <row r="255" spans="1:46" ht="15.75" x14ac:dyDescent="0.25">
      <c r="A255" s="16">
        <v>213</v>
      </c>
      <c r="B255" s="22"/>
      <c r="C255" s="4">
        <f t="shared" ca="1" si="27"/>
        <v>253</v>
      </c>
      <c r="D255" s="16"/>
      <c r="E255" s="16"/>
      <c r="F255" s="22"/>
      <c r="G255" s="29"/>
      <c r="K255" s="30"/>
      <c r="AS255">
        <v>255</v>
      </c>
      <c r="AT255">
        <f>3*60+42</f>
        <v>222</v>
      </c>
    </row>
    <row r="256" spans="1:46" ht="15.75" x14ac:dyDescent="0.25">
      <c r="A256" s="16">
        <v>214</v>
      </c>
      <c r="B256" s="22"/>
      <c r="C256" s="4">
        <f t="shared" ca="1" si="27"/>
        <v>223</v>
      </c>
      <c r="D256" s="16"/>
      <c r="E256" s="16"/>
      <c r="F256" s="22"/>
      <c r="G256" s="29"/>
      <c r="K256" s="30"/>
      <c r="AS256">
        <v>256</v>
      </c>
      <c r="AT256">
        <f>2*60+58</f>
        <v>178</v>
      </c>
    </row>
    <row r="257" spans="1:46" ht="15.75" x14ac:dyDescent="0.25">
      <c r="A257" s="16">
        <v>215</v>
      </c>
      <c r="B257" s="22"/>
      <c r="C257" s="4">
        <f t="shared" ca="1" si="27"/>
        <v>270</v>
      </c>
      <c r="D257" s="16"/>
      <c r="E257" s="16"/>
      <c r="F257" s="22"/>
      <c r="G257" s="29"/>
      <c r="K257" s="30"/>
      <c r="AS257">
        <v>257</v>
      </c>
      <c r="AT257">
        <f>3*60+47</f>
        <v>227</v>
      </c>
    </row>
    <row r="258" spans="1:46" ht="15.75" x14ac:dyDescent="0.25">
      <c r="A258" s="16">
        <v>216</v>
      </c>
      <c r="B258" s="22"/>
      <c r="C258" s="4">
        <f t="shared" ca="1" si="27"/>
        <v>222</v>
      </c>
      <c r="D258" s="16"/>
      <c r="E258" s="16"/>
      <c r="F258" s="22"/>
      <c r="G258" s="29"/>
      <c r="K258" s="30"/>
      <c r="AS258">
        <v>258</v>
      </c>
      <c r="AT258">
        <f>3*60+47</f>
        <v>227</v>
      </c>
    </row>
    <row r="259" spans="1:46" ht="15.75" x14ac:dyDescent="0.25">
      <c r="A259" s="16">
        <v>217</v>
      </c>
      <c r="B259" s="22"/>
      <c r="C259" s="4">
        <f t="shared" ca="1" si="27"/>
        <v>236</v>
      </c>
      <c r="D259" s="16"/>
      <c r="E259" s="16"/>
      <c r="F259" s="22"/>
      <c r="G259" s="29"/>
      <c r="K259" s="30"/>
      <c r="AS259">
        <v>259</v>
      </c>
      <c r="AT259">
        <f>3*60+47</f>
        <v>227</v>
      </c>
    </row>
    <row r="260" spans="1:46" ht="15.75" x14ac:dyDescent="0.25">
      <c r="A260" s="16">
        <v>218</v>
      </c>
      <c r="B260" s="22"/>
      <c r="C260" s="4">
        <f t="shared" ca="1" si="27"/>
        <v>230</v>
      </c>
      <c r="D260" s="16"/>
      <c r="E260" s="16"/>
      <c r="F260" s="22"/>
      <c r="G260" s="29"/>
      <c r="K260" s="30"/>
      <c r="AS260">
        <v>260</v>
      </c>
      <c r="AT260">
        <f>2*60+58</f>
        <v>178</v>
      </c>
    </row>
    <row r="261" spans="1:46" ht="15.75" x14ac:dyDescent="0.25">
      <c r="A261" s="16">
        <v>219</v>
      </c>
      <c r="B261" s="22"/>
      <c r="C261" s="4">
        <f t="shared" ca="1" si="27"/>
        <v>230</v>
      </c>
      <c r="D261" s="16"/>
      <c r="E261" s="16"/>
      <c r="F261" s="22"/>
      <c r="G261" s="29"/>
      <c r="K261" s="30"/>
      <c r="AS261">
        <v>261</v>
      </c>
      <c r="AT261">
        <f>4*60+29</f>
        <v>269</v>
      </c>
    </row>
    <row r="262" spans="1:46" ht="15.75" x14ac:dyDescent="0.25">
      <c r="A262" s="16">
        <v>220</v>
      </c>
      <c r="B262" s="22"/>
      <c r="C262" s="4">
        <f t="shared" ca="1" si="27"/>
        <v>215</v>
      </c>
      <c r="D262" s="16"/>
      <c r="E262" s="16"/>
      <c r="F262" s="22"/>
      <c r="G262" s="29"/>
      <c r="K262" s="30"/>
      <c r="AS262">
        <v>262</v>
      </c>
      <c r="AT262">
        <f>2*60+56</f>
        <v>176</v>
      </c>
    </row>
    <row r="263" spans="1:46" ht="15.75" x14ac:dyDescent="0.25">
      <c r="A263" s="16">
        <v>221</v>
      </c>
      <c r="B263" s="22"/>
      <c r="C263" s="4">
        <f t="shared" ca="1" si="27"/>
        <v>180</v>
      </c>
      <c r="D263" s="16"/>
      <c r="E263" s="16"/>
      <c r="F263" s="22"/>
      <c r="G263" s="29"/>
      <c r="K263" s="30"/>
      <c r="AS263">
        <v>263</v>
      </c>
      <c r="AT263">
        <f>3*60+49</f>
        <v>229</v>
      </c>
    </row>
    <row r="264" spans="1:46" ht="15.75" x14ac:dyDescent="0.25">
      <c r="A264" s="16">
        <v>222</v>
      </c>
      <c r="B264" s="22"/>
      <c r="C264" s="4">
        <f t="shared" ca="1" si="27"/>
        <v>228</v>
      </c>
      <c r="D264" s="16"/>
      <c r="E264" s="16"/>
      <c r="F264" s="22"/>
      <c r="G264" s="29"/>
      <c r="K264" s="30"/>
      <c r="AS264">
        <v>264</v>
      </c>
      <c r="AT264">
        <f>3*60+43</f>
        <v>223</v>
      </c>
    </row>
    <row r="265" spans="1:46" ht="15.75" x14ac:dyDescent="0.25">
      <c r="A265" s="16">
        <v>223</v>
      </c>
      <c r="B265" s="22"/>
      <c r="C265" s="4">
        <f t="shared" ca="1" si="27"/>
        <v>252</v>
      </c>
      <c r="D265" s="16"/>
      <c r="E265" s="16"/>
      <c r="F265" s="22"/>
      <c r="G265" s="29"/>
      <c r="K265" s="30"/>
      <c r="AS265">
        <v>265</v>
      </c>
      <c r="AT265">
        <f>3*60+25</f>
        <v>205</v>
      </c>
    </row>
    <row r="266" spans="1:46" ht="15.75" x14ac:dyDescent="0.25">
      <c r="A266" s="16">
        <v>224</v>
      </c>
      <c r="B266" s="22"/>
      <c r="C266" s="4">
        <f t="shared" ca="1" si="27"/>
        <v>193</v>
      </c>
      <c r="D266" s="16"/>
      <c r="E266" s="16"/>
      <c r="F266" s="22"/>
      <c r="G266" s="29"/>
      <c r="K266" s="30"/>
      <c r="AS266">
        <v>266</v>
      </c>
      <c r="AT266">
        <f>2*60+52</f>
        <v>172</v>
      </c>
    </row>
    <row r="267" spans="1:46" ht="15.75" x14ac:dyDescent="0.25">
      <c r="A267" s="16">
        <v>225</v>
      </c>
      <c r="B267" s="22"/>
      <c r="C267" s="4">
        <f t="shared" ca="1" si="27"/>
        <v>209</v>
      </c>
      <c r="D267" s="16"/>
      <c r="E267" s="16"/>
      <c r="F267" s="22"/>
      <c r="G267" s="29"/>
      <c r="K267" s="30"/>
      <c r="AS267">
        <v>267</v>
      </c>
      <c r="AT267">
        <f>3*60+35</f>
        <v>215</v>
      </c>
    </row>
    <row r="268" spans="1:46" ht="15.75" x14ac:dyDescent="0.25">
      <c r="A268" s="16">
        <v>226</v>
      </c>
      <c r="B268" s="22"/>
      <c r="C268" s="4">
        <f t="shared" ca="1" si="27"/>
        <v>268</v>
      </c>
      <c r="D268" s="16"/>
      <c r="E268" s="16"/>
      <c r="F268" s="22"/>
      <c r="G268" s="29"/>
      <c r="K268" s="30"/>
      <c r="AS268">
        <v>268</v>
      </c>
      <c r="AT268">
        <f>3*60+35</f>
        <v>215</v>
      </c>
    </row>
    <row r="269" spans="1:46" ht="15.75" x14ac:dyDescent="0.25">
      <c r="A269" s="16">
        <v>227</v>
      </c>
      <c r="B269" s="22"/>
      <c r="C269" s="4">
        <f t="shared" ca="1" si="27"/>
        <v>240</v>
      </c>
      <c r="D269" s="16"/>
      <c r="E269" s="16"/>
      <c r="F269" s="22"/>
      <c r="G269" s="29"/>
      <c r="K269" s="30"/>
      <c r="AS269">
        <v>269</v>
      </c>
      <c r="AT269">
        <f>3*60+35</f>
        <v>215</v>
      </c>
    </row>
    <row r="270" spans="1:46" ht="15.75" x14ac:dyDescent="0.25">
      <c r="A270" s="16">
        <v>228</v>
      </c>
      <c r="B270" s="22"/>
      <c r="C270" s="4">
        <f t="shared" ca="1" si="27"/>
        <v>224</v>
      </c>
      <c r="D270" s="16"/>
      <c r="E270" s="16"/>
      <c r="F270" s="22"/>
      <c r="G270" s="29"/>
      <c r="K270" s="30"/>
      <c r="AS270">
        <v>270</v>
      </c>
      <c r="AT270">
        <f>4*60+7</f>
        <v>247</v>
      </c>
    </row>
    <row r="271" spans="1:46" ht="15.75" x14ac:dyDescent="0.25">
      <c r="A271" s="16">
        <v>229</v>
      </c>
      <c r="B271" s="22"/>
      <c r="C271" s="4">
        <f t="shared" ca="1" si="27"/>
        <v>227</v>
      </c>
      <c r="D271" s="16"/>
      <c r="E271" s="16"/>
      <c r="F271" s="22"/>
      <c r="G271" s="29"/>
      <c r="K271" s="30"/>
      <c r="AS271">
        <v>271</v>
      </c>
      <c r="AT271">
        <f>2*60+55</f>
        <v>175</v>
      </c>
    </row>
    <row r="272" spans="1:46" ht="15.75" x14ac:dyDescent="0.25">
      <c r="A272" s="16">
        <v>230</v>
      </c>
      <c r="B272" s="22"/>
      <c r="C272" s="4">
        <f t="shared" ca="1" si="27"/>
        <v>209</v>
      </c>
      <c r="D272" s="16"/>
      <c r="E272" s="16"/>
      <c r="F272" s="22"/>
      <c r="G272" s="29"/>
      <c r="K272" s="30"/>
      <c r="AS272">
        <v>272</v>
      </c>
      <c r="AT272">
        <f>3*60+20</f>
        <v>200</v>
      </c>
    </row>
    <row r="273" spans="1:46" ht="15.75" x14ac:dyDescent="0.25">
      <c r="A273" s="16">
        <v>231</v>
      </c>
      <c r="B273" s="22"/>
      <c r="C273" s="4">
        <f t="shared" ca="1" si="27"/>
        <v>251</v>
      </c>
      <c r="D273" s="16"/>
      <c r="E273" s="16"/>
      <c r="F273" s="22"/>
      <c r="G273" s="29"/>
      <c r="K273" s="30"/>
      <c r="AS273">
        <v>273</v>
      </c>
      <c r="AT273">
        <f>3*60+20</f>
        <v>200</v>
      </c>
    </row>
    <row r="274" spans="1:46" ht="15.75" x14ac:dyDescent="0.25">
      <c r="A274" s="16">
        <v>232</v>
      </c>
      <c r="B274" s="22"/>
      <c r="C274" s="4">
        <f t="shared" ca="1" si="27"/>
        <v>200</v>
      </c>
      <c r="D274" s="16"/>
      <c r="E274" s="16"/>
      <c r="F274" s="22"/>
      <c r="G274" s="29"/>
      <c r="K274" s="30"/>
      <c r="AS274">
        <v>274</v>
      </c>
      <c r="AT274">
        <f>3*60+20</f>
        <v>200</v>
      </c>
    </row>
    <row r="275" spans="1:46" ht="15.75" x14ac:dyDescent="0.25">
      <c r="A275" s="16">
        <v>233</v>
      </c>
      <c r="B275" s="22"/>
      <c r="C275" s="4">
        <f t="shared" ca="1" si="27"/>
        <v>281</v>
      </c>
      <c r="D275" s="16"/>
      <c r="E275" s="16"/>
      <c r="F275" s="22"/>
      <c r="G275" s="29"/>
      <c r="K275" s="30"/>
      <c r="AS275">
        <v>275</v>
      </c>
      <c r="AT275">
        <f>4*60+20</f>
        <v>260</v>
      </c>
    </row>
    <row r="276" spans="1:46" ht="15.75" x14ac:dyDescent="0.25">
      <c r="A276" s="16">
        <v>234</v>
      </c>
      <c r="B276" s="22"/>
      <c r="C276" s="4">
        <f t="shared" ca="1" si="27"/>
        <v>184</v>
      </c>
      <c r="D276" s="16"/>
      <c r="E276" s="16"/>
      <c r="F276" s="22"/>
      <c r="G276" s="29"/>
      <c r="K276" s="30"/>
      <c r="AS276">
        <v>276</v>
      </c>
      <c r="AT276">
        <f>4*60+20</f>
        <v>260</v>
      </c>
    </row>
    <row r="277" spans="1:46" ht="15.75" x14ac:dyDescent="0.25">
      <c r="A277" s="16">
        <v>235</v>
      </c>
      <c r="B277" s="22"/>
      <c r="C277" s="4">
        <f t="shared" ca="1" si="27"/>
        <v>166</v>
      </c>
      <c r="D277" s="16"/>
      <c r="E277" s="16"/>
      <c r="F277" s="22"/>
      <c r="G277" s="29"/>
      <c r="K277" s="30"/>
      <c r="AS277">
        <v>277</v>
      </c>
      <c r="AT277">
        <f>4*60+20</f>
        <v>260</v>
      </c>
    </row>
    <row r="278" spans="1:46" ht="15.75" x14ac:dyDescent="0.25">
      <c r="A278" s="16">
        <v>236</v>
      </c>
      <c r="B278" s="22"/>
      <c r="C278" s="4">
        <f t="shared" ca="1" si="27"/>
        <v>229</v>
      </c>
      <c r="D278" s="16"/>
      <c r="E278" s="16"/>
      <c r="F278" s="22"/>
      <c r="G278" s="29"/>
      <c r="K278" s="30"/>
      <c r="AS278">
        <v>278</v>
      </c>
      <c r="AT278">
        <f>4*60+20</f>
        <v>260</v>
      </c>
    </row>
    <row r="279" spans="1:46" ht="15.75" x14ac:dyDescent="0.25">
      <c r="A279" s="16">
        <v>237</v>
      </c>
      <c r="B279" s="22"/>
      <c r="C279" s="4">
        <f t="shared" ca="1" si="27"/>
        <v>289</v>
      </c>
      <c r="D279" s="16"/>
      <c r="E279" s="16"/>
      <c r="F279" s="22"/>
      <c r="G279" s="29"/>
      <c r="K279" s="30"/>
      <c r="AS279">
        <v>279</v>
      </c>
      <c r="AT279">
        <f>3*60+18</f>
        <v>198</v>
      </c>
    </row>
    <row r="280" spans="1:46" ht="15.75" x14ac:dyDescent="0.25">
      <c r="A280" s="16">
        <v>238</v>
      </c>
      <c r="B280" s="22"/>
      <c r="C280" s="4">
        <f t="shared" ca="1" si="27"/>
        <v>238</v>
      </c>
      <c r="D280" s="16"/>
      <c r="E280" s="16"/>
      <c r="F280" s="22"/>
      <c r="G280" s="29"/>
      <c r="K280" s="30"/>
      <c r="AS280">
        <v>280</v>
      </c>
      <c r="AT280">
        <f>2*60+51</f>
        <v>171</v>
      </c>
    </row>
    <row r="281" spans="1:46" ht="15.75" x14ac:dyDescent="0.25">
      <c r="A281" s="16">
        <v>239</v>
      </c>
      <c r="B281" s="22"/>
      <c r="C281" s="4">
        <f t="shared" ca="1" si="27"/>
        <v>233</v>
      </c>
      <c r="D281" s="16"/>
      <c r="E281" s="16"/>
      <c r="F281" s="22"/>
      <c r="G281" s="29"/>
      <c r="K281" s="30"/>
      <c r="AS281">
        <v>281</v>
      </c>
      <c r="AT281">
        <f>3*60+29</f>
        <v>209</v>
      </c>
    </row>
    <row r="282" spans="1:46" ht="15.75" x14ac:dyDescent="0.25">
      <c r="A282" s="16">
        <v>240</v>
      </c>
      <c r="B282" s="22"/>
      <c r="C282" s="4">
        <f t="shared" ca="1" si="27"/>
        <v>218</v>
      </c>
      <c r="D282" s="16"/>
      <c r="E282" s="16"/>
      <c r="F282" s="22"/>
      <c r="G282" s="29"/>
      <c r="K282" s="30"/>
      <c r="AS282">
        <v>282</v>
      </c>
      <c r="AT282">
        <f>3*60+22</f>
        <v>202</v>
      </c>
    </row>
    <row r="283" spans="1:46" ht="15.75" x14ac:dyDescent="0.25">
      <c r="A283" s="16">
        <v>241</v>
      </c>
      <c r="B283" s="22"/>
      <c r="C283" s="4">
        <f t="shared" ca="1" si="27"/>
        <v>233</v>
      </c>
      <c r="D283" s="16"/>
      <c r="E283" s="16"/>
      <c r="F283" s="22"/>
      <c r="G283" s="29"/>
      <c r="K283" s="30"/>
      <c r="AS283">
        <v>283</v>
      </c>
      <c r="AT283">
        <f>3*60+40</f>
        <v>220</v>
      </c>
    </row>
    <row r="284" spans="1:46" ht="15.75" x14ac:dyDescent="0.25">
      <c r="A284" s="16">
        <v>242</v>
      </c>
      <c r="B284" s="22"/>
      <c r="C284" s="4">
        <f t="shared" ca="1" si="27"/>
        <v>298</v>
      </c>
      <c r="D284" s="16"/>
      <c r="E284" s="16"/>
      <c r="F284" s="22"/>
      <c r="G284" s="29"/>
      <c r="K284" s="30"/>
      <c r="AS284">
        <v>284</v>
      </c>
      <c r="AT284">
        <f>3*60+40</f>
        <v>220</v>
      </c>
    </row>
    <row r="285" spans="1:46" ht="15.75" x14ac:dyDescent="0.25">
      <c r="A285" s="16">
        <v>243</v>
      </c>
      <c r="B285" s="22"/>
      <c r="C285" s="4">
        <f t="shared" ca="1" si="27"/>
        <v>308</v>
      </c>
      <c r="D285" s="16"/>
      <c r="E285" s="16"/>
      <c r="F285" s="22"/>
      <c r="G285" s="29"/>
      <c r="K285" s="30"/>
      <c r="AS285">
        <v>285</v>
      </c>
      <c r="AT285">
        <f>3*60+22</f>
        <v>202</v>
      </c>
    </row>
    <row r="286" spans="1:46" ht="15.75" x14ac:dyDescent="0.25">
      <c r="A286" s="16">
        <v>244</v>
      </c>
      <c r="B286" s="22"/>
      <c r="C286" s="4">
        <f t="shared" ca="1" si="27"/>
        <v>230</v>
      </c>
      <c r="D286" s="16"/>
      <c r="E286" s="16"/>
      <c r="F286" s="22"/>
      <c r="G286" s="29"/>
      <c r="K286" s="30"/>
      <c r="AS286">
        <v>286</v>
      </c>
      <c r="AT286">
        <f>3*60+22</f>
        <v>202</v>
      </c>
    </row>
    <row r="287" spans="1:46" ht="15.75" x14ac:dyDescent="0.25">
      <c r="A287" s="16">
        <v>245</v>
      </c>
      <c r="B287" s="22"/>
      <c r="C287" s="4">
        <f t="shared" ca="1" si="27"/>
        <v>248</v>
      </c>
      <c r="D287" s="16"/>
      <c r="E287" s="16"/>
      <c r="F287" s="22"/>
      <c r="G287" s="29"/>
      <c r="K287" s="30"/>
      <c r="AS287">
        <v>287</v>
      </c>
      <c r="AT287">
        <f>3*60+22</f>
        <v>202</v>
      </c>
    </row>
    <row r="288" spans="1:46" ht="15.75" x14ac:dyDescent="0.25">
      <c r="A288" s="16">
        <v>246</v>
      </c>
      <c r="B288" s="22"/>
      <c r="C288" s="4">
        <f t="shared" ca="1" si="27"/>
        <v>222</v>
      </c>
      <c r="D288" s="16"/>
      <c r="E288" s="16"/>
      <c r="F288" s="22"/>
      <c r="G288" s="29"/>
      <c r="K288" s="30"/>
      <c r="AS288">
        <v>288</v>
      </c>
      <c r="AT288">
        <f>3*60+22</f>
        <v>202</v>
      </c>
    </row>
    <row r="289" spans="1:46" ht="15.75" x14ac:dyDescent="0.25">
      <c r="A289" s="16">
        <v>247</v>
      </c>
      <c r="B289" s="22"/>
      <c r="C289" s="4">
        <f t="shared" ca="1" si="27"/>
        <v>207</v>
      </c>
      <c r="D289" s="16"/>
      <c r="E289" s="16"/>
      <c r="F289" s="22"/>
      <c r="G289" s="29"/>
      <c r="K289" s="30"/>
      <c r="AS289">
        <v>289</v>
      </c>
      <c r="AT289">
        <f>3*60+16</f>
        <v>196</v>
      </c>
    </row>
    <row r="290" spans="1:46" ht="15.75" x14ac:dyDescent="0.25">
      <c r="A290" s="16">
        <v>248</v>
      </c>
      <c r="B290" s="22"/>
      <c r="C290" s="4">
        <f t="shared" ca="1" si="27"/>
        <v>223</v>
      </c>
      <c r="D290" s="16"/>
      <c r="E290" s="16"/>
      <c r="F290" s="22"/>
      <c r="G290" s="29"/>
      <c r="K290" s="30"/>
      <c r="AS290">
        <v>290</v>
      </c>
      <c r="AT290">
        <f>3*60+16</f>
        <v>196</v>
      </c>
    </row>
    <row r="291" spans="1:46" ht="15.75" x14ac:dyDescent="0.25">
      <c r="A291" s="16">
        <v>249</v>
      </c>
      <c r="B291" s="22"/>
      <c r="C291" s="4">
        <f t="shared" ca="1" si="27"/>
        <v>250</v>
      </c>
      <c r="D291" s="16"/>
      <c r="E291" s="16"/>
      <c r="F291" s="22"/>
      <c r="G291" s="29"/>
      <c r="K291" s="30"/>
      <c r="AS291">
        <v>291</v>
      </c>
      <c r="AT291">
        <f>3*60+29</f>
        <v>209</v>
      </c>
    </row>
    <row r="292" spans="1:46" ht="15.75" x14ac:dyDescent="0.25">
      <c r="A292" s="16">
        <v>250</v>
      </c>
      <c r="B292" s="22"/>
      <c r="C292" s="4">
        <f t="shared" ca="1" si="27"/>
        <v>170</v>
      </c>
      <c r="D292" s="16"/>
      <c r="E292" s="16"/>
      <c r="F292" s="22"/>
      <c r="G292" s="29"/>
      <c r="K292" s="30"/>
      <c r="AS292">
        <v>292</v>
      </c>
      <c r="AT292">
        <f>3*60+29</f>
        <v>209</v>
      </c>
    </row>
    <row r="293" spans="1:46" ht="15.75" x14ac:dyDescent="0.25">
      <c r="A293" s="16">
        <v>251</v>
      </c>
      <c r="B293" s="22"/>
      <c r="C293" s="4">
        <f t="shared" ca="1" si="27"/>
        <v>237</v>
      </c>
      <c r="D293" s="16"/>
      <c r="E293" s="16"/>
      <c r="F293" s="22"/>
      <c r="G293" s="29"/>
      <c r="K293" s="30"/>
      <c r="AS293">
        <v>293</v>
      </c>
      <c r="AT293">
        <f>4*60+28</f>
        <v>268</v>
      </c>
    </row>
    <row r="294" spans="1:46" ht="15.75" x14ac:dyDescent="0.25">
      <c r="A294" s="16">
        <v>252</v>
      </c>
      <c r="B294" s="22"/>
      <c r="C294" s="4">
        <f t="shared" ca="1" si="27"/>
        <v>172</v>
      </c>
      <c r="D294" s="16"/>
      <c r="E294" s="16"/>
      <c r="F294" s="22"/>
      <c r="G294" s="29"/>
      <c r="K294" s="30"/>
      <c r="AS294">
        <v>294</v>
      </c>
      <c r="AT294">
        <f>4*60+28</f>
        <v>268</v>
      </c>
    </row>
    <row r="295" spans="1:46" ht="15.75" x14ac:dyDescent="0.25">
      <c r="A295" s="16">
        <v>253</v>
      </c>
      <c r="B295" s="22"/>
      <c r="C295" s="4">
        <f t="shared" ca="1" si="27"/>
        <v>298</v>
      </c>
      <c r="D295" s="16"/>
      <c r="E295" s="16"/>
      <c r="F295" s="22"/>
      <c r="G295" s="29"/>
      <c r="K295" s="30"/>
      <c r="AS295">
        <v>295</v>
      </c>
      <c r="AT295">
        <f>4*60+28</f>
        <v>268</v>
      </c>
    </row>
    <row r="296" spans="1:46" ht="15.75" x14ac:dyDescent="0.25">
      <c r="A296" s="16">
        <v>254</v>
      </c>
      <c r="B296" s="22"/>
      <c r="C296" s="4">
        <f t="shared" ca="1" si="27"/>
        <v>298</v>
      </c>
      <c r="D296" s="16"/>
      <c r="E296" s="16"/>
      <c r="F296" s="22"/>
      <c r="G296" s="29"/>
      <c r="K296" s="30"/>
      <c r="AS296">
        <v>296</v>
      </c>
      <c r="AT296">
        <f>4*60+28</f>
        <v>268</v>
      </c>
    </row>
    <row r="297" spans="1:46" ht="15.75" x14ac:dyDescent="0.25">
      <c r="A297" s="16">
        <v>255</v>
      </c>
      <c r="B297" s="22"/>
      <c r="C297" s="4">
        <f t="shared" ca="1" si="27"/>
        <v>325</v>
      </c>
      <c r="D297" s="16"/>
      <c r="E297" s="16"/>
      <c r="F297" s="22"/>
      <c r="G297" s="29"/>
      <c r="K297" s="30"/>
      <c r="AS297">
        <v>297</v>
      </c>
      <c r="AT297">
        <f>4*60+16</f>
        <v>256</v>
      </c>
    </row>
    <row r="298" spans="1:46" ht="15.75" x14ac:dyDescent="0.25">
      <c r="A298" s="16">
        <v>256</v>
      </c>
      <c r="B298" s="22"/>
      <c r="C298" s="4">
        <f t="shared" ca="1" si="27"/>
        <v>245</v>
      </c>
      <c r="D298" s="16"/>
      <c r="E298" s="16"/>
      <c r="F298" s="22"/>
      <c r="G298" s="29"/>
      <c r="K298" s="30"/>
      <c r="AS298">
        <v>298</v>
      </c>
      <c r="AT298">
        <f>3*60+7</f>
        <v>187</v>
      </c>
    </row>
    <row r="299" spans="1:46" ht="15.75" x14ac:dyDescent="0.25">
      <c r="A299" s="16">
        <v>257</v>
      </c>
      <c r="B299" s="22"/>
      <c r="C299" s="4">
        <f t="shared" ref="C299:C362" ca="1" si="28">IF(OR(ISBLANK(A299),A299&gt;$I$9),NA(),OFFSET(INDIRECT($BA$3),A299-1,0,1,1))</f>
        <v>251</v>
      </c>
      <c r="D299" s="16"/>
      <c r="E299" s="16"/>
      <c r="F299" s="22"/>
      <c r="G299" s="29"/>
      <c r="K299" s="30"/>
      <c r="AS299">
        <v>299</v>
      </c>
      <c r="AT299">
        <f>3*60+12</f>
        <v>192</v>
      </c>
    </row>
    <row r="300" spans="1:46" ht="15.75" x14ac:dyDescent="0.25">
      <c r="A300" s="16">
        <v>258</v>
      </c>
      <c r="B300" s="22"/>
      <c r="C300" s="4">
        <f t="shared" ca="1" si="28"/>
        <v>239</v>
      </c>
      <c r="D300" s="16"/>
      <c r="E300" s="16"/>
      <c r="F300" s="22"/>
      <c r="G300" s="29"/>
      <c r="K300" s="30"/>
      <c r="AS300">
        <v>300</v>
      </c>
      <c r="AT300">
        <f>3*60+12</f>
        <v>192</v>
      </c>
    </row>
    <row r="301" spans="1:46" ht="15.75" x14ac:dyDescent="0.25">
      <c r="A301" s="16">
        <v>259</v>
      </c>
      <c r="B301" s="22"/>
      <c r="C301" s="4">
        <f t="shared" ca="1" si="28"/>
        <v>224</v>
      </c>
      <c r="D301" s="16"/>
      <c r="E301" s="16"/>
      <c r="F301" s="22"/>
      <c r="G301" s="29"/>
      <c r="K301" s="30"/>
      <c r="AS301">
        <v>301</v>
      </c>
      <c r="AT301">
        <f>3*60+12</f>
        <v>192</v>
      </c>
    </row>
    <row r="302" spans="1:46" ht="15.75" x14ac:dyDescent="0.25">
      <c r="A302" s="16">
        <v>260</v>
      </c>
      <c r="B302" s="22"/>
      <c r="C302" s="4">
        <f t="shared" ca="1" si="28"/>
        <v>243</v>
      </c>
      <c r="D302" s="16"/>
      <c r="E302" s="16"/>
      <c r="F302" s="22"/>
      <c r="G302" s="29"/>
      <c r="K302" s="30"/>
      <c r="AS302">
        <v>302</v>
      </c>
      <c r="AT302">
        <f>3*60+2</f>
        <v>182</v>
      </c>
    </row>
    <row r="303" spans="1:46" ht="15.75" x14ac:dyDescent="0.25">
      <c r="A303" s="16">
        <v>261</v>
      </c>
      <c r="B303" s="22"/>
      <c r="C303" s="4">
        <f t="shared" ca="1" si="28"/>
        <v>203</v>
      </c>
      <c r="D303" s="16"/>
      <c r="E303" s="16"/>
      <c r="F303" s="22"/>
      <c r="G303" s="29"/>
      <c r="K303" s="30"/>
      <c r="AS303">
        <v>303</v>
      </c>
      <c r="AT303">
        <f>3*60+17</f>
        <v>197</v>
      </c>
    </row>
    <row r="304" spans="1:46" ht="15.75" x14ac:dyDescent="0.25">
      <c r="A304" s="16">
        <v>262</v>
      </c>
      <c r="B304" s="22"/>
      <c r="C304" s="4">
        <f t="shared" ca="1" si="28"/>
        <v>266</v>
      </c>
      <c r="D304" s="16"/>
      <c r="E304" s="16"/>
      <c r="F304" s="22"/>
      <c r="G304" s="29"/>
      <c r="K304" s="30"/>
      <c r="AS304">
        <v>304</v>
      </c>
      <c r="AT304">
        <f>3*60+58</f>
        <v>238</v>
      </c>
    </row>
    <row r="305" spans="1:46" ht="15.75" x14ac:dyDescent="0.25">
      <c r="A305" s="16">
        <v>263</v>
      </c>
      <c r="B305" s="22"/>
      <c r="C305" s="4">
        <f t="shared" ca="1" si="28"/>
        <v>231</v>
      </c>
      <c r="D305" s="16"/>
      <c r="E305" s="16"/>
      <c r="F305" s="22"/>
      <c r="G305" s="29"/>
      <c r="K305" s="30"/>
      <c r="AS305">
        <v>305</v>
      </c>
      <c r="AT305">
        <f>3*60+58</f>
        <v>238</v>
      </c>
    </row>
    <row r="306" spans="1:46" ht="15.75" x14ac:dyDescent="0.25">
      <c r="A306" s="16">
        <v>264</v>
      </c>
      <c r="B306" s="22"/>
      <c r="C306" s="4">
        <f t="shared" ca="1" si="28"/>
        <v>244</v>
      </c>
      <c r="D306" s="16"/>
      <c r="E306" s="16"/>
      <c r="F306" s="22"/>
      <c r="G306" s="29"/>
      <c r="K306" s="30"/>
      <c r="AS306">
        <v>306</v>
      </c>
      <c r="AT306">
        <f>3*60+5</f>
        <v>185</v>
      </c>
    </row>
    <row r="307" spans="1:46" ht="15.75" x14ac:dyDescent="0.25">
      <c r="A307" s="16">
        <v>265</v>
      </c>
      <c r="B307" s="22"/>
      <c r="C307" s="4">
        <f t="shared" ca="1" si="28"/>
        <v>230</v>
      </c>
      <c r="D307" s="16"/>
      <c r="E307" s="16"/>
      <c r="F307" s="22"/>
      <c r="G307" s="29"/>
      <c r="K307" s="30"/>
      <c r="AS307">
        <v>307</v>
      </c>
      <c r="AT307">
        <f t="shared" ref="AT307:AT313" si="29">3*60+56</f>
        <v>236</v>
      </c>
    </row>
    <row r="308" spans="1:46" ht="15.75" x14ac:dyDescent="0.25">
      <c r="A308" s="16">
        <v>266</v>
      </c>
      <c r="B308" s="22"/>
      <c r="C308" s="4">
        <f t="shared" ca="1" si="28"/>
        <v>243</v>
      </c>
      <c r="D308" s="16"/>
      <c r="E308" s="16"/>
      <c r="F308" s="22"/>
      <c r="G308" s="29"/>
      <c r="K308" s="30"/>
      <c r="AS308">
        <v>308</v>
      </c>
      <c r="AT308">
        <f t="shared" si="29"/>
        <v>236</v>
      </c>
    </row>
    <row r="309" spans="1:46" ht="15.75" x14ac:dyDescent="0.25">
      <c r="A309" s="16">
        <v>267</v>
      </c>
      <c r="B309" s="22"/>
      <c r="C309" s="4">
        <f t="shared" ca="1" si="28"/>
        <v>231</v>
      </c>
      <c r="D309" s="16"/>
      <c r="E309" s="16"/>
      <c r="F309" s="22"/>
      <c r="G309" s="29"/>
      <c r="K309" s="30"/>
      <c r="AS309">
        <v>309</v>
      </c>
      <c r="AT309">
        <f t="shared" si="29"/>
        <v>236</v>
      </c>
    </row>
    <row r="310" spans="1:46" ht="15.75" x14ac:dyDescent="0.25">
      <c r="A310" s="16">
        <v>268</v>
      </c>
      <c r="B310" s="22"/>
      <c r="C310" s="4">
        <f t="shared" ca="1" si="28"/>
        <v>193</v>
      </c>
      <c r="D310" s="16"/>
      <c r="E310" s="16"/>
      <c r="F310" s="22"/>
      <c r="G310" s="29"/>
      <c r="K310" s="30"/>
      <c r="AS310">
        <v>310</v>
      </c>
      <c r="AT310">
        <f t="shared" si="29"/>
        <v>236</v>
      </c>
    </row>
    <row r="311" spans="1:46" ht="15.75" x14ac:dyDescent="0.25">
      <c r="A311" s="16">
        <v>269</v>
      </c>
      <c r="B311" s="22"/>
      <c r="C311" s="4">
        <f t="shared" ca="1" si="28"/>
        <v>228</v>
      </c>
      <c r="D311" s="16"/>
      <c r="E311" s="16"/>
      <c r="F311" s="22"/>
      <c r="G311" s="29"/>
      <c r="K311" s="30"/>
      <c r="AS311">
        <v>311</v>
      </c>
      <c r="AT311">
        <f t="shared" si="29"/>
        <v>236</v>
      </c>
    </row>
    <row r="312" spans="1:46" ht="15.75" x14ac:dyDescent="0.25">
      <c r="A312" s="16">
        <v>270</v>
      </c>
      <c r="B312" s="22"/>
      <c r="C312" s="4">
        <f t="shared" ca="1" si="28"/>
        <v>283</v>
      </c>
      <c r="D312" s="16"/>
      <c r="E312" s="16"/>
      <c r="F312" s="22"/>
      <c r="G312" s="29"/>
      <c r="K312" s="30"/>
      <c r="AS312">
        <v>312</v>
      </c>
      <c r="AT312">
        <f t="shared" si="29"/>
        <v>236</v>
      </c>
    </row>
    <row r="313" spans="1:46" ht="15.75" x14ac:dyDescent="0.25">
      <c r="A313" s="16">
        <v>271</v>
      </c>
      <c r="B313" s="22"/>
      <c r="C313" s="4">
        <f t="shared" ca="1" si="28"/>
        <v>258</v>
      </c>
      <c r="D313" s="16"/>
      <c r="E313" s="16"/>
      <c r="F313" s="22"/>
      <c r="G313" s="29"/>
      <c r="K313" s="30"/>
      <c r="AS313">
        <v>313</v>
      </c>
      <c r="AT313">
        <f t="shared" si="29"/>
        <v>236</v>
      </c>
    </row>
    <row r="314" spans="1:46" ht="15.75" x14ac:dyDescent="0.25">
      <c r="A314" s="16">
        <v>272</v>
      </c>
      <c r="B314" s="22"/>
      <c r="C314" s="4">
        <f t="shared" ca="1" si="28"/>
        <v>215</v>
      </c>
      <c r="D314" s="16"/>
      <c r="E314" s="16"/>
      <c r="F314" s="22"/>
      <c r="G314" s="29"/>
      <c r="K314" s="30"/>
      <c r="AS314">
        <v>314</v>
      </c>
      <c r="AT314" s="1">
        <v>236</v>
      </c>
    </row>
    <row r="315" spans="1:46" ht="15.75" x14ac:dyDescent="0.25">
      <c r="A315" s="16">
        <v>273</v>
      </c>
      <c r="B315" s="22"/>
      <c r="C315" s="4">
        <f t="shared" ca="1" si="28"/>
        <v>226</v>
      </c>
      <c r="D315" s="16"/>
      <c r="E315" s="16"/>
      <c r="F315" s="22"/>
      <c r="G315" s="29"/>
      <c r="K315" s="30"/>
      <c r="AS315">
        <v>315</v>
      </c>
      <c r="AT315">
        <f>3*60+39</f>
        <v>219</v>
      </c>
    </row>
    <row r="316" spans="1:46" ht="15.75" x14ac:dyDescent="0.25">
      <c r="A316" s="16">
        <v>274</v>
      </c>
      <c r="B316" s="22"/>
      <c r="C316" s="4">
        <f t="shared" ca="1" si="28"/>
        <v>255</v>
      </c>
      <c r="D316" s="16"/>
      <c r="E316" s="16"/>
      <c r="F316" s="22"/>
      <c r="G316" s="29"/>
      <c r="K316" s="30"/>
      <c r="AS316">
        <v>316</v>
      </c>
      <c r="AT316">
        <f>2*60+50</f>
        <v>170</v>
      </c>
    </row>
    <row r="317" spans="1:46" ht="15.75" x14ac:dyDescent="0.25">
      <c r="A317" s="16">
        <v>275</v>
      </c>
      <c r="B317" s="22"/>
      <c r="C317" s="4">
        <f t="shared" ca="1" si="28"/>
        <v>200</v>
      </c>
      <c r="D317" s="16"/>
      <c r="E317" s="16"/>
      <c r="F317" s="22"/>
      <c r="G317" s="29"/>
      <c r="K317" s="30"/>
      <c r="AS317">
        <v>317</v>
      </c>
      <c r="AT317">
        <f>3*60+37</f>
        <v>217</v>
      </c>
    </row>
    <row r="318" spans="1:46" ht="15.75" x14ac:dyDescent="0.25">
      <c r="A318" s="16">
        <v>276</v>
      </c>
      <c r="B318" s="22"/>
      <c r="C318" s="4">
        <f t="shared" ca="1" si="28"/>
        <v>220</v>
      </c>
      <c r="D318" s="16"/>
      <c r="E318" s="16"/>
      <c r="F318" s="22"/>
      <c r="G318" s="29"/>
      <c r="K318" s="30"/>
      <c r="AS318">
        <v>318</v>
      </c>
      <c r="AT318">
        <f>3*60+20</f>
        <v>200</v>
      </c>
    </row>
    <row r="319" spans="1:46" ht="15.75" x14ac:dyDescent="0.25">
      <c r="A319" s="16">
        <v>277</v>
      </c>
      <c r="B319" s="22"/>
      <c r="C319" s="4">
        <f t="shared" ca="1" si="28"/>
        <v>270</v>
      </c>
      <c r="D319" s="16"/>
      <c r="E319" s="16"/>
      <c r="F319" s="22"/>
      <c r="G319" s="29"/>
      <c r="K319" s="30"/>
      <c r="AS319">
        <v>319</v>
      </c>
      <c r="AT319">
        <f>3*60+40</f>
        <v>220</v>
      </c>
    </row>
    <row r="320" spans="1:46" ht="15.75" x14ac:dyDescent="0.25">
      <c r="A320" s="16">
        <v>278</v>
      </c>
      <c r="B320" s="22"/>
      <c r="C320" s="4">
        <f t="shared" ca="1" si="28"/>
        <v>260</v>
      </c>
      <c r="D320" s="16"/>
      <c r="E320" s="16"/>
      <c r="F320" s="22"/>
      <c r="G320" s="29"/>
      <c r="K320" s="30"/>
      <c r="AS320">
        <v>320</v>
      </c>
      <c r="AT320">
        <f>3*60+40</f>
        <v>220</v>
      </c>
    </row>
    <row r="321" spans="1:46" ht="15.75" x14ac:dyDescent="0.25">
      <c r="A321" s="16">
        <v>279</v>
      </c>
      <c r="B321" s="22"/>
      <c r="C321" s="4">
        <f t="shared" ca="1" si="28"/>
        <v>454</v>
      </c>
      <c r="D321" s="16"/>
      <c r="E321" s="16"/>
      <c r="F321" s="22"/>
      <c r="G321" s="29"/>
      <c r="K321" s="30"/>
      <c r="AS321">
        <v>321</v>
      </c>
      <c r="AT321">
        <f>3*60+48</f>
        <v>228</v>
      </c>
    </row>
    <row r="322" spans="1:46" ht="15.75" x14ac:dyDescent="0.25">
      <c r="A322" s="16">
        <v>280</v>
      </c>
      <c r="B322" s="22"/>
      <c r="C322" s="4">
        <f t="shared" ca="1" si="28"/>
        <v>329</v>
      </c>
      <c r="D322" s="16"/>
      <c r="E322" s="16"/>
      <c r="F322" s="22"/>
      <c r="G322" s="29"/>
      <c r="K322" s="30"/>
      <c r="AS322">
        <v>322</v>
      </c>
      <c r="AT322">
        <f>4*60+49</f>
        <v>289</v>
      </c>
    </row>
    <row r="323" spans="1:46" ht="15.75" x14ac:dyDescent="0.25">
      <c r="A323" s="16">
        <v>281</v>
      </c>
      <c r="B323" s="22"/>
      <c r="C323" s="4">
        <f t="shared" ca="1" si="28"/>
        <v>265</v>
      </c>
      <c r="D323" s="16"/>
      <c r="E323" s="16"/>
      <c r="F323" s="22"/>
      <c r="G323" s="29"/>
      <c r="K323" s="30"/>
      <c r="AS323">
        <v>323</v>
      </c>
      <c r="AT323">
        <f>3*60+4</f>
        <v>184</v>
      </c>
    </row>
    <row r="324" spans="1:46" ht="15.75" x14ac:dyDescent="0.25">
      <c r="A324" s="16">
        <v>282</v>
      </c>
      <c r="B324" s="22"/>
      <c r="C324" s="4">
        <f t="shared" ca="1" si="28"/>
        <v>218</v>
      </c>
      <c r="D324" s="16"/>
      <c r="E324" s="16"/>
      <c r="F324" s="22"/>
      <c r="G324" s="29"/>
      <c r="K324" s="30"/>
      <c r="AS324">
        <v>324</v>
      </c>
      <c r="AT324">
        <f>3*60+4</f>
        <v>184</v>
      </c>
    </row>
    <row r="325" spans="1:46" ht="15.75" x14ac:dyDescent="0.25">
      <c r="A325" s="16">
        <v>283</v>
      </c>
      <c r="B325" s="22"/>
      <c r="C325" s="4">
        <f t="shared" ca="1" si="28"/>
        <v>222</v>
      </c>
      <c r="D325" s="16"/>
      <c r="E325" s="16"/>
      <c r="F325" s="22"/>
      <c r="G325" s="29"/>
      <c r="K325" s="30"/>
      <c r="AS325">
        <v>325</v>
      </c>
      <c r="AT325">
        <f>3*60+4</f>
        <v>184</v>
      </c>
    </row>
    <row r="326" spans="1:46" ht="15.75" x14ac:dyDescent="0.25">
      <c r="A326" s="16">
        <v>284</v>
      </c>
      <c r="B326" s="22"/>
      <c r="C326" s="4">
        <f t="shared" ca="1" si="28"/>
        <v>293</v>
      </c>
      <c r="D326" s="16"/>
      <c r="E326" s="16"/>
      <c r="F326" s="22"/>
      <c r="G326" s="29"/>
      <c r="K326" s="30"/>
      <c r="AS326">
        <v>326</v>
      </c>
      <c r="AT326">
        <f>2*60+23</f>
        <v>143</v>
      </c>
    </row>
    <row r="327" spans="1:46" ht="15.75" x14ac:dyDescent="0.25">
      <c r="A327" s="16">
        <v>285</v>
      </c>
      <c r="B327" s="22"/>
      <c r="C327" s="4">
        <f t="shared" ca="1" si="28"/>
        <v>239</v>
      </c>
      <c r="D327" s="16"/>
      <c r="E327" s="16"/>
      <c r="F327" s="22"/>
      <c r="G327" s="29"/>
      <c r="K327" s="30"/>
      <c r="AS327">
        <v>327</v>
      </c>
      <c r="AT327">
        <f>2*60+23</f>
        <v>143</v>
      </c>
    </row>
    <row r="328" spans="1:46" ht="15.75" x14ac:dyDescent="0.25">
      <c r="A328" s="16">
        <v>286</v>
      </c>
      <c r="B328" s="22"/>
      <c r="C328" s="4">
        <f t="shared" ca="1" si="28"/>
        <v>273</v>
      </c>
      <c r="D328" s="16"/>
      <c r="E328" s="16"/>
      <c r="F328" s="22"/>
      <c r="G328" s="29"/>
      <c r="K328" s="30"/>
      <c r="AS328">
        <v>328</v>
      </c>
      <c r="AT328">
        <f>3*60+51</f>
        <v>231</v>
      </c>
    </row>
    <row r="329" spans="1:46" ht="15.75" x14ac:dyDescent="0.25">
      <c r="A329" s="16">
        <v>287</v>
      </c>
      <c r="B329" s="22"/>
      <c r="C329" s="4">
        <f t="shared" ca="1" si="28"/>
        <v>244</v>
      </c>
      <c r="D329" s="16"/>
      <c r="E329" s="16"/>
      <c r="F329" s="22"/>
      <c r="G329" s="29"/>
      <c r="K329" s="30"/>
      <c r="AS329">
        <v>329</v>
      </c>
      <c r="AT329">
        <f>3*60+32</f>
        <v>212</v>
      </c>
    </row>
    <row r="330" spans="1:46" ht="15.75" x14ac:dyDescent="0.25">
      <c r="A330" s="16">
        <v>288</v>
      </c>
      <c r="B330" s="22"/>
      <c r="C330" s="4">
        <f t="shared" ca="1" si="28"/>
        <v>273</v>
      </c>
      <c r="D330" s="16"/>
      <c r="E330" s="16"/>
      <c r="F330" s="22"/>
      <c r="G330" s="29"/>
      <c r="K330" s="30"/>
      <c r="AS330">
        <v>330</v>
      </c>
      <c r="AT330">
        <f>3*60+59</f>
        <v>239</v>
      </c>
    </row>
    <row r="331" spans="1:46" ht="15.75" x14ac:dyDescent="0.25">
      <c r="A331" s="16">
        <v>289</v>
      </c>
      <c r="B331" s="22"/>
      <c r="C331" s="4">
        <f t="shared" ca="1" si="28"/>
        <v>238</v>
      </c>
      <c r="D331" s="16"/>
      <c r="E331" s="16"/>
      <c r="F331" s="22"/>
      <c r="G331" s="29"/>
      <c r="K331" s="30"/>
      <c r="AS331">
        <v>331</v>
      </c>
      <c r="AT331">
        <f>3*60</f>
        <v>180</v>
      </c>
    </row>
    <row r="332" spans="1:46" ht="15.75" x14ac:dyDescent="0.25">
      <c r="A332" s="16">
        <v>290</v>
      </c>
      <c r="B332" s="22"/>
      <c r="C332" s="4">
        <f t="shared" ca="1" si="28"/>
        <v>243</v>
      </c>
      <c r="D332" s="16"/>
      <c r="E332" s="16"/>
      <c r="F332" s="22"/>
      <c r="G332" s="29"/>
      <c r="K332" s="30"/>
      <c r="AS332">
        <v>332</v>
      </c>
      <c r="AT332">
        <f>6*60+30</f>
        <v>390</v>
      </c>
    </row>
    <row r="333" spans="1:46" ht="15.75" x14ac:dyDescent="0.25">
      <c r="A333" s="16">
        <v>291</v>
      </c>
      <c r="B333" s="22"/>
      <c r="C333" s="4">
        <f t="shared" ca="1" si="28"/>
        <v>273</v>
      </c>
      <c r="D333" s="16"/>
      <c r="E333" s="16"/>
      <c r="F333" s="22"/>
      <c r="G333" s="29"/>
      <c r="K333" s="30"/>
      <c r="AS333">
        <v>333</v>
      </c>
      <c r="AT333">
        <f>4*60+9</f>
        <v>249</v>
      </c>
    </row>
    <row r="334" spans="1:46" ht="15.75" x14ac:dyDescent="0.25">
      <c r="A334" s="16">
        <v>292</v>
      </c>
      <c r="B334" s="22"/>
      <c r="C334" s="4">
        <f t="shared" ca="1" si="28"/>
        <v>263</v>
      </c>
      <c r="D334" s="16"/>
      <c r="E334" s="16"/>
      <c r="F334" s="22"/>
      <c r="G334" s="29"/>
      <c r="K334" s="30"/>
      <c r="AS334">
        <v>334</v>
      </c>
      <c r="AT334">
        <f>3*60+54</f>
        <v>234</v>
      </c>
    </row>
    <row r="335" spans="1:46" ht="15.75" x14ac:dyDescent="0.25">
      <c r="A335" s="16">
        <v>293</v>
      </c>
      <c r="B335" s="22"/>
      <c r="C335" s="4">
        <f t="shared" ca="1" si="28"/>
        <v>168</v>
      </c>
      <c r="D335" s="16"/>
      <c r="E335" s="16"/>
      <c r="F335" s="22"/>
      <c r="G335" s="29"/>
      <c r="K335" s="30"/>
      <c r="AS335">
        <v>335</v>
      </c>
      <c r="AT335">
        <f>3*60+54</f>
        <v>234</v>
      </c>
    </row>
    <row r="336" spans="1:46" ht="15.75" x14ac:dyDescent="0.25">
      <c r="A336" s="16">
        <v>294</v>
      </c>
      <c r="B336" s="22"/>
      <c r="C336" s="4">
        <f t="shared" ca="1" si="28"/>
        <v>251</v>
      </c>
      <c r="D336" s="16"/>
      <c r="E336" s="16"/>
      <c r="F336" s="22"/>
      <c r="G336" s="29"/>
      <c r="K336" s="30"/>
      <c r="AS336">
        <v>336</v>
      </c>
      <c r="AT336">
        <f>3*60+54</f>
        <v>234</v>
      </c>
    </row>
    <row r="337" spans="1:46" ht="15.75" x14ac:dyDescent="0.25">
      <c r="A337" s="16">
        <v>295</v>
      </c>
      <c r="B337" s="22"/>
      <c r="C337" s="4">
        <f t="shared" ca="1" si="28"/>
        <v>337</v>
      </c>
      <c r="D337" s="16"/>
      <c r="E337" s="16"/>
      <c r="F337" s="22"/>
      <c r="G337" s="29"/>
      <c r="K337" s="30"/>
      <c r="AS337">
        <v>337</v>
      </c>
      <c r="AT337">
        <f>4*60+4</f>
        <v>244</v>
      </c>
    </row>
    <row r="338" spans="1:46" ht="15.75" x14ac:dyDescent="0.25">
      <c r="A338" s="16">
        <v>296</v>
      </c>
      <c r="B338" s="22"/>
      <c r="C338" s="4">
        <f t="shared" ca="1" si="28"/>
        <v>287</v>
      </c>
      <c r="D338" s="16"/>
      <c r="E338" s="16"/>
      <c r="F338" s="22"/>
      <c r="G338" s="29"/>
      <c r="K338" s="30"/>
      <c r="AS338">
        <v>338</v>
      </c>
      <c r="AT338">
        <f>4*60+17</f>
        <v>257</v>
      </c>
    </row>
    <row r="339" spans="1:46" ht="15.75" x14ac:dyDescent="0.25">
      <c r="A339" s="16">
        <v>297</v>
      </c>
      <c r="B339" s="22"/>
      <c r="C339" s="4">
        <f t="shared" ca="1" si="28"/>
        <v>219</v>
      </c>
      <c r="D339" s="16"/>
      <c r="E339" s="16"/>
      <c r="F339" s="22"/>
      <c r="G339" s="29"/>
      <c r="K339" s="30"/>
      <c r="AS339">
        <v>339</v>
      </c>
      <c r="AT339">
        <f>4*60+12</f>
        <v>252</v>
      </c>
    </row>
    <row r="340" spans="1:46" ht="15.75" x14ac:dyDescent="0.25">
      <c r="A340" s="16">
        <v>298</v>
      </c>
      <c r="B340" s="22"/>
      <c r="C340" s="4">
        <f t="shared" ca="1" si="28"/>
        <v>193</v>
      </c>
      <c r="D340" s="16"/>
      <c r="E340" s="16"/>
      <c r="F340" s="22"/>
      <c r="G340" s="29"/>
      <c r="K340" s="30"/>
      <c r="AS340">
        <v>340</v>
      </c>
      <c r="AT340">
        <f>2*60+48</f>
        <v>168</v>
      </c>
    </row>
    <row r="341" spans="1:46" ht="15.75" x14ac:dyDescent="0.25">
      <c r="A341" s="16">
        <v>299</v>
      </c>
      <c r="B341" s="22"/>
      <c r="C341" s="4">
        <f t="shared" ca="1" si="28"/>
        <v>224</v>
      </c>
      <c r="D341" s="16"/>
      <c r="E341" s="16"/>
      <c r="F341" s="22"/>
      <c r="G341" s="29"/>
      <c r="K341" s="30"/>
      <c r="AS341">
        <v>341</v>
      </c>
      <c r="AT341">
        <f>3*60+40</f>
        <v>220</v>
      </c>
    </row>
    <row r="342" spans="1:46" ht="15.75" x14ac:dyDescent="0.25">
      <c r="A342" s="16">
        <v>300</v>
      </c>
      <c r="B342" s="22"/>
      <c r="C342" s="4">
        <f t="shared" ca="1" si="28"/>
        <v>216</v>
      </c>
      <c r="D342" s="16"/>
      <c r="E342" s="16"/>
      <c r="F342" s="22"/>
      <c r="G342" s="29"/>
      <c r="K342" s="30"/>
      <c r="AS342">
        <v>342</v>
      </c>
      <c r="AT342">
        <f>2*60+50</f>
        <v>170</v>
      </c>
    </row>
    <row r="343" spans="1:46" ht="15.75" x14ac:dyDescent="0.25">
      <c r="A343" s="16">
        <v>301</v>
      </c>
      <c r="B343" s="22"/>
      <c r="C343" s="4">
        <f t="shared" ca="1" si="28"/>
        <v>193</v>
      </c>
      <c r="D343" s="16"/>
      <c r="E343" s="16"/>
      <c r="F343" s="22"/>
      <c r="G343" s="29"/>
      <c r="K343" s="30"/>
      <c r="AS343">
        <v>343</v>
      </c>
      <c r="AT343">
        <f>3*60+33</f>
        <v>213</v>
      </c>
    </row>
    <row r="344" spans="1:46" ht="15.75" x14ac:dyDescent="0.25">
      <c r="A344" s="16">
        <v>302</v>
      </c>
      <c r="B344" s="22"/>
      <c r="C344" s="4">
        <f t="shared" ca="1" si="28"/>
        <v>335</v>
      </c>
      <c r="D344" s="16"/>
      <c r="E344" s="16"/>
      <c r="F344" s="22"/>
      <c r="G344" s="29"/>
      <c r="K344" s="30"/>
      <c r="AS344">
        <v>344</v>
      </c>
      <c r="AT344">
        <f>3*60+33</f>
        <v>213</v>
      </c>
    </row>
    <row r="345" spans="1:46" ht="15.75" x14ac:dyDescent="0.25">
      <c r="A345" s="16">
        <v>303</v>
      </c>
      <c r="B345" s="22"/>
      <c r="C345" s="4">
        <f t="shared" ca="1" si="28"/>
        <v>240</v>
      </c>
      <c r="D345" s="16"/>
      <c r="E345" s="16"/>
      <c r="F345" s="22"/>
      <c r="G345" s="29"/>
      <c r="K345" s="30"/>
      <c r="AS345">
        <v>345</v>
      </c>
      <c r="AT345">
        <f>3*60+33</f>
        <v>213</v>
      </c>
    </row>
    <row r="346" spans="1:46" ht="15.75" x14ac:dyDescent="0.25">
      <c r="A346" s="16">
        <v>304</v>
      </c>
      <c r="B346" s="22"/>
      <c r="C346" s="4">
        <f t="shared" ca="1" si="28"/>
        <v>248</v>
      </c>
      <c r="D346" s="16"/>
      <c r="E346" s="16"/>
      <c r="F346" s="22"/>
      <c r="G346" s="29"/>
      <c r="K346" s="30"/>
      <c r="AS346">
        <v>346</v>
      </c>
      <c r="AT346">
        <f>3*60+33</f>
        <v>213</v>
      </c>
    </row>
    <row r="347" spans="1:46" ht="15.75" x14ac:dyDescent="0.25">
      <c r="A347" s="16">
        <v>305</v>
      </c>
      <c r="B347" s="22"/>
      <c r="C347" s="4">
        <f t="shared" ca="1" si="28"/>
        <v>244</v>
      </c>
      <c r="D347" s="16"/>
      <c r="E347" s="16"/>
      <c r="F347" s="22"/>
      <c r="G347" s="29"/>
      <c r="K347" s="30"/>
      <c r="AS347">
        <v>347</v>
      </c>
      <c r="AT347">
        <f>3*60+42</f>
        <v>222</v>
      </c>
    </row>
    <row r="348" spans="1:46" ht="15.75" x14ac:dyDescent="0.25">
      <c r="A348" s="16">
        <v>306</v>
      </c>
      <c r="B348" s="22"/>
      <c r="C348" s="4">
        <f t="shared" ca="1" si="28"/>
        <v>187</v>
      </c>
      <c r="D348" s="16"/>
      <c r="E348" s="16"/>
      <c r="F348" s="22"/>
      <c r="G348" s="29"/>
      <c r="K348" s="30"/>
      <c r="AS348">
        <v>348</v>
      </c>
      <c r="AT348">
        <f>3*60+42</f>
        <v>222</v>
      </c>
    </row>
    <row r="349" spans="1:46" ht="15.75" x14ac:dyDescent="0.25">
      <c r="A349" s="16">
        <v>307</v>
      </c>
      <c r="B349" s="22"/>
      <c r="C349" s="4">
        <f t="shared" ca="1" si="28"/>
        <v>216</v>
      </c>
      <c r="D349" s="16"/>
      <c r="E349" s="16"/>
      <c r="F349" s="22"/>
      <c r="G349" s="29"/>
      <c r="K349" s="30"/>
      <c r="AS349">
        <v>349</v>
      </c>
      <c r="AT349">
        <f>3*60+42</f>
        <v>222</v>
      </c>
    </row>
    <row r="350" spans="1:46" ht="15.75" x14ac:dyDescent="0.25">
      <c r="A350" s="16">
        <v>308</v>
      </c>
      <c r="B350" s="22"/>
      <c r="C350" s="4">
        <f t="shared" ca="1" si="28"/>
        <v>243</v>
      </c>
      <c r="D350" s="16"/>
      <c r="E350" s="16"/>
      <c r="F350" s="22"/>
      <c r="G350" s="29"/>
      <c r="K350" s="30"/>
      <c r="AS350">
        <v>350</v>
      </c>
      <c r="AT350">
        <f>3*60+42</f>
        <v>222</v>
      </c>
    </row>
    <row r="351" spans="1:46" ht="15.75" x14ac:dyDescent="0.25">
      <c r="A351" s="16">
        <v>309</v>
      </c>
      <c r="B351" s="22"/>
      <c r="C351" s="4">
        <f t="shared" ca="1" si="28"/>
        <v>274</v>
      </c>
      <c r="D351" s="16"/>
      <c r="E351" s="16"/>
      <c r="F351" s="22"/>
      <c r="G351" s="29"/>
      <c r="K351" s="30"/>
      <c r="AS351">
        <v>351</v>
      </c>
      <c r="AT351">
        <f>3*60+33</f>
        <v>213</v>
      </c>
    </row>
    <row r="352" spans="1:46" ht="15.75" x14ac:dyDescent="0.25">
      <c r="A352" s="16">
        <v>310</v>
      </c>
      <c r="B352" s="22"/>
      <c r="C352" s="4">
        <f t="shared" ca="1" si="28"/>
        <v>222</v>
      </c>
      <c r="D352" s="16"/>
      <c r="E352" s="16"/>
      <c r="F352" s="22"/>
      <c r="G352" s="29"/>
      <c r="K352" s="30"/>
      <c r="AS352">
        <v>352</v>
      </c>
      <c r="AT352">
        <f>3*60+42</f>
        <v>222</v>
      </c>
    </row>
    <row r="353" spans="1:46" ht="15.75" x14ac:dyDescent="0.25">
      <c r="A353" s="16">
        <v>311</v>
      </c>
      <c r="B353" s="22"/>
      <c r="C353" s="4">
        <f t="shared" ca="1" si="28"/>
        <v>265</v>
      </c>
      <c r="D353" s="16"/>
      <c r="E353" s="16"/>
      <c r="F353" s="22"/>
      <c r="G353" s="29"/>
      <c r="K353" s="30"/>
      <c r="AS353">
        <v>353</v>
      </c>
      <c r="AT353">
        <f>7*60+34</f>
        <v>454</v>
      </c>
    </row>
    <row r="354" spans="1:46" ht="15.75" x14ac:dyDescent="0.25">
      <c r="A354" s="16">
        <v>312</v>
      </c>
      <c r="B354" s="22"/>
      <c r="C354" s="4">
        <f t="shared" ca="1" si="28"/>
        <v>211</v>
      </c>
      <c r="D354" s="16"/>
      <c r="E354" s="16"/>
      <c r="F354" s="22"/>
      <c r="G354" s="29"/>
      <c r="K354" s="30"/>
      <c r="AS354">
        <v>354</v>
      </c>
      <c r="AT354">
        <f>7*60+34</f>
        <v>454</v>
      </c>
    </row>
    <row r="355" spans="1:46" ht="15.75" x14ac:dyDescent="0.25">
      <c r="A355" s="16">
        <v>313</v>
      </c>
      <c r="B355" s="22"/>
      <c r="C355" s="4">
        <f t="shared" ca="1" si="28"/>
        <v>270</v>
      </c>
      <c r="D355" s="16"/>
      <c r="E355" s="16"/>
      <c r="F355" s="22"/>
      <c r="G355" s="29"/>
      <c r="K355" s="30"/>
      <c r="AS355">
        <v>355</v>
      </c>
      <c r="AT355">
        <f t="shared" ref="AT355:AT364" si="30">3*60+35</f>
        <v>215</v>
      </c>
    </row>
    <row r="356" spans="1:46" ht="15.75" x14ac:dyDescent="0.25">
      <c r="A356" s="16">
        <v>314</v>
      </c>
      <c r="B356" s="22"/>
      <c r="C356" s="4">
        <f t="shared" ca="1" si="28"/>
        <v>228</v>
      </c>
      <c r="D356" s="16"/>
      <c r="E356" s="16"/>
      <c r="F356" s="22"/>
      <c r="G356" s="29"/>
      <c r="K356" s="30"/>
      <c r="AS356">
        <v>356</v>
      </c>
      <c r="AT356">
        <f t="shared" si="30"/>
        <v>215</v>
      </c>
    </row>
    <row r="357" spans="1:46" ht="15.75" x14ac:dyDescent="0.25">
      <c r="A357" s="16">
        <v>315</v>
      </c>
      <c r="B357" s="22"/>
      <c r="C357" s="4">
        <f t="shared" ca="1" si="28"/>
        <v>240</v>
      </c>
      <c r="D357" s="16"/>
      <c r="E357" s="16"/>
      <c r="F357" s="22"/>
      <c r="G357" s="29"/>
      <c r="K357" s="30"/>
      <c r="AS357">
        <v>357</v>
      </c>
      <c r="AT357">
        <f t="shared" si="30"/>
        <v>215</v>
      </c>
    </row>
    <row r="358" spans="1:46" ht="15.75" x14ac:dyDescent="0.25">
      <c r="A358" s="16">
        <v>316</v>
      </c>
      <c r="B358" s="22"/>
      <c r="C358" s="4">
        <f t="shared" ca="1" si="28"/>
        <v>328</v>
      </c>
      <c r="D358" s="16"/>
      <c r="E358" s="16"/>
      <c r="F358" s="22"/>
      <c r="G358" s="29"/>
      <c r="K358" s="30"/>
      <c r="AS358">
        <v>358</v>
      </c>
      <c r="AT358">
        <f t="shared" si="30"/>
        <v>215</v>
      </c>
    </row>
    <row r="359" spans="1:46" ht="15.75" x14ac:dyDescent="0.25">
      <c r="A359" s="16">
        <v>317</v>
      </c>
      <c r="B359" s="22"/>
      <c r="C359" s="4">
        <f t="shared" ca="1" si="28"/>
        <v>253</v>
      </c>
      <c r="D359" s="16"/>
      <c r="E359" s="16"/>
      <c r="F359" s="22"/>
      <c r="G359" s="29"/>
      <c r="K359" s="30"/>
      <c r="AS359">
        <v>359</v>
      </c>
      <c r="AT359">
        <f t="shared" si="30"/>
        <v>215</v>
      </c>
    </row>
    <row r="360" spans="1:46" ht="15.75" x14ac:dyDescent="0.25">
      <c r="A360" s="16">
        <v>318</v>
      </c>
      <c r="B360" s="22"/>
      <c r="C360" s="4">
        <f t="shared" ca="1" si="28"/>
        <v>207</v>
      </c>
      <c r="D360" s="16"/>
      <c r="E360" s="16"/>
      <c r="F360" s="22"/>
      <c r="G360" s="29"/>
      <c r="K360" s="30"/>
      <c r="AS360">
        <v>360</v>
      </c>
      <c r="AT360">
        <f t="shared" si="30"/>
        <v>215</v>
      </c>
    </row>
    <row r="361" spans="1:46" ht="15.75" x14ac:dyDescent="0.25">
      <c r="A361" s="16">
        <v>319</v>
      </c>
      <c r="B361" s="22"/>
      <c r="C361" s="4">
        <f t="shared" ca="1" si="28"/>
        <v>225</v>
      </c>
      <c r="D361" s="16"/>
      <c r="E361" s="16"/>
      <c r="F361" s="22"/>
      <c r="G361" s="29"/>
      <c r="K361" s="30"/>
      <c r="AS361">
        <v>361</v>
      </c>
      <c r="AT361">
        <f t="shared" si="30"/>
        <v>215</v>
      </c>
    </row>
    <row r="362" spans="1:46" ht="15.75" x14ac:dyDescent="0.25">
      <c r="A362" s="16">
        <v>320</v>
      </c>
      <c r="B362" s="22"/>
      <c r="C362" s="4">
        <f t="shared" ca="1" si="28"/>
        <v>258</v>
      </c>
      <c r="D362" s="16"/>
      <c r="E362" s="16"/>
      <c r="F362" s="22"/>
      <c r="G362" s="29"/>
      <c r="K362" s="30"/>
      <c r="AS362">
        <v>362</v>
      </c>
      <c r="AT362">
        <f t="shared" si="30"/>
        <v>215</v>
      </c>
    </row>
    <row r="363" spans="1:46" ht="15.75" x14ac:dyDescent="0.25">
      <c r="A363" s="16">
        <v>321</v>
      </c>
      <c r="B363" s="22"/>
      <c r="C363" s="4">
        <f t="shared" ref="C363:C426" ca="1" si="31">IF(OR(ISBLANK(A363),A363&gt;$I$9),NA(),OFFSET(INDIRECT($BA$3),A363-1,0,1,1))</f>
        <v>196</v>
      </c>
      <c r="D363" s="16"/>
      <c r="E363" s="16"/>
      <c r="F363" s="22"/>
      <c r="G363" s="29"/>
      <c r="K363" s="30"/>
      <c r="AS363">
        <v>363</v>
      </c>
      <c r="AT363">
        <f t="shared" si="30"/>
        <v>215</v>
      </c>
    </row>
    <row r="364" spans="1:46" ht="15.75" x14ac:dyDescent="0.25">
      <c r="A364" s="16">
        <v>322</v>
      </c>
      <c r="B364" s="22"/>
      <c r="C364" s="4">
        <f t="shared" ca="1" si="31"/>
        <v>232</v>
      </c>
      <c r="D364" s="16"/>
      <c r="E364" s="16"/>
      <c r="F364" s="22"/>
      <c r="G364" s="29"/>
      <c r="K364" s="30"/>
      <c r="AS364">
        <v>364</v>
      </c>
      <c r="AT364">
        <f t="shared" si="30"/>
        <v>215</v>
      </c>
    </row>
    <row r="365" spans="1:46" ht="15.75" x14ac:dyDescent="0.25">
      <c r="A365" s="16">
        <v>323</v>
      </c>
      <c r="B365" s="22"/>
      <c r="C365" s="4">
        <f t="shared" ca="1" si="31"/>
        <v>273</v>
      </c>
      <c r="D365" s="16"/>
      <c r="E365" s="16"/>
      <c r="F365" s="22"/>
      <c r="G365" s="29"/>
      <c r="K365" s="30"/>
      <c r="AS365">
        <v>365</v>
      </c>
      <c r="AT365">
        <f>3*60+36</f>
        <v>216</v>
      </c>
    </row>
    <row r="366" spans="1:46" ht="15.75" x14ac:dyDescent="0.25">
      <c r="A366" s="16">
        <v>324</v>
      </c>
      <c r="B366" s="22"/>
      <c r="C366" s="4">
        <f t="shared" ca="1" si="31"/>
        <v>220</v>
      </c>
      <c r="D366" s="16"/>
      <c r="E366" s="16"/>
      <c r="F366" s="22"/>
      <c r="G366" s="29"/>
      <c r="K366" s="30"/>
      <c r="AS366">
        <v>366</v>
      </c>
      <c r="AT366">
        <f>3*60+36</f>
        <v>216</v>
      </c>
    </row>
    <row r="367" spans="1:46" ht="15.75" x14ac:dyDescent="0.25">
      <c r="A367" s="16">
        <v>325</v>
      </c>
      <c r="B367" s="22"/>
      <c r="C367" s="4">
        <f t="shared" ca="1" si="31"/>
        <v>244</v>
      </c>
      <c r="D367" s="16"/>
      <c r="E367" s="16"/>
      <c r="F367" s="22"/>
      <c r="G367" s="29"/>
      <c r="K367" s="30"/>
      <c r="AS367">
        <v>367</v>
      </c>
      <c r="AT367" s="1">
        <v>216</v>
      </c>
    </row>
    <row r="368" spans="1:46" ht="15.75" x14ac:dyDescent="0.25">
      <c r="A368" s="16">
        <v>326</v>
      </c>
      <c r="B368" s="22"/>
      <c r="C368" s="4">
        <f t="shared" ca="1" si="31"/>
        <v>211</v>
      </c>
      <c r="D368" s="16"/>
      <c r="E368" s="16"/>
      <c r="F368" s="22"/>
      <c r="G368" s="29"/>
      <c r="K368" s="30"/>
      <c r="AS368">
        <v>368</v>
      </c>
      <c r="AT368">
        <f>3*60+36</f>
        <v>216</v>
      </c>
    </row>
    <row r="369" spans="1:46" ht="15.75" x14ac:dyDescent="0.25">
      <c r="A369" s="16">
        <v>327</v>
      </c>
      <c r="B369" s="22"/>
      <c r="C369" s="4">
        <f t="shared" ca="1" si="31"/>
        <v>220</v>
      </c>
      <c r="D369" s="16"/>
      <c r="E369" s="16"/>
      <c r="F369" s="22"/>
      <c r="G369" s="29"/>
      <c r="K369" s="30"/>
      <c r="AS369">
        <v>369</v>
      </c>
      <c r="AT369">
        <f>3*60+36</f>
        <v>216</v>
      </c>
    </row>
    <row r="370" spans="1:46" ht="15.75" x14ac:dyDescent="0.25">
      <c r="A370" s="16">
        <v>328</v>
      </c>
      <c r="B370" s="22"/>
      <c r="C370" s="4">
        <f t="shared" ca="1" si="31"/>
        <v>255</v>
      </c>
      <c r="D370" s="16"/>
      <c r="E370" s="16"/>
      <c r="F370" s="22"/>
      <c r="G370" s="29"/>
      <c r="K370" s="30"/>
      <c r="AS370">
        <v>370</v>
      </c>
      <c r="AT370">
        <f>3*60+36</f>
        <v>216</v>
      </c>
    </row>
    <row r="371" spans="1:46" ht="15.75" x14ac:dyDescent="0.25">
      <c r="A371" s="16">
        <v>329</v>
      </c>
      <c r="B371" s="22"/>
      <c r="C371" s="4">
        <f t="shared" ca="1" si="31"/>
        <v>273</v>
      </c>
      <c r="D371" s="16"/>
      <c r="E371" s="16"/>
      <c r="F371" s="22"/>
      <c r="G371" s="29"/>
      <c r="K371" s="30"/>
      <c r="AS371">
        <v>371</v>
      </c>
      <c r="AT371">
        <f>4*60+45</f>
        <v>285</v>
      </c>
    </row>
    <row r="372" spans="1:46" ht="15.75" x14ac:dyDescent="0.25">
      <c r="A372" s="16">
        <v>330</v>
      </c>
      <c r="B372" s="22"/>
      <c r="C372" s="4">
        <f t="shared" ca="1" si="31"/>
        <v>255</v>
      </c>
      <c r="D372" s="16"/>
      <c r="E372" s="16"/>
      <c r="F372" s="22"/>
      <c r="G372" s="29"/>
      <c r="K372" s="30"/>
      <c r="AS372">
        <v>372</v>
      </c>
      <c r="AT372">
        <f>4*60+45</f>
        <v>285</v>
      </c>
    </row>
    <row r="373" spans="1:46" ht="15.75" x14ac:dyDescent="0.25">
      <c r="A373" s="16">
        <v>331</v>
      </c>
      <c r="B373" s="22"/>
      <c r="C373" s="4">
        <f t="shared" ca="1" si="31"/>
        <v>239</v>
      </c>
      <c r="D373" s="16"/>
      <c r="E373" s="16"/>
      <c r="F373" s="22"/>
      <c r="G373" s="29"/>
      <c r="K373" s="30"/>
      <c r="AS373">
        <v>373</v>
      </c>
      <c r="AT373">
        <f>4*60+45</f>
        <v>285</v>
      </c>
    </row>
    <row r="374" spans="1:46" ht="15.75" x14ac:dyDescent="0.25">
      <c r="A374" s="16">
        <v>332</v>
      </c>
      <c r="B374" s="22"/>
      <c r="C374" s="4">
        <f t="shared" ca="1" si="31"/>
        <v>251</v>
      </c>
      <c r="D374" s="16"/>
      <c r="E374" s="16"/>
      <c r="F374" s="22"/>
      <c r="G374" s="29"/>
      <c r="K374" s="30"/>
      <c r="AS374">
        <v>374</v>
      </c>
      <c r="AT374">
        <f>4*60+45</f>
        <v>285</v>
      </c>
    </row>
    <row r="375" spans="1:46" ht="15.75" x14ac:dyDescent="0.25">
      <c r="A375" s="16">
        <v>333</v>
      </c>
      <c r="B375" s="22"/>
      <c r="C375" s="4">
        <f t="shared" ca="1" si="31"/>
        <v>294</v>
      </c>
      <c r="D375" s="16"/>
      <c r="E375" s="16"/>
      <c r="F375" s="22"/>
      <c r="G375" s="29"/>
      <c r="K375" s="30"/>
      <c r="AS375">
        <v>375</v>
      </c>
      <c r="AT375">
        <f>3*60+18</f>
        <v>198</v>
      </c>
    </row>
    <row r="376" spans="1:46" ht="15.75" x14ac:dyDescent="0.25">
      <c r="A376" s="16">
        <v>334</v>
      </c>
      <c r="B376" s="22"/>
      <c r="C376" s="4">
        <f t="shared" ca="1" si="31"/>
        <v>236</v>
      </c>
      <c r="D376" s="16"/>
      <c r="E376" s="16"/>
      <c r="F376" s="22"/>
      <c r="G376" s="29"/>
      <c r="K376" s="30"/>
      <c r="AS376">
        <v>376</v>
      </c>
      <c r="AT376">
        <f>3*60+18</f>
        <v>198</v>
      </c>
    </row>
    <row r="377" spans="1:46" ht="15.75" x14ac:dyDescent="0.25">
      <c r="A377" s="16">
        <v>335</v>
      </c>
      <c r="B377" s="22"/>
      <c r="C377" s="4">
        <f t="shared" ca="1" si="31"/>
        <v>164</v>
      </c>
      <c r="D377" s="16"/>
      <c r="E377" s="16"/>
      <c r="F377" s="22"/>
      <c r="G377" s="29"/>
      <c r="K377" s="30"/>
      <c r="AS377">
        <v>377</v>
      </c>
      <c r="AT377">
        <f t="shared" ref="AT377:AT384" si="32">3*60+31</f>
        <v>211</v>
      </c>
    </row>
    <row r="378" spans="1:46" ht="15.75" x14ac:dyDescent="0.25">
      <c r="A378" s="16">
        <v>336</v>
      </c>
      <c r="B378" s="22"/>
      <c r="C378" s="4">
        <f t="shared" ca="1" si="31"/>
        <v>227</v>
      </c>
      <c r="D378" s="16"/>
      <c r="E378" s="16"/>
      <c r="F378" s="22"/>
      <c r="G378" s="29"/>
      <c r="K378" s="30"/>
      <c r="AS378">
        <v>378</v>
      </c>
      <c r="AT378">
        <f t="shared" si="32"/>
        <v>211</v>
      </c>
    </row>
    <row r="379" spans="1:46" ht="15.75" x14ac:dyDescent="0.25">
      <c r="A379" s="16">
        <v>337</v>
      </c>
      <c r="B379" s="22"/>
      <c r="C379" s="4">
        <f t="shared" ca="1" si="31"/>
        <v>180</v>
      </c>
      <c r="D379" s="16"/>
      <c r="E379" s="16"/>
      <c r="F379" s="22"/>
      <c r="G379" s="29"/>
      <c r="K379" s="30"/>
      <c r="AS379">
        <v>379</v>
      </c>
      <c r="AT379">
        <f t="shared" si="32"/>
        <v>211</v>
      </c>
    </row>
    <row r="380" spans="1:46" ht="15.75" x14ac:dyDescent="0.25">
      <c r="A380" s="16">
        <v>338</v>
      </c>
      <c r="B380" s="22"/>
      <c r="C380" s="4">
        <f t="shared" ca="1" si="31"/>
        <v>255</v>
      </c>
      <c r="D380" s="16"/>
      <c r="E380" s="16"/>
      <c r="F380" s="22"/>
      <c r="G380" s="29"/>
      <c r="K380" s="30"/>
      <c r="AS380">
        <v>380</v>
      </c>
      <c r="AT380">
        <f t="shared" si="32"/>
        <v>211</v>
      </c>
    </row>
    <row r="381" spans="1:46" ht="15.75" x14ac:dyDescent="0.25">
      <c r="A381" s="16">
        <v>339</v>
      </c>
      <c r="B381" s="22"/>
      <c r="C381" s="4">
        <f t="shared" ca="1" si="31"/>
        <v>210</v>
      </c>
      <c r="D381" s="16"/>
      <c r="E381" s="16"/>
      <c r="F381" s="22"/>
      <c r="G381" s="29"/>
      <c r="K381" s="30"/>
      <c r="AS381">
        <v>381</v>
      </c>
      <c r="AT381">
        <f t="shared" si="32"/>
        <v>211</v>
      </c>
    </row>
    <row r="382" spans="1:46" ht="15.75" x14ac:dyDescent="0.25">
      <c r="A382" s="16">
        <v>340</v>
      </c>
      <c r="B382" s="22"/>
      <c r="C382" s="4">
        <f t="shared" ca="1" si="31"/>
        <v>207</v>
      </c>
      <c r="D382" s="16"/>
      <c r="E382" s="16"/>
      <c r="F382" s="22"/>
      <c r="G382" s="29"/>
      <c r="K382" s="30"/>
      <c r="AS382">
        <v>382</v>
      </c>
      <c r="AT382">
        <f t="shared" si="32"/>
        <v>211</v>
      </c>
    </row>
    <row r="383" spans="1:46" ht="15.75" x14ac:dyDescent="0.25">
      <c r="A383" s="16">
        <v>341</v>
      </c>
      <c r="B383" s="22"/>
      <c r="C383" s="4">
        <f t="shared" ca="1" si="31"/>
        <v>252</v>
      </c>
      <c r="D383" s="16"/>
      <c r="E383" s="16"/>
      <c r="F383" s="22"/>
      <c r="G383" s="29"/>
      <c r="K383" s="30"/>
      <c r="AS383">
        <v>383</v>
      </c>
      <c r="AT383">
        <f t="shared" si="32"/>
        <v>211</v>
      </c>
    </row>
    <row r="384" spans="1:46" ht="15.75" x14ac:dyDescent="0.25">
      <c r="A384" s="16">
        <v>342</v>
      </c>
      <c r="B384" s="22"/>
      <c r="C384" s="4">
        <f t="shared" ca="1" si="31"/>
        <v>290</v>
      </c>
      <c r="D384" s="16"/>
      <c r="E384" s="16"/>
      <c r="F384" s="22"/>
      <c r="G384" s="29"/>
      <c r="K384" s="30"/>
      <c r="AS384">
        <v>384</v>
      </c>
      <c r="AT384">
        <f t="shared" si="32"/>
        <v>211</v>
      </c>
    </row>
    <row r="385" spans="1:46" ht="15.75" x14ac:dyDescent="0.25">
      <c r="A385" s="16">
        <v>343</v>
      </c>
      <c r="B385" s="22"/>
      <c r="C385" s="4">
        <f t="shared" ca="1" si="31"/>
        <v>202</v>
      </c>
      <c r="D385" s="16"/>
      <c r="E385" s="16"/>
      <c r="F385" s="22"/>
      <c r="G385" s="29"/>
      <c r="K385" s="30"/>
      <c r="AS385">
        <v>385</v>
      </c>
      <c r="AT385">
        <f>3*60+25</f>
        <v>205</v>
      </c>
    </row>
    <row r="386" spans="1:46" ht="15.75" x14ac:dyDescent="0.25">
      <c r="A386" s="16">
        <v>344</v>
      </c>
      <c r="B386" s="22"/>
      <c r="C386" s="4">
        <f t="shared" ca="1" si="31"/>
        <v>245</v>
      </c>
      <c r="D386" s="16"/>
      <c r="E386" s="16"/>
      <c r="F386" s="22"/>
      <c r="G386" s="29"/>
      <c r="K386" s="30"/>
      <c r="AS386">
        <v>386</v>
      </c>
      <c r="AT386">
        <f>3*60+13</f>
        <v>193</v>
      </c>
    </row>
    <row r="387" spans="1:46" ht="15.75" x14ac:dyDescent="0.25">
      <c r="A387" s="16">
        <v>345</v>
      </c>
      <c r="B387" s="22"/>
      <c r="C387" s="4">
        <f t="shared" ca="1" si="31"/>
        <v>207</v>
      </c>
      <c r="D387" s="16"/>
      <c r="E387" s="16"/>
      <c r="F387" s="22"/>
      <c r="G387" s="29"/>
      <c r="K387" s="30"/>
      <c r="AS387">
        <v>387</v>
      </c>
      <c r="AT387">
        <f>3*60+13</f>
        <v>193</v>
      </c>
    </row>
    <row r="388" spans="1:46" ht="15.75" x14ac:dyDescent="0.25">
      <c r="A388" s="16">
        <v>346</v>
      </c>
      <c r="B388" s="22"/>
      <c r="C388" s="4">
        <f t="shared" ca="1" si="31"/>
        <v>240</v>
      </c>
      <c r="D388" s="16"/>
      <c r="E388" s="16"/>
      <c r="F388" s="22"/>
      <c r="G388" s="29"/>
      <c r="K388" s="30"/>
      <c r="AS388">
        <v>388</v>
      </c>
      <c r="AT388">
        <f>3*60</f>
        <v>180</v>
      </c>
    </row>
    <row r="389" spans="1:46" ht="15.75" x14ac:dyDescent="0.25">
      <c r="A389" s="16">
        <v>347</v>
      </c>
      <c r="B389" s="22"/>
      <c r="C389" s="4">
        <f t="shared" ca="1" si="31"/>
        <v>214</v>
      </c>
      <c r="D389" s="16"/>
      <c r="E389" s="16"/>
      <c r="F389" s="22"/>
      <c r="G389" s="29"/>
      <c r="K389" s="30"/>
      <c r="AS389">
        <v>389</v>
      </c>
      <c r="AT389">
        <f>2*60+49</f>
        <v>169</v>
      </c>
    </row>
    <row r="390" spans="1:46" ht="15.75" x14ac:dyDescent="0.25">
      <c r="A390" s="16">
        <v>348</v>
      </c>
      <c r="B390" s="22"/>
      <c r="C390" s="4">
        <f t="shared" ca="1" si="31"/>
        <v>247</v>
      </c>
      <c r="D390" s="16"/>
      <c r="E390" s="16"/>
      <c r="F390" s="22"/>
      <c r="G390" s="29"/>
      <c r="K390" s="30"/>
      <c r="AS390">
        <v>390</v>
      </c>
      <c r="AT390">
        <f t="shared" ref="AT390:AT396" si="33">4*60+34</f>
        <v>274</v>
      </c>
    </row>
    <row r="391" spans="1:46" ht="15.75" x14ac:dyDescent="0.25">
      <c r="A391" s="16">
        <v>349</v>
      </c>
      <c r="B391" s="22"/>
      <c r="C391" s="4">
        <f t="shared" ca="1" si="31"/>
        <v>283</v>
      </c>
      <c r="D391" s="16"/>
      <c r="E391" s="16"/>
      <c r="F391" s="22"/>
      <c r="G391" s="29"/>
      <c r="K391" s="30"/>
      <c r="AS391">
        <v>391</v>
      </c>
      <c r="AT391">
        <f t="shared" si="33"/>
        <v>274</v>
      </c>
    </row>
    <row r="392" spans="1:46" ht="15.75" x14ac:dyDescent="0.25">
      <c r="A392" s="16">
        <v>350</v>
      </c>
      <c r="B392" s="22"/>
      <c r="C392" s="4">
        <f t="shared" ca="1" si="31"/>
        <v>212</v>
      </c>
      <c r="D392" s="16"/>
      <c r="E392" s="16"/>
      <c r="F392" s="22"/>
      <c r="G392" s="29"/>
      <c r="K392" s="30"/>
      <c r="AS392">
        <v>392</v>
      </c>
      <c r="AT392">
        <f t="shared" si="33"/>
        <v>274</v>
      </c>
    </row>
    <row r="393" spans="1:46" ht="15.75" x14ac:dyDescent="0.25">
      <c r="A393" s="16">
        <v>351</v>
      </c>
      <c r="B393" s="22"/>
      <c r="C393" s="4">
        <f t="shared" ca="1" si="31"/>
        <v>270</v>
      </c>
      <c r="D393" s="16"/>
      <c r="E393" s="16"/>
      <c r="F393" s="22"/>
      <c r="G393" s="29"/>
      <c r="K393" s="30"/>
      <c r="AS393">
        <v>393</v>
      </c>
      <c r="AT393">
        <f t="shared" si="33"/>
        <v>274</v>
      </c>
    </row>
    <row r="394" spans="1:46" ht="15.75" x14ac:dyDescent="0.25">
      <c r="A394" s="16">
        <v>352</v>
      </c>
      <c r="B394" s="22"/>
      <c r="C394" s="4">
        <f t="shared" ca="1" si="31"/>
        <v>227</v>
      </c>
      <c r="D394" s="16"/>
      <c r="E394" s="16"/>
      <c r="F394" s="22"/>
      <c r="G394" s="29"/>
      <c r="K394" s="30"/>
      <c r="AS394">
        <v>394</v>
      </c>
      <c r="AT394">
        <f t="shared" si="33"/>
        <v>274</v>
      </c>
    </row>
    <row r="395" spans="1:46" ht="15.75" x14ac:dyDescent="0.25">
      <c r="A395" s="16">
        <v>353</v>
      </c>
      <c r="B395" s="22"/>
      <c r="C395" s="4">
        <f t="shared" ca="1" si="31"/>
        <v>243</v>
      </c>
      <c r="D395" s="16"/>
      <c r="E395" s="16"/>
      <c r="F395" s="22"/>
      <c r="G395" s="29"/>
      <c r="K395" s="30"/>
      <c r="AS395">
        <v>395</v>
      </c>
      <c r="AT395">
        <f t="shared" si="33"/>
        <v>274</v>
      </c>
    </row>
    <row r="396" spans="1:46" ht="15.75" x14ac:dyDescent="0.25">
      <c r="A396" s="16">
        <v>354</v>
      </c>
      <c r="B396" s="22"/>
      <c r="C396" s="4">
        <f t="shared" ca="1" si="31"/>
        <v>279</v>
      </c>
      <c r="D396" s="16"/>
      <c r="E396" s="16"/>
      <c r="F396" s="22"/>
      <c r="G396" s="29"/>
      <c r="K396" s="30"/>
      <c r="AS396">
        <v>396</v>
      </c>
      <c r="AT396">
        <f t="shared" si="33"/>
        <v>274</v>
      </c>
    </row>
    <row r="397" spans="1:46" ht="15.75" x14ac:dyDescent="0.25">
      <c r="A397" s="16">
        <v>355</v>
      </c>
      <c r="B397" s="22"/>
      <c r="C397" s="4">
        <f t="shared" ca="1" si="31"/>
        <v>203</v>
      </c>
      <c r="D397" s="16"/>
      <c r="E397" s="16"/>
      <c r="F397" s="22"/>
      <c r="G397" s="29"/>
      <c r="K397" s="30"/>
      <c r="AS397">
        <v>397</v>
      </c>
      <c r="AT397">
        <f>3*60+31</f>
        <v>211</v>
      </c>
    </row>
    <row r="398" spans="1:46" ht="15.75" x14ac:dyDescent="0.25">
      <c r="A398" s="16">
        <v>356</v>
      </c>
      <c r="B398" s="22"/>
      <c r="C398" s="4">
        <f t="shared" ca="1" si="31"/>
        <v>238</v>
      </c>
      <c r="D398" s="16"/>
      <c r="E398" s="16"/>
      <c r="F398" s="22"/>
      <c r="G398" s="29"/>
      <c r="K398" s="30"/>
      <c r="AS398">
        <v>398</v>
      </c>
      <c r="AT398">
        <f>3*60+36</f>
        <v>216</v>
      </c>
    </row>
    <row r="399" spans="1:46" ht="15.75" x14ac:dyDescent="0.25">
      <c r="A399" s="16">
        <v>357</v>
      </c>
      <c r="B399" s="22"/>
      <c r="C399" s="4">
        <f t="shared" ca="1" si="31"/>
        <v>268</v>
      </c>
      <c r="D399" s="16"/>
      <c r="E399" s="16"/>
      <c r="F399" s="22"/>
      <c r="G399" s="29"/>
      <c r="K399" s="30"/>
      <c r="AS399">
        <v>399</v>
      </c>
      <c r="AT399">
        <f>3*60+36</f>
        <v>216</v>
      </c>
    </row>
    <row r="400" spans="1:46" ht="15.75" x14ac:dyDescent="0.25">
      <c r="A400" s="16">
        <v>358</v>
      </c>
      <c r="B400" s="22"/>
      <c r="C400" s="4">
        <f t="shared" ca="1" si="31"/>
        <v>245</v>
      </c>
      <c r="D400" s="16"/>
      <c r="E400" s="16"/>
      <c r="F400" s="22"/>
      <c r="G400" s="29"/>
      <c r="K400" s="30"/>
      <c r="AS400">
        <v>400</v>
      </c>
      <c r="AT400">
        <f>3*60+21</f>
        <v>201</v>
      </c>
    </row>
    <row r="401" spans="1:46" ht="15.75" x14ac:dyDescent="0.25">
      <c r="A401" s="16">
        <v>359</v>
      </c>
      <c r="B401" s="22"/>
      <c r="C401" s="4">
        <f t="shared" ca="1" si="31"/>
        <v>208</v>
      </c>
      <c r="D401" s="16"/>
      <c r="E401" s="16"/>
      <c r="F401" s="22"/>
      <c r="G401" s="29"/>
      <c r="K401" s="30"/>
      <c r="AS401">
        <v>401</v>
      </c>
      <c r="AT401">
        <f>3*60+21</f>
        <v>201</v>
      </c>
    </row>
    <row r="402" spans="1:46" ht="15.75" x14ac:dyDescent="0.25">
      <c r="A402" s="16">
        <v>360</v>
      </c>
      <c r="B402" s="22"/>
      <c r="C402" s="4">
        <f t="shared" ca="1" si="31"/>
        <v>235</v>
      </c>
      <c r="D402" s="16"/>
      <c r="E402" s="16"/>
      <c r="F402" s="22"/>
      <c r="G402" s="29"/>
      <c r="K402" s="30"/>
      <c r="AS402">
        <v>402</v>
      </c>
      <c r="AT402">
        <f>3*60+40</f>
        <v>220</v>
      </c>
    </row>
    <row r="403" spans="1:46" ht="15.75" x14ac:dyDescent="0.25">
      <c r="A403" s="16">
        <v>361</v>
      </c>
      <c r="B403" s="22"/>
      <c r="C403" s="4">
        <f t="shared" ca="1" si="31"/>
        <v>272</v>
      </c>
      <c r="D403" s="16"/>
      <c r="E403" s="16"/>
      <c r="F403" s="22"/>
      <c r="G403" s="29"/>
      <c r="K403" s="30"/>
      <c r="AS403">
        <v>403</v>
      </c>
      <c r="AT403">
        <f>3*60+40</f>
        <v>220</v>
      </c>
    </row>
    <row r="404" spans="1:46" ht="15.75" x14ac:dyDescent="0.25">
      <c r="A404" s="16">
        <v>362</v>
      </c>
      <c r="B404" s="22"/>
      <c r="C404" s="4">
        <f t="shared" ca="1" si="31"/>
        <v>209</v>
      </c>
      <c r="D404" s="16"/>
      <c r="E404" s="16"/>
      <c r="F404" s="22"/>
      <c r="G404" s="29"/>
      <c r="K404" s="30"/>
      <c r="AS404">
        <v>404</v>
      </c>
      <c r="AT404">
        <f>3*60+40</f>
        <v>220</v>
      </c>
    </row>
    <row r="405" spans="1:46" ht="15.75" x14ac:dyDescent="0.25">
      <c r="A405" s="16">
        <v>363</v>
      </c>
      <c r="B405" s="22"/>
      <c r="C405" s="4">
        <f t="shared" ca="1" si="31"/>
        <v>308</v>
      </c>
      <c r="D405" s="16"/>
      <c r="E405" s="16"/>
      <c r="F405" s="22"/>
      <c r="G405" s="29"/>
      <c r="K405" s="30"/>
      <c r="AS405">
        <v>405</v>
      </c>
      <c r="AT405">
        <f>3*60+28</f>
        <v>208</v>
      </c>
    </row>
    <row r="406" spans="1:46" ht="15.75" x14ac:dyDescent="0.25">
      <c r="A406" s="16">
        <v>364</v>
      </c>
      <c r="B406" s="22"/>
      <c r="C406" s="4">
        <f t="shared" ca="1" si="31"/>
        <v>269</v>
      </c>
      <c r="D406" s="16"/>
      <c r="E406" s="16"/>
      <c r="F406" s="22"/>
      <c r="G406" s="29"/>
      <c r="K406" s="30"/>
      <c r="AS406">
        <v>406</v>
      </c>
      <c r="AT406">
        <f>3*60+28</f>
        <v>208</v>
      </c>
    </row>
    <row r="407" spans="1:46" ht="15.75" x14ac:dyDescent="0.25">
      <c r="A407" s="16">
        <v>365</v>
      </c>
      <c r="B407" s="22"/>
      <c r="C407" s="4">
        <f t="shared" ca="1" si="31"/>
        <v>269</v>
      </c>
      <c r="D407" s="16"/>
      <c r="E407" s="16"/>
      <c r="F407" s="22"/>
      <c r="G407" s="29"/>
      <c r="K407" s="30"/>
      <c r="AS407">
        <v>407</v>
      </c>
      <c r="AT407">
        <f>3*60+28</f>
        <v>208</v>
      </c>
    </row>
    <row r="408" spans="1:46" ht="15.75" x14ac:dyDescent="0.25">
      <c r="A408" s="16">
        <v>366</v>
      </c>
      <c r="B408" s="22"/>
      <c r="C408" s="4">
        <f t="shared" ca="1" si="31"/>
        <v>267</v>
      </c>
      <c r="D408" s="16"/>
      <c r="E408" s="16"/>
      <c r="F408" s="22"/>
      <c r="G408" s="29"/>
      <c r="K408" s="30"/>
      <c r="AS408">
        <v>408</v>
      </c>
      <c r="AT408">
        <f>3*60+28</f>
        <v>208</v>
      </c>
    </row>
    <row r="409" spans="1:46" ht="15.75" x14ac:dyDescent="0.25">
      <c r="A409" s="16">
        <v>367</v>
      </c>
      <c r="B409" s="22"/>
      <c r="C409" s="4">
        <f t="shared" ca="1" si="31"/>
        <v>283</v>
      </c>
      <c r="D409" s="16"/>
      <c r="E409" s="16"/>
      <c r="F409" s="22"/>
      <c r="G409" s="29"/>
      <c r="K409" s="30"/>
      <c r="AS409">
        <v>409</v>
      </c>
      <c r="AT409">
        <f>3*60+9</f>
        <v>189</v>
      </c>
    </row>
    <row r="410" spans="1:46" ht="15.75" x14ac:dyDescent="0.25">
      <c r="A410" s="16">
        <v>368</v>
      </c>
      <c r="B410" s="22"/>
      <c r="C410" s="4">
        <f t="shared" ca="1" si="31"/>
        <v>230</v>
      </c>
      <c r="D410" s="16"/>
      <c r="E410" s="16"/>
      <c r="F410" s="22"/>
      <c r="G410" s="29"/>
      <c r="K410" s="30"/>
      <c r="AS410">
        <v>410</v>
      </c>
      <c r="AT410">
        <f>3*60+37</f>
        <v>217</v>
      </c>
    </row>
    <row r="411" spans="1:46" ht="15.75" x14ac:dyDescent="0.25">
      <c r="A411" s="16">
        <v>369</v>
      </c>
      <c r="B411" s="22"/>
      <c r="C411" s="4">
        <f t="shared" ca="1" si="31"/>
        <v>205</v>
      </c>
      <c r="D411" s="16"/>
      <c r="E411" s="16"/>
      <c r="F411" s="22"/>
      <c r="G411" s="29"/>
      <c r="K411" s="30"/>
      <c r="AS411">
        <v>411</v>
      </c>
      <c r="AT411">
        <f>6*60+28</f>
        <v>388</v>
      </c>
    </row>
    <row r="412" spans="1:46" ht="15.75" x14ac:dyDescent="0.25">
      <c r="A412" s="16">
        <v>370</v>
      </c>
      <c r="B412" s="22"/>
      <c r="C412" s="4">
        <f t="shared" ca="1" si="31"/>
        <v>253</v>
      </c>
      <c r="D412" s="16"/>
      <c r="E412" s="16"/>
      <c r="F412" s="22"/>
      <c r="G412" s="29"/>
      <c r="K412" s="30"/>
      <c r="AS412">
        <v>412</v>
      </c>
      <c r="AT412">
        <f>6*60+28</f>
        <v>388</v>
      </c>
    </row>
    <row r="413" spans="1:46" ht="15.75" x14ac:dyDescent="0.25">
      <c r="A413" s="16">
        <v>371</v>
      </c>
      <c r="B413" s="22"/>
      <c r="C413" s="4">
        <f t="shared" ca="1" si="31"/>
        <v>231</v>
      </c>
      <c r="D413" s="16"/>
      <c r="E413" s="16"/>
      <c r="F413" s="22"/>
      <c r="G413" s="29"/>
      <c r="K413" s="30"/>
      <c r="AS413">
        <v>413</v>
      </c>
      <c r="AT413">
        <f>6*60+28</f>
        <v>388</v>
      </c>
    </row>
    <row r="414" spans="1:46" ht="15.75" x14ac:dyDescent="0.25">
      <c r="A414" s="16">
        <v>372</v>
      </c>
      <c r="B414" s="22"/>
      <c r="C414" s="4">
        <f t="shared" ca="1" si="31"/>
        <v>197</v>
      </c>
      <c r="D414" s="16"/>
      <c r="E414" s="16"/>
      <c r="F414" s="22"/>
      <c r="G414" s="29"/>
      <c r="K414" s="30"/>
      <c r="AS414">
        <v>414</v>
      </c>
      <c r="AT414">
        <f>3*60+25</f>
        <v>205</v>
      </c>
    </row>
    <row r="415" spans="1:46" ht="15.75" x14ac:dyDescent="0.25">
      <c r="A415" s="16">
        <v>373</v>
      </c>
      <c r="B415" s="22"/>
      <c r="C415" s="4">
        <f t="shared" ca="1" si="31"/>
        <v>241</v>
      </c>
      <c r="D415" s="16"/>
      <c r="E415" s="16"/>
      <c r="F415" s="22"/>
      <c r="G415" s="29"/>
      <c r="K415" s="30"/>
      <c r="AS415">
        <v>415</v>
      </c>
      <c r="AT415">
        <f>3*60+30</f>
        <v>210</v>
      </c>
    </row>
    <row r="416" spans="1:46" ht="15.75" x14ac:dyDescent="0.25">
      <c r="A416" s="16">
        <v>374</v>
      </c>
      <c r="B416" s="22"/>
      <c r="C416" s="4">
        <f t="shared" ca="1" si="31"/>
        <v>220</v>
      </c>
      <c r="D416" s="16"/>
      <c r="E416" s="16"/>
      <c r="F416" s="22"/>
      <c r="G416" s="29"/>
      <c r="K416" s="30"/>
      <c r="AS416">
        <v>416</v>
      </c>
      <c r="AT416">
        <f>3*60+25</f>
        <v>205</v>
      </c>
    </row>
    <row r="417" spans="1:46" ht="15.75" x14ac:dyDescent="0.25">
      <c r="A417" s="16">
        <v>375</v>
      </c>
      <c r="B417" s="22"/>
      <c r="C417" s="4">
        <f t="shared" ca="1" si="31"/>
        <v>283</v>
      </c>
      <c r="D417" s="16"/>
      <c r="E417" s="16"/>
      <c r="F417" s="22"/>
      <c r="G417" s="29"/>
      <c r="K417" s="30"/>
      <c r="AS417">
        <v>417</v>
      </c>
      <c r="AT417">
        <f>3*60+30</f>
        <v>210</v>
      </c>
    </row>
    <row r="418" spans="1:46" ht="15.75" x14ac:dyDescent="0.25">
      <c r="A418" s="16">
        <v>376</v>
      </c>
      <c r="B418" s="22"/>
      <c r="C418" s="4">
        <f t="shared" ca="1" si="31"/>
        <v>204</v>
      </c>
      <c r="D418" s="16"/>
      <c r="E418" s="16"/>
      <c r="F418" s="22"/>
      <c r="G418" s="29"/>
      <c r="K418" s="30"/>
      <c r="AS418">
        <v>418</v>
      </c>
      <c r="AT418">
        <f>3*60+30</f>
        <v>210</v>
      </c>
    </row>
    <row r="419" spans="1:46" ht="15.75" x14ac:dyDescent="0.25">
      <c r="A419" s="16">
        <v>377</v>
      </c>
      <c r="B419" s="22"/>
      <c r="C419" s="4">
        <f t="shared" ca="1" si="31"/>
        <v>235</v>
      </c>
      <c r="D419" s="16"/>
      <c r="E419" s="16"/>
      <c r="F419" s="22"/>
      <c r="G419" s="29"/>
      <c r="K419" s="30"/>
      <c r="AS419">
        <v>419</v>
      </c>
      <c r="AT419">
        <f>4*60+58</f>
        <v>298</v>
      </c>
    </row>
    <row r="420" spans="1:46" ht="15.75" x14ac:dyDescent="0.25">
      <c r="A420" s="16">
        <v>378</v>
      </c>
      <c r="B420" s="22"/>
      <c r="C420" s="4">
        <f t="shared" ca="1" si="31"/>
        <v>200</v>
      </c>
      <c r="D420" s="16"/>
      <c r="E420" s="16"/>
      <c r="F420" s="22"/>
      <c r="G420" s="29"/>
      <c r="K420" s="30"/>
      <c r="AS420">
        <v>420</v>
      </c>
      <c r="AT420">
        <f>4*60+58</f>
        <v>298</v>
      </c>
    </row>
    <row r="421" spans="1:46" ht="15.75" x14ac:dyDescent="0.25">
      <c r="A421" s="16">
        <v>379</v>
      </c>
      <c r="B421" s="22"/>
      <c r="C421" s="4">
        <f t="shared" ca="1" si="31"/>
        <v>203</v>
      </c>
      <c r="D421" s="16"/>
      <c r="E421" s="16"/>
      <c r="F421" s="22"/>
      <c r="G421" s="29"/>
      <c r="K421" s="30"/>
      <c r="AS421">
        <v>421</v>
      </c>
      <c r="AT421">
        <f>3*60+30</f>
        <v>210</v>
      </c>
    </row>
    <row r="422" spans="1:46" ht="15.75" x14ac:dyDescent="0.25">
      <c r="A422" s="16">
        <v>380</v>
      </c>
      <c r="B422" s="22"/>
      <c r="C422" s="4">
        <f t="shared" ca="1" si="31"/>
        <v>233</v>
      </c>
      <c r="D422" s="16"/>
      <c r="E422" s="16"/>
      <c r="F422" s="22"/>
      <c r="G422" s="29"/>
      <c r="K422" s="30"/>
      <c r="AS422">
        <v>422</v>
      </c>
      <c r="AT422">
        <f>3*60+30</f>
        <v>210</v>
      </c>
    </row>
    <row r="423" spans="1:46" ht="15.75" x14ac:dyDescent="0.25">
      <c r="A423" s="16">
        <v>381</v>
      </c>
      <c r="B423" s="22"/>
      <c r="C423" s="4">
        <f t="shared" ca="1" si="31"/>
        <v>201</v>
      </c>
      <c r="D423" s="16"/>
      <c r="E423" s="16"/>
      <c r="F423" s="22"/>
      <c r="G423" s="29"/>
      <c r="K423" s="30"/>
      <c r="AS423">
        <v>423</v>
      </c>
      <c r="AT423">
        <f>3*60+30</f>
        <v>210</v>
      </c>
    </row>
    <row r="424" spans="1:46" ht="15.75" x14ac:dyDescent="0.25">
      <c r="A424" s="16">
        <v>382</v>
      </c>
      <c r="B424" s="22"/>
      <c r="C424" s="4">
        <f t="shared" ca="1" si="31"/>
        <v>241</v>
      </c>
      <c r="D424" s="16"/>
      <c r="E424" s="16"/>
      <c r="F424" s="22"/>
      <c r="G424" s="29"/>
      <c r="K424" s="30"/>
      <c r="AS424">
        <v>424</v>
      </c>
      <c r="AT424">
        <f>5*60+28</f>
        <v>328</v>
      </c>
    </row>
    <row r="425" spans="1:46" ht="15.75" x14ac:dyDescent="0.25">
      <c r="A425" s="16">
        <v>383</v>
      </c>
      <c r="B425" s="22"/>
      <c r="C425" s="4">
        <f t="shared" ca="1" si="31"/>
        <v>288</v>
      </c>
      <c r="D425" s="16"/>
      <c r="E425" s="16"/>
      <c r="F425" s="22"/>
      <c r="G425" s="29"/>
      <c r="K425" s="30"/>
      <c r="AS425">
        <v>425</v>
      </c>
      <c r="AT425">
        <f>5*60+28</f>
        <v>328</v>
      </c>
    </row>
    <row r="426" spans="1:46" ht="15.75" x14ac:dyDescent="0.25">
      <c r="A426" s="16">
        <v>384</v>
      </c>
      <c r="B426" s="22"/>
      <c r="C426" s="4">
        <f t="shared" ca="1" si="31"/>
        <v>231</v>
      </c>
      <c r="D426" s="16"/>
      <c r="E426" s="16"/>
      <c r="F426" s="22"/>
      <c r="G426" s="29"/>
      <c r="K426" s="30"/>
      <c r="AS426">
        <v>426</v>
      </c>
      <c r="AT426">
        <f>5*60+28</f>
        <v>328</v>
      </c>
    </row>
    <row r="427" spans="1:46" ht="15.75" x14ac:dyDescent="0.25">
      <c r="A427" s="16">
        <v>385</v>
      </c>
      <c r="B427" s="22"/>
      <c r="C427" s="4">
        <f t="shared" ref="C427:C490" ca="1" si="34">IF(OR(ISBLANK(A427),A427&gt;$I$9),NA(),OFFSET(INDIRECT($BA$3),A427-1,0,1,1))</f>
        <v>246</v>
      </c>
      <c r="D427" s="16"/>
      <c r="E427" s="16"/>
      <c r="F427" s="22"/>
      <c r="G427" s="29"/>
      <c r="K427" s="30"/>
      <c r="AS427">
        <v>427</v>
      </c>
      <c r="AT427">
        <f>5*60+28</f>
        <v>328</v>
      </c>
    </row>
    <row r="428" spans="1:46" ht="15.75" x14ac:dyDescent="0.25">
      <c r="A428" s="16">
        <v>386</v>
      </c>
      <c r="B428" s="22"/>
      <c r="C428" s="4">
        <f t="shared" ca="1" si="34"/>
        <v>230</v>
      </c>
      <c r="D428" s="16"/>
      <c r="E428" s="16"/>
      <c r="F428" s="22"/>
      <c r="G428" s="29"/>
      <c r="K428" s="30"/>
      <c r="AS428">
        <v>428</v>
      </c>
      <c r="AT428">
        <f>3*60+15</f>
        <v>195</v>
      </c>
    </row>
    <row r="429" spans="1:46" ht="15.75" x14ac:dyDescent="0.25">
      <c r="A429" s="16">
        <v>387</v>
      </c>
      <c r="B429" s="22"/>
      <c r="C429" s="4">
        <f t="shared" ca="1" si="34"/>
        <v>247</v>
      </c>
      <c r="D429" s="16"/>
      <c r="E429" s="16"/>
      <c r="F429" s="22"/>
      <c r="G429" s="29"/>
      <c r="K429" s="30"/>
      <c r="AS429">
        <v>429</v>
      </c>
      <c r="AT429">
        <f>3*60+15</f>
        <v>195</v>
      </c>
    </row>
    <row r="430" spans="1:46" ht="15.75" x14ac:dyDescent="0.25">
      <c r="A430" s="16">
        <v>388</v>
      </c>
      <c r="B430" s="22"/>
      <c r="C430" s="4">
        <f t="shared" ca="1" si="34"/>
        <v>298</v>
      </c>
      <c r="D430" s="16"/>
      <c r="E430" s="16"/>
      <c r="F430" s="22"/>
      <c r="G430" s="29"/>
      <c r="K430" s="30"/>
      <c r="AS430">
        <v>430</v>
      </c>
      <c r="AT430">
        <f>5*60+3</f>
        <v>303</v>
      </c>
    </row>
    <row r="431" spans="1:46" ht="15.75" x14ac:dyDescent="0.25">
      <c r="A431" s="16">
        <v>389</v>
      </c>
      <c r="B431" s="22"/>
      <c r="C431" s="4">
        <f t="shared" ca="1" si="34"/>
        <v>218</v>
      </c>
      <c r="D431" s="16"/>
      <c r="E431" s="16"/>
      <c r="F431" s="22"/>
      <c r="G431" s="29"/>
      <c r="K431" s="30"/>
      <c r="AS431">
        <v>431</v>
      </c>
      <c r="AT431">
        <f>5*60+3</f>
        <v>303</v>
      </c>
    </row>
    <row r="432" spans="1:46" ht="15.75" x14ac:dyDescent="0.25">
      <c r="A432" s="16">
        <v>390</v>
      </c>
      <c r="B432" s="22"/>
      <c r="C432" s="4">
        <f t="shared" ca="1" si="34"/>
        <v>243</v>
      </c>
      <c r="D432" s="16"/>
      <c r="E432" s="16"/>
      <c r="F432" s="22"/>
      <c r="G432" s="29"/>
      <c r="K432" s="30"/>
      <c r="AS432">
        <v>432</v>
      </c>
      <c r="AT432">
        <f>3*60+15</f>
        <v>195</v>
      </c>
    </row>
    <row r="433" spans="1:46" ht="15.75" x14ac:dyDescent="0.25">
      <c r="A433" s="16">
        <v>391</v>
      </c>
      <c r="B433" s="22"/>
      <c r="C433" s="4">
        <f t="shared" ca="1" si="34"/>
        <v>217</v>
      </c>
      <c r="D433" s="16"/>
      <c r="E433" s="16"/>
      <c r="F433" s="22"/>
      <c r="G433" s="29"/>
      <c r="K433" s="30"/>
      <c r="AS433">
        <v>433</v>
      </c>
      <c r="AT433">
        <f>3*60+41</f>
        <v>221</v>
      </c>
    </row>
    <row r="434" spans="1:46" ht="15.75" x14ac:dyDescent="0.25">
      <c r="A434" s="16">
        <v>392</v>
      </c>
      <c r="B434" s="22"/>
      <c r="C434" s="4">
        <f t="shared" ca="1" si="34"/>
        <v>253</v>
      </c>
      <c r="D434" s="16"/>
      <c r="E434" s="16"/>
      <c r="F434" s="22"/>
      <c r="G434" s="29"/>
      <c r="K434" s="30"/>
      <c r="AS434">
        <v>434</v>
      </c>
      <c r="AT434">
        <f>3*60+5</f>
        <v>185</v>
      </c>
    </row>
    <row r="435" spans="1:46" ht="15.75" x14ac:dyDescent="0.25">
      <c r="A435" s="16">
        <v>393</v>
      </c>
      <c r="B435" s="22"/>
      <c r="C435" s="4">
        <f t="shared" ca="1" si="34"/>
        <v>253</v>
      </c>
      <c r="D435" s="16"/>
      <c r="E435" s="16"/>
      <c r="F435" s="22"/>
      <c r="G435" s="29"/>
      <c r="K435" s="30"/>
      <c r="AS435">
        <v>435</v>
      </c>
      <c r="AT435">
        <f>3*60+22</f>
        <v>202</v>
      </c>
    </row>
    <row r="436" spans="1:46" ht="15.75" x14ac:dyDescent="0.25">
      <c r="A436" s="16">
        <v>394</v>
      </c>
      <c r="B436" s="22"/>
      <c r="C436" s="4">
        <f t="shared" ca="1" si="34"/>
        <v>240</v>
      </c>
      <c r="D436" s="16"/>
      <c r="E436" s="16"/>
      <c r="F436" s="22"/>
      <c r="G436" s="29"/>
      <c r="K436" s="30"/>
      <c r="AS436">
        <v>436</v>
      </c>
      <c r="AT436">
        <f>3*60+55</f>
        <v>235</v>
      </c>
    </row>
    <row r="437" spans="1:46" ht="15.75" x14ac:dyDescent="0.25">
      <c r="A437" s="16">
        <v>395</v>
      </c>
      <c r="B437" s="22"/>
      <c r="C437" s="4">
        <f t="shared" ca="1" si="34"/>
        <v>244</v>
      </c>
      <c r="D437" s="16"/>
      <c r="E437" s="16"/>
      <c r="F437" s="22"/>
      <c r="G437" s="29"/>
      <c r="K437" s="30"/>
      <c r="AS437">
        <v>437</v>
      </c>
      <c r="AT437">
        <f>3*60+55</f>
        <v>235</v>
      </c>
    </row>
    <row r="438" spans="1:46" ht="15.75" x14ac:dyDescent="0.25">
      <c r="A438" s="16">
        <v>396</v>
      </c>
      <c r="B438" s="22"/>
      <c r="C438" s="4">
        <f t="shared" ca="1" si="34"/>
        <v>247</v>
      </c>
      <c r="D438" s="16"/>
      <c r="E438" s="16"/>
      <c r="F438" s="22"/>
      <c r="G438" s="29"/>
      <c r="K438" s="30"/>
      <c r="AS438">
        <v>438</v>
      </c>
      <c r="AT438">
        <f>3*60+55</f>
        <v>235</v>
      </c>
    </row>
    <row r="439" spans="1:46" ht="15.75" x14ac:dyDescent="0.25">
      <c r="A439" s="16">
        <v>397</v>
      </c>
      <c r="B439" s="22"/>
      <c r="C439" s="4">
        <f t="shared" ca="1" si="34"/>
        <v>238</v>
      </c>
      <c r="D439" s="16"/>
      <c r="E439" s="16"/>
      <c r="F439" s="22"/>
      <c r="G439" s="29"/>
      <c r="K439" s="30"/>
      <c r="AS439">
        <v>439</v>
      </c>
      <c r="AT439">
        <f>3*60+55</f>
        <v>235</v>
      </c>
    </row>
    <row r="440" spans="1:46" ht="15.75" x14ac:dyDescent="0.25">
      <c r="A440" s="16">
        <v>398</v>
      </c>
      <c r="B440" s="22"/>
      <c r="C440" s="4">
        <f t="shared" ca="1" si="34"/>
        <v>222</v>
      </c>
      <c r="D440" s="16"/>
      <c r="E440" s="16"/>
      <c r="F440" s="22"/>
      <c r="G440" s="29"/>
      <c r="K440" s="30"/>
      <c r="AS440">
        <v>440</v>
      </c>
      <c r="AT440">
        <f>5*60+14</f>
        <v>314</v>
      </c>
    </row>
    <row r="441" spans="1:46" ht="15.75" x14ac:dyDescent="0.25">
      <c r="A441" s="16">
        <v>399</v>
      </c>
      <c r="B441" s="22"/>
      <c r="C441" s="4">
        <f t="shared" ca="1" si="34"/>
        <v>249</v>
      </c>
      <c r="D441" s="16"/>
      <c r="E441" s="16"/>
      <c r="F441" s="22"/>
      <c r="G441" s="29"/>
      <c r="K441" s="30"/>
      <c r="AS441">
        <v>441</v>
      </c>
      <c r="AT441">
        <f>3*60+48</f>
        <v>228</v>
      </c>
    </row>
    <row r="442" spans="1:46" ht="15.75" x14ac:dyDescent="0.25">
      <c r="A442" s="16">
        <v>400</v>
      </c>
      <c r="B442" s="22"/>
      <c r="C442" s="4">
        <f t="shared" ca="1" si="34"/>
        <v>239</v>
      </c>
      <c r="D442" s="16"/>
      <c r="E442" s="16"/>
      <c r="F442" s="22"/>
      <c r="G442" s="29"/>
      <c r="K442" s="30"/>
      <c r="AS442">
        <v>442</v>
      </c>
      <c r="AT442">
        <f>5*60+14</f>
        <v>314</v>
      </c>
    </row>
    <row r="443" spans="1:46" ht="15.75" x14ac:dyDescent="0.25">
      <c r="A443" s="16">
        <v>401</v>
      </c>
      <c r="B443" s="22"/>
      <c r="C443" s="4">
        <f t="shared" ca="1" si="34"/>
        <v>244</v>
      </c>
      <c r="D443" s="16"/>
      <c r="E443" s="16"/>
      <c r="F443" s="22"/>
      <c r="G443" s="29"/>
      <c r="K443" s="30"/>
      <c r="AS443">
        <v>443</v>
      </c>
      <c r="AT443">
        <f>5*60+14</f>
        <v>314</v>
      </c>
    </row>
    <row r="444" spans="1:46" ht="15.75" x14ac:dyDescent="0.25">
      <c r="A444" s="16">
        <v>402</v>
      </c>
      <c r="B444" s="22"/>
      <c r="C444" s="4">
        <f t="shared" ca="1" si="34"/>
        <v>218</v>
      </c>
      <c r="D444" s="16"/>
      <c r="E444" s="16"/>
      <c r="F444" s="22"/>
      <c r="G444" s="29"/>
      <c r="K444" s="30"/>
      <c r="AS444">
        <v>444</v>
      </c>
      <c r="AT444">
        <f>4*60+28</f>
        <v>268</v>
      </c>
    </row>
    <row r="445" spans="1:46" ht="15.75" x14ac:dyDescent="0.25">
      <c r="A445" s="16">
        <v>403</v>
      </c>
      <c r="B445" s="22"/>
      <c r="C445" s="4">
        <f t="shared" ca="1" si="34"/>
        <v>325</v>
      </c>
      <c r="D445" s="16"/>
      <c r="E445" s="16"/>
      <c r="F445" s="22"/>
      <c r="G445" s="29"/>
      <c r="K445" s="30"/>
      <c r="AS445">
        <v>445</v>
      </c>
      <c r="AT445">
        <f>4*60+28</f>
        <v>268</v>
      </c>
    </row>
    <row r="446" spans="1:46" ht="15.75" x14ac:dyDescent="0.25">
      <c r="A446" s="16">
        <v>404</v>
      </c>
      <c r="B446" s="22"/>
      <c r="C446" s="4">
        <f t="shared" ca="1" si="34"/>
        <v>205</v>
      </c>
      <c r="D446" s="16"/>
      <c r="E446" s="16"/>
      <c r="F446" s="22"/>
      <c r="G446" s="29"/>
      <c r="K446" s="30"/>
      <c r="AS446">
        <v>446</v>
      </c>
      <c r="AT446">
        <f>4*60+55</f>
        <v>295</v>
      </c>
    </row>
    <row r="447" spans="1:46" ht="15.75" x14ac:dyDescent="0.25">
      <c r="A447" s="16">
        <v>405</v>
      </c>
      <c r="B447" s="22"/>
      <c r="C447" s="4">
        <f t="shared" ca="1" si="34"/>
        <v>217</v>
      </c>
      <c r="D447" s="16"/>
      <c r="E447" s="16"/>
      <c r="F447" s="22"/>
      <c r="G447" s="29"/>
      <c r="K447" s="30"/>
      <c r="AS447">
        <v>447</v>
      </c>
      <c r="AT447">
        <f>4*60+55</f>
        <v>295</v>
      </c>
    </row>
    <row r="448" spans="1:46" ht="15.75" x14ac:dyDescent="0.25">
      <c r="A448" s="16">
        <v>406</v>
      </c>
      <c r="B448" s="22"/>
      <c r="C448" s="4">
        <f t="shared" ca="1" si="34"/>
        <v>268</v>
      </c>
      <c r="D448" s="16"/>
      <c r="E448" s="16"/>
      <c r="F448" s="22"/>
      <c r="G448" s="29"/>
      <c r="K448" s="30"/>
      <c r="AS448">
        <v>448</v>
      </c>
      <c r="AT448">
        <f>4*60+55</f>
        <v>295</v>
      </c>
    </row>
    <row r="449" spans="1:46" ht="15.75" x14ac:dyDescent="0.25">
      <c r="A449" s="16">
        <v>407</v>
      </c>
      <c r="B449" s="22"/>
      <c r="C449" s="4">
        <f t="shared" ca="1" si="34"/>
        <v>229</v>
      </c>
      <c r="D449" s="16"/>
      <c r="E449" s="16"/>
      <c r="F449" s="22"/>
      <c r="G449" s="29"/>
      <c r="K449" s="30"/>
      <c r="AS449">
        <v>449</v>
      </c>
      <c r="AT449">
        <f>4*60+55</f>
        <v>295</v>
      </c>
    </row>
    <row r="450" spans="1:46" ht="15.75" x14ac:dyDescent="0.25">
      <c r="A450" s="16">
        <v>408</v>
      </c>
      <c r="B450" s="22"/>
      <c r="C450" s="4">
        <f t="shared" ca="1" si="34"/>
        <v>341</v>
      </c>
      <c r="D450" s="16"/>
      <c r="E450" s="16"/>
      <c r="F450" s="22"/>
      <c r="G450" s="29"/>
      <c r="K450" s="30"/>
      <c r="AS450">
        <v>450</v>
      </c>
      <c r="AT450">
        <f>4*60+55</f>
        <v>295</v>
      </c>
    </row>
    <row r="451" spans="1:46" ht="15.75" x14ac:dyDescent="0.25">
      <c r="A451" s="16">
        <v>409</v>
      </c>
      <c r="B451" s="22"/>
      <c r="C451" s="4">
        <f t="shared" ca="1" si="34"/>
        <v>234</v>
      </c>
      <c r="D451" s="16"/>
      <c r="E451" s="16"/>
      <c r="F451" s="22"/>
      <c r="G451" s="29"/>
      <c r="K451" s="30"/>
      <c r="AS451">
        <v>451</v>
      </c>
      <c r="AT451">
        <f>3*60+42</f>
        <v>222</v>
      </c>
    </row>
    <row r="452" spans="1:46" ht="15.75" x14ac:dyDescent="0.25">
      <c r="A452" s="16">
        <v>410</v>
      </c>
      <c r="B452" s="22"/>
      <c r="C452" s="4">
        <f t="shared" ca="1" si="34"/>
        <v>208</v>
      </c>
      <c r="D452" s="16"/>
      <c r="E452" s="16"/>
      <c r="F452" s="22"/>
      <c r="G452" s="29"/>
      <c r="K452" s="30"/>
      <c r="AS452">
        <v>452</v>
      </c>
      <c r="AT452">
        <f t="shared" ref="AT452:AT457" si="35">3*60+58</f>
        <v>238</v>
      </c>
    </row>
    <row r="453" spans="1:46" ht="15.75" x14ac:dyDescent="0.25">
      <c r="A453" s="16">
        <v>411</v>
      </c>
      <c r="B453" s="22"/>
      <c r="C453" s="4">
        <f t="shared" ca="1" si="34"/>
        <v>200</v>
      </c>
      <c r="D453" s="16"/>
      <c r="E453" s="16"/>
      <c r="F453" s="22"/>
      <c r="G453" s="29"/>
      <c r="K453" s="30"/>
      <c r="AS453">
        <v>453</v>
      </c>
      <c r="AT453">
        <f t="shared" si="35"/>
        <v>238</v>
      </c>
    </row>
    <row r="454" spans="1:46" ht="15.75" x14ac:dyDescent="0.25">
      <c r="A454" s="16">
        <v>412</v>
      </c>
      <c r="B454" s="22"/>
      <c r="C454" s="4">
        <f t="shared" ca="1" si="34"/>
        <v>264</v>
      </c>
      <c r="D454" s="16"/>
      <c r="E454" s="16"/>
      <c r="F454" s="22"/>
      <c r="G454" s="29"/>
      <c r="K454" s="30"/>
      <c r="AS454">
        <v>454</v>
      </c>
      <c r="AT454">
        <f t="shared" si="35"/>
        <v>238</v>
      </c>
    </row>
    <row r="455" spans="1:46" ht="15.75" x14ac:dyDescent="0.25">
      <c r="A455" s="16">
        <v>413</v>
      </c>
      <c r="B455" s="22"/>
      <c r="C455" s="4">
        <f t="shared" ca="1" si="34"/>
        <v>227</v>
      </c>
      <c r="D455" s="16"/>
      <c r="E455" s="16"/>
      <c r="F455" s="22"/>
      <c r="G455" s="29"/>
      <c r="K455" s="30"/>
      <c r="AS455">
        <v>455</v>
      </c>
      <c r="AT455">
        <f t="shared" si="35"/>
        <v>238</v>
      </c>
    </row>
    <row r="456" spans="1:46" ht="15.75" x14ac:dyDescent="0.25">
      <c r="A456" s="16">
        <v>414</v>
      </c>
      <c r="B456" s="22"/>
      <c r="C456" s="4">
        <f t="shared" ca="1" si="34"/>
        <v>273</v>
      </c>
      <c r="D456" s="16"/>
      <c r="E456" s="16"/>
      <c r="F456" s="22"/>
      <c r="G456" s="29"/>
      <c r="K456" s="30"/>
      <c r="AS456">
        <v>456</v>
      </c>
      <c r="AT456">
        <f t="shared" si="35"/>
        <v>238</v>
      </c>
    </row>
    <row r="457" spans="1:46" ht="15.75" x14ac:dyDescent="0.25">
      <c r="A457" s="16">
        <v>415</v>
      </c>
      <c r="B457" s="22"/>
      <c r="C457" s="4">
        <f t="shared" ca="1" si="34"/>
        <v>239</v>
      </c>
      <c r="D457" s="16"/>
      <c r="E457" s="16"/>
      <c r="F457" s="22"/>
      <c r="G457" s="29"/>
      <c r="K457" s="30"/>
      <c r="AS457">
        <v>457</v>
      </c>
      <c r="AT457">
        <f t="shared" si="35"/>
        <v>238</v>
      </c>
    </row>
    <row r="458" spans="1:46" ht="15.75" x14ac:dyDescent="0.25">
      <c r="A458" s="16">
        <v>416</v>
      </c>
      <c r="B458" s="22"/>
      <c r="C458" s="4">
        <f t="shared" ca="1" si="34"/>
        <v>236</v>
      </c>
      <c r="D458" s="16"/>
      <c r="E458" s="16"/>
      <c r="F458" s="22"/>
      <c r="G458" s="29"/>
      <c r="K458" s="30"/>
      <c r="AS458">
        <v>458</v>
      </c>
      <c r="AT458">
        <f>3*60+11</f>
        <v>191</v>
      </c>
    </row>
    <row r="459" spans="1:46" ht="15.75" x14ac:dyDescent="0.25">
      <c r="A459" s="16">
        <v>417</v>
      </c>
      <c r="B459" s="22"/>
      <c r="C459" s="4">
        <f t="shared" ca="1" si="34"/>
        <v>208</v>
      </c>
      <c r="D459" s="16"/>
      <c r="E459" s="16"/>
      <c r="F459" s="22"/>
      <c r="G459" s="29"/>
      <c r="K459" s="30"/>
      <c r="AS459">
        <v>459</v>
      </c>
      <c r="AT459">
        <f>3*60+43</f>
        <v>223</v>
      </c>
    </row>
    <row r="460" spans="1:46" ht="15.75" x14ac:dyDescent="0.25">
      <c r="A460" s="16">
        <v>418</v>
      </c>
      <c r="B460" s="22"/>
      <c r="C460" s="4">
        <f t="shared" ca="1" si="34"/>
        <v>414</v>
      </c>
      <c r="D460" s="16"/>
      <c r="E460" s="16"/>
      <c r="F460" s="22"/>
      <c r="G460" s="29"/>
      <c r="K460" s="30"/>
      <c r="AS460">
        <v>460</v>
      </c>
      <c r="AT460">
        <f>3*60+50</f>
        <v>230</v>
      </c>
    </row>
    <row r="461" spans="1:46" ht="15.75" x14ac:dyDescent="0.25">
      <c r="A461" s="16">
        <v>419</v>
      </c>
      <c r="B461" s="22"/>
      <c r="C461" s="4">
        <f t="shared" ca="1" si="34"/>
        <v>235</v>
      </c>
      <c r="D461" s="16"/>
      <c r="E461" s="16"/>
      <c r="F461" s="22"/>
      <c r="G461" s="29"/>
      <c r="K461" s="30"/>
      <c r="AS461">
        <v>461</v>
      </c>
      <c r="AT461">
        <f>3*60+50</f>
        <v>230</v>
      </c>
    </row>
    <row r="462" spans="1:46" ht="15.75" x14ac:dyDescent="0.25">
      <c r="A462" s="16">
        <v>420</v>
      </c>
      <c r="B462" s="22"/>
      <c r="C462" s="4">
        <f t="shared" ca="1" si="34"/>
        <v>208</v>
      </c>
      <c r="D462" s="16"/>
      <c r="E462" s="16"/>
      <c r="F462" s="22"/>
      <c r="G462" s="29"/>
      <c r="K462" s="30"/>
      <c r="AS462">
        <v>462</v>
      </c>
      <c r="AT462">
        <f>3*60+21</f>
        <v>201</v>
      </c>
    </row>
    <row r="463" spans="1:46" ht="15.75" x14ac:dyDescent="0.25">
      <c r="A463" s="16">
        <v>421</v>
      </c>
      <c r="B463" s="22"/>
      <c r="C463" s="4">
        <f t="shared" ca="1" si="34"/>
        <v>251</v>
      </c>
      <c r="D463" s="16"/>
      <c r="E463" s="16"/>
      <c r="F463" s="22"/>
      <c r="G463" s="29"/>
      <c r="K463" s="30"/>
      <c r="AS463">
        <v>463</v>
      </c>
      <c r="AT463">
        <f>4*60+25</f>
        <v>265</v>
      </c>
    </row>
    <row r="464" spans="1:46" ht="15.75" x14ac:dyDescent="0.25">
      <c r="A464" s="16">
        <v>422</v>
      </c>
      <c r="B464" s="22"/>
      <c r="C464" s="4">
        <f t="shared" ca="1" si="34"/>
        <v>224</v>
      </c>
      <c r="D464" s="16"/>
      <c r="E464" s="16"/>
      <c r="F464" s="22"/>
      <c r="G464" s="29"/>
      <c r="K464" s="30"/>
      <c r="AS464">
        <v>464</v>
      </c>
      <c r="AT464">
        <f>3*60+42</f>
        <v>222</v>
      </c>
    </row>
    <row r="465" spans="1:46" ht="15.75" x14ac:dyDescent="0.25">
      <c r="A465" s="16">
        <v>423</v>
      </c>
      <c r="B465" s="22"/>
      <c r="C465" s="4">
        <f t="shared" ca="1" si="34"/>
        <v>302</v>
      </c>
      <c r="D465" s="16"/>
      <c r="E465" s="16"/>
      <c r="F465" s="22"/>
      <c r="G465" s="29"/>
      <c r="K465" s="30"/>
      <c r="AS465">
        <v>465</v>
      </c>
      <c r="AT465">
        <f>4*60+43</f>
        <v>283</v>
      </c>
    </row>
    <row r="466" spans="1:46" ht="15.75" x14ac:dyDescent="0.25">
      <c r="A466" s="16">
        <v>424</v>
      </c>
      <c r="B466" s="22"/>
      <c r="C466" s="4">
        <f t="shared" ca="1" si="34"/>
        <v>216</v>
      </c>
      <c r="D466" s="16"/>
      <c r="E466" s="16"/>
      <c r="F466" s="22"/>
      <c r="G466" s="29"/>
      <c r="K466" s="30"/>
      <c r="AS466">
        <v>466</v>
      </c>
      <c r="AT466">
        <f>4*60+43</f>
        <v>283</v>
      </c>
    </row>
    <row r="467" spans="1:46" ht="15.75" x14ac:dyDescent="0.25">
      <c r="A467" s="16">
        <v>425</v>
      </c>
      <c r="B467" s="22"/>
      <c r="C467" s="4">
        <f t="shared" ca="1" si="34"/>
        <v>261</v>
      </c>
      <c r="D467" s="16"/>
      <c r="E467" s="16"/>
      <c r="F467" s="22"/>
      <c r="G467" s="29"/>
      <c r="K467" s="30"/>
      <c r="AS467">
        <v>467</v>
      </c>
      <c r="AT467">
        <f>4*60+1</f>
        <v>241</v>
      </c>
    </row>
    <row r="468" spans="1:46" ht="15.75" x14ac:dyDescent="0.25">
      <c r="A468" s="16">
        <v>426</v>
      </c>
      <c r="B468" s="22"/>
      <c r="C468" s="4">
        <f t="shared" ca="1" si="34"/>
        <v>215</v>
      </c>
      <c r="D468" s="16"/>
      <c r="E468" s="16"/>
      <c r="F468" s="22"/>
      <c r="G468" s="29"/>
      <c r="K468" s="30"/>
      <c r="AS468">
        <v>468</v>
      </c>
      <c r="AT468">
        <f>4*60+1</f>
        <v>241</v>
      </c>
    </row>
    <row r="469" spans="1:46" ht="15.75" x14ac:dyDescent="0.25">
      <c r="A469" s="16">
        <v>427</v>
      </c>
      <c r="B469" s="22"/>
      <c r="C469" s="4">
        <f t="shared" ca="1" si="34"/>
        <v>231</v>
      </c>
      <c r="D469" s="16"/>
      <c r="E469" s="16"/>
      <c r="F469" s="22"/>
      <c r="G469" s="29"/>
      <c r="K469" s="30"/>
      <c r="AS469">
        <v>469</v>
      </c>
      <c r="AT469">
        <f>3*60+50</f>
        <v>230</v>
      </c>
    </row>
    <row r="470" spans="1:46" ht="15.75" x14ac:dyDescent="0.25">
      <c r="A470" s="16">
        <v>428</v>
      </c>
      <c r="B470" s="22"/>
      <c r="C470" s="4">
        <f t="shared" ca="1" si="34"/>
        <v>215</v>
      </c>
      <c r="D470" s="16"/>
      <c r="E470" s="16"/>
      <c r="F470" s="22"/>
      <c r="G470" s="29"/>
      <c r="K470" s="30"/>
      <c r="AS470">
        <v>470</v>
      </c>
      <c r="AT470">
        <f>3*60+50</f>
        <v>230</v>
      </c>
    </row>
    <row r="471" spans="1:46" ht="15.75" x14ac:dyDescent="0.25">
      <c r="A471" s="16">
        <v>429</v>
      </c>
      <c r="B471" s="22"/>
      <c r="C471" s="4">
        <f t="shared" ca="1" si="34"/>
        <v>174</v>
      </c>
      <c r="D471" s="16"/>
      <c r="E471" s="16"/>
      <c r="F471" s="22"/>
      <c r="G471" s="29"/>
      <c r="K471" s="30"/>
      <c r="AS471">
        <v>471</v>
      </c>
      <c r="AT471">
        <f>3*60+43</f>
        <v>223</v>
      </c>
    </row>
    <row r="472" spans="1:46" ht="15.75" x14ac:dyDescent="0.25">
      <c r="A472" s="16">
        <v>430</v>
      </c>
      <c r="B472" s="22"/>
      <c r="C472" s="4">
        <f t="shared" ca="1" si="34"/>
        <v>274</v>
      </c>
      <c r="D472" s="16"/>
      <c r="E472" s="16"/>
      <c r="F472" s="22"/>
      <c r="G472" s="29"/>
      <c r="K472" s="30"/>
      <c r="AS472">
        <v>472</v>
      </c>
      <c r="AT472">
        <f>3*60+50</f>
        <v>230</v>
      </c>
    </row>
    <row r="473" spans="1:46" ht="15.75" x14ac:dyDescent="0.25">
      <c r="A473" s="16">
        <v>431</v>
      </c>
      <c r="B473" s="22"/>
      <c r="C473" s="4">
        <f t="shared" ca="1" si="34"/>
        <v>200</v>
      </c>
      <c r="D473" s="16"/>
      <c r="E473" s="16"/>
      <c r="F473" s="22"/>
      <c r="G473" s="29"/>
      <c r="K473" s="30"/>
      <c r="AS473">
        <v>473</v>
      </c>
      <c r="AT473">
        <f>3*60+40</f>
        <v>220</v>
      </c>
    </row>
    <row r="474" spans="1:46" ht="15.75" x14ac:dyDescent="0.25">
      <c r="A474" s="16">
        <v>432</v>
      </c>
      <c r="B474" s="22"/>
      <c r="C474" s="4">
        <f t="shared" ca="1" si="34"/>
        <v>267</v>
      </c>
      <c r="D474" s="16"/>
      <c r="E474" s="16"/>
      <c r="F474" s="22"/>
      <c r="G474" s="29"/>
      <c r="K474" s="30"/>
      <c r="AS474">
        <v>474</v>
      </c>
      <c r="AT474">
        <f>3*60+40</f>
        <v>220</v>
      </c>
    </row>
    <row r="475" spans="1:46" ht="15.75" x14ac:dyDescent="0.25">
      <c r="A475" s="16">
        <v>433</v>
      </c>
      <c r="B475" s="22"/>
      <c r="C475" s="4">
        <f t="shared" ca="1" si="34"/>
        <v>197</v>
      </c>
      <c r="D475" s="16"/>
      <c r="E475" s="16"/>
      <c r="F475" s="22"/>
      <c r="G475" s="29"/>
      <c r="K475" s="30"/>
      <c r="AS475">
        <v>475</v>
      </c>
      <c r="AT475">
        <f>3*60+40</f>
        <v>220</v>
      </c>
    </row>
    <row r="476" spans="1:46" ht="15.75" x14ac:dyDescent="0.25">
      <c r="A476" s="16">
        <v>434</v>
      </c>
      <c r="B476" s="22"/>
      <c r="C476" s="4">
        <f t="shared" ca="1" si="34"/>
        <v>235</v>
      </c>
      <c r="D476" s="16"/>
      <c r="E476" s="16"/>
      <c r="F476" s="22"/>
      <c r="G476" s="29"/>
      <c r="K476" s="30"/>
      <c r="AS476">
        <v>476</v>
      </c>
      <c r="AT476">
        <f>3*60+40</f>
        <v>220</v>
      </c>
    </row>
    <row r="477" spans="1:46" ht="15.75" x14ac:dyDescent="0.25">
      <c r="A477" s="16">
        <v>435</v>
      </c>
      <c r="B477" s="22"/>
      <c r="C477" s="4">
        <f t="shared" ca="1" si="34"/>
        <v>310</v>
      </c>
      <c r="D477" s="16"/>
      <c r="E477" s="16"/>
      <c r="F477" s="22"/>
      <c r="G477" s="29"/>
      <c r="K477" s="30"/>
      <c r="AS477">
        <v>477</v>
      </c>
      <c r="AT477">
        <f>3*60+45</f>
        <v>225</v>
      </c>
    </row>
    <row r="478" spans="1:46" ht="15.75" x14ac:dyDescent="0.25">
      <c r="A478" s="16">
        <v>436</v>
      </c>
      <c r="B478" s="22"/>
      <c r="C478" s="4">
        <f t="shared" ca="1" si="34"/>
        <v>229</v>
      </c>
      <c r="D478" s="16"/>
      <c r="E478" s="16"/>
      <c r="F478" s="22"/>
      <c r="G478" s="29"/>
      <c r="K478" s="30"/>
      <c r="AS478">
        <v>478</v>
      </c>
      <c r="AT478">
        <f>2*60+42</f>
        <v>162</v>
      </c>
    </row>
    <row r="479" spans="1:46" ht="15.75" x14ac:dyDescent="0.25">
      <c r="A479" s="16">
        <v>437</v>
      </c>
      <c r="B479" s="22"/>
      <c r="C479" s="4">
        <f t="shared" ca="1" si="34"/>
        <v>197</v>
      </c>
      <c r="D479" s="16"/>
      <c r="E479" s="16"/>
      <c r="F479" s="22"/>
      <c r="G479" s="29"/>
      <c r="K479" s="30"/>
      <c r="AS479">
        <v>479</v>
      </c>
      <c r="AT479">
        <f>2*60+42</f>
        <v>162</v>
      </c>
    </row>
    <row r="480" spans="1:46" ht="15.75" x14ac:dyDescent="0.25">
      <c r="A480" s="16">
        <v>438</v>
      </c>
      <c r="B480" s="22"/>
      <c r="C480" s="4">
        <f t="shared" ca="1" si="34"/>
        <v>244</v>
      </c>
      <c r="D480" s="16"/>
      <c r="E480" s="16"/>
      <c r="F480" s="22"/>
      <c r="G480" s="29"/>
      <c r="K480" s="30"/>
      <c r="AS480">
        <v>480</v>
      </c>
      <c r="AT480">
        <f>2*60+42</f>
        <v>162</v>
      </c>
    </row>
    <row r="481" spans="1:46" ht="15.75" x14ac:dyDescent="0.25">
      <c r="A481" s="16">
        <v>439</v>
      </c>
      <c r="B481" s="22"/>
      <c r="C481" s="4">
        <f t="shared" ca="1" si="34"/>
        <v>308</v>
      </c>
      <c r="D481" s="16"/>
      <c r="E481" s="16"/>
      <c r="F481" s="22"/>
      <c r="G481" s="29"/>
      <c r="K481" s="30"/>
      <c r="AS481">
        <v>481</v>
      </c>
      <c r="AT481">
        <f>2*60+42</f>
        <v>162</v>
      </c>
    </row>
    <row r="482" spans="1:46" ht="15.75" x14ac:dyDescent="0.25">
      <c r="A482" s="16">
        <v>440</v>
      </c>
      <c r="B482" s="22"/>
      <c r="C482" s="4">
        <f t="shared" ca="1" si="34"/>
        <v>354</v>
      </c>
      <c r="D482" s="16"/>
      <c r="E482" s="16"/>
      <c r="F482" s="22"/>
      <c r="G482" s="29"/>
      <c r="K482" s="30"/>
      <c r="AS482">
        <v>482</v>
      </c>
      <c r="AT482">
        <f>3*60+59</f>
        <v>239</v>
      </c>
    </row>
    <row r="483" spans="1:46" ht="15.75" x14ac:dyDescent="0.25">
      <c r="A483" s="16">
        <v>441</v>
      </c>
      <c r="B483" s="22"/>
      <c r="C483" s="4">
        <f t="shared" ca="1" si="34"/>
        <v>231</v>
      </c>
      <c r="D483" s="16"/>
      <c r="E483" s="16"/>
      <c r="F483" s="22"/>
      <c r="G483" s="29"/>
      <c r="K483" s="30"/>
      <c r="AS483">
        <v>483</v>
      </c>
      <c r="AT483">
        <f>3*60+59</f>
        <v>239</v>
      </c>
    </row>
    <row r="484" spans="1:46" ht="15.75" x14ac:dyDescent="0.25">
      <c r="A484" s="16">
        <v>442</v>
      </c>
      <c r="B484" s="22"/>
      <c r="C484" s="4">
        <f t="shared" ca="1" si="34"/>
        <v>286</v>
      </c>
      <c r="D484" s="16"/>
      <c r="E484" s="16"/>
      <c r="F484" s="22"/>
      <c r="G484" s="29"/>
      <c r="K484" s="30"/>
      <c r="AS484">
        <v>484</v>
      </c>
      <c r="AT484">
        <f>3*60+59</f>
        <v>239</v>
      </c>
    </row>
    <row r="485" spans="1:46" ht="15.75" x14ac:dyDescent="0.25">
      <c r="A485" s="16">
        <v>443</v>
      </c>
      <c r="B485" s="22"/>
      <c r="C485" s="4">
        <f t="shared" ca="1" si="34"/>
        <v>259</v>
      </c>
      <c r="D485" s="16"/>
      <c r="E485" s="16"/>
      <c r="F485" s="22"/>
      <c r="G485" s="29"/>
      <c r="K485" s="30"/>
      <c r="AS485">
        <v>485</v>
      </c>
      <c r="AT485">
        <f>3*60+59</f>
        <v>239</v>
      </c>
    </row>
    <row r="486" spans="1:46" ht="15.75" x14ac:dyDescent="0.25">
      <c r="A486" s="16">
        <v>444</v>
      </c>
      <c r="B486" s="22"/>
      <c r="C486" s="4">
        <f t="shared" ca="1" si="34"/>
        <v>198</v>
      </c>
      <c r="D486" s="16"/>
      <c r="E486" s="16"/>
      <c r="F486" s="22"/>
      <c r="G486" s="29"/>
      <c r="K486" s="30"/>
      <c r="AS486">
        <v>486</v>
      </c>
      <c r="AT486">
        <f t="shared" ref="AT486:AT491" si="36">3*60+32</f>
        <v>212</v>
      </c>
    </row>
    <row r="487" spans="1:46" ht="15.75" x14ac:dyDescent="0.25">
      <c r="A487" s="16">
        <v>445</v>
      </c>
      <c r="B487" s="22"/>
      <c r="C487" s="4">
        <f t="shared" ca="1" si="34"/>
        <v>229</v>
      </c>
      <c r="D487" s="16"/>
      <c r="E487" s="16"/>
      <c r="F487" s="22"/>
      <c r="G487" s="29"/>
      <c r="K487" s="30"/>
      <c r="AS487">
        <v>487</v>
      </c>
      <c r="AT487">
        <f t="shared" si="36"/>
        <v>212</v>
      </c>
    </row>
    <row r="488" spans="1:46" ht="15.75" x14ac:dyDescent="0.25">
      <c r="A488" s="16">
        <v>446</v>
      </c>
      <c r="B488" s="22"/>
      <c r="C488" s="4">
        <f t="shared" ca="1" si="34"/>
        <v>227</v>
      </c>
      <c r="D488" s="16"/>
      <c r="E488" s="16"/>
      <c r="F488" s="22"/>
      <c r="G488" s="29"/>
      <c r="K488" s="30"/>
      <c r="AS488">
        <v>488</v>
      </c>
      <c r="AT488">
        <f t="shared" si="36"/>
        <v>212</v>
      </c>
    </row>
    <row r="489" spans="1:46" ht="15.75" x14ac:dyDescent="0.25">
      <c r="A489" s="16">
        <v>447</v>
      </c>
      <c r="B489" s="22"/>
      <c r="C489" s="4">
        <f t="shared" ca="1" si="34"/>
        <v>269</v>
      </c>
      <c r="D489" s="16"/>
      <c r="E489" s="16"/>
      <c r="F489" s="22"/>
      <c r="G489" s="29"/>
      <c r="K489" s="30"/>
      <c r="AS489">
        <v>489</v>
      </c>
      <c r="AT489">
        <f t="shared" si="36"/>
        <v>212</v>
      </c>
    </row>
    <row r="490" spans="1:46" ht="15.75" x14ac:dyDescent="0.25">
      <c r="A490" s="16">
        <v>448</v>
      </c>
      <c r="B490" s="22"/>
      <c r="C490" s="4">
        <f t="shared" ca="1" si="34"/>
        <v>252</v>
      </c>
      <c r="D490" s="16"/>
      <c r="E490" s="16"/>
      <c r="F490" s="22"/>
      <c r="G490" s="29"/>
      <c r="K490" s="30"/>
      <c r="AS490">
        <v>490</v>
      </c>
      <c r="AT490">
        <f t="shared" si="36"/>
        <v>212</v>
      </c>
    </row>
    <row r="491" spans="1:46" ht="15.75" x14ac:dyDescent="0.25">
      <c r="A491" s="16">
        <v>449</v>
      </c>
      <c r="B491" s="22"/>
      <c r="C491" s="4">
        <f t="shared" ref="C491:C554" ca="1" si="37">IF(OR(ISBLANK(A491),A491&gt;$I$9),NA(),OFFSET(INDIRECT($BA$3),A491-1,0,1,1))</f>
        <v>260</v>
      </c>
      <c r="D491" s="16"/>
      <c r="E491" s="16"/>
      <c r="F491" s="22"/>
      <c r="G491" s="29"/>
      <c r="K491" s="30"/>
      <c r="AS491">
        <v>491</v>
      </c>
      <c r="AT491">
        <f t="shared" si="36"/>
        <v>212</v>
      </c>
    </row>
    <row r="492" spans="1:46" ht="15.75" x14ac:dyDescent="0.25">
      <c r="A492" s="16">
        <v>450</v>
      </c>
      <c r="B492" s="22"/>
      <c r="C492" s="4">
        <f t="shared" ca="1" si="37"/>
        <v>265</v>
      </c>
      <c r="D492" s="16"/>
      <c r="E492" s="16"/>
      <c r="F492" s="22"/>
      <c r="G492" s="29"/>
      <c r="K492" s="30"/>
      <c r="AS492">
        <v>492</v>
      </c>
      <c r="AT492">
        <f>4*60</f>
        <v>240</v>
      </c>
    </row>
    <row r="493" spans="1:46" ht="15.75" x14ac:dyDescent="0.25">
      <c r="A493" s="16">
        <v>451</v>
      </c>
      <c r="B493" s="22"/>
      <c r="C493" s="4">
        <f t="shared" ca="1" si="37"/>
        <v>235</v>
      </c>
      <c r="D493" s="16"/>
      <c r="E493" s="16"/>
      <c r="F493" s="22"/>
      <c r="G493" s="29"/>
      <c r="K493" s="30"/>
      <c r="AS493">
        <v>493</v>
      </c>
      <c r="AT493">
        <f>4*60</f>
        <v>240</v>
      </c>
    </row>
    <row r="494" spans="1:46" ht="15.75" x14ac:dyDescent="0.25">
      <c r="A494" s="16">
        <v>452</v>
      </c>
      <c r="B494" s="22"/>
      <c r="C494" s="4">
        <f t="shared" ca="1" si="37"/>
        <v>245</v>
      </c>
      <c r="D494" s="16"/>
      <c r="E494" s="16"/>
      <c r="F494" s="22"/>
      <c r="G494" s="29"/>
      <c r="K494" s="30"/>
      <c r="AS494">
        <v>494</v>
      </c>
      <c r="AT494">
        <f>4*60</f>
        <v>240</v>
      </c>
    </row>
    <row r="495" spans="1:46" ht="15.75" x14ac:dyDescent="0.25">
      <c r="A495" s="16">
        <v>453</v>
      </c>
      <c r="B495" s="22"/>
      <c r="C495" s="4">
        <f t="shared" ca="1" si="37"/>
        <v>200</v>
      </c>
      <c r="D495" s="16"/>
      <c r="E495" s="16"/>
      <c r="F495" s="22"/>
      <c r="G495" s="29"/>
      <c r="K495" s="30"/>
      <c r="AS495">
        <v>495</v>
      </c>
      <c r="AT495">
        <f>4*60</f>
        <v>240</v>
      </c>
    </row>
    <row r="496" spans="1:46" ht="15.75" x14ac:dyDescent="0.25">
      <c r="A496" s="16">
        <v>454</v>
      </c>
      <c r="B496" s="22"/>
      <c r="C496" s="4">
        <f t="shared" ca="1" si="37"/>
        <v>172</v>
      </c>
      <c r="D496" s="16"/>
      <c r="E496" s="16"/>
      <c r="F496" s="22"/>
      <c r="G496" s="29"/>
      <c r="K496" s="30"/>
      <c r="AS496">
        <v>496</v>
      </c>
      <c r="AT496">
        <f>3*60+49</f>
        <v>229</v>
      </c>
    </row>
    <row r="497" spans="1:46" ht="15.75" x14ac:dyDescent="0.25">
      <c r="A497" s="16">
        <v>455</v>
      </c>
      <c r="B497" s="22"/>
      <c r="C497" s="4">
        <f t="shared" ca="1" si="37"/>
        <v>308</v>
      </c>
      <c r="D497" s="16"/>
      <c r="E497" s="16"/>
      <c r="F497" s="22"/>
      <c r="G497" s="29"/>
      <c r="K497" s="30"/>
      <c r="AS497">
        <v>497</v>
      </c>
      <c r="AT497">
        <f>3*60+49</f>
        <v>229</v>
      </c>
    </row>
    <row r="498" spans="1:46" ht="15.75" x14ac:dyDescent="0.25">
      <c r="A498" s="16">
        <v>456</v>
      </c>
      <c r="B498" s="22"/>
      <c r="C498" s="4">
        <f t="shared" ca="1" si="37"/>
        <v>263</v>
      </c>
      <c r="D498" s="16"/>
      <c r="E498" s="16"/>
      <c r="F498" s="22"/>
      <c r="G498" s="29"/>
      <c r="K498" s="30"/>
      <c r="AS498">
        <v>498</v>
      </c>
      <c r="AT498">
        <f>3*60+49</f>
        <v>229</v>
      </c>
    </row>
    <row r="499" spans="1:46" ht="15.75" x14ac:dyDescent="0.25">
      <c r="A499" s="16">
        <v>457</v>
      </c>
      <c r="B499" s="22"/>
      <c r="C499" s="4">
        <f t="shared" ca="1" si="37"/>
        <v>230</v>
      </c>
      <c r="D499" s="16"/>
      <c r="E499" s="16"/>
      <c r="F499" s="22"/>
      <c r="G499" s="29"/>
      <c r="K499" s="30"/>
      <c r="AS499">
        <v>499</v>
      </c>
      <c r="AT499">
        <f>2*60+57</f>
        <v>177</v>
      </c>
    </row>
    <row r="500" spans="1:46" ht="15.75" x14ac:dyDescent="0.25">
      <c r="A500" s="16">
        <v>458</v>
      </c>
      <c r="B500" s="22"/>
      <c r="C500" s="4">
        <f t="shared" ca="1" si="37"/>
        <v>275</v>
      </c>
      <c r="D500" s="16"/>
      <c r="E500" s="16"/>
      <c r="F500" s="22"/>
      <c r="G500" s="29"/>
      <c r="K500" s="30"/>
      <c r="AS500">
        <v>500</v>
      </c>
      <c r="AT500">
        <f>2*60+57</f>
        <v>177</v>
      </c>
    </row>
    <row r="501" spans="1:46" ht="15.75" x14ac:dyDescent="0.25">
      <c r="A501" s="16">
        <v>459</v>
      </c>
      <c r="B501" s="22"/>
      <c r="C501" s="4">
        <f t="shared" ca="1" si="37"/>
        <v>222</v>
      </c>
      <c r="D501" s="16"/>
      <c r="E501" s="16"/>
      <c r="F501" s="22"/>
      <c r="G501" s="29"/>
      <c r="K501" s="30"/>
      <c r="AS501">
        <v>501</v>
      </c>
      <c r="AT501">
        <f>4*60+25</f>
        <v>265</v>
      </c>
    </row>
    <row r="502" spans="1:46" ht="15.75" x14ac:dyDescent="0.25">
      <c r="A502" s="16">
        <v>460</v>
      </c>
      <c r="B502" s="22"/>
      <c r="C502" s="4">
        <f t="shared" ca="1" si="37"/>
        <v>263</v>
      </c>
      <c r="D502" s="16"/>
      <c r="E502" s="16"/>
      <c r="F502" s="22"/>
      <c r="G502" s="29"/>
      <c r="K502" s="30"/>
      <c r="AS502">
        <v>502</v>
      </c>
      <c r="AT502">
        <f>4*60+25</f>
        <v>265</v>
      </c>
    </row>
    <row r="503" spans="1:46" ht="15.75" x14ac:dyDescent="0.25">
      <c r="A503" s="16">
        <v>461</v>
      </c>
      <c r="B503" s="22"/>
      <c r="C503" s="4">
        <f t="shared" ca="1" si="37"/>
        <v>264</v>
      </c>
      <c r="D503" s="16"/>
      <c r="E503" s="16"/>
      <c r="F503" s="22"/>
      <c r="G503" s="29"/>
      <c r="K503" s="30"/>
      <c r="AS503">
        <v>503</v>
      </c>
      <c r="AT503">
        <f>4*60+25</f>
        <v>265</v>
      </c>
    </row>
    <row r="504" spans="1:46" ht="15.75" x14ac:dyDescent="0.25">
      <c r="A504" s="16">
        <v>462</v>
      </c>
      <c r="B504" s="22"/>
      <c r="C504" s="4">
        <f t="shared" ca="1" si="37"/>
        <v>292</v>
      </c>
      <c r="D504" s="16"/>
      <c r="E504" s="16"/>
      <c r="F504" s="22"/>
      <c r="G504" s="29"/>
      <c r="K504" s="30"/>
      <c r="AS504">
        <v>504</v>
      </c>
      <c r="AT504">
        <f>4*60+25</f>
        <v>265</v>
      </c>
    </row>
    <row r="505" spans="1:46" ht="15.75" x14ac:dyDescent="0.25">
      <c r="A505" s="16">
        <v>463</v>
      </c>
      <c r="B505" s="22"/>
      <c r="C505" s="4">
        <f t="shared" ca="1" si="37"/>
        <v>222</v>
      </c>
      <c r="D505" s="16"/>
      <c r="E505" s="16"/>
      <c r="F505" s="22"/>
      <c r="G505" s="29"/>
      <c r="K505" s="30"/>
      <c r="AS505">
        <v>505</v>
      </c>
      <c r="AT505">
        <f>4*60+14</f>
        <v>254</v>
      </c>
    </row>
    <row r="506" spans="1:46" ht="15.75" x14ac:dyDescent="0.25">
      <c r="A506" s="16">
        <v>464</v>
      </c>
      <c r="B506" s="22"/>
      <c r="C506" s="4">
        <f t="shared" ca="1" si="37"/>
        <v>163</v>
      </c>
      <c r="D506" s="16"/>
      <c r="E506" s="16"/>
      <c r="F506" s="22"/>
      <c r="G506" s="29"/>
      <c r="K506" s="30"/>
      <c r="AS506">
        <v>506</v>
      </c>
      <c r="AT506">
        <f>3*60+38</f>
        <v>218</v>
      </c>
    </row>
    <row r="507" spans="1:46" ht="15.75" x14ac:dyDescent="0.25">
      <c r="A507" s="16">
        <v>465</v>
      </c>
      <c r="B507" s="22"/>
      <c r="C507" s="4">
        <f t="shared" ca="1" si="37"/>
        <v>269</v>
      </c>
      <c r="D507" s="16"/>
      <c r="E507" s="16"/>
      <c r="F507" s="22"/>
      <c r="G507" s="29"/>
      <c r="K507" s="30"/>
      <c r="AS507">
        <v>507</v>
      </c>
      <c r="AT507">
        <f>3*60+38</f>
        <v>218</v>
      </c>
    </row>
    <row r="508" spans="1:46" ht="15.75" x14ac:dyDescent="0.25">
      <c r="A508" s="16">
        <v>466</v>
      </c>
      <c r="B508" s="22"/>
      <c r="C508" s="4">
        <f t="shared" ca="1" si="37"/>
        <v>286</v>
      </c>
      <c r="D508" s="16"/>
      <c r="E508" s="16"/>
      <c r="F508" s="22"/>
      <c r="G508" s="29"/>
      <c r="K508" s="30"/>
      <c r="AS508">
        <v>508</v>
      </c>
      <c r="AT508">
        <f>3*60+38</f>
        <v>218</v>
      </c>
    </row>
    <row r="509" spans="1:46" ht="15.75" x14ac:dyDescent="0.25">
      <c r="A509" s="16">
        <v>467</v>
      </c>
      <c r="B509" s="22"/>
      <c r="C509" s="4">
        <f t="shared" ca="1" si="37"/>
        <v>273</v>
      </c>
      <c r="D509" s="16"/>
      <c r="E509" s="16"/>
      <c r="F509" s="22"/>
      <c r="G509" s="29"/>
      <c r="K509" s="30"/>
      <c r="AS509">
        <v>509</v>
      </c>
      <c r="AT509">
        <f>3*60+38</f>
        <v>218</v>
      </c>
    </row>
    <row r="510" spans="1:46" ht="15.75" x14ac:dyDescent="0.25">
      <c r="A510" s="16">
        <v>468</v>
      </c>
      <c r="B510" s="22"/>
      <c r="C510" s="4">
        <f t="shared" ca="1" si="37"/>
        <v>215</v>
      </c>
      <c r="D510" s="16"/>
      <c r="E510" s="16"/>
      <c r="F510" s="22"/>
      <c r="G510" s="29"/>
      <c r="K510" s="30"/>
      <c r="AS510">
        <v>510</v>
      </c>
      <c r="AT510">
        <f>3*60+36</f>
        <v>216</v>
      </c>
    </row>
    <row r="511" spans="1:46" ht="15.75" x14ac:dyDescent="0.25">
      <c r="A511" s="16">
        <v>469</v>
      </c>
      <c r="B511" s="22"/>
      <c r="C511" s="4">
        <f t="shared" ca="1" si="37"/>
        <v>227</v>
      </c>
      <c r="D511" s="16"/>
      <c r="E511" s="16"/>
      <c r="F511" s="22"/>
      <c r="G511" s="29"/>
      <c r="K511" s="30"/>
      <c r="AS511">
        <v>511</v>
      </c>
      <c r="AT511">
        <f>3*60+36</f>
        <v>216</v>
      </c>
    </row>
    <row r="512" spans="1:46" ht="15.75" x14ac:dyDescent="0.25">
      <c r="A512" s="16">
        <v>470</v>
      </c>
      <c r="B512" s="22"/>
      <c r="C512" s="4">
        <f t="shared" ca="1" si="37"/>
        <v>222</v>
      </c>
      <c r="D512" s="16"/>
      <c r="E512" s="16"/>
      <c r="F512" s="22"/>
      <c r="G512" s="29"/>
      <c r="K512" s="30"/>
      <c r="AS512">
        <v>512</v>
      </c>
      <c r="AT512">
        <f>3*60+36</f>
        <v>216</v>
      </c>
    </row>
    <row r="513" spans="1:46" ht="15.75" x14ac:dyDescent="0.25">
      <c r="A513" s="16">
        <v>471</v>
      </c>
      <c r="B513" s="22"/>
      <c r="C513" s="4">
        <f t="shared" ca="1" si="37"/>
        <v>235</v>
      </c>
      <c r="D513" s="16"/>
      <c r="E513" s="16"/>
      <c r="F513" s="22"/>
      <c r="G513" s="29"/>
      <c r="K513" s="30"/>
      <c r="AS513">
        <v>513</v>
      </c>
      <c r="AT513">
        <f>3*60+49</f>
        <v>229</v>
      </c>
    </row>
    <row r="514" spans="1:46" ht="15.75" x14ac:dyDescent="0.25">
      <c r="A514" s="16">
        <v>472</v>
      </c>
      <c r="B514" s="22"/>
      <c r="C514" s="4">
        <f t="shared" ca="1" si="37"/>
        <v>274</v>
      </c>
      <c r="D514" s="16"/>
      <c r="E514" s="16"/>
      <c r="F514" s="22"/>
      <c r="G514" s="29"/>
      <c r="K514" s="30"/>
      <c r="AS514">
        <v>514</v>
      </c>
      <c r="AT514">
        <f>3*60+49</f>
        <v>229</v>
      </c>
    </row>
    <row r="515" spans="1:46" ht="15.75" x14ac:dyDescent="0.25">
      <c r="A515" s="16">
        <v>473</v>
      </c>
      <c r="B515" s="22"/>
      <c r="C515" s="4">
        <f t="shared" ca="1" si="37"/>
        <v>273</v>
      </c>
      <c r="D515" s="16"/>
      <c r="E515" s="16"/>
      <c r="F515" s="22"/>
      <c r="G515" s="29"/>
      <c r="K515" s="30"/>
      <c r="AS515">
        <v>515</v>
      </c>
      <c r="AT515">
        <f>3*60+49</f>
        <v>229</v>
      </c>
    </row>
    <row r="516" spans="1:46" ht="15.75" x14ac:dyDescent="0.25">
      <c r="A516" s="16">
        <v>474</v>
      </c>
      <c r="B516" s="22"/>
      <c r="C516" s="4">
        <f t="shared" ca="1" si="37"/>
        <v>235</v>
      </c>
      <c r="D516" s="16"/>
      <c r="E516" s="16"/>
      <c r="F516" s="22"/>
      <c r="G516" s="29"/>
      <c r="K516" s="30"/>
      <c r="AS516">
        <v>516</v>
      </c>
      <c r="AT516">
        <f t="shared" ref="AT516:AT521" si="38">3*60+51</f>
        <v>231</v>
      </c>
    </row>
    <row r="517" spans="1:46" ht="15.75" x14ac:dyDescent="0.25">
      <c r="A517" s="16">
        <v>475</v>
      </c>
      <c r="B517" s="22"/>
      <c r="C517" s="4">
        <f t="shared" ca="1" si="37"/>
        <v>279</v>
      </c>
      <c r="D517" s="16"/>
      <c r="E517" s="16"/>
      <c r="F517" s="22"/>
      <c r="G517" s="29"/>
      <c r="K517" s="30"/>
      <c r="AS517">
        <v>517</v>
      </c>
      <c r="AT517">
        <f t="shared" si="38"/>
        <v>231</v>
      </c>
    </row>
    <row r="518" spans="1:46" ht="15.75" x14ac:dyDescent="0.25">
      <c r="A518" s="16">
        <v>476</v>
      </c>
      <c r="B518" s="22"/>
      <c r="C518" s="4">
        <f t="shared" ca="1" si="37"/>
        <v>236</v>
      </c>
      <c r="D518" s="16"/>
      <c r="E518" s="16"/>
      <c r="F518" s="22"/>
      <c r="G518" s="29"/>
      <c r="K518" s="30"/>
      <c r="AS518">
        <v>518</v>
      </c>
      <c r="AT518">
        <f t="shared" si="38"/>
        <v>231</v>
      </c>
    </row>
    <row r="519" spans="1:46" ht="15.75" x14ac:dyDescent="0.25">
      <c r="A519" s="16">
        <v>477</v>
      </c>
      <c r="B519" s="22"/>
      <c r="C519" s="4">
        <f t="shared" ca="1" si="37"/>
        <v>236</v>
      </c>
      <c r="D519" s="16"/>
      <c r="E519" s="16"/>
      <c r="F519" s="22"/>
      <c r="G519" s="29"/>
      <c r="K519" s="30"/>
      <c r="AS519">
        <v>519</v>
      </c>
      <c r="AT519">
        <f t="shared" si="38"/>
        <v>231</v>
      </c>
    </row>
    <row r="520" spans="1:46" ht="15.75" x14ac:dyDescent="0.25">
      <c r="A520" s="16">
        <v>478</v>
      </c>
      <c r="B520" s="22"/>
      <c r="C520" s="4">
        <f t="shared" ca="1" si="37"/>
        <v>209</v>
      </c>
      <c r="D520" s="16"/>
      <c r="E520" s="16"/>
      <c r="F520" s="22"/>
      <c r="G520" s="29"/>
      <c r="K520" s="30"/>
      <c r="AS520">
        <v>520</v>
      </c>
      <c r="AT520">
        <f t="shared" si="38"/>
        <v>231</v>
      </c>
    </row>
    <row r="521" spans="1:46" ht="15.75" x14ac:dyDescent="0.25">
      <c r="A521" s="16">
        <v>479</v>
      </c>
      <c r="B521" s="22"/>
      <c r="C521" s="4">
        <f t="shared" ca="1" si="37"/>
        <v>199</v>
      </c>
      <c r="D521" s="16"/>
      <c r="E521" s="16"/>
      <c r="F521" s="22"/>
      <c r="G521" s="29"/>
      <c r="K521" s="30"/>
      <c r="AS521">
        <v>521</v>
      </c>
      <c r="AT521">
        <f t="shared" si="38"/>
        <v>231</v>
      </c>
    </row>
    <row r="522" spans="1:46" ht="15.75" x14ac:dyDescent="0.25">
      <c r="A522" s="16">
        <v>480</v>
      </c>
      <c r="B522" s="22"/>
      <c r="C522" s="4">
        <f t="shared" ca="1" si="37"/>
        <v>170</v>
      </c>
      <c r="D522" s="16"/>
      <c r="E522" s="16"/>
      <c r="F522" s="22"/>
      <c r="G522" s="29"/>
      <c r="K522" s="30"/>
      <c r="AS522">
        <v>522</v>
      </c>
      <c r="AT522">
        <f>3*60+56</f>
        <v>236</v>
      </c>
    </row>
    <row r="523" spans="1:46" ht="15.75" x14ac:dyDescent="0.25">
      <c r="A523" s="16">
        <v>481</v>
      </c>
      <c r="B523" s="22"/>
      <c r="C523" s="4">
        <f t="shared" ca="1" si="37"/>
        <v>143</v>
      </c>
      <c r="D523" s="16"/>
      <c r="E523" s="16"/>
      <c r="F523" s="22"/>
      <c r="G523" s="29"/>
      <c r="K523" s="30"/>
      <c r="AS523">
        <v>523</v>
      </c>
      <c r="AT523">
        <f>3*60+51</f>
        <v>231</v>
      </c>
    </row>
    <row r="524" spans="1:46" ht="15.75" x14ac:dyDescent="0.25">
      <c r="A524" s="16">
        <v>482</v>
      </c>
      <c r="B524" s="22"/>
      <c r="C524" s="4">
        <f t="shared" ca="1" si="37"/>
        <v>214</v>
      </c>
      <c r="D524" s="16"/>
      <c r="E524" s="16"/>
      <c r="F524" s="22"/>
      <c r="G524" s="29"/>
      <c r="K524" s="30"/>
      <c r="AS524">
        <v>524</v>
      </c>
      <c r="AT524">
        <f>3*60+51</f>
        <v>231</v>
      </c>
    </row>
    <row r="525" spans="1:46" ht="15.75" x14ac:dyDescent="0.25">
      <c r="A525" s="16">
        <v>483</v>
      </c>
      <c r="B525" s="22"/>
      <c r="C525" s="4">
        <f t="shared" ca="1" si="37"/>
        <v>211</v>
      </c>
      <c r="D525" s="16"/>
      <c r="E525" s="16"/>
      <c r="F525" s="22"/>
      <c r="G525" s="29"/>
      <c r="K525" s="30"/>
      <c r="AS525">
        <v>525</v>
      </c>
      <c r="AT525">
        <f>3*60+51</f>
        <v>231</v>
      </c>
    </row>
    <row r="526" spans="1:46" ht="15.75" x14ac:dyDescent="0.25">
      <c r="A526" s="16">
        <v>484</v>
      </c>
      <c r="B526" s="22"/>
      <c r="C526" s="4">
        <f t="shared" ca="1" si="37"/>
        <v>282</v>
      </c>
      <c r="D526" s="16"/>
      <c r="E526" s="16"/>
      <c r="F526" s="22"/>
      <c r="G526" s="29"/>
      <c r="K526" s="30"/>
      <c r="AS526">
        <v>526</v>
      </c>
      <c r="AT526">
        <f>3*60+51</f>
        <v>231</v>
      </c>
    </row>
    <row r="527" spans="1:46" ht="15.75" x14ac:dyDescent="0.25">
      <c r="A527" s="16">
        <v>485</v>
      </c>
      <c r="B527" s="22"/>
      <c r="C527" s="4">
        <f t="shared" ca="1" si="37"/>
        <v>192</v>
      </c>
      <c r="D527" s="16"/>
      <c r="E527" s="16"/>
      <c r="F527" s="22"/>
      <c r="G527" s="29"/>
      <c r="K527" s="30"/>
      <c r="AS527">
        <v>527</v>
      </c>
      <c r="AT527">
        <f>3*60+55</f>
        <v>235</v>
      </c>
    </row>
    <row r="528" spans="1:46" ht="15.75" x14ac:dyDescent="0.25">
      <c r="A528" s="16">
        <v>486</v>
      </c>
      <c r="B528" s="22"/>
      <c r="C528" s="4">
        <f t="shared" ca="1" si="37"/>
        <v>244</v>
      </c>
      <c r="D528" s="16"/>
      <c r="E528" s="16"/>
      <c r="F528" s="22"/>
      <c r="G528" s="29"/>
      <c r="K528" s="30"/>
      <c r="AS528">
        <v>528</v>
      </c>
      <c r="AT528">
        <f>3*60+39</f>
        <v>219</v>
      </c>
    </row>
    <row r="529" spans="1:46" ht="15.75" x14ac:dyDescent="0.25">
      <c r="A529" s="16">
        <v>487</v>
      </c>
      <c r="B529" s="22"/>
      <c r="C529" s="4">
        <f t="shared" ca="1" si="37"/>
        <v>292</v>
      </c>
      <c r="D529" s="16"/>
      <c r="E529" s="16"/>
      <c r="F529" s="22"/>
      <c r="G529" s="29"/>
      <c r="K529" s="30"/>
      <c r="AS529">
        <v>529</v>
      </c>
      <c r="AT529">
        <f>3*60+39</f>
        <v>219</v>
      </c>
    </row>
    <row r="530" spans="1:46" ht="15.75" x14ac:dyDescent="0.25">
      <c r="A530" s="16">
        <v>488</v>
      </c>
      <c r="B530" s="22"/>
      <c r="C530" s="4">
        <f t="shared" ca="1" si="37"/>
        <v>242</v>
      </c>
      <c r="D530" s="16"/>
      <c r="E530" s="16"/>
      <c r="F530" s="22"/>
      <c r="G530" s="29"/>
      <c r="K530" s="30"/>
      <c r="AS530">
        <v>530</v>
      </c>
      <c r="AT530">
        <f>2*60+43</f>
        <v>163</v>
      </c>
    </row>
    <row r="531" spans="1:46" ht="15.75" x14ac:dyDescent="0.25">
      <c r="A531" s="16">
        <v>489</v>
      </c>
      <c r="B531" s="22"/>
      <c r="C531" s="4">
        <f t="shared" ca="1" si="37"/>
        <v>200</v>
      </c>
      <c r="D531" s="16"/>
      <c r="E531" s="16"/>
      <c r="F531" s="22"/>
      <c r="G531" s="29"/>
      <c r="K531" s="30"/>
      <c r="AS531">
        <v>531</v>
      </c>
      <c r="AT531">
        <f>3*60+8</f>
        <v>188</v>
      </c>
    </row>
    <row r="532" spans="1:46" ht="15.75" x14ac:dyDescent="0.25">
      <c r="A532" s="16">
        <v>490</v>
      </c>
      <c r="B532" s="22"/>
      <c r="C532" s="4">
        <f t="shared" ca="1" si="37"/>
        <v>202</v>
      </c>
      <c r="D532" s="16"/>
      <c r="E532" s="16"/>
      <c r="F532" s="22"/>
      <c r="G532" s="29"/>
      <c r="K532" s="30"/>
      <c r="AS532">
        <v>532</v>
      </c>
      <c r="AT532">
        <f>3*60+8</f>
        <v>188</v>
      </c>
    </row>
    <row r="533" spans="1:46" ht="15.75" x14ac:dyDescent="0.25">
      <c r="A533" s="16">
        <v>491</v>
      </c>
      <c r="B533" s="22"/>
      <c r="C533" s="4">
        <f t="shared" ca="1" si="37"/>
        <v>228</v>
      </c>
      <c r="D533" s="16"/>
      <c r="E533" s="16"/>
      <c r="F533" s="22"/>
      <c r="G533" s="29"/>
      <c r="K533" s="30"/>
      <c r="AS533">
        <v>533</v>
      </c>
      <c r="AT533">
        <f>2*60+43</f>
        <v>163</v>
      </c>
    </row>
    <row r="534" spans="1:46" ht="15.75" x14ac:dyDescent="0.25">
      <c r="A534" s="16">
        <v>492</v>
      </c>
      <c r="B534" s="22"/>
      <c r="C534" s="4">
        <f t="shared" ca="1" si="37"/>
        <v>259</v>
      </c>
      <c r="D534" s="16"/>
      <c r="E534" s="16"/>
      <c r="F534" s="22"/>
      <c r="G534" s="29"/>
      <c r="K534" s="30"/>
      <c r="AS534">
        <v>534</v>
      </c>
      <c r="AT534">
        <f>3*60+22</f>
        <v>202</v>
      </c>
    </row>
    <row r="535" spans="1:46" ht="15.75" x14ac:dyDescent="0.25">
      <c r="A535" s="16">
        <v>493</v>
      </c>
      <c r="B535" s="22"/>
      <c r="C535" s="4">
        <f t="shared" ca="1" si="37"/>
        <v>352</v>
      </c>
      <c r="D535" s="16"/>
      <c r="E535" s="16"/>
      <c r="F535" s="22"/>
      <c r="G535" s="29"/>
      <c r="K535" s="30"/>
      <c r="AS535">
        <v>535</v>
      </c>
      <c r="AT535">
        <f>6*60+33</f>
        <v>393</v>
      </c>
    </row>
    <row r="536" spans="1:46" ht="15.75" x14ac:dyDescent="0.25">
      <c r="A536" s="16">
        <v>494</v>
      </c>
      <c r="B536" s="22"/>
      <c r="C536" s="4">
        <f t="shared" ca="1" si="37"/>
        <v>222</v>
      </c>
      <c r="D536" s="16"/>
      <c r="E536" s="16"/>
      <c r="F536" s="22"/>
      <c r="G536" s="29"/>
      <c r="K536" s="30"/>
      <c r="AS536">
        <v>536</v>
      </c>
      <c r="AT536">
        <f>6*60+33</f>
        <v>393</v>
      </c>
    </row>
    <row r="537" spans="1:46" ht="15.75" x14ac:dyDescent="0.25">
      <c r="A537" s="16">
        <v>495</v>
      </c>
      <c r="B537" s="22"/>
      <c r="C537" s="4">
        <f t="shared" ca="1" si="37"/>
        <v>321</v>
      </c>
      <c r="D537" s="16"/>
      <c r="E537" s="16"/>
      <c r="F537" s="22"/>
      <c r="G537" s="29"/>
      <c r="K537" s="30"/>
      <c r="AS537">
        <v>537</v>
      </c>
      <c r="AT537">
        <f>3*60+56</f>
        <v>236</v>
      </c>
    </row>
    <row r="538" spans="1:46" ht="15.75" x14ac:dyDescent="0.25">
      <c r="A538" s="16">
        <v>496</v>
      </c>
      <c r="B538" s="22"/>
      <c r="C538" s="4">
        <f t="shared" ca="1" si="37"/>
        <v>215</v>
      </c>
      <c r="D538" s="16"/>
      <c r="E538" s="16"/>
      <c r="F538" s="22"/>
      <c r="G538" s="29"/>
      <c r="K538" s="30"/>
      <c r="AS538">
        <v>538</v>
      </c>
      <c r="AT538">
        <f>3*60+56</f>
        <v>236</v>
      </c>
    </row>
    <row r="539" spans="1:46" ht="15.75" x14ac:dyDescent="0.25">
      <c r="A539" s="16">
        <v>497</v>
      </c>
      <c r="B539" s="22"/>
      <c r="C539" s="4">
        <f t="shared" ca="1" si="37"/>
        <v>273</v>
      </c>
      <c r="D539" s="16"/>
      <c r="E539" s="16"/>
      <c r="F539" s="22"/>
      <c r="G539" s="29"/>
      <c r="K539" s="30"/>
      <c r="AS539">
        <v>539</v>
      </c>
      <c r="AT539">
        <f>3*60+56</f>
        <v>236</v>
      </c>
    </row>
    <row r="540" spans="1:46" ht="15.75" x14ac:dyDescent="0.25">
      <c r="A540" s="16">
        <v>498</v>
      </c>
      <c r="B540" s="22"/>
      <c r="C540" s="4">
        <f t="shared" ca="1" si="37"/>
        <v>200</v>
      </c>
      <c r="D540" s="16"/>
      <c r="E540" s="16"/>
      <c r="F540" s="22"/>
      <c r="G540" s="29"/>
      <c r="K540" s="30"/>
      <c r="AS540">
        <v>540</v>
      </c>
      <c r="AT540">
        <f>3*60+20</f>
        <v>200</v>
      </c>
    </row>
    <row r="541" spans="1:46" ht="15.75" x14ac:dyDescent="0.25">
      <c r="A541" s="16">
        <v>499</v>
      </c>
      <c r="B541" s="22"/>
      <c r="C541" s="4">
        <f t="shared" ca="1" si="37"/>
        <v>264</v>
      </c>
      <c r="D541" s="16"/>
      <c r="E541" s="16"/>
      <c r="F541" s="22"/>
      <c r="G541" s="29"/>
      <c r="K541" s="30"/>
      <c r="AS541">
        <v>541</v>
      </c>
      <c r="AT541">
        <f>3*60+20</f>
        <v>200</v>
      </c>
    </row>
    <row r="542" spans="1:46" ht="15.75" x14ac:dyDescent="0.25">
      <c r="A542" s="16">
        <v>500</v>
      </c>
      <c r="B542" s="22"/>
      <c r="C542" s="4">
        <f t="shared" ca="1" si="37"/>
        <v>245</v>
      </c>
      <c r="D542" s="16"/>
      <c r="E542" s="16"/>
      <c r="F542" s="22"/>
      <c r="G542" s="29"/>
      <c r="K542" s="30"/>
      <c r="AS542">
        <v>542</v>
      </c>
      <c r="AT542">
        <f>3*60+48</f>
        <v>228</v>
      </c>
    </row>
    <row r="543" spans="1:46" ht="15.75" x14ac:dyDescent="0.25">
      <c r="A543" s="16">
        <v>501</v>
      </c>
      <c r="B543" s="22"/>
      <c r="C543" s="4">
        <f t="shared" ca="1" si="37"/>
        <v>157</v>
      </c>
      <c r="D543" s="16"/>
      <c r="E543" s="16"/>
      <c r="F543" s="22"/>
      <c r="G543" s="29"/>
      <c r="K543" s="30"/>
      <c r="AS543">
        <v>543</v>
      </c>
      <c r="AT543">
        <f>3*60+48</f>
        <v>228</v>
      </c>
    </row>
    <row r="544" spans="1:46" ht="15.75" x14ac:dyDescent="0.25">
      <c r="A544" s="16">
        <v>502</v>
      </c>
      <c r="B544" s="22"/>
      <c r="C544" s="4">
        <f t="shared" ca="1" si="37"/>
        <v>230</v>
      </c>
      <c r="D544" s="16"/>
      <c r="E544" s="16"/>
      <c r="F544" s="22"/>
      <c r="G544" s="29"/>
      <c r="K544" s="30"/>
      <c r="AS544">
        <v>544</v>
      </c>
      <c r="AT544">
        <f>3*60+48</f>
        <v>228</v>
      </c>
    </row>
    <row r="545" spans="1:46" ht="15.75" x14ac:dyDescent="0.25">
      <c r="A545" s="16">
        <v>503</v>
      </c>
      <c r="B545" s="22"/>
      <c r="C545" s="4">
        <f t="shared" ca="1" si="37"/>
        <v>250</v>
      </c>
      <c r="D545" s="16"/>
      <c r="E545" s="16"/>
      <c r="F545" s="22"/>
      <c r="G545" s="29"/>
      <c r="K545" s="30"/>
      <c r="AS545">
        <v>545</v>
      </c>
      <c r="AT545">
        <f>3*60+48</f>
        <v>228</v>
      </c>
    </row>
    <row r="546" spans="1:46" ht="15.75" x14ac:dyDescent="0.25">
      <c r="A546" s="16">
        <v>504</v>
      </c>
      <c r="B546" s="22"/>
      <c r="C546" s="4">
        <f t="shared" ca="1" si="37"/>
        <v>246</v>
      </c>
      <c r="D546" s="16"/>
      <c r="E546" s="16"/>
      <c r="F546" s="22"/>
      <c r="G546" s="29"/>
      <c r="K546" s="30"/>
      <c r="AS546">
        <v>546</v>
      </c>
      <c r="AT546">
        <f>3*60+48</f>
        <v>228</v>
      </c>
    </row>
    <row r="547" spans="1:46" ht="15.75" x14ac:dyDescent="0.25">
      <c r="A547" s="16">
        <v>505</v>
      </c>
      <c r="B547" s="22"/>
      <c r="C547" s="4">
        <f t="shared" ca="1" si="37"/>
        <v>271</v>
      </c>
      <c r="D547" s="16"/>
      <c r="E547" s="16"/>
      <c r="F547" s="22"/>
      <c r="G547" s="29"/>
      <c r="K547" s="30"/>
      <c r="AS547">
        <v>547</v>
      </c>
      <c r="AT547">
        <f>4*60+5</f>
        <v>245</v>
      </c>
    </row>
    <row r="548" spans="1:46" ht="15.75" x14ac:dyDescent="0.25">
      <c r="A548" s="16">
        <v>506</v>
      </c>
      <c r="B548" s="22"/>
      <c r="C548" s="4">
        <f t="shared" ca="1" si="37"/>
        <v>195</v>
      </c>
      <c r="D548" s="16"/>
      <c r="E548" s="16"/>
      <c r="F548" s="22"/>
      <c r="G548" s="29"/>
      <c r="K548" s="30"/>
      <c r="AS548">
        <v>548</v>
      </c>
      <c r="AT548">
        <f>3*60+48</f>
        <v>228</v>
      </c>
    </row>
    <row r="549" spans="1:46" ht="15.75" x14ac:dyDescent="0.25">
      <c r="A549" s="16">
        <v>507</v>
      </c>
      <c r="B549" s="22"/>
      <c r="C549" s="4">
        <f t="shared" ca="1" si="37"/>
        <v>210</v>
      </c>
      <c r="D549" s="16"/>
      <c r="E549" s="16"/>
      <c r="F549" s="22"/>
      <c r="G549" s="29"/>
      <c r="K549" s="30"/>
      <c r="AS549">
        <v>549</v>
      </c>
      <c r="AT549">
        <f>3*60+48</f>
        <v>228</v>
      </c>
    </row>
    <row r="550" spans="1:46" ht="15.75" x14ac:dyDescent="0.25">
      <c r="A550" s="16">
        <v>508</v>
      </c>
      <c r="B550" s="22"/>
      <c r="C550" s="4">
        <f t="shared" ca="1" si="37"/>
        <v>245</v>
      </c>
      <c r="D550" s="16"/>
      <c r="E550" s="16"/>
      <c r="F550" s="22"/>
      <c r="G550" s="29"/>
      <c r="K550" s="30"/>
      <c r="AS550">
        <v>550</v>
      </c>
      <c r="AT550">
        <f>3*60+48</f>
        <v>228</v>
      </c>
    </row>
    <row r="551" spans="1:46" ht="15.75" x14ac:dyDescent="0.25">
      <c r="A551" s="16">
        <v>509</v>
      </c>
      <c r="B551" s="22"/>
      <c r="C551" s="4">
        <f t="shared" ca="1" si="37"/>
        <v>245</v>
      </c>
      <c r="D551" s="16"/>
      <c r="E551" s="16"/>
      <c r="F551" s="22"/>
      <c r="G551" s="29"/>
      <c r="K551" s="30"/>
      <c r="AS551">
        <v>551</v>
      </c>
      <c r="AT551">
        <f>3*60+48</f>
        <v>228</v>
      </c>
    </row>
    <row r="552" spans="1:46" ht="15.75" x14ac:dyDescent="0.25">
      <c r="A552" s="16">
        <v>510</v>
      </c>
      <c r="B552" s="22"/>
      <c r="C552" s="4">
        <f t="shared" ca="1" si="37"/>
        <v>270</v>
      </c>
      <c r="D552" s="16"/>
      <c r="E552" s="16"/>
      <c r="F552" s="22"/>
      <c r="G552" s="29"/>
      <c r="K552" s="30"/>
      <c r="AS552">
        <v>552</v>
      </c>
      <c r="AT552">
        <f>4*60+17</f>
        <v>257</v>
      </c>
    </row>
    <row r="553" spans="1:46" ht="15.75" x14ac:dyDescent="0.25">
      <c r="A553" s="16">
        <v>511</v>
      </c>
      <c r="B553" s="22"/>
      <c r="C553" s="4">
        <f t="shared" ca="1" si="37"/>
        <v>293</v>
      </c>
      <c r="D553" s="16"/>
      <c r="E553" s="16"/>
      <c r="F553" s="22"/>
      <c r="G553" s="29"/>
      <c r="K553" s="30"/>
      <c r="AS553">
        <v>553</v>
      </c>
      <c r="AT553">
        <f>3*60+14</f>
        <v>194</v>
      </c>
    </row>
    <row r="554" spans="1:46" ht="15.75" x14ac:dyDescent="0.25">
      <c r="A554" s="16">
        <v>512</v>
      </c>
      <c r="B554" s="22"/>
      <c r="C554" s="4">
        <f t="shared" ca="1" si="37"/>
        <v>262</v>
      </c>
      <c r="D554" s="16"/>
      <c r="E554" s="16"/>
      <c r="F554" s="22"/>
      <c r="G554" s="29"/>
      <c r="K554" s="30"/>
      <c r="AS554">
        <v>554</v>
      </c>
      <c r="AT554">
        <f>3*60+14</f>
        <v>194</v>
      </c>
    </row>
    <row r="555" spans="1:46" ht="15.75" x14ac:dyDescent="0.25">
      <c r="A555" s="16">
        <v>513</v>
      </c>
      <c r="B555" s="22"/>
      <c r="C555" s="4">
        <f t="shared" ref="C555:C618" ca="1" si="39">IF(OR(ISBLANK(A555),A555&gt;$I$9),NA(),OFFSET(INDIRECT($BA$3),A555-1,0,1,1))</f>
        <v>224</v>
      </c>
      <c r="D555" s="16"/>
      <c r="E555" s="16"/>
      <c r="F555" s="22"/>
      <c r="G555" s="29"/>
      <c r="K555" s="30"/>
      <c r="AS555">
        <v>555</v>
      </c>
      <c r="AT555">
        <f t="shared" ref="AT555:AT563" si="40">4*60+24</f>
        <v>264</v>
      </c>
    </row>
    <row r="556" spans="1:46" ht="15.75" x14ac:dyDescent="0.25">
      <c r="A556" s="16">
        <v>514</v>
      </c>
      <c r="B556" s="22"/>
      <c r="C556" s="4">
        <f t="shared" ca="1" si="39"/>
        <v>199</v>
      </c>
      <c r="D556" s="16"/>
      <c r="E556" s="16"/>
      <c r="F556" s="22"/>
      <c r="G556" s="29"/>
      <c r="K556" s="30"/>
      <c r="AS556">
        <v>556</v>
      </c>
      <c r="AT556">
        <f t="shared" si="40"/>
        <v>264</v>
      </c>
    </row>
    <row r="557" spans="1:46" ht="15.75" x14ac:dyDescent="0.25">
      <c r="A557" s="16">
        <v>515</v>
      </c>
      <c r="B557" s="22"/>
      <c r="C557" s="4">
        <f t="shared" ca="1" si="39"/>
        <v>188</v>
      </c>
      <c r="D557" s="16"/>
      <c r="E557" s="16"/>
      <c r="F557" s="22"/>
      <c r="G557" s="29"/>
      <c r="K557" s="30"/>
      <c r="AS557">
        <v>557</v>
      </c>
      <c r="AT557">
        <f t="shared" si="40"/>
        <v>264</v>
      </c>
    </row>
    <row r="558" spans="1:46" ht="15.75" x14ac:dyDescent="0.25">
      <c r="A558" s="16">
        <v>516</v>
      </c>
      <c r="B558" s="22"/>
      <c r="C558" s="4">
        <f t="shared" ca="1" si="39"/>
        <v>295</v>
      </c>
      <c r="D558" s="16"/>
      <c r="E558" s="16"/>
      <c r="F558" s="22"/>
      <c r="G558" s="29"/>
      <c r="K558" s="30"/>
      <c r="AS558">
        <v>558</v>
      </c>
      <c r="AT558">
        <f t="shared" si="40"/>
        <v>264</v>
      </c>
    </row>
    <row r="559" spans="1:46" ht="15.75" x14ac:dyDescent="0.25">
      <c r="A559" s="16">
        <v>517</v>
      </c>
      <c r="B559" s="22"/>
      <c r="C559" s="4">
        <f t="shared" ca="1" si="39"/>
        <v>252</v>
      </c>
      <c r="D559" s="16"/>
      <c r="E559" s="16"/>
      <c r="F559" s="22"/>
      <c r="G559" s="29"/>
      <c r="K559" s="30"/>
      <c r="AS559">
        <v>559</v>
      </c>
      <c r="AT559">
        <f t="shared" si="40"/>
        <v>264</v>
      </c>
    </row>
    <row r="560" spans="1:46" ht="15.75" x14ac:dyDescent="0.25">
      <c r="A560" s="16">
        <v>518</v>
      </c>
      <c r="B560" s="22"/>
      <c r="C560" s="4">
        <f t="shared" ca="1" si="39"/>
        <v>216</v>
      </c>
      <c r="D560" s="16"/>
      <c r="E560" s="16"/>
      <c r="F560" s="22"/>
      <c r="G560" s="29"/>
      <c r="K560" s="30"/>
      <c r="AS560">
        <v>560</v>
      </c>
      <c r="AT560">
        <f t="shared" si="40"/>
        <v>264</v>
      </c>
    </row>
    <row r="561" spans="1:46" ht="15.75" x14ac:dyDescent="0.25">
      <c r="A561" s="16">
        <v>519</v>
      </c>
      <c r="B561" s="22"/>
      <c r="C561" s="4">
        <f t="shared" ca="1" si="39"/>
        <v>204</v>
      </c>
      <c r="D561" s="16"/>
      <c r="E561" s="16"/>
      <c r="F561" s="22"/>
      <c r="G561" s="29"/>
      <c r="K561" s="30"/>
      <c r="AS561">
        <v>561</v>
      </c>
      <c r="AT561">
        <f t="shared" si="40"/>
        <v>264</v>
      </c>
    </row>
    <row r="562" spans="1:46" ht="15.75" x14ac:dyDescent="0.25">
      <c r="A562" s="16">
        <v>520</v>
      </c>
      <c r="B562" s="22"/>
      <c r="C562" s="4">
        <f t="shared" ca="1" si="39"/>
        <v>247</v>
      </c>
      <c r="D562" s="16"/>
      <c r="E562" s="16"/>
      <c r="F562" s="22"/>
      <c r="G562" s="29"/>
      <c r="K562" s="30"/>
      <c r="AS562">
        <v>562</v>
      </c>
      <c r="AT562">
        <f t="shared" si="40"/>
        <v>264</v>
      </c>
    </row>
    <row r="563" spans="1:46" ht="15.75" x14ac:dyDescent="0.25">
      <c r="A563" s="16">
        <v>521</v>
      </c>
      <c r="B563" s="22"/>
      <c r="C563" s="4">
        <f t="shared" ca="1" si="39"/>
        <v>310</v>
      </c>
      <c r="D563" s="16"/>
      <c r="E563" s="16"/>
      <c r="F563" s="22"/>
      <c r="G563" s="29"/>
      <c r="K563" s="30"/>
      <c r="AS563">
        <v>563</v>
      </c>
      <c r="AT563">
        <f t="shared" si="40"/>
        <v>264</v>
      </c>
    </row>
    <row r="564" spans="1:46" ht="15.75" x14ac:dyDescent="0.25">
      <c r="A564" s="16">
        <v>522</v>
      </c>
      <c r="B564" s="22"/>
      <c r="C564" s="4">
        <f t="shared" ca="1" si="39"/>
        <v>244</v>
      </c>
      <c r="D564" s="16"/>
      <c r="E564" s="16"/>
      <c r="F564" s="22"/>
      <c r="G564" s="29"/>
      <c r="K564" s="30"/>
      <c r="AS564">
        <v>564</v>
      </c>
      <c r="AT564">
        <f>3*60+52</f>
        <v>232</v>
      </c>
    </row>
    <row r="565" spans="1:46" ht="15.75" x14ac:dyDescent="0.25">
      <c r="A565" s="16">
        <v>523</v>
      </c>
      <c r="B565" s="22"/>
      <c r="C565" s="4">
        <f t="shared" ca="1" si="39"/>
        <v>239</v>
      </c>
      <c r="D565" s="16"/>
      <c r="E565" s="16"/>
      <c r="F565" s="22"/>
      <c r="G565" s="29"/>
      <c r="K565" s="30"/>
      <c r="AS565">
        <v>565</v>
      </c>
      <c r="AT565">
        <f>3*60+52</f>
        <v>232</v>
      </c>
    </row>
    <row r="566" spans="1:46" ht="15.75" x14ac:dyDescent="0.25">
      <c r="A566" s="16">
        <v>524</v>
      </c>
      <c r="B566" s="22"/>
      <c r="C566" s="4">
        <f t="shared" ca="1" si="39"/>
        <v>293</v>
      </c>
      <c r="D566" s="16"/>
      <c r="E566" s="16"/>
      <c r="F566" s="22"/>
      <c r="G566" s="29"/>
      <c r="K566" s="30"/>
      <c r="AS566">
        <v>566</v>
      </c>
      <c r="AT566">
        <f>3*60+52</f>
        <v>232</v>
      </c>
    </row>
    <row r="567" spans="1:46" ht="15.75" x14ac:dyDescent="0.25">
      <c r="A567" s="16">
        <v>525</v>
      </c>
      <c r="B567" s="22"/>
      <c r="C567" s="4">
        <f t="shared" ca="1" si="39"/>
        <v>256</v>
      </c>
      <c r="D567" s="16"/>
      <c r="E567" s="16"/>
      <c r="F567" s="22"/>
      <c r="G567" s="29"/>
      <c r="K567" s="30"/>
      <c r="AS567">
        <v>567</v>
      </c>
      <c r="AT567">
        <f>3*60+29</f>
        <v>209</v>
      </c>
    </row>
    <row r="568" spans="1:46" ht="15.75" x14ac:dyDescent="0.25">
      <c r="A568" s="16">
        <v>526</v>
      </c>
      <c r="B568" s="22"/>
      <c r="C568" s="4">
        <f t="shared" ca="1" si="39"/>
        <v>235</v>
      </c>
      <c r="D568" s="16"/>
      <c r="E568" s="16"/>
      <c r="F568" s="22"/>
      <c r="G568" s="29"/>
      <c r="K568" s="30"/>
      <c r="AS568">
        <v>568</v>
      </c>
      <c r="AT568">
        <f>3*60+29</f>
        <v>209</v>
      </c>
    </row>
    <row r="569" spans="1:46" ht="15.75" x14ac:dyDescent="0.25">
      <c r="A569" s="16">
        <v>527</v>
      </c>
      <c r="B569" s="22"/>
      <c r="C569" s="4">
        <f t="shared" ca="1" si="39"/>
        <v>308</v>
      </c>
      <c r="D569" s="16"/>
      <c r="E569" s="16"/>
      <c r="F569" s="22"/>
      <c r="G569" s="29"/>
      <c r="K569" s="30"/>
      <c r="AS569">
        <v>569</v>
      </c>
      <c r="AT569">
        <f t="shared" ref="AT569:AT574" si="41">3*60+45</f>
        <v>225</v>
      </c>
    </row>
    <row r="570" spans="1:46" ht="15.75" x14ac:dyDescent="0.25">
      <c r="A570" s="16">
        <v>528</v>
      </c>
      <c r="B570" s="22"/>
      <c r="C570" s="4">
        <f t="shared" ca="1" si="39"/>
        <v>252</v>
      </c>
      <c r="D570" s="16"/>
      <c r="E570" s="16"/>
      <c r="F570" s="22"/>
      <c r="G570" s="29"/>
      <c r="K570" s="30"/>
      <c r="AS570">
        <v>570</v>
      </c>
      <c r="AT570">
        <f t="shared" si="41"/>
        <v>225</v>
      </c>
    </row>
    <row r="571" spans="1:46" ht="15.75" x14ac:dyDescent="0.25">
      <c r="A571" s="16">
        <v>529</v>
      </c>
      <c r="B571" s="22"/>
      <c r="C571" s="4">
        <f t="shared" ca="1" si="39"/>
        <v>204</v>
      </c>
      <c r="D571" s="16"/>
      <c r="E571" s="16"/>
      <c r="F571" s="22"/>
      <c r="G571" s="29"/>
      <c r="K571" s="30"/>
      <c r="AS571">
        <v>571</v>
      </c>
      <c r="AT571">
        <f t="shared" si="41"/>
        <v>225</v>
      </c>
    </row>
    <row r="572" spans="1:46" ht="15.75" x14ac:dyDescent="0.25">
      <c r="A572" s="16">
        <v>530</v>
      </c>
      <c r="B572" s="22"/>
      <c r="C572" s="4">
        <f t="shared" ca="1" si="39"/>
        <v>247</v>
      </c>
      <c r="D572" s="16"/>
      <c r="E572" s="16"/>
      <c r="F572" s="22"/>
      <c r="G572" s="29"/>
      <c r="K572" s="30"/>
      <c r="AS572">
        <v>572</v>
      </c>
      <c r="AT572">
        <f t="shared" si="41"/>
        <v>225</v>
      </c>
    </row>
    <row r="573" spans="1:46" ht="15.75" x14ac:dyDescent="0.25">
      <c r="A573" s="16">
        <v>531</v>
      </c>
      <c r="B573" s="22"/>
      <c r="C573" s="4">
        <f t="shared" ca="1" si="39"/>
        <v>228</v>
      </c>
      <c r="D573" s="16"/>
      <c r="E573" s="16"/>
      <c r="F573" s="22"/>
      <c r="G573" s="29"/>
      <c r="K573" s="30"/>
      <c r="AS573">
        <v>573</v>
      </c>
      <c r="AT573">
        <f t="shared" si="41"/>
        <v>225</v>
      </c>
    </row>
    <row r="574" spans="1:46" ht="15.75" x14ac:dyDescent="0.25">
      <c r="A574" s="16">
        <v>532</v>
      </c>
      <c r="B574" s="22"/>
      <c r="C574" s="4">
        <f t="shared" ca="1" si="39"/>
        <v>224</v>
      </c>
      <c r="D574" s="16"/>
      <c r="E574" s="16"/>
      <c r="F574" s="22"/>
      <c r="G574" s="29"/>
      <c r="K574" s="30"/>
      <c r="AS574">
        <v>574</v>
      </c>
      <c r="AT574">
        <f t="shared" si="41"/>
        <v>225</v>
      </c>
    </row>
    <row r="575" spans="1:46" ht="15.75" x14ac:dyDescent="0.25">
      <c r="A575" s="16">
        <v>533</v>
      </c>
      <c r="B575" s="22"/>
      <c r="C575" s="4">
        <f t="shared" ca="1" si="39"/>
        <v>296</v>
      </c>
      <c r="D575" s="16"/>
      <c r="E575" s="16"/>
      <c r="F575" s="22"/>
      <c r="G575" s="29"/>
      <c r="K575" s="30"/>
      <c r="AS575">
        <v>575</v>
      </c>
      <c r="AT575">
        <f>3*60+45</f>
        <v>225</v>
      </c>
    </row>
    <row r="576" spans="1:46" ht="15.75" x14ac:dyDescent="0.25">
      <c r="A576" s="16">
        <v>534</v>
      </c>
      <c r="B576" s="22"/>
      <c r="C576" s="4">
        <f t="shared" ca="1" si="39"/>
        <v>218</v>
      </c>
      <c r="D576" s="16"/>
      <c r="E576" s="16"/>
      <c r="F576" s="22"/>
      <c r="G576" s="29"/>
      <c r="K576" s="30"/>
      <c r="AS576">
        <v>576</v>
      </c>
      <c r="AT576">
        <f>3*60+45</f>
        <v>225</v>
      </c>
    </row>
    <row r="577" spans="1:46" ht="15.75" x14ac:dyDescent="0.25">
      <c r="A577" s="16">
        <v>535</v>
      </c>
      <c r="B577" s="22"/>
      <c r="C577" s="4">
        <f t="shared" ca="1" si="39"/>
        <v>182</v>
      </c>
      <c r="D577" s="16"/>
      <c r="E577" s="16"/>
      <c r="F577" s="22"/>
      <c r="G577" s="29"/>
      <c r="K577" s="30"/>
      <c r="AS577">
        <v>577</v>
      </c>
      <c r="AT577">
        <f>3*60+45</f>
        <v>225</v>
      </c>
    </row>
    <row r="578" spans="1:46" ht="15.75" x14ac:dyDescent="0.25">
      <c r="A578" s="16">
        <v>536</v>
      </c>
      <c r="B578" s="22"/>
      <c r="C578" s="4">
        <f t="shared" ca="1" si="39"/>
        <v>303</v>
      </c>
      <c r="D578" s="16"/>
      <c r="E578" s="16"/>
      <c r="F578" s="22"/>
      <c r="G578" s="29"/>
      <c r="K578" s="30"/>
      <c r="AS578">
        <v>578</v>
      </c>
      <c r="AT578">
        <f>3*60+45</f>
        <v>225</v>
      </c>
    </row>
    <row r="579" spans="1:46" ht="15.75" x14ac:dyDescent="0.25">
      <c r="A579" s="16">
        <v>537</v>
      </c>
      <c r="B579" s="22"/>
      <c r="C579" s="4">
        <f t="shared" ca="1" si="39"/>
        <v>286</v>
      </c>
      <c r="D579" s="16"/>
      <c r="E579" s="16"/>
      <c r="F579" s="22"/>
      <c r="G579" s="29"/>
      <c r="K579" s="30"/>
      <c r="AS579">
        <v>579</v>
      </c>
      <c r="AT579">
        <f>3*60+39</f>
        <v>219</v>
      </c>
    </row>
    <row r="580" spans="1:46" ht="15.75" x14ac:dyDescent="0.25">
      <c r="A580" s="16">
        <v>538</v>
      </c>
      <c r="B580" s="22"/>
      <c r="C580" s="4">
        <f t="shared" ca="1" si="39"/>
        <v>152</v>
      </c>
      <c r="D580" s="16"/>
      <c r="E580" s="16"/>
      <c r="F580" s="22"/>
      <c r="G580" s="29"/>
      <c r="K580" s="30"/>
      <c r="AS580">
        <v>580</v>
      </c>
      <c r="AT580">
        <f t="shared" ref="AT580:AT585" si="42">3*60+36</f>
        <v>216</v>
      </c>
    </row>
    <row r="581" spans="1:46" ht="15.75" x14ac:dyDescent="0.25">
      <c r="A581" s="16">
        <v>539</v>
      </c>
      <c r="B581" s="22"/>
      <c r="C581" s="4">
        <f t="shared" ca="1" si="39"/>
        <v>252</v>
      </c>
      <c r="D581" s="16"/>
      <c r="E581" s="16"/>
      <c r="F581" s="22"/>
      <c r="G581" s="29"/>
      <c r="K581" s="30"/>
      <c r="AS581">
        <v>581</v>
      </c>
      <c r="AT581">
        <f t="shared" si="42"/>
        <v>216</v>
      </c>
    </row>
    <row r="582" spans="1:46" ht="15.75" x14ac:dyDescent="0.25">
      <c r="A582" s="16">
        <v>540</v>
      </c>
      <c r="B582" s="22"/>
      <c r="C582" s="4">
        <f t="shared" ca="1" si="39"/>
        <v>208</v>
      </c>
      <c r="D582" s="16"/>
      <c r="E582" s="16"/>
      <c r="F582" s="22"/>
      <c r="G582" s="29"/>
      <c r="K582" s="30"/>
      <c r="AS582">
        <v>582</v>
      </c>
      <c r="AT582">
        <f t="shared" si="42"/>
        <v>216</v>
      </c>
    </row>
    <row r="583" spans="1:46" ht="15.75" x14ac:dyDescent="0.25">
      <c r="A583" s="16">
        <v>541</v>
      </c>
      <c r="B583" s="22"/>
      <c r="C583" s="4">
        <f t="shared" ca="1" si="39"/>
        <v>283</v>
      </c>
      <c r="D583" s="16"/>
      <c r="E583" s="16"/>
      <c r="F583" s="22"/>
      <c r="G583" s="29"/>
      <c r="K583" s="30"/>
      <c r="AS583">
        <v>583</v>
      </c>
      <c r="AT583">
        <f t="shared" si="42"/>
        <v>216</v>
      </c>
    </row>
    <row r="584" spans="1:46" ht="15.75" x14ac:dyDescent="0.25">
      <c r="A584" s="16">
        <v>542</v>
      </c>
      <c r="B584" s="22"/>
      <c r="C584" s="4">
        <f t="shared" ca="1" si="39"/>
        <v>243</v>
      </c>
      <c r="D584" s="16"/>
      <c r="E584" s="16"/>
      <c r="F584" s="22"/>
      <c r="G584" s="29"/>
      <c r="K584" s="30"/>
      <c r="AS584">
        <v>584</v>
      </c>
      <c r="AT584">
        <f t="shared" si="42"/>
        <v>216</v>
      </c>
    </row>
    <row r="585" spans="1:46" ht="15.75" x14ac:dyDescent="0.25">
      <c r="A585" s="16">
        <v>543</v>
      </c>
      <c r="B585" s="22"/>
      <c r="C585" s="4">
        <f t="shared" ca="1" si="39"/>
        <v>214</v>
      </c>
      <c r="D585" s="16"/>
      <c r="E585" s="16"/>
      <c r="F585" s="22"/>
      <c r="G585" s="29"/>
      <c r="K585" s="30"/>
      <c r="AS585">
        <v>585</v>
      </c>
      <c r="AT585">
        <f t="shared" si="42"/>
        <v>216</v>
      </c>
    </row>
    <row r="586" spans="1:46" ht="15.75" x14ac:dyDescent="0.25">
      <c r="A586" s="16">
        <v>544</v>
      </c>
      <c r="B586" s="22"/>
      <c r="C586" s="4">
        <f t="shared" ca="1" si="39"/>
        <v>172</v>
      </c>
      <c r="D586" s="16"/>
      <c r="E586" s="16"/>
      <c r="F586" s="22"/>
      <c r="G586" s="29"/>
      <c r="K586" s="30"/>
      <c r="AS586">
        <v>586</v>
      </c>
      <c r="AT586">
        <f t="shared" ref="AT586:AT592" si="43">2*60+48</f>
        <v>168</v>
      </c>
    </row>
    <row r="587" spans="1:46" ht="15.75" x14ac:dyDescent="0.25">
      <c r="A587" s="16">
        <v>545</v>
      </c>
      <c r="B587" s="22"/>
      <c r="C587" s="4">
        <f t="shared" ca="1" si="39"/>
        <v>270</v>
      </c>
      <c r="D587" s="16"/>
      <c r="E587" s="16"/>
      <c r="F587" s="22"/>
      <c r="G587" s="29"/>
      <c r="K587" s="30"/>
      <c r="AS587">
        <v>587</v>
      </c>
      <c r="AT587">
        <f t="shared" si="43"/>
        <v>168</v>
      </c>
    </row>
    <row r="588" spans="1:46" ht="15.75" x14ac:dyDescent="0.25">
      <c r="A588" s="16">
        <v>546</v>
      </c>
      <c r="B588" s="22"/>
      <c r="C588" s="4">
        <f t="shared" ca="1" si="39"/>
        <v>230</v>
      </c>
      <c r="D588" s="16"/>
      <c r="E588" s="16"/>
      <c r="F588" s="22"/>
      <c r="G588" s="29"/>
      <c r="K588" s="30"/>
      <c r="AS588">
        <v>588</v>
      </c>
      <c r="AT588">
        <f t="shared" si="43"/>
        <v>168</v>
      </c>
    </row>
    <row r="589" spans="1:46" ht="15.75" x14ac:dyDescent="0.25">
      <c r="A589" s="16">
        <v>547</v>
      </c>
      <c r="B589" s="22"/>
      <c r="C589" s="4">
        <f t="shared" ca="1" si="39"/>
        <v>235</v>
      </c>
      <c r="D589" s="16"/>
      <c r="E589" s="16"/>
      <c r="F589" s="22"/>
      <c r="G589" s="29"/>
      <c r="K589" s="30"/>
      <c r="AS589">
        <v>589</v>
      </c>
      <c r="AT589">
        <f t="shared" si="43"/>
        <v>168</v>
      </c>
    </row>
    <row r="590" spans="1:46" ht="15.75" x14ac:dyDescent="0.25">
      <c r="A590" s="16">
        <v>548</v>
      </c>
      <c r="B590" s="22"/>
      <c r="C590" s="4">
        <f t="shared" ca="1" si="39"/>
        <v>224</v>
      </c>
      <c r="D590" s="16"/>
      <c r="E590" s="16"/>
      <c r="F590" s="22"/>
      <c r="G590" s="29"/>
      <c r="K590" s="30"/>
      <c r="AS590">
        <v>590</v>
      </c>
      <c r="AT590">
        <f t="shared" si="43"/>
        <v>168</v>
      </c>
    </row>
    <row r="591" spans="1:46" ht="15.75" x14ac:dyDescent="0.25">
      <c r="A591" s="16">
        <v>549</v>
      </c>
      <c r="B591" s="22"/>
      <c r="C591" s="4">
        <f t="shared" ca="1" si="39"/>
        <v>233</v>
      </c>
      <c r="D591" s="16"/>
      <c r="E591" s="16"/>
      <c r="F591" s="22"/>
      <c r="G591" s="29"/>
      <c r="K591" s="30"/>
      <c r="AS591">
        <v>591</v>
      </c>
      <c r="AT591">
        <f t="shared" si="43"/>
        <v>168</v>
      </c>
    </row>
    <row r="592" spans="1:46" ht="15.75" x14ac:dyDescent="0.25">
      <c r="A592" s="16">
        <v>550</v>
      </c>
      <c r="B592" s="22"/>
      <c r="C592" s="4">
        <f t="shared" ca="1" si="39"/>
        <v>308</v>
      </c>
      <c r="D592" s="16"/>
      <c r="E592" s="16"/>
      <c r="F592" s="22"/>
      <c r="G592" s="29"/>
      <c r="K592" s="30"/>
      <c r="AS592">
        <v>592</v>
      </c>
      <c r="AT592">
        <f t="shared" si="43"/>
        <v>168</v>
      </c>
    </row>
    <row r="593" spans="1:46" ht="15.75" x14ac:dyDescent="0.25">
      <c r="A593" s="16">
        <v>551</v>
      </c>
      <c r="B593" s="22"/>
      <c r="C593" s="4">
        <f t="shared" ca="1" si="39"/>
        <v>233</v>
      </c>
      <c r="D593" s="16"/>
      <c r="E593" s="16"/>
      <c r="F593" s="22"/>
      <c r="G593" s="29"/>
      <c r="K593" s="30"/>
      <c r="AS593">
        <v>593</v>
      </c>
      <c r="AT593">
        <f>3*60+32</f>
        <v>212</v>
      </c>
    </row>
    <row r="594" spans="1:46" ht="15.75" x14ac:dyDescent="0.25">
      <c r="A594" s="16">
        <v>552</v>
      </c>
      <c r="B594" s="22"/>
      <c r="C594" s="4">
        <f t="shared" ca="1" si="39"/>
        <v>180</v>
      </c>
      <c r="D594" s="16"/>
      <c r="E594" s="16"/>
      <c r="F594" s="22"/>
      <c r="G594" s="29"/>
      <c r="K594" s="30"/>
      <c r="AS594">
        <v>594</v>
      </c>
      <c r="AT594">
        <f t="shared" ref="AT594:AT600" si="44">3*60+42</f>
        <v>222</v>
      </c>
    </row>
    <row r="595" spans="1:46" ht="15.75" x14ac:dyDescent="0.25">
      <c r="A595" s="16">
        <v>553</v>
      </c>
      <c r="B595" s="22"/>
      <c r="C595" s="4">
        <f t="shared" ca="1" si="39"/>
        <v>223</v>
      </c>
      <c r="D595" s="16"/>
      <c r="E595" s="16"/>
      <c r="F595" s="22"/>
      <c r="G595" s="29"/>
      <c r="K595" s="30"/>
      <c r="AS595">
        <v>595</v>
      </c>
      <c r="AT595">
        <f t="shared" si="44"/>
        <v>222</v>
      </c>
    </row>
    <row r="596" spans="1:46" ht="15.75" x14ac:dyDescent="0.25">
      <c r="A596" s="16">
        <v>554</v>
      </c>
      <c r="B596" s="22"/>
      <c r="C596" s="4">
        <f t="shared" ca="1" si="39"/>
        <v>263</v>
      </c>
      <c r="D596" s="16"/>
      <c r="E596" s="16"/>
      <c r="F596" s="22"/>
      <c r="G596" s="29"/>
      <c r="K596" s="30"/>
      <c r="AS596">
        <v>596</v>
      </c>
      <c r="AT596">
        <f t="shared" si="44"/>
        <v>222</v>
      </c>
    </row>
    <row r="597" spans="1:46" ht="15.75" x14ac:dyDescent="0.25">
      <c r="A597" s="16">
        <v>555</v>
      </c>
      <c r="B597" s="22"/>
      <c r="C597" s="4">
        <f t="shared" ca="1" si="39"/>
        <v>186</v>
      </c>
      <c r="D597" s="16"/>
      <c r="E597" s="16"/>
      <c r="F597" s="22"/>
      <c r="G597" s="29"/>
      <c r="K597" s="30"/>
      <c r="AS597">
        <v>597</v>
      </c>
      <c r="AT597">
        <f t="shared" si="44"/>
        <v>222</v>
      </c>
    </row>
    <row r="598" spans="1:46" ht="15.75" x14ac:dyDescent="0.25">
      <c r="A598" s="16">
        <v>556</v>
      </c>
      <c r="B598" s="22"/>
      <c r="C598" s="4">
        <f t="shared" ca="1" si="39"/>
        <v>258</v>
      </c>
      <c r="D598" s="16"/>
      <c r="E598" s="16"/>
      <c r="F598" s="22"/>
      <c r="G598" s="29"/>
      <c r="K598" s="30"/>
      <c r="AS598">
        <v>598</v>
      </c>
      <c r="AT598">
        <f t="shared" si="44"/>
        <v>222</v>
      </c>
    </row>
    <row r="599" spans="1:46" ht="15.75" x14ac:dyDescent="0.25">
      <c r="A599" s="16">
        <v>557</v>
      </c>
      <c r="B599" s="22"/>
      <c r="C599" s="4">
        <f t="shared" ca="1" si="39"/>
        <v>178</v>
      </c>
      <c r="D599" s="16"/>
      <c r="E599" s="16"/>
      <c r="F599" s="22"/>
      <c r="G599" s="29"/>
      <c r="K599" s="30"/>
      <c r="AS599">
        <v>599</v>
      </c>
      <c r="AT599">
        <f t="shared" si="44"/>
        <v>222</v>
      </c>
    </row>
    <row r="600" spans="1:46" ht="15.75" x14ac:dyDescent="0.25">
      <c r="A600" s="16">
        <v>558</v>
      </c>
      <c r="B600" s="22"/>
      <c r="C600" s="4">
        <f t="shared" ca="1" si="39"/>
        <v>180</v>
      </c>
      <c r="D600" s="16"/>
      <c r="E600" s="16"/>
      <c r="F600" s="22"/>
      <c r="G600" s="29"/>
      <c r="K600" s="30"/>
      <c r="AS600">
        <v>600</v>
      </c>
      <c r="AT600">
        <f t="shared" si="44"/>
        <v>222</v>
      </c>
    </row>
    <row r="601" spans="1:46" ht="15.75" x14ac:dyDescent="0.25">
      <c r="A601" s="16">
        <v>559</v>
      </c>
      <c r="B601" s="22"/>
      <c r="C601" s="4">
        <f t="shared" ca="1" si="39"/>
        <v>328</v>
      </c>
      <c r="D601" s="16"/>
      <c r="E601" s="16"/>
      <c r="F601" s="22"/>
      <c r="G601" s="29"/>
      <c r="K601" s="30"/>
      <c r="AS601">
        <v>601</v>
      </c>
      <c r="AT601">
        <f>3*60+56</f>
        <v>236</v>
      </c>
    </row>
    <row r="602" spans="1:46" ht="15.75" x14ac:dyDescent="0.25">
      <c r="A602" s="16">
        <v>560</v>
      </c>
      <c r="B602" s="22"/>
      <c r="C602" s="4">
        <f t="shared" ca="1" si="39"/>
        <v>236</v>
      </c>
      <c r="D602" s="16"/>
      <c r="E602" s="16"/>
      <c r="F602" s="22"/>
      <c r="G602" s="29"/>
      <c r="K602" s="30"/>
      <c r="AS602">
        <v>602</v>
      </c>
      <c r="AT602">
        <f>3*60+56</f>
        <v>236</v>
      </c>
    </row>
    <row r="603" spans="1:46" ht="15.75" x14ac:dyDescent="0.25">
      <c r="A603" s="16">
        <v>561</v>
      </c>
      <c r="B603" s="22"/>
      <c r="C603" s="4">
        <f t="shared" ca="1" si="39"/>
        <v>227</v>
      </c>
      <c r="D603" s="16"/>
      <c r="E603" s="16"/>
      <c r="F603" s="22"/>
      <c r="G603" s="29"/>
      <c r="K603" s="30"/>
      <c r="AS603">
        <v>603</v>
      </c>
      <c r="AT603">
        <f>3*60+56</f>
        <v>236</v>
      </c>
    </row>
    <row r="604" spans="1:46" ht="15.75" x14ac:dyDescent="0.25">
      <c r="A604" s="16">
        <v>562</v>
      </c>
      <c r="B604" s="22"/>
      <c r="C604" s="4">
        <f t="shared" ca="1" si="39"/>
        <v>238</v>
      </c>
      <c r="D604" s="16"/>
      <c r="E604" s="16"/>
      <c r="F604" s="22"/>
      <c r="G604" s="29"/>
      <c r="K604" s="30"/>
      <c r="AS604">
        <v>604</v>
      </c>
      <c r="AT604">
        <f t="shared" ref="AT604:AT609" si="45">3*60+45</f>
        <v>225</v>
      </c>
    </row>
    <row r="605" spans="1:46" ht="15.75" x14ac:dyDescent="0.25">
      <c r="A605" s="16">
        <v>563</v>
      </c>
      <c r="B605" s="22"/>
      <c r="C605" s="4">
        <f t="shared" ca="1" si="39"/>
        <v>243</v>
      </c>
      <c r="D605" s="16"/>
      <c r="E605" s="16"/>
      <c r="F605" s="22"/>
      <c r="G605" s="29"/>
      <c r="K605" s="30"/>
      <c r="AS605">
        <v>605</v>
      </c>
      <c r="AT605">
        <f t="shared" si="45"/>
        <v>225</v>
      </c>
    </row>
    <row r="606" spans="1:46" ht="15.75" x14ac:dyDescent="0.25">
      <c r="A606" s="16">
        <v>564</v>
      </c>
      <c r="B606" s="22"/>
      <c r="C606" s="4">
        <f t="shared" ca="1" si="39"/>
        <v>254</v>
      </c>
      <c r="D606" s="16"/>
      <c r="E606" s="16"/>
      <c r="F606" s="22"/>
      <c r="G606" s="29"/>
      <c r="K606" s="30"/>
      <c r="AS606">
        <v>606</v>
      </c>
      <c r="AT606">
        <f t="shared" si="45"/>
        <v>225</v>
      </c>
    </row>
    <row r="607" spans="1:46" ht="15.75" x14ac:dyDescent="0.25">
      <c r="A607" s="16">
        <v>565</v>
      </c>
      <c r="B607" s="22"/>
      <c r="C607" s="4">
        <f t="shared" ca="1" si="39"/>
        <v>212</v>
      </c>
      <c r="D607" s="16"/>
      <c r="E607" s="16"/>
      <c r="F607" s="22"/>
      <c r="G607" s="29"/>
      <c r="K607" s="30"/>
      <c r="AS607">
        <v>607</v>
      </c>
      <c r="AT607">
        <f t="shared" si="45"/>
        <v>225</v>
      </c>
    </row>
    <row r="608" spans="1:46" ht="15.75" x14ac:dyDescent="0.25">
      <c r="A608" s="16">
        <v>566</v>
      </c>
      <c r="B608" s="22"/>
      <c r="C608" s="4">
        <f t="shared" ca="1" si="39"/>
        <v>301</v>
      </c>
      <c r="D608" s="16"/>
      <c r="E608" s="16"/>
      <c r="F608" s="22"/>
      <c r="G608" s="29"/>
      <c r="K608" s="30"/>
      <c r="AS608">
        <v>608</v>
      </c>
      <c r="AT608">
        <f t="shared" si="45"/>
        <v>225</v>
      </c>
    </row>
    <row r="609" spans="1:46" ht="15.75" x14ac:dyDescent="0.25">
      <c r="A609" s="16">
        <v>567</v>
      </c>
      <c r="B609" s="22"/>
      <c r="C609" s="4">
        <f t="shared" ca="1" si="39"/>
        <v>228</v>
      </c>
      <c r="D609" s="16"/>
      <c r="E609" s="16"/>
      <c r="F609" s="22"/>
      <c r="G609" s="29"/>
      <c r="K609" s="30"/>
      <c r="AS609">
        <v>609</v>
      </c>
      <c r="AT609">
        <f t="shared" si="45"/>
        <v>225</v>
      </c>
    </row>
    <row r="610" spans="1:46" ht="15.75" x14ac:dyDescent="0.25">
      <c r="A610" s="16">
        <v>568</v>
      </c>
      <c r="B610" s="22"/>
      <c r="C610" s="4">
        <f t="shared" ca="1" si="39"/>
        <v>210</v>
      </c>
      <c r="D610" s="16"/>
      <c r="E610" s="16"/>
      <c r="F610" s="22"/>
      <c r="G610" s="29"/>
      <c r="K610" s="30"/>
      <c r="AS610">
        <v>610</v>
      </c>
      <c r="AT610">
        <f>3*60+34</f>
        <v>214</v>
      </c>
    </row>
    <row r="611" spans="1:46" ht="15.75" x14ac:dyDescent="0.25">
      <c r="A611" s="16">
        <v>569</v>
      </c>
      <c r="B611" s="22"/>
      <c r="C611" s="4">
        <f t="shared" ca="1" si="39"/>
        <v>226</v>
      </c>
      <c r="D611" s="16"/>
      <c r="E611" s="16"/>
      <c r="F611" s="22"/>
      <c r="G611" s="29"/>
      <c r="K611" s="30"/>
      <c r="AS611">
        <v>611</v>
      </c>
      <c r="AT611">
        <f>3*60+40</f>
        <v>220</v>
      </c>
    </row>
    <row r="612" spans="1:46" ht="15.75" x14ac:dyDescent="0.25">
      <c r="A612" s="16">
        <v>570</v>
      </c>
      <c r="B612" s="22"/>
      <c r="C612" s="4">
        <f t="shared" ca="1" si="39"/>
        <v>235</v>
      </c>
      <c r="D612" s="16"/>
      <c r="E612" s="16"/>
      <c r="F612" s="22"/>
      <c r="G612" s="29"/>
      <c r="K612" s="30"/>
      <c r="AS612">
        <v>612</v>
      </c>
      <c r="AT612">
        <f>3*60+40</f>
        <v>220</v>
      </c>
    </row>
    <row r="613" spans="1:46" ht="15.75" x14ac:dyDescent="0.25">
      <c r="A613" s="16">
        <v>571</v>
      </c>
      <c r="B613" s="22"/>
      <c r="C613" s="4">
        <f t="shared" ca="1" si="39"/>
        <v>186</v>
      </c>
      <c r="D613" s="16"/>
      <c r="E613" s="16"/>
      <c r="F613" s="22"/>
      <c r="G613" s="29"/>
      <c r="K613" s="30"/>
      <c r="AS613">
        <v>613</v>
      </c>
      <c r="AT613">
        <f>3*60+34</f>
        <v>214</v>
      </c>
    </row>
    <row r="614" spans="1:46" ht="15.75" x14ac:dyDescent="0.25">
      <c r="A614" s="16">
        <v>572</v>
      </c>
      <c r="B614" s="22"/>
      <c r="C614" s="4">
        <f t="shared" ca="1" si="39"/>
        <v>172</v>
      </c>
      <c r="D614" s="16"/>
      <c r="E614" s="16"/>
      <c r="F614" s="22"/>
      <c r="G614" s="29"/>
      <c r="K614" s="30"/>
      <c r="AS614">
        <v>614</v>
      </c>
      <c r="AT614">
        <f>3*60+45</f>
        <v>225</v>
      </c>
    </row>
    <row r="615" spans="1:46" ht="15.75" x14ac:dyDescent="0.25">
      <c r="A615" s="16">
        <v>573</v>
      </c>
      <c r="B615" s="22"/>
      <c r="C615" s="4">
        <f t="shared" ca="1" si="39"/>
        <v>180</v>
      </c>
      <c r="D615" s="16"/>
      <c r="E615" s="16"/>
      <c r="F615" s="22"/>
      <c r="G615" s="29"/>
      <c r="K615" s="30"/>
      <c r="AS615">
        <v>615</v>
      </c>
      <c r="AT615">
        <f>3*60+45</f>
        <v>225</v>
      </c>
    </row>
    <row r="616" spans="1:46" ht="15.75" x14ac:dyDescent="0.25">
      <c r="A616" s="16">
        <v>574</v>
      </c>
      <c r="B616" s="22"/>
      <c r="C616" s="4">
        <f t="shared" ca="1" si="39"/>
        <v>212</v>
      </c>
      <c r="D616" s="16"/>
      <c r="E616" s="16"/>
      <c r="F616" s="22"/>
      <c r="G616" s="29"/>
      <c r="K616" s="30"/>
      <c r="AS616">
        <v>616</v>
      </c>
      <c r="AT616">
        <f>3*60+45</f>
        <v>225</v>
      </c>
    </row>
    <row r="617" spans="1:46" ht="15.75" x14ac:dyDescent="0.25">
      <c r="A617" s="16">
        <v>575</v>
      </c>
      <c r="B617" s="22"/>
      <c r="C617" s="4">
        <f t="shared" ca="1" si="39"/>
        <v>227</v>
      </c>
      <c r="D617" s="16"/>
      <c r="E617" s="16"/>
      <c r="F617" s="22"/>
      <c r="G617" s="29"/>
      <c r="K617" s="30"/>
      <c r="AS617">
        <v>617</v>
      </c>
      <c r="AT617">
        <f>3*60+45</f>
        <v>225</v>
      </c>
    </row>
    <row r="618" spans="1:46" ht="15.75" x14ac:dyDescent="0.25">
      <c r="A618" s="16">
        <v>576</v>
      </c>
      <c r="B618" s="22"/>
      <c r="C618" s="4">
        <f t="shared" ca="1" si="39"/>
        <v>259</v>
      </c>
      <c r="D618" s="16"/>
      <c r="E618" s="16"/>
      <c r="F618" s="22"/>
      <c r="G618" s="29"/>
      <c r="K618" s="30"/>
      <c r="AS618">
        <v>618</v>
      </c>
      <c r="AT618">
        <f>3*60+23</f>
        <v>203</v>
      </c>
    </row>
    <row r="619" spans="1:46" ht="15.75" x14ac:dyDescent="0.25">
      <c r="A619" s="16">
        <v>577</v>
      </c>
      <c r="B619" s="22"/>
      <c r="C619" s="4">
        <f t="shared" ref="C619:C682" ca="1" si="46">IF(OR(ISBLANK(A619),A619&gt;$I$9),NA(),OFFSET(INDIRECT($BA$3),A619-1,0,1,1))</f>
        <v>240</v>
      </c>
      <c r="D619" s="16"/>
      <c r="E619" s="16"/>
      <c r="F619" s="22"/>
      <c r="G619" s="29"/>
      <c r="K619" s="30"/>
      <c r="AS619">
        <v>619</v>
      </c>
      <c r="AT619">
        <f>4*60</f>
        <v>240</v>
      </c>
    </row>
    <row r="620" spans="1:46" ht="15.75" x14ac:dyDescent="0.25">
      <c r="A620" s="16">
        <v>578</v>
      </c>
      <c r="B620" s="22"/>
      <c r="C620" s="4">
        <f t="shared" ca="1" si="46"/>
        <v>252</v>
      </c>
      <c r="D620" s="16"/>
      <c r="E620" s="16"/>
      <c r="F620" s="22"/>
      <c r="G620" s="29"/>
      <c r="K620" s="30"/>
      <c r="AS620">
        <v>620</v>
      </c>
      <c r="AT620">
        <f>4*60</f>
        <v>240</v>
      </c>
    </row>
    <row r="621" spans="1:46" ht="15.75" x14ac:dyDescent="0.25">
      <c r="A621" s="16">
        <v>579</v>
      </c>
      <c r="B621" s="22"/>
      <c r="C621" s="4">
        <f t="shared" ca="1" si="46"/>
        <v>286</v>
      </c>
      <c r="D621" s="16"/>
      <c r="E621" s="16"/>
      <c r="F621" s="22"/>
      <c r="G621" s="29"/>
      <c r="K621" s="30"/>
      <c r="AS621">
        <v>621</v>
      </c>
      <c r="AT621">
        <f>4*60</f>
        <v>240</v>
      </c>
    </row>
    <row r="622" spans="1:46" ht="15.75" x14ac:dyDescent="0.25">
      <c r="A622" s="16">
        <v>580</v>
      </c>
      <c r="B622" s="22"/>
      <c r="C622" s="4">
        <f t="shared" ca="1" si="46"/>
        <v>283</v>
      </c>
      <c r="D622" s="16"/>
      <c r="E622" s="16"/>
      <c r="F622" s="22"/>
      <c r="G622" s="29"/>
      <c r="K622" s="30"/>
      <c r="AS622">
        <v>622</v>
      </c>
      <c r="AT622">
        <f>3*60+26</f>
        <v>206</v>
      </c>
    </row>
    <row r="623" spans="1:46" ht="15.75" x14ac:dyDescent="0.25">
      <c r="A623" s="16">
        <v>581</v>
      </c>
      <c r="B623" s="22"/>
      <c r="C623" s="4">
        <f t="shared" ca="1" si="46"/>
        <v>231</v>
      </c>
      <c r="D623" s="16"/>
      <c r="E623" s="16"/>
      <c r="F623" s="22"/>
      <c r="G623" s="29"/>
      <c r="K623" s="30"/>
      <c r="AS623">
        <v>623</v>
      </c>
      <c r="AT623">
        <f>3*60+26</f>
        <v>206</v>
      </c>
    </row>
    <row r="624" spans="1:46" ht="15.75" x14ac:dyDescent="0.25">
      <c r="A624" s="16">
        <v>582</v>
      </c>
      <c r="B624" s="22"/>
      <c r="C624" s="4">
        <f t="shared" ca="1" si="46"/>
        <v>352</v>
      </c>
      <c r="D624" s="16"/>
      <c r="E624" s="16"/>
      <c r="F624" s="22"/>
      <c r="G624" s="29"/>
      <c r="K624" s="30"/>
      <c r="AS624">
        <v>624</v>
      </c>
      <c r="AT624">
        <f>3*60+36</f>
        <v>216</v>
      </c>
    </row>
    <row r="625" spans="1:46" ht="15.75" x14ac:dyDescent="0.25">
      <c r="A625" s="16">
        <v>583</v>
      </c>
      <c r="B625" s="22"/>
      <c r="C625" s="4">
        <f t="shared" ca="1" si="46"/>
        <v>293</v>
      </c>
      <c r="D625" s="16"/>
      <c r="E625" s="16"/>
      <c r="F625" s="22"/>
      <c r="G625" s="29"/>
      <c r="K625" s="30"/>
      <c r="AS625">
        <v>625</v>
      </c>
      <c r="AT625">
        <f>4*60+33</f>
        <v>273</v>
      </c>
    </row>
    <row r="626" spans="1:46" ht="15.75" x14ac:dyDescent="0.25">
      <c r="A626" s="16">
        <v>584</v>
      </c>
      <c r="B626" s="22"/>
      <c r="C626" s="4">
        <f t="shared" ca="1" si="46"/>
        <v>228</v>
      </c>
      <c r="D626" s="16"/>
      <c r="E626" s="16"/>
      <c r="F626" s="22"/>
      <c r="G626" s="29"/>
      <c r="K626" s="30"/>
      <c r="AS626">
        <v>626</v>
      </c>
      <c r="AT626">
        <f>4*60+33</f>
        <v>273</v>
      </c>
    </row>
    <row r="627" spans="1:46" ht="15.75" x14ac:dyDescent="0.25">
      <c r="A627" s="16">
        <v>585</v>
      </c>
      <c r="B627" s="22"/>
      <c r="C627" s="4">
        <f t="shared" ca="1" si="46"/>
        <v>243</v>
      </c>
      <c r="D627" s="16"/>
      <c r="E627" s="16"/>
      <c r="F627" s="22"/>
      <c r="G627" s="29"/>
      <c r="K627" s="30"/>
      <c r="AS627">
        <v>627</v>
      </c>
      <c r="AT627" s="1">
        <v>273</v>
      </c>
    </row>
    <row r="628" spans="1:46" ht="15.75" x14ac:dyDescent="0.25">
      <c r="A628" s="16">
        <v>586</v>
      </c>
      <c r="B628" s="22"/>
      <c r="C628" s="4">
        <f t="shared" ca="1" si="46"/>
        <v>331</v>
      </c>
      <c r="D628" s="16"/>
      <c r="E628" s="16"/>
      <c r="F628" s="22"/>
      <c r="G628" s="29"/>
      <c r="K628" s="30"/>
      <c r="AS628">
        <v>628</v>
      </c>
      <c r="AT628" s="1">
        <v>273</v>
      </c>
    </row>
    <row r="629" spans="1:46" ht="15.75" x14ac:dyDescent="0.25">
      <c r="A629" s="16">
        <v>587</v>
      </c>
      <c r="B629" s="22"/>
      <c r="C629" s="4">
        <f t="shared" ca="1" si="46"/>
        <v>191</v>
      </c>
      <c r="D629" s="16"/>
      <c r="E629" s="16"/>
      <c r="F629" s="22"/>
      <c r="G629" s="29"/>
      <c r="K629" s="30"/>
      <c r="AS629">
        <v>629</v>
      </c>
      <c r="AT629">
        <f>3*60+42</f>
        <v>222</v>
      </c>
    </row>
    <row r="630" spans="1:46" ht="15.75" x14ac:dyDescent="0.25">
      <c r="A630" s="16">
        <v>588</v>
      </c>
      <c r="B630" s="22"/>
      <c r="C630" s="4">
        <f t="shared" ca="1" si="46"/>
        <v>247</v>
      </c>
      <c r="D630" s="16"/>
      <c r="E630" s="16"/>
      <c r="F630" s="22"/>
      <c r="G630" s="29"/>
      <c r="K630" s="30"/>
      <c r="AS630">
        <v>630</v>
      </c>
      <c r="AT630">
        <f>3*60+42</f>
        <v>222</v>
      </c>
    </row>
    <row r="631" spans="1:46" ht="15.75" x14ac:dyDescent="0.25">
      <c r="A631" s="16">
        <v>589</v>
      </c>
      <c r="B631" s="22"/>
      <c r="C631" s="4">
        <f t="shared" ca="1" si="46"/>
        <v>256</v>
      </c>
      <c r="D631" s="16"/>
      <c r="E631" s="16"/>
      <c r="F631" s="22"/>
      <c r="G631" s="29"/>
      <c r="K631" s="30"/>
      <c r="AS631">
        <v>631</v>
      </c>
      <c r="AT631">
        <f>3*60+42</f>
        <v>222</v>
      </c>
    </row>
    <row r="632" spans="1:46" ht="15.75" x14ac:dyDescent="0.25">
      <c r="A632" s="16">
        <v>590</v>
      </c>
      <c r="B632" s="22"/>
      <c r="C632" s="4">
        <f t="shared" ca="1" si="46"/>
        <v>209</v>
      </c>
      <c r="D632" s="16"/>
      <c r="E632" s="16"/>
      <c r="F632" s="22"/>
      <c r="G632" s="29"/>
      <c r="K632" s="30"/>
      <c r="AS632">
        <v>632</v>
      </c>
      <c r="AT632">
        <f>4*60+58</f>
        <v>298</v>
      </c>
    </row>
    <row r="633" spans="1:46" ht="15.75" x14ac:dyDescent="0.25">
      <c r="A633" s="16">
        <v>591</v>
      </c>
      <c r="B633" s="22"/>
      <c r="C633" s="4">
        <f t="shared" ca="1" si="46"/>
        <v>260</v>
      </c>
      <c r="D633" s="16"/>
      <c r="E633" s="16"/>
      <c r="F633" s="22"/>
      <c r="G633" s="29"/>
      <c r="K633" s="30"/>
      <c r="AS633">
        <v>633</v>
      </c>
      <c r="AT633">
        <f>3*60+42</f>
        <v>222</v>
      </c>
    </row>
    <row r="634" spans="1:46" ht="15.75" x14ac:dyDescent="0.25">
      <c r="A634" s="16">
        <v>592</v>
      </c>
      <c r="B634" s="22"/>
      <c r="C634" s="4">
        <f t="shared" ca="1" si="46"/>
        <v>215</v>
      </c>
      <c r="D634" s="16"/>
      <c r="E634" s="16"/>
      <c r="F634" s="22"/>
      <c r="G634" s="29"/>
      <c r="K634" s="30"/>
      <c r="AS634">
        <v>634</v>
      </c>
      <c r="AT634">
        <f>3*60+31</f>
        <v>211</v>
      </c>
    </row>
    <row r="635" spans="1:46" ht="15.75" x14ac:dyDescent="0.25">
      <c r="A635" s="16">
        <v>593</v>
      </c>
      <c r="B635" s="22"/>
      <c r="C635" s="4">
        <f t="shared" ca="1" si="46"/>
        <v>206</v>
      </c>
      <c r="D635" s="16"/>
      <c r="E635" s="16"/>
      <c r="F635" s="22"/>
      <c r="G635" s="29"/>
      <c r="K635" s="30"/>
      <c r="AS635">
        <v>635</v>
      </c>
      <c r="AT635">
        <f>3*60+31</f>
        <v>211</v>
      </c>
    </row>
    <row r="636" spans="1:46" ht="15.75" x14ac:dyDescent="0.25">
      <c r="A636" s="16">
        <v>594</v>
      </c>
      <c r="B636" s="22"/>
      <c r="C636" s="4">
        <f t="shared" ca="1" si="46"/>
        <v>200</v>
      </c>
      <c r="D636" s="16"/>
      <c r="E636" s="16"/>
      <c r="F636" s="22"/>
      <c r="G636" s="29"/>
      <c r="K636" s="30"/>
      <c r="AS636">
        <v>636</v>
      </c>
      <c r="AT636">
        <f t="shared" ref="AT636:AT642" si="47">4*60+53</f>
        <v>293</v>
      </c>
    </row>
    <row r="637" spans="1:46" ht="15.75" x14ac:dyDescent="0.25">
      <c r="A637" s="16">
        <v>595</v>
      </c>
      <c r="B637" s="22"/>
      <c r="C637" s="4">
        <f t="shared" ca="1" si="46"/>
        <v>213</v>
      </c>
      <c r="D637" s="16"/>
      <c r="E637" s="16"/>
      <c r="F637" s="22"/>
      <c r="G637" s="29"/>
      <c r="K637" s="30"/>
      <c r="AS637">
        <v>637</v>
      </c>
      <c r="AT637">
        <f t="shared" si="47"/>
        <v>293</v>
      </c>
    </row>
    <row r="638" spans="1:46" ht="15.75" x14ac:dyDescent="0.25">
      <c r="A638" s="16">
        <v>596</v>
      </c>
      <c r="B638" s="22"/>
      <c r="C638" s="4">
        <f t="shared" ca="1" si="46"/>
        <v>240</v>
      </c>
      <c r="D638" s="16"/>
      <c r="E638" s="16"/>
      <c r="F638" s="22"/>
      <c r="G638" s="29"/>
      <c r="K638" s="30"/>
      <c r="AS638">
        <v>638</v>
      </c>
      <c r="AT638">
        <f t="shared" si="47"/>
        <v>293</v>
      </c>
    </row>
    <row r="639" spans="1:46" ht="15.75" x14ac:dyDescent="0.25">
      <c r="A639" s="16">
        <v>597</v>
      </c>
      <c r="B639" s="22"/>
      <c r="C639" s="4">
        <f t="shared" ca="1" si="46"/>
        <v>243</v>
      </c>
      <c r="D639" s="16"/>
      <c r="E639" s="16"/>
      <c r="F639" s="22"/>
      <c r="G639" s="29"/>
      <c r="K639" s="30"/>
      <c r="AS639">
        <v>639</v>
      </c>
      <c r="AT639">
        <f t="shared" si="47"/>
        <v>293</v>
      </c>
    </row>
    <row r="640" spans="1:46" ht="15.75" x14ac:dyDescent="0.25">
      <c r="A640" s="16">
        <v>598</v>
      </c>
      <c r="B640" s="22"/>
      <c r="C640" s="4">
        <f t="shared" ca="1" si="46"/>
        <v>236</v>
      </c>
      <c r="D640" s="16"/>
      <c r="E640" s="16"/>
      <c r="F640" s="22"/>
      <c r="G640" s="29"/>
      <c r="K640" s="30"/>
      <c r="AS640">
        <v>640</v>
      </c>
      <c r="AT640">
        <f t="shared" si="47"/>
        <v>293</v>
      </c>
    </row>
    <row r="641" spans="1:46" ht="15.75" x14ac:dyDescent="0.25">
      <c r="A641" s="16">
        <v>599</v>
      </c>
      <c r="B641" s="22"/>
      <c r="C641" s="4">
        <f t="shared" ca="1" si="46"/>
        <v>199</v>
      </c>
      <c r="D641" s="16"/>
      <c r="E641" s="16"/>
      <c r="F641" s="22"/>
      <c r="G641" s="29"/>
      <c r="K641" s="30"/>
      <c r="AS641">
        <v>641</v>
      </c>
      <c r="AT641">
        <f t="shared" si="47"/>
        <v>293</v>
      </c>
    </row>
    <row r="642" spans="1:46" ht="15.75" x14ac:dyDescent="0.25">
      <c r="A642" s="16">
        <v>600</v>
      </c>
      <c r="B642" s="22"/>
      <c r="C642" s="4">
        <f t="shared" ca="1" si="46"/>
        <v>197</v>
      </c>
      <c r="D642" s="16"/>
      <c r="E642" s="16"/>
      <c r="F642" s="22"/>
      <c r="G642" s="29"/>
      <c r="K642" s="30"/>
      <c r="AS642">
        <v>642</v>
      </c>
      <c r="AT642">
        <f t="shared" si="47"/>
        <v>293</v>
      </c>
    </row>
    <row r="643" spans="1:46" ht="15.75" x14ac:dyDescent="0.25">
      <c r="A643" s="16">
        <v>601</v>
      </c>
      <c r="B643" s="22"/>
      <c r="C643" s="4">
        <f t="shared" ca="1" si="46"/>
        <v>191</v>
      </c>
      <c r="D643" s="16"/>
      <c r="E643" s="16"/>
      <c r="F643" s="22"/>
      <c r="G643" s="29"/>
      <c r="K643" s="30"/>
      <c r="AS643">
        <v>643</v>
      </c>
      <c r="AT643">
        <f>3*60+28</f>
        <v>208</v>
      </c>
    </row>
    <row r="644" spans="1:46" ht="15.75" x14ac:dyDescent="0.25">
      <c r="A644" s="16">
        <v>602</v>
      </c>
      <c r="B644" s="22"/>
      <c r="C644" s="4">
        <f t="shared" ca="1" si="46"/>
        <v>170</v>
      </c>
      <c r="D644" s="16"/>
      <c r="E644" s="16"/>
      <c r="F644" s="22"/>
      <c r="G644" s="29"/>
      <c r="K644" s="30"/>
      <c r="AS644">
        <v>644</v>
      </c>
      <c r="AT644">
        <f>4*60+18</f>
        <v>258</v>
      </c>
    </row>
    <row r="645" spans="1:46" ht="15.75" x14ac:dyDescent="0.25">
      <c r="A645" s="16">
        <v>603</v>
      </c>
      <c r="B645" s="22"/>
      <c r="C645" s="4">
        <f t="shared" ca="1" si="46"/>
        <v>178</v>
      </c>
      <c r="D645" s="16"/>
      <c r="E645" s="16"/>
      <c r="F645" s="22"/>
      <c r="G645" s="29"/>
      <c r="K645" s="30"/>
      <c r="AS645">
        <v>645</v>
      </c>
      <c r="AT645">
        <f>4*60+18</f>
        <v>258</v>
      </c>
    </row>
    <row r="646" spans="1:46" ht="15.75" x14ac:dyDescent="0.25">
      <c r="A646" s="16">
        <v>604</v>
      </c>
      <c r="B646" s="22"/>
      <c r="C646" s="4">
        <f t="shared" ca="1" si="46"/>
        <v>225</v>
      </c>
      <c r="D646" s="16"/>
      <c r="E646" s="16"/>
      <c r="F646" s="22"/>
      <c r="G646" s="29"/>
      <c r="K646" s="30"/>
      <c r="AS646">
        <v>646</v>
      </c>
      <c r="AT646">
        <f>4*60+18</f>
        <v>258</v>
      </c>
    </row>
    <row r="647" spans="1:46" ht="15.75" x14ac:dyDescent="0.25">
      <c r="A647" s="16">
        <v>605</v>
      </c>
      <c r="B647" s="22"/>
      <c r="C647" s="4">
        <f t="shared" ca="1" si="46"/>
        <v>239</v>
      </c>
      <c r="D647" s="16"/>
      <c r="E647" s="16"/>
      <c r="F647" s="22"/>
      <c r="G647" s="29"/>
      <c r="K647" s="30"/>
      <c r="AS647">
        <v>647</v>
      </c>
      <c r="AT647">
        <f>4*60+10</f>
        <v>250</v>
      </c>
    </row>
    <row r="648" spans="1:46" ht="15.75" x14ac:dyDescent="0.25">
      <c r="A648" s="16">
        <v>606</v>
      </c>
      <c r="B648" s="22"/>
      <c r="C648" s="4">
        <f t="shared" ca="1" si="46"/>
        <v>285</v>
      </c>
      <c r="D648" s="16"/>
      <c r="E648" s="16"/>
      <c r="F648" s="22"/>
      <c r="G648" s="29"/>
      <c r="K648" s="30"/>
      <c r="AS648">
        <v>648</v>
      </c>
      <c r="AT648">
        <f t="shared" ref="AT648:AT653" si="48">3*60+55</f>
        <v>235</v>
      </c>
    </row>
    <row r="649" spans="1:46" ht="15.75" x14ac:dyDescent="0.25">
      <c r="A649" s="16">
        <v>607</v>
      </c>
      <c r="B649" s="22"/>
      <c r="C649" s="4">
        <f t="shared" ca="1" si="46"/>
        <v>243</v>
      </c>
      <c r="D649" s="16"/>
      <c r="E649" s="16"/>
      <c r="F649" s="22"/>
      <c r="G649" s="29"/>
      <c r="K649" s="30"/>
      <c r="AS649">
        <v>649</v>
      </c>
      <c r="AT649">
        <f t="shared" si="48"/>
        <v>235</v>
      </c>
    </row>
    <row r="650" spans="1:46" ht="15.75" x14ac:dyDescent="0.25">
      <c r="A650" s="16">
        <v>608</v>
      </c>
      <c r="B650" s="22"/>
      <c r="C650" s="4">
        <f t="shared" ca="1" si="46"/>
        <v>216</v>
      </c>
      <c r="D650" s="16"/>
      <c r="E650" s="16"/>
      <c r="F650" s="22"/>
      <c r="G650" s="29"/>
      <c r="K650" s="30"/>
      <c r="AS650">
        <v>650</v>
      </c>
      <c r="AT650">
        <f t="shared" si="48"/>
        <v>235</v>
      </c>
    </row>
    <row r="651" spans="1:46" ht="15.75" x14ac:dyDescent="0.25">
      <c r="A651" s="16">
        <v>609</v>
      </c>
      <c r="B651" s="22"/>
      <c r="C651" s="4">
        <f t="shared" ca="1" si="46"/>
        <v>210</v>
      </c>
      <c r="D651" s="16"/>
      <c r="E651" s="16"/>
      <c r="F651" s="22"/>
      <c r="G651" s="29"/>
      <c r="K651" s="30"/>
      <c r="AS651">
        <v>651</v>
      </c>
      <c r="AT651">
        <f t="shared" si="48"/>
        <v>235</v>
      </c>
    </row>
    <row r="652" spans="1:46" ht="15.75" x14ac:dyDescent="0.25">
      <c r="A652" s="16">
        <v>610</v>
      </c>
      <c r="B652" s="22"/>
      <c r="C652" s="4">
        <f t="shared" ca="1" si="46"/>
        <v>220</v>
      </c>
      <c r="D652" s="16"/>
      <c r="E652" s="16"/>
      <c r="F652" s="22"/>
      <c r="G652" s="29"/>
      <c r="K652" s="30"/>
      <c r="AS652">
        <v>652</v>
      </c>
      <c r="AT652">
        <f t="shared" si="48"/>
        <v>235</v>
      </c>
    </row>
    <row r="653" spans="1:46" ht="15.75" x14ac:dyDescent="0.25">
      <c r="A653" s="16">
        <v>611</v>
      </c>
      <c r="B653" s="22"/>
      <c r="C653" s="4">
        <f t="shared" ca="1" si="46"/>
        <v>223</v>
      </c>
      <c r="D653" s="16"/>
      <c r="E653" s="16"/>
      <c r="F653" s="22"/>
      <c r="G653" s="29"/>
      <c r="K653" s="30"/>
      <c r="AS653">
        <v>653</v>
      </c>
      <c r="AT653">
        <f t="shared" si="48"/>
        <v>235</v>
      </c>
    </row>
    <row r="654" spans="1:46" ht="15.75" x14ac:dyDescent="0.25">
      <c r="A654" s="16">
        <v>612</v>
      </c>
      <c r="B654" s="22"/>
      <c r="C654" s="4">
        <f t="shared" ca="1" si="46"/>
        <v>194</v>
      </c>
      <c r="D654" s="16"/>
      <c r="E654" s="16"/>
      <c r="F654" s="22"/>
      <c r="G654" s="29"/>
      <c r="K654" s="30"/>
      <c r="AS654">
        <v>654</v>
      </c>
      <c r="AT654">
        <f t="shared" ref="AT654:AT661" si="49">4*60+13</f>
        <v>253</v>
      </c>
    </row>
    <row r="655" spans="1:46" ht="15.75" x14ac:dyDescent="0.25">
      <c r="A655" s="16">
        <v>613</v>
      </c>
      <c r="B655" s="22"/>
      <c r="C655" s="4">
        <f t="shared" ca="1" si="46"/>
        <v>231</v>
      </c>
      <c r="D655" s="16"/>
      <c r="E655" s="16"/>
      <c r="F655" s="22"/>
      <c r="G655" s="29"/>
      <c r="K655" s="30"/>
      <c r="AS655">
        <v>655</v>
      </c>
      <c r="AT655">
        <f t="shared" si="49"/>
        <v>253</v>
      </c>
    </row>
    <row r="656" spans="1:46" ht="15.75" x14ac:dyDescent="0.25">
      <c r="A656" s="16">
        <v>614</v>
      </c>
      <c r="B656" s="22"/>
      <c r="C656" s="4">
        <f t="shared" ca="1" si="46"/>
        <v>239</v>
      </c>
      <c r="D656" s="16"/>
      <c r="E656" s="16"/>
      <c r="F656" s="22"/>
      <c r="G656" s="29"/>
      <c r="K656" s="30"/>
      <c r="AS656">
        <v>656</v>
      </c>
      <c r="AT656">
        <f t="shared" si="49"/>
        <v>253</v>
      </c>
    </row>
    <row r="657" spans="1:46" ht="15.75" x14ac:dyDescent="0.25">
      <c r="A657" s="16">
        <v>615</v>
      </c>
      <c r="B657" s="22"/>
      <c r="C657" s="4">
        <f t="shared" ca="1" si="46"/>
        <v>166</v>
      </c>
      <c r="D657" s="16"/>
      <c r="E657" s="16"/>
      <c r="F657" s="22"/>
      <c r="G657" s="29"/>
      <c r="K657" s="30"/>
      <c r="AS657">
        <v>657</v>
      </c>
      <c r="AT657">
        <f t="shared" si="49"/>
        <v>253</v>
      </c>
    </row>
    <row r="658" spans="1:46" ht="15.75" x14ac:dyDescent="0.25">
      <c r="A658" s="16">
        <v>616</v>
      </c>
      <c r="B658" s="22"/>
      <c r="C658" s="4">
        <f t="shared" ca="1" si="46"/>
        <v>220</v>
      </c>
      <c r="D658" s="16"/>
      <c r="E658" s="16"/>
      <c r="F658" s="22"/>
      <c r="G658" s="29"/>
      <c r="K658" s="30"/>
      <c r="AS658">
        <v>658</v>
      </c>
      <c r="AT658">
        <f t="shared" si="49"/>
        <v>253</v>
      </c>
    </row>
    <row r="659" spans="1:46" ht="15.75" x14ac:dyDescent="0.25">
      <c r="A659" s="16">
        <v>617</v>
      </c>
      <c r="B659" s="22"/>
      <c r="C659" s="4">
        <f t="shared" ca="1" si="46"/>
        <v>290</v>
      </c>
      <c r="D659" s="16"/>
      <c r="E659" s="16"/>
      <c r="F659" s="22"/>
      <c r="G659" s="29"/>
      <c r="K659" s="30"/>
      <c r="AS659">
        <v>659</v>
      </c>
      <c r="AT659">
        <f t="shared" si="49"/>
        <v>253</v>
      </c>
    </row>
    <row r="660" spans="1:46" ht="15.75" x14ac:dyDescent="0.25">
      <c r="A660" s="16">
        <v>618</v>
      </c>
      <c r="B660" s="22"/>
      <c r="C660" s="4">
        <f t="shared" ca="1" si="46"/>
        <v>276</v>
      </c>
      <c r="D660" s="16"/>
      <c r="E660" s="16"/>
      <c r="F660" s="22"/>
      <c r="G660" s="29"/>
      <c r="K660" s="30"/>
      <c r="AS660">
        <v>660</v>
      </c>
      <c r="AT660">
        <f t="shared" si="49"/>
        <v>253</v>
      </c>
    </row>
    <row r="661" spans="1:46" ht="15.75" x14ac:dyDescent="0.25">
      <c r="A661" s="16">
        <v>619</v>
      </c>
      <c r="B661" s="22"/>
      <c r="C661" s="4">
        <f t="shared" ca="1" si="46"/>
        <v>235</v>
      </c>
      <c r="D661" s="16"/>
      <c r="E661" s="16"/>
      <c r="F661" s="22"/>
      <c r="G661" s="29"/>
      <c r="K661" s="30"/>
      <c r="AS661">
        <v>661</v>
      </c>
      <c r="AT661">
        <f t="shared" si="49"/>
        <v>253</v>
      </c>
    </row>
    <row r="662" spans="1:46" ht="15.75" x14ac:dyDescent="0.25">
      <c r="A662" s="16">
        <v>620</v>
      </c>
      <c r="B662" s="22"/>
      <c r="C662" s="4">
        <f t="shared" ca="1" si="46"/>
        <v>223</v>
      </c>
      <c r="D662" s="16"/>
      <c r="E662" s="16"/>
      <c r="F662" s="22"/>
      <c r="G662" s="29"/>
      <c r="K662" s="30"/>
      <c r="AS662">
        <v>662</v>
      </c>
      <c r="AT662">
        <f>3*60+35</f>
        <v>215</v>
      </c>
    </row>
    <row r="663" spans="1:46" ht="15.75" x14ac:dyDescent="0.25">
      <c r="A663" s="16">
        <v>621</v>
      </c>
      <c r="B663" s="22"/>
      <c r="C663" s="4">
        <f t="shared" ca="1" si="46"/>
        <v>231</v>
      </c>
      <c r="D663" s="16"/>
      <c r="E663" s="16"/>
      <c r="F663" s="22"/>
      <c r="G663" s="29"/>
      <c r="K663" s="30"/>
      <c r="AS663">
        <v>663</v>
      </c>
      <c r="AT663">
        <f>4*60+12</f>
        <v>252</v>
      </c>
    </row>
    <row r="664" spans="1:46" ht="15.75" x14ac:dyDescent="0.25">
      <c r="A664" s="16">
        <v>622</v>
      </c>
      <c r="B664" s="22"/>
      <c r="C664" s="4">
        <f t="shared" ca="1" si="46"/>
        <v>266</v>
      </c>
      <c r="D664" s="16"/>
      <c r="E664" s="16"/>
      <c r="F664" s="22"/>
      <c r="G664" s="29"/>
      <c r="K664" s="30"/>
      <c r="AS664">
        <v>664</v>
      </c>
      <c r="AT664">
        <f>4*60+12</f>
        <v>252</v>
      </c>
    </row>
    <row r="665" spans="1:46" ht="15.75" x14ac:dyDescent="0.25">
      <c r="A665" s="16">
        <v>623</v>
      </c>
      <c r="B665" s="22"/>
      <c r="C665" s="4">
        <f t="shared" ca="1" si="46"/>
        <v>233</v>
      </c>
      <c r="D665" s="16"/>
      <c r="E665" s="16"/>
      <c r="F665" s="22"/>
      <c r="G665" s="29"/>
      <c r="K665" s="30"/>
      <c r="AS665">
        <v>665</v>
      </c>
      <c r="AT665">
        <f>3*60+35</f>
        <v>215</v>
      </c>
    </row>
    <row r="666" spans="1:46" ht="15.75" x14ac:dyDescent="0.25">
      <c r="A666" s="16">
        <v>624</v>
      </c>
      <c r="B666" s="22"/>
      <c r="C666" s="4">
        <f t="shared" ca="1" si="46"/>
        <v>228</v>
      </c>
      <c r="D666" s="16"/>
      <c r="E666" s="16"/>
      <c r="F666" s="22"/>
      <c r="G666" s="29"/>
      <c r="K666" s="30"/>
      <c r="AS666">
        <v>666</v>
      </c>
      <c r="AT666">
        <f>4*60+30</f>
        <v>270</v>
      </c>
    </row>
    <row r="667" spans="1:46" ht="15.75" x14ac:dyDescent="0.25">
      <c r="A667" s="16">
        <v>625</v>
      </c>
      <c r="B667" s="22"/>
      <c r="C667" s="4">
        <f t="shared" ca="1" si="46"/>
        <v>272</v>
      </c>
      <c r="D667" s="16"/>
      <c r="E667" s="16"/>
      <c r="F667" s="22"/>
      <c r="G667" s="29"/>
      <c r="K667" s="30"/>
      <c r="AS667">
        <v>667</v>
      </c>
      <c r="AT667">
        <f>4*60+30</f>
        <v>270</v>
      </c>
    </row>
    <row r="668" spans="1:46" ht="15.75" x14ac:dyDescent="0.25">
      <c r="A668" s="16">
        <v>626</v>
      </c>
      <c r="B668" s="22"/>
      <c r="C668" s="4">
        <f t="shared" ca="1" si="46"/>
        <v>186</v>
      </c>
      <c r="D668" s="16"/>
      <c r="E668" s="16"/>
      <c r="F668" s="22"/>
      <c r="G668" s="29"/>
      <c r="K668" s="30"/>
      <c r="AS668">
        <v>668</v>
      </c>
      <c r="AT668">
        <f>4*60+30</f>
        <v>270</v>
      </c>
    </row>
    <row r="669" spans="1:46" ht="15.75" x14ac:dyDescent="0.25">
      <c r="A669" s="16">
        <v>627</v>
      </c>
      <c r="B669" s="22"/>
      <c r="C669" s="4">
        <f t="shared" ca="1" si="46"/>
        <v>228</v>
      </c>
      <c r="D669" s="16"/>
      <c r="E669" s="16"/>
      <c r="F669" s="22"/>
      <c r="G669" s="29"/>
      <c r="K669" s="30"/>
      <c r="AS669">
        <v>669</v>
      </c>
      <c r="AT669">
        <f>4*60+30</f>
        <v>270</v>
      </c>
    </row>
    <row r="670" spans="1:46" ht="15.75" x14ac:dyDescent="0.25">
      <c r="A670" s="16">
        <v>628</v>
      </c>
      <c r="B670" s="22"/>
      <c r="C670" s="4">
        <f t="shared" ca="1" si="46"/>
        <v>240</v>
      </c>
      <c r="D670" s="16"/>
      <c r="E670" s="16"/>
      <c r="F670" s="22"/>
      <c r="G670" s="29"/>
      <c r="K670" s="30"/>
      <c r="AS670">
        <v>670</v>
      </c>
      <c r="AT670">
        <f>4*60+8</f>
        <v>248</v>
      </c>
    </row>
    <row r="671" spans="1:46" ht="15.75" x14ac:dyDescent="0.25">
      <c r="A671" s="16">
        <v>629</v>
      </c>
      <c r="B671" s="22"/>
      <c r="C671" s="4">
        <f t="shared" ca="1" si="46"/>
        <v>166</v>
      </c>
      <c r="D671" s="16"/>
      <c r="E671" s="16"/>
      <c r="F671" s="22"/>
      <c r="G671" s="29"/>
      <c r="K671" s="30"/>
      <c r="AS671">
        <v>671</v>
      </c>
      <c r="AT671">
        <f>4*60+8</f>
        <v>248</v>
      </c>
    </row>
    <row r="672" spans="1:46" ht="15.75" x14ac:dyDescent="0.25">
      <c r="A672" s="16">
        <v>630</v>
      </c>
      <c r="B672" s="22"/>
      <c r="C672" s="4">
        <f t="shared" ca="1" si="46"/>
        <v>241</v>
      </c>
      <c r="D672" s="16"/>
      <c r="E672" s="16"/>
      <c r="F672" s="22"/>
      <c r="G672" s="29"/>
      <c r="K672" s="30"/>
      <c r="AS672">
        <v>672</v>
      </c>
      <c r="AT672">
        <f>4*60+16</f>
        <v>256</v>
      </c>
    </row>
    <row r="673" spans="1:46" ht="15.75" x14ac:dyDescent="0.25">
      <c r="A673" s="16">
        <v>631</v>
      </c>
      <c r="B673" s="22"/>
      <c r="C673" s="4">
        <f t="shared" ca="1" si="46"/>
        <v>192</v>
      </c>
      <c r="D673" s="16"/>
      <c r="E673" s="16"/>
      <c r="F673" s="22"/>
      <c r="G673" s="29"/>
      <c r="K673" s="30"/>
      <c r="AS673">
        <v>673</v>
      </c>
      <c r="AT673">
        <f>4*60+16</f>
        <v>256</v>
      </c>
    </row>
    <row r="674" spans="1:46" ht="15.75" x14ac:dyDescent="0.25">
      <c r="A674" s="16">
        <v>632</v>
      </c>
      <c r="B674" s="22"/>
      <c r="C674" s="4">
        <f t="shared" ca="1" si="46"/>
        <v>217</v>
      </c>
      <c r="D674" s="16"/>
      <c r="E674" s="16"/>
      <c r="F674" s="22"/>
      <c r="G674" s="29"/>
      <c r="K674" s="30"/>
      <c r="AS674">
        <v>674</v>
      </c>
      <c r="AT674">
        <f>4*60+16</f>
        <v>256</v>
      </c>
    </row>
    <row r="675" spans="1:46" ht="15.75" x14ac:dyDescent="0.25">
      <c r="A675" s="16">
        <v>633</v>
      </c>
      <c r="B675" s="22"/>
      <c r="C675" s="4">
        <f t="shared" ca="1" si="46"/>
        <v>329</v>
      </c>
      <c r="D675" s="16"/>
      <c r="E675" s="16"/>
      <c r="F675" s="22"/>
      <c r="G675" s="29"/>
      <c r="K675" s="30"/>
      <c r="AS675">
        <v>675</v>
      </c>
      <c r="AT675">
        <f>4*60+16</f>
        <v>256</v>
      </c>
    </row>
    <row r="676" spans="1:46" ht="15.75" x14ac:dyDescent="0.25">
      <c r="A676" s="16">
        <v>634</v>
      </c>
      <c r="B676" s="22"/>
      <c r="C676" s="4">
        <f t="shared" ca="1" si="46"/>
        <v>243</v>
      </c>
      <c r="D676" s="16"/>
      <c r="E676" s="16"/>
      <c r="F676" s="22"/>
      <c r="G676" s="29"/>
      <c r="K676" s="30"/>
      <c r="AS676">
        <v>676</v>
      </c>
      <c r="AT676">
        <f t="shared" ref="AT676:AT681" si="50">3*60+55</f>
        <v>235</v>
      </c>
    </row>
    <row r="677" spans="1:46" ht="15.75" x14ac:dyDescent="0.25">
      <c r="A677" s="16">
        <v>635</v>
      </c>
      <c r="B677" s="22"/>
      <c r="C677" s="4">
        <f t="shared" ca="1" si="46"/>
        <v>248</v>
      </c>
      <c r="D677" s="16"/>
      <c r="E677" s="16"/>
      <c r="F677" s="22"/>
      <c r="G677" s="29"/>
      <c r="K677" s="30"/>
      <c r="AS677">
        <v>677</v>
      </c>
      <c r="AT677">
        <f t="shared" si="50"/>
        <v>235</v>
      </c>
    </row>
    <row r="678" spans="1:46" ht="15.75" x14ac:dyDescent="0.25">
      <c r="A678" s="16">
        <v>636</v>
      </c>
      <c r="B678" s="22"/>
      <c r="C678" s="4">
        <f t="shared" ca="1" si="46"/>
        <v>212</v>
      </c>
      <c r="D678" s="16"/>
      <c r="E678" s="16"/>
      <c r="F678" s="22"/>
      <c r="G678" s="29"/>
      <c r="K678" s="30"/>
      <c r="AS678">
        <v>678</v>
      </c>
      <c r="AT678">
        <f t="shared" si="50"/>
        <v>235</v>
      </c>
    </row>
    <row r="679" spans="1:46" ht="15.75" x14ac:dyDescent="0.25">
      <c r="A679" s="16">
        <v>637</v>
      </c>
      <c r="B679" s="22"/>
      <c r="C679" s="4">
        <f t="shared" ca="1" si="46"/>
        <v>266</v>
      </c>
      <c r="D679" s="16"/>
      <c r="E679" s="16"/>
      <c r="F679" s="22"/>
      <c r="G679" s="29"/>
      <c r="K679" s="30"/>
      <c r="AS679">
        <v>679</v>
      </c>
      <c r="AT679">
        <f t="shared" si="50"/>
        <v>235</v>
      </c>
    </row>
    <row r="680" spans="1:46" ht="15.75" x14ac:dyDescent="0.25">
      <c r="A680" s="16">
        <v>638</v>
      </c>
      <c r="B680" s="22"/>
      <c r="C680" s="4">
        <f t="shared" ca="1" si="46"/>
        <v>298</v>
      </c>
      <c r="D680" s="16"/>
      <c r="E680" s="16"/>
      <c r="F680" s="22"/>
      <c r="G680" s="29"/>
      <c r="K680" s="30"/>
      <c r="AS680">
        <v>680</v>
      </c>
      <c r="AT680">
        <f t="shared" si="50"/>
        <v>235</v>
      </c>
    </row>
    <row r="681" spans="1:46" ht="15.75" x14ac:dyDescent="0.25">
      <c r="A681" s="16">
        <v>639</v>
      </c>
      <c r="B681" s="22"/>
      <c r="C681" s="4">
        <f t="shared" ca="1" si="46"/>
        <v>261</v>
      </c>
      <c r="D681" s="16"/>
      <c r="E681" s="16"/>
      <c r="F681" s="22"/>
      <c r="G681" s="29"/>
      <c r="K681" s="30"/>
      <c r="AS681">
        <v>681</v>
      </c>
      <c r="AT681">
        <f t="shared" si="50"/>
        <v>235</v>
      </c>
    </row>
    <row r="682" spans="1:46" ht="15.75" x14ac:dyDescent="0.25">
      <c r="A682" s="16">
        <v>640</v>
      </c>
      <c r="B682" s="22"/>
      <c r="C682" s="4">
        <f t="shared" ca="1" si="46"/>
        <v>244</v>
      </c>
      <c r="D682" s="16"/>
      <c r="E682" s="16"/>
      <c r="F682" s="22"/>
      <c r="G682" s="29"/>
      <c r="K682" s="30"/>
      <c r="AS682">
        <v>682</v>
      </c>
      <c r="AT682">
        <f>3*60+50</f>
        <v>230</v>
      </c>
    </row>
    <row r="683" spans="1:46" ht="15.75" x14ac:dyDescent="0.25">
      <c r="A683" s="16">
        <v>641</v>
      </c>
      <c r="B683" s="22"/>
      <c r="C683" s="4">
        <f t="shared" ref="C683:C746" ca="1" si="51">IF(OR(ISBLANK(A683),A683&gt;$I$9),NA(),OFFSET(INDIRECT($BA$3),A683-1,0,1,1))</f>
        <v>274</v>
      </c>
      <c r="D683" s="16"/>
      <c r="E683" s="16"/>
      <c r="F683" s="22"/>
      <c r="G683" s="29"/>
      <c r="K683" s="30"/>
      <c r="AS683">
        <v>683</v>
      </c>
      <c r="AT683">
        <f>3*60+50</f>
        <v>230</v>
      </c>
    </row>
    <row r="684" spans="1:46" ht="15.75" x14ac:dyDescent="0.25">
      <c r="A684" s="16">
        <v>642</v>
      </c>
      <c r="B684" s="22"/>
      <c r="C684" s="4">
        <f t="shared" ca="1" si="51"/>
        <v>264</v>
      </c>
      <c r="D684" s="16"/>
      <c r="E684" s="16"/>
      <c r="F684" s="22"/>
      <c r="G684" s="29"/>
      <c r="K684" s="30"/>
      <c r="AS684">
        <v>684</v>
      </c>
      <c r="AT684">
        <f>3*60+51</f>
        <v>231</v>
      </c>
    </row>
    <row r="685" spans="1:46" ht="15.75" x14ac:dyDescent="0.25">
      <c r="A685" s="16">
        <v>643</v>
      </c>
      <c r="B685" s="22"/>
      <c r="C685" s="4">
        <f t="shared" ca="1" si="51"/>
        <v>235</v>
      </c>
      <c r="D685" s="16"/>
      <c r="E685" s="16"/>
      <c r="F685" s="22"/>
      <c r="G685" s="29"/>
      <c r="K685" s="30"/>
      <c r="AS685">
        <v>685</v>
      </c>
      <c r="AT685">
        <f>3*60+51</f>
        <v>231</v>
      </c>
    </row>
    <row r="686" spans="1:46" ht="15.75" x14ac:dyDescent="0.25">
      <c r="A686" s="16">
        <v>644</v>
      </c>
      <c r="B686" s="22"/>
      <c r="C686" s="4">
        <f t="shared" ca="1" si="51"/>
        <v>244</v>
      </c>
      <c r="D686" s="16"/>
      <c r="E686" s="16"/>
      <c r="F686" s="22"/>
      <c r="G686" s="29"/>
      <c r="K686" s="30"/>
      <c r="AS686">
        <v>686</v>
      </c>
      <c r="AT686">
        <f>3*60+51</f>
        <v>231</v>
      </c>
    </row>
    <row r="687" spans="1:46" ht="15.75" x14ac:dyDescent="0.25">
      <c r="A687" s="16">
        <v>645</v>
      </c>
      <c r="B687" s="22"/>
      <c r="C687" s="4">
        <f t="shared" ca="1" si="51"/>
        <v>240</v>
      </c>
      <c r="D687" s="16"/>
      <c r="E687" s="16"/>
      <c r="F687" s="22"/>
      <c r="G687" s="29"/>
      <c r="K687" s="30"/>
      <c r="AS687">
        <v>687</v>
      </c>
      <c r="AT687">
        <f>4*60+3</f>
        <v>243</v>
      </c>
    </row>
    <row r="688" spans="1:46" ht="15.75" x14ac:dyDescent="0.25">
      <c r="A688" s="16">
        <v>646</v>
      </c>
      <c r="B688" s="22"/>
      <c r="C688" s="4">
        <f t="shared" ca="1" si="51"/>
        <v>239</v>
      </c>
      <c r="D688" s="16"/>
      <c r="E688" s="16"/>
      <c r="F688" s="22"/>
      <c r="G688" s="29"/>
      <c r="K688" s="30"/>
      <c r="AS688">
        <v>688</v>
      </c>
      <c r="AT688">
        <f>4*60+3</f>
        <v>243</v>
      </c>
    </row>
    <row r="689" spans="1:46" ht="15.75" x14ac:dyDescent="0.25">
      <c r="A689" s="16">
        <v>647</v>
      </c>
      <c r="B689" s="22"/>
      <c r="C689" s="4">
        <f t="shared" ca="1" si="51"/>
        <v>200</v>
      </c>
      <c r="D689" s="16"/>
      <c r="E689" s="16"/>
      <c r="F689" s="22"/>
      <c r="G689" s="29"/>
      <c r="K689" s="30"/>
      <c r="AS689">
        <v>689</v>
      </c>
      <c r="AT689">
        <f>4*60+3</f>
        <v>243</v>
      </c>
    </row>
    <row r="690" spans="1:46" ht="15.75" x14ac:dyDescent="0.25">
      <c r="A690" s="16">
        <v>648</v>
      </c>
      <c r="B690" s="22"/>
      <c r="C690" s="4">
        <f t="shared" ca="1" si="51"/>
        <v>211</v>
      </c>
      <c r="D690" s="16"/>
      <c r="E690" s="16"/>
      <c r="F690" s="22"/>
      <c r="G690" s="29"/>
      <c r="K690" s="30"/>
      <c r="AS690">
        <v>690</v>
      </c>
      <c r="AT690">
        <f>4*60+3</f>
        <v>243</v>
      </c>
    </row>
    <row r="691" spans="1:46" ht="15.75" x14ac:dyDescent="0.25">
      <c r="A691" s="16">
        <v>649</v>
      </c>
      <c r="B691" s="22"/>
      <c r="C691" s="4">
        <f t="shared" ca="1" si="51"/>
        <v>218</v>
      </c>
      <c r="D691" s="16"/>
      <c r="E691" s="16"/>
      <c r="F691" s="22"/>
      <c r="G691" s="29"/>
      <c r="K691" s="30"/>
      <c r="AS691">
        <v>691</v>
      </c>
      <c r="AT691">
        <f>4*60+3</f>
        <v>243</v>
      </c>
    </row>
    <row r="692" spans="1:46" ht="15.75" x14ac:dyDescent="0.25">
      <c r="A692" s="16">
        <v>650</v>
      </c>
      <c r="B692" s="22"/>
      <c r="C692" s="4">
        <f t="shared" ca="1" si="51"/>
        <v>331</v>
      </c>
      <c r="D692" s="16"/>
      <c r="E692" s="16"/>
      <c r="F692" s="22"/>
      <c r="G692" s="29"/>
      <c r="K692" s="30"/>
      <c r="AS692">
        <v>692</v>
      </c>
      <c r="AT692">
        <f>3*60+48</f>
        <v>228</v>
      </c>
    </row>
    <row r="693" spans="1:46" ht="15.75" x14ac:dyDescent="0.25">
      <c r="A693" s="16">
        <v>651</v>
      </c>
      <c r="B693" s="22"/>
      <c r="C693" s="4">
        <f t="shared" ca="1" si="51"/>
        <v>240</v>
      </c>
      <c r="D693" s="16"/>
      <c r="E693" s="16"/>
      <c r="F693" s="22"/>
      <c r="G693" s="29"/>
      <c r="K693" s="30"/>
      <c r="AS693">
        <v>693</v>
      </c>
      <c r="AT693">
        <f>3*60+48</f>
        <v>228</v>
      </c>
    </row>
    <row r="694" spans="1:46" ht="15.75" x14ac:dyDescent="0.25">
      <c r="A694" s="16">
        <v>652</v>
      </c>
      <c r="B694" s="22"/>
      <c r="C694" s="4">
        <f t="shared" ca="1" si="51"/>
        <v>239</v>
      </c>
      <c r="D694" s="16"/>
      <c r="E694" s="16"/>
      <c r="F694" s="22"/>
      <c r="G694" s="29"/>
      <c r="K694" s="30"/>
      <c r="AS694">
        <v>694</v>
      </c>
      <c r="AT694">
        <f>3*60+48</f>
        <v>228</v>
      </c>
    </row>
    <row r="695" spans="1:46" ht="15.75" x14ac:dyDescent="0.25">
      <c r="A695" s="16">
        <v>653</v>
      </c>
      <c r="B695" s="22"/>
      <c r="C695" s="4">
        <f t="shared" ca="1" si="51"/>
        <v>184</v>
      </c>
      <c r="D695" s="16"/>
      <c r="E695" s="16"/>
      <c r="F695" s="22"/>
      <c r="G695" s="29"/>
      <c r="K695" s="30"/>
      <c r="AS695">
        <v>695</v>
      </c>
      <c r="AT695">
        <f>3*60+23</f>
        <v>203</v>
      </c>
    </row>
    <row r="696" spans="1:46" ht="15.75" x14ac:dyDescent="0.25">
      <c r="A696" s="16">
        <v>654</v>
      </c>
      <c r="B696" s="22"/>
      <c r="C696" s="4">
        <f t="shared" ca="1" si="51"/>
        <v>221</v>
      </c>
      <c r="D696" s="16"/>
      <c r="E696" s="16"/>
      <c r="F696" s="22"/>
      <c r="G696" s="29"/>
      <c r="K696" s="30"/>
      <c r="AS696">
        <v>696</v>
      </c>
      <c r="AT696">
        <f>3*60+23</f>
        <v>203</v>
      </c>
    </row>
    <row r="697" spans="1:46" ht="15.75" x14ac:dyDescent="0.25">
      <c r="A697" s="16">
        <v>655</v>
      </c>
      <c r="B697" s="22"/>
      <c r="C697" s="4">
        <f t="shared" ca="1" si="51"/>
        <v>263</v>
      </c>
      <c r="D697" s="16"/>
      <c r="E697" s="16"/>
      <c r="F697" s="22"/>
      <c r="G697" s="29"/>
      <c r="K697" s="30"/>
      <c r="AS697">
        <v>697</v>
      </c>
      <c r="AT697">
        <f>3*60+23</f>
        <v>203</v>
      </c>
    </row>
    <row r="698" spans="1:46" ht="15.75" x14ac:dyDescent="0.25">
      <c r="A698" s="16">
        <v>656</v>
      </c>
      <c r="B698" s="22"/>
      <c r="C698" s="4">
        <f t="shared" ca="1" si="51"/>
        <v>331</v>
      </c>
      <c r="D698" s="16"/>
      <c r="E698" s="16"/>
      <c r="F698" s="22"/>
      <c r="G698" s="29"/>
      <c r="K698" s="30"/>
      <c r="AS698">
        <v>698</v>
      </c>
      <c r="AT698">
        <f>4*60+11</f>
        <v>251</v>
      </c>
    </row>
    <row r="699" spans="1:46" ht="15.75" x14ac:dyDescent="0.25">
      <c r="A699" s="16">
        <v>657</v>
      </c>
      <c r="B699" s="22"/>
      <c r="C699" s="4">
        <f t="shared" ca="1" si="51"/>
        <v>264</v>
      </c>
      <c r="D699" s="16"/>
      <c r="E699" s="16"/>
      <c r="F699" s="22"/>
      <c r="G699" s="29"/>
      <c r="K699" s="30"/>
      <c r="AS699">
        <v>699</v>
      </c>
      <c r="AT699">
        <f>4*60+11</f>
        <v>251</v>
      </c>
    </row>
    <row r="700" spans="1:46" ht="15.75" x14ac:dyDescent="0.25">
      <c r="A700" s="16">
        <v>658</v>
      </c>
      <c r="B700" s="22"/>
      <c r="C700" s="4">
        <f t="shared" ca="1" si="51"/>
        <v>278</v>
      </c>
      <c r="D700" s="16"/>
      <c r="E700" s="16"/>
      <c r="F700" s="22"/>
      <c r="G700" s="29"/>
      <c r="K700" s="30"/>
      <c r="AS700">
        <v>700</v>
      </c>
      <c r="AT700">
        <f>4*60+20</f>
        <v>260</v>
      </c>
    </row>
    <row r="701" spans="1:46" ht="15.75" x14ac:dyDescent="0.25">
      <c r="A701" s="16">
        <v>659</v>
      </c>
      <c r="B701" s="22"/>
      <c r="C701" s="4">
        <f t="shared" ca="1" si="51"/>
        <v>202</v>
      </c>
      <c r="D701" s="16"/>
      <c r="E701" s="16"/>
      <c r="F701" s="22"/>
      <c r="G701" s="29"/>
      <c r="K701" s="30"/>
      <c r="AS701">
        <v>701</v>
      </c>
      <c r="AT701">
        <f>4*60+20</f>
        <v>260</v>
      </c>
    </row>
    <row r="702" spans="1:46" ht="15.75" x14ac:dyDescent="0.25">
      <c r="A702" s="16">
        <v>660</v>
      </c>
      <c r="B702" s="22"/>
      <c r="C702" s="4">
        <f t="shared" ca="1" si="51"/>
        <v>197</v>
      </c>
      <c r="D702" s="16"/>
      <c r="E702" s="16"/>
      <c r="F702" s="22"/>
      <c r="G702" s="29"/>
      <c r="K702" s="30"/>
      <c r="AS702">
        <v>702</v>
      </c>
      <c r="AT702">
        <f>4*60+3</f>
        <v>243</v>
      </c>
    </row>
    <row r="703" spans="1:46" ht="15.75" x14ac:dyDescent="0.25">
      <c r="A703" s="16">
        <v>661</v>
      </c>
      <c r="B703" s="22"/>
      <c r="C703" s="4">
        <f t="shared" ca="1" si="51"/>
        <v>223</v>
      </c>
      <c r="D703" s="16"/>
      <c r="E703" s="16"/>
      <c r="F703" s="22"/>
      <c r="G703" s="29"/>
      <c r="K703" s="30"/>
      <c r="AS703">
        <v>703</v>
      </c>
      <c r="AT703">
        <f>4*60+3</f>
        <v>243</v>
      </c>
    </row>
    <row r="704" spans="1:46" ht="15.75" x14ac:dyDescent="0.25">
      <c r="A704" s="16">
        <v>662</v>
      </c>
      <c r="B704" s="22"/>
      <c r="C704" s="4">
        <f t="shared" ca="1" si="51"/>
        <v>256</v>
      </c>
      <c r="D704" s="16"/>
      <c r="E704" s="16"/>
      <c r="F704" s="22"/>
      <c r="G704" s="29"/>
      <c r="K704" s="30"/>
      <c r="AS704">
        <v>704</v>
      </c>
      <c r="AT704">
        <f>4*60+25</f>
        <v>265</v>
      </c>
    </row>
    <row r="705" spans="1:46" ht="15.75" x14ac:dyDescent="0.25">
      <c r="A705" s="16">
        <v>663</v>
      </c>
      <c r="B705" s="22"/>
      <c r="C705" s="4">
        <f t="shared" ca="1" si="51"/>
        <v>210</v>
      </c>
      <c r="D705" s="16"/>
      <c r="E705" s="16"/>
      <c r="F705" s="22"/>
      <c r="G705" s="29"/>
      <c r="K705" s="30"/>
      <c r="AS705">
        <v>705</v>
      </c>
      <c r="AT705">
        <f>4*60+25</f>
        <v>265</v>
      </c>
    </row>
    <row r="706" spans="1:46" ht="15.75" x14ac:dyDescent="0.25">
      <c r="A706" s="16">
        <v>664</v>
      </c>
      <c r="B706" s="22"/>
      <c r="C706" s="4">
        <f t="shared" ca="1" si="51"/>
        <v>244</v>
      </c>
      <c r="D706" s="16"/>
      <c r="E706" s="16"/>
      <c r="F706" s="22"/>
      <c r="G706" s="29"/>
      <c r="K706" s="30"/>
      <c r="AS706">
        <v>706</v>
      </c>
      <c r="AT706">
        <f>3*60+47</f>
        <v>227</v>
      </c>
    </row>
    <row r="707" spans="1:46" ht="15.75" x14ac:dyDescent="0.25">
      <c r="A707" s="16">
        <v>665</v>
      </c>
      <c r="B707" s="22"/>
      <c r="C707" s="4">
        <f t="shared" ca="1" si="51"/>
        <v>218</v>
      </c>
      <c r="D707" s="16"/>
      <c r="E707" s="16"/>
      <c r="F707" s="22"/>
      <c r="G707" s="29"/>
      <c r="K707" s="30"/>
      <c r="AS707">
        <v>707</v>
      </c>
      <c r="AT707">
        <f>3*60+47</f>
        <v>227</v>
      </c>
    </row>
    <row r="708" spans="1:46" ht="15.75" x14ac:dyDescent="0.25">
      <c r="A708" s="16">
        <v>666</v>
      </c>
      <c r="B708" s="22"/>
      <c r="C708" s="4">
        <f t="shared" ca="1" si="51"/>
        <v>331</v>
      </c>
      <c r="D708" s="16"/>
      <c r="E708" s="16"/>
      <c r="F708" s="22"/>
      <c r="G708" s="29"/>
      <c r="K708" s="30"/>
      <c r="AS708">
        <v>708</v>
      </c>
      <c r="AT708">
        <f>3*60+47</f>
        <v>227</v>
      </c>
    </row>
    <row r="709" spans="1:46" ht="15.75" x14ac:dyDescent="0.25">
      <c r="A709" s="16">
        <v>667</v>
      </c>
      <c r="B709" s="22"/>
      <c r="C709" s="4">
        <f t="shared" ca="1" si="51"/>
        <v>238</v>
      </c>
      <c r="D709" s="16"/>
      <c r="E709" s="16"/>
      <c r="F709" s="22"/>
      <c r="G709" s="29"/>
      <c r="K709" s="30"/>
      <c r="AS709">
        <v>709</v>
      </c>
      <c r="AT709">
        <f>3*60+47</f>
        <v>227</v>
      </c>
    </row>
    <row r="710" spans="1:46" ht="15.75" x14ac:dyDescent="0.25">
      <c r="A710" s="16">
        <v>668</v>
      </c>
      <c r="B710" s="22"/>
      <c r="C710" s="4">
        <f t="shared" ca="1" si="51"/>
        <v>252</v>
      </c>
      <c r="D710" s="16"/>
      <c r="E710" s="16"/>
      <c r="F710" s="22"/>
      <c r="G710" s="29"/>
      <c r="K710" s="30"/>
      <c r="AS710">
        <v>710</v>
      </c>
      <c r="AT710">
        <f>3*60+47</f>
        <v>227</v>
      </c>
    </row>
    <row r="711" spans="1:46" ht="15.75" x14ac:dyDescent="0.25">
      <c r="A711" s="16">
        <v>669</v>
      </c>
      <c r="B711" s="22"/>
      <c r="C711" s="4">
        <f t="shared" ca="1" si="51"/>
        <v>233</v>
      </c>
      <c r="D711" s="16"/>
      <c r="E711" s="16"/>
      <c r="F711" s="22"/>
      <c r="G711" s="29"/>
      <c r="K711" s="30"/>
      <c r="AS711">
        <v>711</v>
      </c>
      <c r="AT711">
        <f>4*60+4</f>
        <v>244</v>
      </c>
    </row>
    <row r="712" spans="1:46" ht="15.75" x14ac:dyDescent="0.25">
      <c r="A712" s="16">
        <v>670</v>
      </c>
      <c r="B712" s="22"/>
      <c r="C712" s="4">
        <f t="shared" ca="1" si="51"/>
        <v>231</v>
      </c>
      <c r="D712" s="16"/>
      <c r="E712" s="16"/>
      <c r="F712" s="22"/>
      <c r="G712" s="29"/>
      <c r="K712" s="30"/>
      <c r="AS712">
        <v>712</v>
      </c>
      <c r="AT712">
        <f>4*60+4</f>
        <v>244</v>
      </c>
    </row>
    <row r="713" spans="1:46" ht="15.75" x14ac:dyDescent="0.25">
      <c r="A713" s="16">
        <v>671</v>
      </c>
      <c r="B713" s="22"/>
      <c r="C713" s="4">
        <f t="shared" ca="1" si="51"/>
        <v>209</v>
      </c>
      <c r="D713" s="16"/>
      <c r="E713" s="16"/>
      <c r="F713" s="22"/>
      <c r="G713" s="29"/>
      <c r="K713" s="30"/>
      <c r="AS713">
        <v>713</v>
      </c>
      <c r="AT713">
        <f>4*60+4</f>
        <v>244</v>
      </c>
    </row>
    <row r="714" spans="1:46" ht="15.75" x14ac:dyDescent="0.25">
      <c r="A714" s="16">
        <v>672</v>
      </c>
      <c r="B714" s="22"/>
      <c r="C714" s="4">
        <f t="shared" ca="1" si="51"/>
        <v>189</v>
      </c>
      <c r="D714" s="16"/>
      <c r="E714" s="16"/>
      <c r="F714" s="22"/>
      <c r="G714" s="29"/>
      <c r="K714" s="30"/>
      <c r="AS714">
        <v>714</v>
      </c>
      <c r="AT714">
        <f>3*60+50</f>
        <v>230</v>
      </c>
    </row>
    <row r="715" spans="1:46" ht="15.75" x14ac:dyDescent="0.25">
      <c r="A715" s="16">
        <v>673</v>
      </c>
      <c r="B715" s="22"/>
      <c r="C715" s="4">
        <f t="shared" ca="1" si="51"/>
        <v>235</v>
      </c>
      <c r="D715" s="16"/>
      <c r="E715" s="16"/>
      <c r="F715" s="22"/>
      <c r="G715" s="29"/>
      <c r="K715" s="30"/>
      <c r="AS715">
        <v>715</v>
      </c>
      <c r="AT715">
        <f>3*60+50</f>
        <v>230</v>
      </c>
    </row>
    <row r="716" spans="1:46" ht="15.75" x14ac:dyDescent="0.25">
      <c r="A716" s="16">
        <v>674</v>
      </c>
      <c r="B716" s="22"/>
      <c r="C716" s="4">
        <f t="shared" ca="1" si="51"/>
        <v>220</v>
      </c>
      <c r="D716" s="16"/>
      <c r="E716" s="16"/>
      <c r="F716" s="22"/>
      <c r="G716" s="29"/>
      <c r="K716" s="30"/>
      <c r="AS716">
        <v>716</v>
      </c>
      <c r="AT716">
        <f>3*60+50</f>
        <v>230</v>
      </c>
    </row>
    <row r="717" spans="1:46" ht="15.75" x14ac:dyDescent="0.25">
      <c r="A717" s="16">
        <v>675</v>
      </c>
      <c r="B717" s="22"/>
      <c r="C717" s="4">
        <f t="shared" ca="1" si="51"/>
        <v>243</v>
      </c>
      <c r="D717" s="16"/>
      <c r="E717" s="16"/>
      <c r="F717" s="22"/>
      <c r="G717" s="29"/>
      <c r="K717" s="30"/>
      <c r="AS717">
        <v>717</v>
      </c>
      <c r="AT717">
        <f>4*60+1</f>
        <v>241</v>
      </c>
    </row>
    <row r="718" spans="1:46" ht="15.75" x14ac:dyDescent="0.25">
      <c r="A718" s="16">
        <v>676</v>
      </c>
      <c r="B718" s="22"/>
      <c r="C718" s="4">
        <f t="shared" ca="1" si="51"/>
        <v>228</v>
      </c>
      <c r="D718" s="16"/>
      <c r="E718" s="16"/>
      <c r="F718" s="22"/>
      <c r="G718" s="29"/>
      <c r="K718" s="30"/>
      <c r="AS718">
        <v>718</v>
      </c>
      <c r="AT718">
        <f>3*60+46</f>
        <v>226</v>
      </c>
    </row>
    <row r="719" spans="1:46" ht="15.75" x14ac:dyDescent="0.25">
      <c r="A719" s="16">
        <v>677</v>
      </c>
      <c r="B719" s="22"/>
      <c r="C719" s="4">
        <f t="shared" ca="1" si="51"/>
        <v>253</v>
      </c>
      <c r="D719" s="16"/>
      <c r="E719" s="16"/>
      <c r="F719" s="22"/>
      <c r="G719" s="29"/>
      <c r="K719" s="30"/>
      <c r="AS719">
        <v>719</v>
      </c>
      <c r="AT719">
        <f>3*60+46</f>
        <v>226</v>
      </c>
    </row>
    <row r="720" spans="1:46" ht="15.75" x14ac:dyDescent="0.25">
      <c r="A720" s="16">
        <v>678</v>
      </c>
      <c r="B720" s="22"/>
      <c r="C720" s="4">
        <f t="shared" ca="1" si="51"/>
        <v>259</v>
      </c>
      <c r="D720" s="16"/>
      <c r="E720" s="16"/>
      <c r="F720" s="22"/>
      <c r="G720" s="29"/>
      <c r="K720" s="30"/>
      <c r="AS720">
        <v>720</v>
      </c>
      <c r="AT720">
        <f>4*60+16</f>
        <v>256</v>
      </c>
    </row>
    <row r="721" spans="1:46" ht="15.75" x14ac:dyDescent="0.25">
      <c r="A721" s="16">
        <v>679</v>
      </c>
      <c r="B721" s="22"/>
      <c r="C721" s="4">
        <f t="shared" ca="1" si="51"/>
        <v>250</v>
      </c>
      <c r="D721" s="16"/>
      <c r="E721" s="16"/>
      <c r="F721" s="22"/>
      <c r="G721" s="29"/>
      <c r="K721" s="30"/>
      <c r="AS721">
        <v>721</v>
      </c>
      <c r="AT721">
        <f>4*60+16</f>
        <v>256</v>
      </c>
    </row>
    <row r="722" spans="1:46" ht="15.75" x14ac:dyDescent="0.25">
      <c r="A722" s="16">
        <v>680</v>
      </c>
      <c r="B722" s="22"/>
      <c r="C722" s="4">
        <f t="shared" ca="1" si="51"/>
        <v>222</v>
      </c>
      <c r="D722" s="16"/>
      <c r="E722" s="16"/>
      <c r="F722" s="22"/>
      <c r="G722" s="29"/>
      <c r="K722" s="30"/>
      <c r="AS722">
        <v>722</v>
      </c>
      <c r="AT722">
        <f>4*60+16</f>
        <v>256</v>
      </c>
    </row>
    <row r="723" spans="1:46" ht="15.75" x14ac:dyDescent="0.25">
      <c r="A723" s="16">
        <v>681</v>
      </c>
      <c r="B723" s="22"/>
      <c r="C723" s="4">
        <f t="shared" ca="1" si="51"/>
        <v>204</v>
      </c>
      <c r="D723" s="16"/>
      <c r="E723" s="16"/>
      <c r="F723" s="22"/>
      <c r="G723" s="29"/>
      <c r="K723" s="30"/>
      <c r="AS723">
        <v>723</v>
      </c>
      <c r="AT723">
        <f>3*60+38</f>
        <v>218</v>
      </c>
    </row>
    <row r="724" spans="1:46" ht="15.75" x14ac:dyDescent="0.25">
      <c r="A724" s="16">
        <v>682</v>
      </c>
      <c r="B724" s="22"/>
      <c r="C724" s="4">
        <f t="shared" ca="1" si="51"/>
        <v>212</v>
      </c>
      <c r="D724" s="16"/>
      <c r="E724" s="16"/>
      <c r="F724" s="22"/>
      <c r="G724" s="29"/>
      <c r="K724" s="30"/>
      <c r="AS724">
        <v>724</v>
      </c>
      <c r="AT724">
        <f>3*60+38</f>
        <v>218</v>
      </c>
    </row>
    <row r="725" spans="1:46" ht="15.75" x14ac:dyDescent="0.25">
      <c r="A725" s="16">
        <v>683</v>
      </c>
      <c r="B725" s="22"/>
      <c r="C725" s="4">
        <f t="shared" ca="1" si="51"/>
        <v>268</v>
      </c>
      <c r="D725" s="16"/>
      <c r="E725" s="16"/>
      <c r="F725" s="22"/>
      <c r="G725" s="29"/>
      <c r="K725" s="30"/>
      <c r="AS725">
        <v>725</v>
      </c>
      <c r="AT725">
        <f>3*60+50</f>
        <v>230</v>
      </c>
    </row>
    <row r="726" spans="1:46" ht="15.75" x14ac:dyDescent="0.25">
      <c r="A726" s="16">
        <v>684</v>
      </c>
      <c r="B726" s="22"/>
      <c r="C726" s="4">
        <f t="shared" ca="1" si="51"/>
        <v>352</v>
      </c>
      <c r="D726" s="16"/>
      <c r="E726" s="16"/>
      <c r="F726" s="22"/>
      <c r="G726" s="29"/>
      <c r="K726" s="30"/>
      <c r="AS726">
        <v>726</v>
      </c>
      <c r="AT726">
        <f>3*60+50</f>
        <v>230</v>
      </c>
    </row>
    <row r="727" spans="1:46" ht="15.75" x14ac:dyDescent="0.25">
      <c r="A727" s="16">
        <v>685</v>
      </c>
      <c r="B727" s="22"/>
      <c r="C727" s="4">
        <f t="shared" ca="1" si="51"/>
        <v>255</v>
      </c>
      <c r="D727" s="16"/>
      <c r="E727" s="16"/>
      <c r="F727" s="22"/>
      <c r="G727" s="29"/>
      <c r="K727" s="30"/>
      <c r="AS727">
        <v>727</v>
      </c>
      <c r="AT727">
        <f>3*60+50</f>
        <v>230</v>
      </c>
    </row>
    <row r="728" spans="1:46" ht="15.75" x14ac:dyDescent="0.25">
      <c r="A728" s="16">
        <v>686</v>
      </c>
      <c r="B728" s="22"/>
      <c r="C728" s="4">
        <f t="shared" ca="1" si="51"/>
        <v>328</v>
      </c>
      <c r="D728" s="16"/>
      <c r="E728" s="16"/>
      <c r="F728" s="22"/>
      <c r="G728" s="29"/>
      <c r="K728" s="30"/>
      <c r="AS728">
        <v>728</v>
      </c>
      <c r="AT728">
        <f>4*60+7</f>
        <v>247</v>
      </c>
    </row>
    <row r="729" spans="1:46" ht="15.75" x14ac:dyDescent="0.25">
      <c r="A729" s="16">
        <v>687</v>
      </c>
      <c r="B729" s="22"/>
      <c r="C729" s="4">
        <f t="shared" ca="1" si="51"/>
        <v>230</v>
      </c>
      <c r="D729" s="16"/>
      <c r="E729" s="16"/>
      <c r="F729" s="22"/>
      <c r="G729" s="29"/>
      <c r="K729" s="30"/>
      <c r="AS729">
        <v>729</v>
      </c>
      <c r="AT729">
        <f>4*60+7</f>
        <v>247</v>
      </c>
    </row>
    <row r="730" spans="1:46" ht="15.75" x14ac:dyDescent="0.25">
      <c r="A730" s="16">
        <v>688</v>
      </c>
      <c r="B730" s="22"/>
      <c r="C730" s="4">
        <f t="shared" ca="1" si="51"/>
        <v>220</v>
      </c>
      <c r="D730" s="16"/>
      <c r="E730" s="16"/>
      <c r="F730" s="22"/>
      <c r="G730" s="29"/>
      <c r="K730" s="30"/>
      <c r="AS730">
        <v>730</v>
      </c>
      <c r="AT730">
        <f t="shared" ref="AT730:AT735" si="52">3*60+38</f>
        <v>218</v>
      </c>
    </row>
    <row r="731" spans="1:46" ht="15.75" x14ac:dyDescent="0.25">
      <c r="A731" s="16">
        <v>689</v>
      </c>
      <c r="B731" s="22"/>
      <c r="C731" s="4">
        <f t="shared" ca="1" si="51"/>
        <v>252</v>
      </c>
      <c r="D731" s="16"/>
      <c r="E731" s="16"/>
      <c r="F731" s="22"/>
      <c r="G731" s="29"/>
      <c r="K731" s="30"/>
      <c r="AS731">
        <v>731</v>
      </c>
      <c r="AT731">
        <f t="shared" si="52"/>
        <v>218</v>
      </c>
    </row>
    <row r="732" spans="1:46" ht="15.75" x14ac:dyDescent="0.25">
      <c r="A732" s="16">
        <v>690</v>
      </c>
      <c r="B732" s="22"/>
      <c r="C732" s="4">
        <f t="shared" ca="1" si="51"/>
        <v>285</v>
      </c>
      <c r="D732" s="16"/>
      <c r="E732" s="16"/>
      <c r="F732" s="22"/>
      <c r="G732" s="29"/>
      <c r="K732" s="30"/>
      <c r="AS732">
        <v>732</v>
      </c>
      <c r="AT732">
        <f t="shared" si="52"/>
        <v>218</v>
      </c>
    </row>
    <row r="733" spans="1:46" ht="15.75" x14ac:dyDescent="0.25">
      <c r="A733" s="16">
        <v>691</v>
      </c>
      <c r="B733" s="22"/>
      <c r="C733" s="4">
        <f t="shared" ca="1" si="51"/>
        <v>193</v>
      </c>
      <c r="D733" s="16"/>
      <c r="E733" s="16"/>
      <c r="F733" s="22"/>
      <c r="G733" s="29"/>
      <c r="K733" s="30"/>
      <c r="AS733">
        <v>733</v>
      </c>
      <c r="AT733">
        <f t="shared" si="52"/>
        <v>218</v>
      </c>
    </row>
    <row r="734" spans="1:46" ht="15.75" x14ac:dyDescent="0.25">
      <c r="A734" s="16">
        <v>692</v>
      </c>
      <c r="B734" s="22"/>
      <c r="C734" s="4">
        <f t="shared" ca="1" si="51"/>
        <v>230</v>
      </c>
      <c r="D734" s="16"/>
      <c r="E734" s="16"/>
      <c r="F734" s="22"/>
      <c r="G734" s="29"/>
      <c r="K734" s="30"/>
      <c r="AS734">
        <v>734</v>
      </c>
      <c r="AT734">
        <f t="shared" si="52"/>
        <v>218</v>
      </c>
    </row>
    <row r="735" spans="1:46" ht="15.75" x14ac:dyDescent="0.25">
      <c r="A735" s="16">
        <v>693</v>
      </c>
      <c r="B735" s="22"/>
      <c r="C735" s="4">
        <f t="shared" ca="1" si="51"/>
        <v>196</v>
      </c>
      <c r="D735" s="16"/>
      <c r="E735" s="16"/>
      <c r="F735" s="22"/>
      <c r="G735" s="29"/>
      <c r="K735" s="30"/>
      <c r="AS735">
        <v>735</v>
      </c>
      <c r="AT735">
        <f t="shared" si="52"/>
        <v>218</v>
      </c>
    </row>
    <row r="736" spans="1:46" ht="15.75" x14ac:dyDescent="0.25">
      <c r="A736" s="16">
        <v>694</v>
      </c>
      <c r="B736" s="22"/>
      <c r="C736" s="4">
        <f t="shared" ca="1" si="51"/>
        <v>259</v>
      </c>
      <c r="D736" s="16"/>
      <c r="E736" s="16"/>
      <c r="F736" s="22"/>
      <c r="G736" s="29"/>
      <c r="K736" s="30"/>
      <c r="AS736">
        <v>736</v>
      </c>
      <c r="AT736">
        <f>4*60+58</f>
        <v>298</v>
      </c>
    </row>
    <row r="737" spans="1:46" ht="15.75" x14ac:dyDescent="0.25">
      <c r="A737" s="16">
        <v>695</v>
      </c>
      <c r="B737" s="22"/>
      <c r="C737" s="4">
        <f t="shared" ca="1" si="51"/>
        <v>228</v>
      </c>
      <c r="D737" s="16"/>
      <c r="E737" s="16"/>
      <c r="F737" s="22"/>
      <c r="G737" s="29"/>
      <c r="K737" s="30"/>
      <c r="AS737">
        <v>737</v>
      </c>
      <c r="AT737">
        <f>4*60+58</f>
        <v>298</v>
      </c>
    </row>
    <row r="738" spans="1:46" ht="15.75" x14ac:dyDescent="0.25">
      <c r="A738" s="16">
        <v>696</v>
      </c>
      <c r="B738" s="22"/>
      <c r="C738" s="4">
        <f t="shared" ca="1" si="51"/>
        <v>206</v>
      </c>
      <c r="D738" s="16"/>
      <c r="E738" s="16"/>
      <c r="F738" s="22"/>
      <c r="G738" s="29"/>
      <c r="K738" s="30"/>
      <c r="AS738">
        <v>738</v>
      </c>
      <c r="AT738">
        <f>5*60+4</f>
        <v>304</v>
      </c>
    </row>
    <row r="739" spans="1:46" ht="15.75" x14ac:dyDescent="0.25">
      <c r="A739" s="16">
        <v>697</v>
      </c>
      <c r="B739" s="22"/>
      <c r="C739" s="4">
        <f t="shared" ca="1" si="51"/>
        <v>234</v>
      </c>
      <c r="D739" s="16"/>
      <c r="E739" s="16"/>
      <c r="F739" s="22"/>
      <c r="G739" s="29"/>
      <c r="K739" s="30"/>
      <c r="AS739">
        <v>739</v>
      </c>
      <c r="AT739">
        <f>5*60+4</f>
        <v>304</v>
      </c>
    </row>
    <row r="740" spans="1:46" ht="15.75" x14ac:dyDescent="0.25">
      <c r="A740" s="16">
        <v>698</v>
      </c>
      <c r="B740" s="22"/>
      <c r="C740" s="4">
        <f t="shared" ca="1" si="51"/>
        <v>229</v>
      </c>
      <c r="D740" s="16"/>
      <c r="E740" s="16"/>
      <c r="F740" s="22"/>
      <c r="G740" s="29"/>
      <c r="K740" s="30"/>
      <c r="AS740">
        <v>740</v>
      </c>
      <c r="AT740">
        <f>5*60+4</f>
        <v>304</v>
      </c>
    </row>
    <row r="741" spans="1:46" ht="15.75" x14ac:dyDescent="0.25">
      <c r="A741" s="16">
        <v>699</v>
      </c>
      <c r="B741" s="22"/>
      <c r="C741" s="4">
        <f t="shared" ca="1" si="51"/>
        <v>247</v>
      </c>
      <c r="D741" s="16"/>
      <c r="E741" s="16"/>
      <c r="F741" s="22"/>
      <c r="G741" s="29"/>
      <c r="K741" s="30"/>
      <c r="AS741">
        <v>741</v>
      </c>
      <c r="AT741">
        <f>4*60+55</f>
        <v>295</v>
      </c>
    </row>
    <row r="742" spans="1:46" ht="15.75" x14ac:dyDescent="0.25">
      <c r="A742" s="16">
        <v>700</v>
      </c>
      <c r="B742" s="22"/>
      <c r="C742" s="4">
        <f t="shared" ca="1" si="51"/>
        <v>243</v>
      </c>
      <c r="D742" s="16"/>
      <c r="E742" s="16"/>
      <c r="F742" s="22"/>
      <c r="G742" s="29"/>
      <c r="K742" s="30"/>
      <c r="AS742">
        <v>742</v>
      </c>
      <c r="AT742">
        <f>4*60+55</f>
        <v>295</v>
      </c>
    </row>
    <row r="743" spans="1:46" ht="15.75" x14ac:dyDescent="0.25">
      <c r="A743" s="16">
        <v>701</v>
      </c>
      <c r="B743" s="22"/>
      <c r="C743" s="4">
        <f t="shared" ca="1" si="51"/>
        <v>230</v>
      </c>
      <c r="D743" s="16"/>
      <c r="E743" s="16"/>
      <c r="F743" s="22"/>
      <c r="G743" s="29"/>
      <c r="K743" s="30"/>
      <c r="AS743">
        <v>743</v>
      </c>
      <c r="AT743">
        <f>4*60+55</f>
        <v>295</v>
      </c>
    </row>
    <row r="744" spans="1:46" ht="15.75" x14ac:dyDescent="0.25">
      <c r="A744" s="16">
        <v>702</v>
      </c>
      <c r="B744" s="22"/>
      <c r="C744" s="4">
        <f t="shared" ca="1" si="51"/>
        <v>203</v>
      </c>
      <c r="D744" s="16"/>
      <c r="E744" s="16"/>
      <c r="F744" s="22"/>
      <c r="G744" s="29"/>
      <c r="K744" s="30"/>
      <c r="AS744">
        <v>744</v>
      </c>
      <c r="AT744">
        <f>4*60+22</f>
        <v>262</v>
      </c>
    </row>
    <row r="745" spans="1:46" ht="15.75" x14ac:dyDescent="0.25">
      <c r="A745" s="16">
        <v>703</v>
      </c>
      <c r="B745" s="22"/>
      <c r="C745" s="4">
        <f t="shared" ca="1" si="51"/>
        <v>203</v>
      </c>
      <c r="D745" s="16"/>
      <c r="E745" s="16"/>
      <c r="F745" s="22"/>
      <c r="G745" s="29"/>
      <c r="K745" s="30"/>
      <c r="AS745">
        <v>745</v>
      </c>
      <c r="AT745">
        <f>4*60+22</f>
        <v>262</v>
      </c>
    </row>
    <row r="746" spans="1:46" ht="15.75" x14ac:dyDescent="0.25">
      <c r="A746" s="16">
        <v>704</v>
      </c>
      <c r="B746" s="22"/>
      <c r="C746" s="4">
        <f t="shared" ca="1" si="51"/>
        <v>283</v>
      </c>
      <c r="D746" s="16"/>
      <c r="E746" s="16"/>
      <c r="F746" s="22"/>
      <c r="G746" s="29"/>
      <c r="K746" s="30"/>
      <c r="AS746">
        <v>746</v>
      </c>
      <c r="AT746">
        <f>6*60+24</f>
        <v>384</v>
      </c>
    </row>
    <row r="747" spans="1:46" ht="15.75" x14ac:dyDescent="0.25">
      <c r="A747" s="16">
        <v>705</v>
      </c>
      <c r="B747" s="22"/>
      <c r="C747" s="4">
        <f t="shared" ref="C747:C810" ca="1" si="53">IF(OR(ISBLANK(A747),A747&gt;$I$9),NA(),OFFSET(INDIRECT($BA$3),A747-1,0,1,1))</f>
        <v>234</v>
      </c>
      <c r="D747" s="16"/>
      <c r="E747" s="16"/>
      <c r="F747" s="22"/>
      <c r="G747" s="29"/>
      <c r="K747" s="30"/>
      <c r="AS747">
        <v>747</v>
      </c>
      <c r="AT747">
        <f>6*60+24</f>
        <v>384</v>
      </c>
    </row>
    <row r="748" spans="1:46" ht="15.75" x14ac:dyDescent="0.25">
      <c r="A748" s="16">
        <v>706</v>
      </c>
      <c r="B748" s="22"/>
      <c r="C748" s="4">
        <f t="shared" ca="1" si="53"/>
        <v>253</v>
      </c>
      <c r="D748" s="16"/>
      <c r="E748" s="16"/>
      <c r="F748" s="22"/>
      <c r="G748" s="29"/>
      <c r="K748" s="30"/>
      <c r="AS748">
        <v>748</v>
      </c>
      <c r="AT748">
        <f>6*60+24</f>
        <v>384</v>
      </c>
    </row>
    <row r="749" spans="1:46" ht="15.75" x14ac:dyDescent="0.25">
      <c r="A749" s="16">
        <v>707</v>
      </c>
      <c r="B749" s="22"/>
      <c r="C749" s="4">
        <f t="shared" ca="1" si="53"/>
        <v>244</v>
      </c>
      <c r="D749" s="16"/>
      <c r="E749" s="16"/>
      <c r="F749" s="22"/>
      <c r="G749" s="29"/>
      <c r="K749" s="30"/>
      <c r="AS749">
        <v>749</v>
      </c>
      <c r="AT749">
        <f>6*60+24</f>
        <v>384</v>
      </c>
    </row>
    <row r="750" spans="1:46" ht="15.75" x14ac:dyDescent="0.25">
      <c r="A750" s="16">
        <v>708</v>
      </c>
      <c r="B750" s="22"/>
      <c r="C750" s="4">
        <f t="shared" ca="1" si="53"/>
        <v>229</v>
      </c>
      <c r="D750" s="16"/>
      <c r="E750" s="16"/>
      <c r="F750" s="22"/>
      <c r="G750" s="29"/>
      <c r="K750" s="30"/>
      <c r="AS750">
        <v>750</v>
      </c>
      <c r="AT750">
        <f>4*60+8</f>
        <v>248</v>
      </c>
    </row>
    <row r="751" spans="1:46" ht="15.75" x14ac:dyDescent="0.25">
      <c r="A751" s="16">
        <v>709</v>
      </c>
      <c r="B751" s="22"/>
      <c r="C751" s="4">
        <f t="shared" ca="1" si="53"/>
        <v>250</v>
      </c>
      <c r="D751" s="16"/>
      <c r="E751" s="16"/>
      <c r="F751" s="22"/>
      <c r="G751" s="29"/>
      <c r="K751" s="30"/>
      <c r="AS751">
        <v>751</v>
      </c>
      <c r="AT751">
        <f>4*60+19</f>
        <v>259</v>
      </c>
    </row>
    <row r="752" spans="1:46" ht="15.75" x14ac:dyDescent="0.25">
      <c r="A752" s="16">
        <v>710</v>
      </c>
      <c r="B752" s="22"/>
      <c r="C752" s="4">
        <f t="shared" ca="1" si="53"/>
        <v>216</v>
      </c>
      <c r="D752" s="16"/>
      <c r="E752" s="16"/>
      <c r="F752" s="22"/>
      <c r="G752" s="29"/>
      <c r="K752" s="30"/>
      <c r="AS752">
        <v>752</v>
      </c>
      <c r="AT752">
        <f>5*60+30</f>
        <v>330</v>
      </c>
    </row>
    <row r="753" spans="1:46" ht="15.75" x14ac:dyDescent="0.25">
      <c r="A753" s="16">
        <v>711</v>
      </c>
      <c r="B753" s="22"/>
      <c r="C753" s="4">
        <f t="shared" ca="1" si="53"/>
        <v>330</v>
      </c>
      <c r="D753" s="16"/>
      <c r="E753" s="16"/>
      <c r="F753" s="22"/>
      <c r="G753" s="29"/>
      <c r="K753" s="30"/>
      <c r="AS753">
        <v>753</v>
      </c>
      <c r="AT753">
        <f>5*60+30</f>
        <v>330</v>
      </c>
    </row>
    <row r="754" spans="1:46" ht="15.75" x14ac:dyDescent="0.25">
      <c r="A754" s="16">
        <v>712</v>
      </c>
      <c r="B754" s="22"/>
      <c r="C754" s="4">
        <f t="shared" ca="1" si="53"/>
        <v>388</v>
      </c>
      <c r="D754" s="16"/>
      <c r="E754" s="16"/>
      <c r="F754" s="22"/>
      <c r="G754" s="29"/>
      <c r="K754" s="30"/>
      <c r="AS754">
        <v>754</v>
      </c>
      <c r="AT754">
        <f>4*60+13</f>
        <v>253</v>
      </c>
    </row>
    <row r="755" spans="1:46" ht="15.75" x14ac:dyDescent="0.25">
      <c r="A755" s="16">
        <v>713</v>
      </c>
      <c r="B755" s="22"/>
      <c r="C755" s="4">
        <f t="shared" ca="1" si="53"/>
        <v>259</v>
      </c>
      <c r="D755" s="16"/>
      <c r="E755" s="16"/>
      <c r="F755" s="22"/>
      <c r="G755" s="29"/>
      <c r="K755" s="30"/>
      <c r="AS755">
        <v>755</v>
      </c>
      <c r="AT755">
        <f>4*60+13</f>
        <v>253</v>
      </c>
    </row>
    <row r="756" spans="1:46" ht="15.75" x14ac:dyDescent="0.25">
      <c r="A756" s="16">
        <v>714</v>
      </c>
      <c r="B756" s="22"/>
      <c r="C756" s="4">
        <f t="shared" ca="1" si="53"/>
        <v>236</v>
      </c>
      <c r="D756" s="16"/>
      <c r="E756" s="16"/>
      <c r="F756" s="22"/>
      <c r="G756" s="29"/>
      <c r="K756" s="30"/>
      <c r="AS756">
        <v>756</v>
      </c>
      <c r="AT756">
        <f>4*60+4</f>
        <v>244</v>
      </c>
    </row>
    <row r="757" spans="1:46" ht="15.75" x14ac:dyDescent="0.25">
      <c r="A757" s="16">
        <v>715</v>
      </c>
      <c r="B757" s="22"/>
      <c r="C757" s="4">
        <f t="shared" ca="1" si="53"/>
        <v>192</v>
      </c>
      <c r="D757" s="16"/>
      <c r="E757" s="16"/>
      <c r="F757" s="22"/>
      <c r="G757" s="29"/>
      <c r="K757" s="30"/>
      <c r="AS757">
        <v>757</v>
      </c>
      <c r="AT757">
        <f>4*60+4</f>
        <v>244</v>
      </c>
    </row>
    <row r="758" spans="1:46" ht="15.75" x14ac:dyDescent="0.25">
      <c r="A758" s="16">
        <v>716</v>
      </c>
      <c r="B758" s="22"/>
      <c r="C758" s="4">
        <f t="shared" ca="1" si="53"/>
        <v>261</v>
      </c>
      <c r="D758" s="16"/>
      <c r="E758" s="16"/>
      <c r="F758" s="22"/>
      <c r="G758" s="29"/>
      <c r="K758" s="30"/>
      <c r="AS758">
        <v>758</v>
      </c>
      <c r="AT758">
        <f>4*60+23</f>
        <v>263</v>
      </c>
    </row>
    <row r="759" spans="1:46" ht="15.75" x14ac:dyDescent="0.25">
      <c r="A759" s="16">
        <v>717</v>
      </c>
      <c r="B759" s="22"/>
      <c r="C759" s="4">
        <f t="shared" ca="1" si="53"/>
        <v>260</v>
      </c>
      <c r="D759" s="16"/>
      <c r="E759" s="16"/>
      <c r="F759" s="22"/>
      <c r="G759" s="29"/>
      <c r="K759" s="30"/>
      <c r="AS759">
        <v>759</v>
      </c>
      <c r="AT759">
        <f>3*60+34</f>
        <v>214</v>
      </c>
    </row>
    <row r="760" spans="1:46" ht="15.75" x14ac:dyDescent="0.25">
      <c r="A760" s="16">
        <v>718</v>
      </c>
      <c r="B760" s="22"/>
      <c r="C760" s="4">
        <f t="shared" ca="1" si="53"/>
        <v>168</v>
      </c>
      <c r="D760" s="16"/>
      <c r="E760" s="16"/>
      <c r="F760" s="22"/>
      <c r="G760" s="29"/>
      <c r="K760" s="30"/>
      <c r="AS760">
        <v>760</v>
      </c>
      <c r="AT760">
        <f>3*60+34</f>
        <v>214</v>
      </c>
    </row>
    <row r="761" spans="1:46" ht="15.75" x14ac:dyDescent="0.25">
      <c r="A761" s="16">
        <v>719</v>
      </c>
      <c r="B761" s="22"/>
      <c r="C761" s="4">
        <f t="shared" ca="1" si="53"/>
        <v>219</v>
      </c>
      <c r="D761" s="16"/>
      <c r="E761" s="16"/>
      <c r="F761" s="22"/>
      <c r="G761" s="29"/>
      <c r="K761" s="30"/>
      <c r="AS761">
        <v>761</v>
      </c>
      <c r="AT761">
        <f>4*60+15</f>
        <v>255</v>
      </c>
    </row>
    <row r="762" spans="1:46" ht="15.75" x14ac:dyDescent="0.25">
      <c r="A762" s="16">
        <v>720</v>
      </c>
      <c r="B762" s="22"/>
      <c r="C762" s="4">
        <f t="shared" ca="1" si="53"/>
        <v>238</v>
      </c>
      <c r="D762" s="16"/>
      <c r="E762" s="16"/>
      <c r="F762" s="22"/>
      <c r="G762" s="29"/>
      <c r="K762" s="30"/>
      <c r="AS762">
        <v>762</v>
      </c>
      <c r="AT762">
        <f>3*60+59</f>
        <v>239</v>
      </c>
    </row>
    <row r="763" spans="1:46" ht="15.75" x14ac:dyDescent="0.25">
      <c r="A763" s="16">
        <v>721</v>
      </c>
      <c r="B763" s="22"/>
      <c r="C763" s="4">
        <f t="shared" ca="1" si="53"/>
        <v>250</v>
      </c>
      <c r="D763" s="16"/>
      <c r="E763" s="16"/>
      <c r="F763" s="22"/>
      <c r="G763" s="29"/>
      <c r="K763" s="30"/>
      <c r="AS763">
        <v>763</v>
      </c>
      <c r="AT763">
        <f>3*60+59</f>
        <v>239</v>
      </c>
    </row>
    <row r="764" spans="1:46" ht="15.75" x14ac:dyDescent="0.25">
      <c r="A764" s="16">
        <v>722</v>
      </c>
      <c r="B764" s="22"/>
      <c r="C764" s="4">
        <f t="shared" ca="1" si="53"/>
        <v>263</v>
      </c>
      <c r="D764" s="16"/>
      <c r="E764" s="16"/>
      <c r="F764" s="22"/>
      <c r="G764" s="29"/>
      <c r="K764" s="30"/>
      <c r="AS764">
        <v>764</v>
      </c>
      <c r="AT764">
        <f>3*60+59</f>
        <v>239</v>
      </c>
    </row>
    <row r="765" spans="1:46" ht="15.75" x14ac:dyDescent="0.25">
      <c r="A765" s="16">
        <v>723</v>
      </c>
      <c r="B765" s="22"/>
      <c r="C765" s="4">
        <f t="shared" ca="1" si="53"/>
        <v>222</v>
      </c>
      <c r="D765" s="16"/>
      <c r="E765" s="16"/>
      <c r="F765" s="22"/>
      <c r="G765" s="29"/>
      <c r="K765" s="30"/>
      <c r="AS765">
        <v>765</v>
      </c>
      <c r="AT765">
        <f>3*60+53</f>
        <v>233</v>
      </c>
    </row>
    <row r="766" spans="1:46" ht="15.75" x14ac:dyDescent="0.25">
      <c r="A766" s="16">
        <v>724</v>
      </c>
      <c r="B766" s="22"/>
      <c r="C766" s="4">
        <f t="shared" ca="1" si="53"/>
        <v>240</v>
      </c>
      <c r="D766" s="16"/>
      <c r="E766" s="16"/>
      <c r="F766" s="22"/>
      <c r="G766" s="29"/>
      <c r="K766" s="30"/>
      <c r="AS766">
        <v>766</v>
      </c>
      <c r="AT766">
        <f>3*60+53</f>
        <v>233</v>
      </c>
    </row>
    <row r="767" spans="1:46" ht="15.75" x14ac:dyDescent="0.25">
      <c r="A767" s="16">
        <v>725</v>
      </c>
      <c r="B767" s="22"/>
      <c r="C767" s="4">
        <f t="shared" ca="1" si="53"/>
        <v>310</v>
      </c>
      <c r="D767" s="16"/>
      <c r="E767" s="16"/>
      <c r="F767" s="22"/>
      <c r="G767" s="29"/>
      <c r="K767" s="30"/>
      <c r="AS767">
        <v>767</v>
      </c>
      <c r="AT767">
        <f>4*60+11</f>
        <v>251</v>
      </c>
    </row>
    <row r="768" spans="1:46" ht="15.75" x14ac:dyDescent="0.25">
      <c r="A768" s="16">
        <v>726</v>
      </c>
      <c r="B768" s="22"/>
      <c r="C768" s="4">
        <f t="shared" ca="1" si="53"/>
        <v>194</v>
      </c>
      <c r="D768" s="16"/>
      <c r="E768" s="16"/>
      <c r="F768" s="22"/>
      <c r="G768" s="29"/>
      <c r="K768" s="30"/>
      <c r="AS768">
        <v>768</v>
      </c>
      <c r="AT768">
        <f>4*60+11</f>
        <v>251</v>
      </c>
    </row>
    <row r="769" spans="1:46" ht="15.75" x14ac:dyDescent="0.25">
      <c r="A769" s="16">
        <v>727</v>
      </c>
      <c r="B769" s="22"/>
      <c r="C769" s="4">
        <f t="shared" ca="1" si="53"/>
        <v>189</v>
      </c>
      <c r="D769" s="16"/>
      <c r="E769" s="16"/>
      <c r="F769" s="22"/>
      <c r="G769" s="29"/>
      <c r="K769" s="30"/>
      <c r="AS769">
        <v>769</v>
      </c>
      <c r="AT769">
        <f>4*60+38</f>
        <v>278</v>
      </c>
    </row>
    <row r="770" spans="1:46" ht="15.75" x14ac:dyDescent="0.25">
      <c r="A770" s="16">
        <v>728</v>
      </c>
      <c r="B770" s="22"/>
      <c r="C770" s="4">
        <f t="shared" ca="1" si="53"/>
        <v>191</v>
      </c>
      <c r="D770" s="16"/>
      <c r="E770" s="16"/>
      <c r="F770" s="22"/>
      <c r="G770" s="29"/>
      <c r="K770" s="30"/>
      <c r="AS770">
        <v>770</v>
      </c>
      <c r="AT770">
        <f>4*60+38</f>
        <v>278</v>
      </c>
    </row>
    <row r="771" spans="1:46" ht="15.75" x14ac:dyDescent="0.25">
      <c r="A771" s="16">
        <v>729</v>
      </c>
      <c r="B771" s="22"/>
      <c r="C771" s="4">
        <f t="shared" ca="1" si="53"/>
        <v>247</v>
      </c>
      <c r="D771" s="16"/>
      <c r="E771" s="16"/>
      <c r="F771" s="22"/>
      <c r="G771" s="29"/>
      <c r="K771" s="30"/>
      <c r="AS771">
        <v>771</v>
      </c>
      <c r="AT771">
        <f>4*60+38</f>
        <v>278</v>
      </c>
    </row>
    <row r="772" spans="1:46" ht="15.75" x14ac:dyDescent="0.25">
      <c r="A772" s="16">
        <v>730</v>
      </c>
      <c r="B772" s="22"/>
      <c r="C772" s="4">
        <f t="shared" ca="1" si="53"/>
        <v>255</v>
      </c>
      <c r="D772" s="16"/>
      <c r="E772" s="16"/>
      <c r="F772" s="22"/>
      <c r="G772" s="29"/>
      <c r="K772" s="30"/>
      <c r="AS772">
        <v>772</v>
      </c>
      <c r="AT772">
        <f>3*60+36</f>
        <v>216</v>
      </c>
    </row>
    <row r="773" spans="1:46" ht="15.75" x14ac:dyDescent="0.25">
      <c r="A773" s="16">
        <v>731</v>
      </c>
      <c r="B773" s="22"/>
      <c r="C773" s="4">
        <f t="shared" ca="1" si="53"/>
        <v>228</v>
      </c>
      <c r="D773" s="16"/>
      <c r="E773" s="16"/>
      <c r="F773" s="22"/>
      <c r="G773" s="29"/>
      <c r="K773" s="30"/>
      <c r="AS773">
        <v>773</v>
      </c>
      <c r="AT773">
        <f>3*60+10</f>
        <v>190</v>
      </c>
    </row>
    <row r="774" spans="1:46" ht="15.75" x14ac:dyDescent="0.25">
      <c r="A774" s="16">
        <v>732</v>
      </c>
      <c r="B774" s="22"/>
      <c r="C774" s="4">
        <f t="shared" ca="1" si="53"/>
        <v>235</v>
      </c>
      <c r="D774" s="16"/>
      <c r="E774" s="16"/>
      <c r="F774" s="22"/>
      <c r="G774" s="29"/>
      <c r="K774" s="30"/>
      <c r="AS774">
        <v>774</v>
      </c>
      <c r="AT774">
        <f>3*60+57</f>
        <v>237</v>
      </c>
    </row>
    <row r="775" spans="1:46" ht="15.75" x14ac:dyDescent="0.25">
      <c r="A775" s="16">
        <v>733</v>
      </c>
      <c r="B775" s="22"/>
      <c r="C775" s="4">
        <f t="shared" ca="1" si="53"/>
        <v>228</v>
      </c>
      <c r="D775" s="16"/>
      <c r="E775" s="16"/>
      <c r="F775" s="22"/>
      <c r="G775" s="29"/>
      <c r="K775" s="30"/>
      <c r="AS775">
        <v>775</v>
      </c>
      <c r="AT775">
        <f>3*60+43</f>
        <v>223</v>
      </c>
    </row>
    <row r="776" spans="1:46" ht="15.75" x14ac:dyDescent="0.25">
      <c r="A776" s="16">
        <v>734</v>
      </c>
      <c r="B776" s="22"/>
      <c r="C776" s="4">
        <f t="shared" ca="1" si="53"/>
        <v>233</v>
      </c>
      <c r="D776" s="16"/>
      <c r="E776" s="16"/>
      <c r="F776" s="22"/>
      <c r="G776" s="29"/>
      <c r="K776" s="30"/>
      <c r="AS776">
        <v>776</v>
      </c>
      <c r="AT776">
        <f>2*60+26</f>
        <v>146</v>
      </c>
    </row>
    <row r="777" spans="1:46" ht="15.75" x14ac:dyDescent="0.25">
      <c r="A777" s="16">
        <v>735</v>
      </c>
      <c r="B777" s="22"/>
      <c r="C777" s="4">
        <f t="shared" ca="1" si="53"/>
        <v>219</v>
      </c>
      <c r="D777" s="16"/>
      <c r="E777" s="16"/>
      <c r="F777" s="22"/>
      <c r="G777" s="29"/>
      <c r="K777" s="30"/>
      <c r="AS777">
        <v>777</v>
      </c>
      <c r="AT777">
        <f>4*60+56</f>
        <v>296</v>
      </c>
    </row>
    <row r="778" spans="1:46" ht="15.75" x14ac:dyDescent="0.25">
      <c r="A778" s="16">
        <v>736</v>
      </c>
      <c r="B778" s="22"/>
      <c r="C778" s="4">
        <f t="shared" ca="1" si="53"/>
        <v>242</v>
      </c>
      <c r="D778" s="16"/>
      <c r="E778" s="16"/>
      <c r="F778" s="22"/>
      <c r="G778" s="29"/>
      <c r="K778" s="30"/>
      <c r="AS778">
        <v>778</v>
      </c>
      <c r="AT778">
        <f>4*60+56</f>
        <v>296</v>
      </c>
    </row>
    <row r="779" spans="1:46" ht="15.75" x14ac:dyDescent="0.25">
      <c r="A779" s="16">
        <v>737</v>
      </c>
      <c r="B779" s="22"/>
      <c r="C779" s="4">
        <f t="shared" ca="1" si="53"/>
        <v>224</v>
      </c>
      <c r="D779" s="16"/>
      <c r="E779" s="16"/>
      <c r="F779" s="22"/>
      <c r="G779" s="29"/>
      <c r="K779" s="30"/>
      <c r="AS779">
        <v>779</v>
      </c>
      <c r="AT779">
        <f>4*60+6</f>
        <v>246</v>
      </c>
    </row>
    <row r="780" spans="1:46" ht="15.75" x14ac:dyDescent="0.25">
      <c r="A780" s="16">
        <v>738</v>
      </c>
      <c r="B780" s="22"/>
      <c r="C780" s="4">
        <f t="shared" ca="1" si="53"/>
        <v>341</v>
      </c>
      <c r="D780" s="16"/>
      <c r="E780" s="16"/>
      <c r="F780" s="22"/>
      <c r="G780" s="29"/>
      <c r="K780" s="30"/>
      <c r="AS780">
        <v>780</v>
      </c>
      <c r="AT780">
        <f>4*60+29</f>
        <v>269</v>
      </c>
    </row>
    <row r="781" spans="1:46" ht="15.75" x14ac:dyDescent="0.25">
      <c r="A781" s="16">
        <v>739</v>
      </c>
      <c r="B781" s="22"/>
      <c r="C781" s="4">
        <f t="shared" ca="1" si="53"/>
        <v>208</v>
      </c>
      <c r="D781" s="16"/>
      <c r="E781" s="16"/>
      <c r="F781" s="22"/>
      <c r="G781" s="29"/>
      <c r="K781" s="30"/>
      <c r="AS781">
        <v>781</v>
      </c>
      <c r="AT781">
        <f>4*60+29</f>
        <v>269</v>
      </c>
    </row>
    <row r="782" spans="1:46" ht="15.75" x14ac:dyDescent="0.25">
      <c r="A782" s="16">
        <v>740</v>
      </c>
      <c r="B782" s="22"/>
      <c r="C782" s="4">
        <f t="shared" ca="1" si="53"/>
        <v>203</v>
      </c>
      <c r="D782" s="16"/>
      <c r="E782" s="16"/>
      <c r="F782" s="22"/>
      <c r="G782" s="29"/>
      <c r="K782" s="30"/>
      <c r="AS782">
        <v>782</v>
      </c>
      <c r="AT782">
        <f>4*60+3</f>
        <v>243</v>
      </c>
    </row>
    <row r="783" spans="1:46" ht="15.75" x14ac:dyDescent="0.25">
      <c r="A783" s="16">
        <v>741</v>
      </c>
      <c r="B783" s="22"/>
      <c r="C783" s="4">
        <f t="shared" ca="1" si="53"/>
        <v>229</v>
      </c>
      <c r="D783" s="16"/>
      <c r="E783" s="16"/>
      <c r="F783" s="22"/>
      <c r="G783" s="29"/>
      <c r="K783" s="30"/>
      <c r="AS783">
        <v>783</v>
      </c>
      <c r="AT783">
        <f>4*60+3</f>
        <v>243</v>
      </c>
    </row>
    <row r="784" spans="1:46" ht="15.75" x14ac:dyDescent="0.25">
      <c r="A784" s="16">
        <v>742</v>
      </c>
      <c r="B784" s="22"/>
      <c r="C784" s="4">
        <f t="shared" ca="1" si="53"/>
        <v>231</v>
      </c>
      <c r="D784" s="16"/>
      <c r="E784" s="16"/>
      <c r="F784" s="22"/>
      <c r="G784" s="29"/>
      <c r="K784" s="30"/>
      <c r="AS784">
        <v>784</v>
      </c>
      <c r="AT784">
        <f>4*60+3</f>
        <v>243</v>
      </c>
    </row>
    <row r="785" spans="1:46" ht="15.75" x14ac:dyDescent="0.25">
      <c r="A785" s="16">
        <v>743</v>
      </c>
      <c r="B785" s="22"/>
      <c r="C785" s="4">
        <f t="shared" ca="1" si="53"/>
        <v>223</v>
      </c>
      <c r="D785" s="16"/>
      <c r="E785" s="16"/>
      <c r="F785" s="22"/>
      <c r="G785" s="29"/>
      <c r="K785" s="30"/>
      <c r="AS785">
        <v>785</v>
      </c>
      <c r="AT785">
        <f>4*60+3</f>
        <v>243</v>
      </c>
    </row>
    <row r="786" spans="1:46" ht="15.75" x14ac:dyDescent="0.25">
      <c r="A786" s="16">
        <v>744</v>
      </c>
      <c r="B786" s="22"/>
      <c r="C786" s="4">
        <f t="shared" ca="1" si="53"/>
        <v>212</v>
      </c>
      <c r="D786" s="16"/>
      <c r="E786" s="16"/>
      <c r="F786" s="22"/>
      <c r="G786" s="29"/>
      <c r="K786" s="30"/>
      <c r="AS786">
        <v>786</v>
      </c>
      <c r="AT786">
        <f>4*60+14</f>
        <v>254</v>
      </c>
    </row>
    <row r="787" spans="1:46" ht="15.75" x14ac:dyDescent="0.25">
      <c r="A787" s="16">
        <v>745</v>
      </c>
      <c r="B787" s="22"/>
      <c r="C787" s="4">
        <f t="shared" ca="1" si="53"/>
        <v>240</v>
      </c>
      <c r="D787" s="16"/>
      <c r="E787" s="16"/>
      <c r="F787" s="22"/>
      <c r="G787" s="29"/>
      <c r="K787" s="30"/>
      <c r="AS787">
        <v>787</v>
      </c>
      <c r="AT787">
        <f>4*60+14</f>
        <v>254</v>
      </c>
    </row>
    <row r="788" spans="1:46" ht="15.75" x14ac:dyDescent="0.25">
      <c r="A788" s="16">
        <v>746</v>
      </c>
      <c r="B788" s="22"/>
      <c r="C788" s="4">
        <f t="shared" ca="1" si="53"/>
        <v>340</v>
      </c>
      <c r="D788" s="16"/>
      <c r="E788" s="16"/>
      <c r="F788" s="22"/>
      <c r="G788" s="29"/>
      <c r="K788" s="30"/>
      <c r="AS788">
        <v>788</v>
      </c>
      <c r="AT788">
        <f>4*60+14</f>
        <v>254</v>
      </c>
    </row>
    <row r="789" spans="1:46" ht="15.75" x14ac:dyDescent="0.25">
      <c r="A789" s="16">
        <v>747</v>
      </c>
      <c r="B789" s="22"/>
      <c r="C789" s="4">
        <f t="shared" ca="1" si="53"/>
        <v>146</v>
      </c>
      <c r="D789" s="16"/>
      <c r="E789" s="16"/>
      <c r="F789" s="22"/>
      <c r="G789" s="29"/>
      <c r="K789" s="30"/>
      <c r="AS789">
        <v>789</v>
      </c>
      <c r="AT789">
        <f>4*60+14</f>
        <v>254</v>
      </c>
    </row>
    <row r="790" spans="1:46" ht="15.75" x14ac:dyDescent="0.25">
      <c r="A790" s="16">
        <v>748</v>
      </c>
      <c r="B790" s="22"/>
      <c r="C790" s="4">
        <f t="shared" ca="1" si="53"/>
        <v>236</v>
      </c>
      <c r="D790" s="16"/>
      <c r="E790" s="16"/>
      <c r="F790" s="22"/>
      <c r="G790" s="29"/>
      <c r="K790" s="30"/>
      <c r="AS790">
        <v>790</v>
      </c>
      <c r="AT790">
        <f>4*60+33</f>
        <v>273</v>
      </c>
    </row>
    <row r="791" spans="1:46" ht="15.75" x14ac:dyDescent="0.25">
      <c r="A791" s="16">
        <v>749</v>
      </c>
      <c r="B791" s="22"/>
      <c r="C791" s="4">
        <f t="shared" ca="1" si="53"/>
        <v>227</v>
      </c>
      <c r="D791" s="16"/>
      <c r="E791" s="16"/>
      <c r="F791" s="22"/>
      <c r="G791" s="29"/>
      <c r="K791" s="30"/>
      <c r="AS791">
        <v>791</v>
      </c>
      <c r="AT791">
        <f>4*60+33</f>
        <v>273</v>
      </c>
    </row>
    <row r="792" spans="1:46" ht="15.75" x14ac:dyDescent="0.25">
      <c r="A792" s="16">
        <v>750</v>
      </c>
      <c r="B792" s="22"/>
      <c r="C792" s="4">
        <f t="shared" ca="1" si="53"/>
        <v>222</v>
      </c>
      <c r="D792" s="16"/>
      <c r="E792" s="16"/>
      <c r="F792" s="22"/>
      <c r="G792" s="29"/>
      <c r="K792" s="30"/>
      <c r="AS792">
        <v>792</v>
      </c>
      <c r="AT792">
        <f>4*60+10</f>
        <v>250</v>
      </c>
    </row>
    <row r="793" spans="1:46" ht="15.75" x14ac:dyDescent="0.25">
      <c r="A793" s="16">
        <v>751</v>
      </c>
      <c r="B793" s="22"/>
      <c r="C793" s="4">
        <f t="shared" ca="1" si="53"/>
        <v>236</v>
      </c>
      <c r="D793" s="16"/>
      <c r="E793" s="16"/>
      <c r="F793" s="22"/>
      <c r="G793" s="29"/>
      <c r="K793" s="30"/>
      <c r="AS793">
        <v>793</v>
      </c>
      <c r="AT793">
        <f>4*60+10</f>
        <v>250</v>
      </c>
    </row>
    <row r="794" spans="1:46" ht="15.75" x14ac:dyDescent="0.25">
      <c r="A794" s="16">
        <v>752</v>
      </c>
      <c r="B794" s="22"/>
      <c r="C794" s="4">
        <f t="shared" ca="1" si="53"/>
        <v>238</v>
      </c>
      <c r="D794" s="16"/>
      <c r="E794" s="16"/>
      <c r="F794" s="22"/>
      <c r="G794" s="29"/>
      <c r="K794" s="30"/>
      <c r="AS794">
        <v>794</v>
      </c>
      <c r="AT794">
        <f>4*60+18</f>
        <v>258</v>
      </c>
    </row>
    <row r="795" spans="1:46" ht="15.75" x14ac:dyDescent="0.25">
      <c r="A795" s="16">
        <v>753</v>
      </c>
      <c r="B795" s="22"/>
      <c r="C795" s="4">
        <f t="shared" ca="1" si="53"/>
        <v>191</v>
      </c>
      <c r="D795" s="16"/>
      <c r="E795" s="16"/>
      <c r="F795" s="22"/>
      <c r="G795" s="29"/>
      <c r="K795" s="30"/>
      <c r="AS795">
        <v>795</v>
      </c>
      <c r="AT795">
        <f>4*60+15</f>
        <v>255</v>
      </c>
    </row>
    <row r="796" spans="1:46" ht="15.75" x14ac:dyDescent="0.25">
      <c r="A796" s="16">
        <v>754</v>
      </c>
      <c r="B796" s="22"/>
      <c r="C796" s="4">
        <f t="shared" ca="1" si="53"/>
        <v>222</v>
      </c>
      <c r="D796" s="16"/>
      <c r="E796" s="16"/>
      <c r="F796" s="22"/>
      <c r="G796" s="29"/>
      <c r="K796" s="30"/>
      <c r="AS796">
        <v>796</v>
      </c>
      <c r="AT796">
        <f>3*60+11</f>
        <v>191</v>
      </c>
    </row>
    <row r="797" spans="1:46" ht="15.75" x14ac:dyDescent="0.25">
      <c r="A797" s="16">
        <v>755</v>
      </c>
      <c r="B797" s="22"/>
      <c r="C797" s="4">
        <f t="shared" ca="1" si="53"/>
        <v>223</v>
      </c>
      <c r="D797" s="16"/>
      <c r="E797" s="16"/>
      <c r="F797" s="22"/>
      <c r="G797" s="29"/>
      <c r="K797" s="30"/>
      <c r="AS797">
        <v>797</v>
      </c>
      <c r="AT797">
        <f>3*60+11</f>
        <v>191</v>
      </c>
    </row>
    <row r="798" spans="1:46" ht="15.75" x14ac:dyDescent="0.25">
      <c r="A798" s="16">
        <v>756</v>
      </c>
      <c r="B798" s="22"/>
      <c r="C798" s="4">
        <f t="shared" ca="1" si="53"/>
        <v>201</v>
      </c>
      <c r="D798" s="16"/>
      <c r="E798" s="16"/>
      <c r="F798" s="22"/>
      <c r="G798" s="29"/>
      <c r="K798" s="30"/>
      <c r="AS798">
        <v>798</v>
      </c>
      <c r="AT798">
        <f>3*60+11</f>
        <v>191</v>
      </c>
    </row>
    <row r="799" spans="1:46" ht="15.75" x14ac:dyDescent="0.25">
      <c r="A799" s="16">
        <v>757</v>
      </c>
      <c r="B799" s="22"/>
      <c r="C799" s="4">
        <f t="shared" ca="1" si="53"/>
        <v>226</v>
      </c>
      <c r="D799" s="16"/>
      <c r="E799" s="16"/>
      <c r="F799" s="22"/>
      <c r="G799" s="29"/>
      <c r="K799" s="30"/>
      <c r="AS799">
        <v>799</v>
      </c>
      <c r="AT799">
        <f>3*60+46</f>
        <v>226</v>
      </c>
    </row>
    <row r="800" spans="1:46" ht="15.75" x14ac:dyDescent="0.25">
      <c r="A800" s="16">
        <v>758</v>
      </c>
      <c r="B800" s="22"/>
      <c r="C800" s="4">
        <f t="shared" ca="1" si="53"/>
        <v>195</v>
      </c>
      <c r="D800" s="16"/>
      <c r="E800" s="16"/>
      <c r="F800" s="22"/>
      <c r="G800" s="29"/>
      <c r="K800" s="30"/>
      <c r="AS800">
        <v>800</v>
      </c>
      <c r="AT800">
        <f>3*60+46</f>
        <v>226</v>
      </c>
    </row>
    <row r="801" spans="1:46" ht="15.75" x14ac:dyDescent="0.25">
      <c r="A801" s="16">
        <v>759</v>
      </c>
      <c r="B801" s="22"/>
      <c r="C801" s="4">
        <f t="shared" ca="1" si="53"/>
        <v>210</v>
      </c>
      <c r="D801" s="16"/>
      <c r="E801" s="16"/>
      <c r="F801" s="22"/>
      <c r="G801" s="29"/>
      <c r="K801" s="30"/>
      <c r="AS801">
        <v>801</v>
      </c>
      <c r="AT801">
        <f>4*60+4</f>
        <v>244</v>
      </c>
    </row>
    <row r="802" spans="1:46" ht="15.75" x14ac:dyDescent="0.25">
      <c r="A802" s="16">
        <v>760</v>
      </c>
      <c r="B802" s="22"/>
      <c r="C802" s="4">
        <f t="shared" ca="1" si="53"/>
        <v>283</v>
      </c>
      <c r="D802" s="16"/>
      <c r="E802" s="16"/>
      <c r="F802" s="22"/>
      <c r="G802" s="29"/>
      <c r="K802" s="30"/>
      <c r="AS802">
        <v>802</v>
      </c>
      <c r="AT802">
        <f>4*60+14</f>
        <v>254</v>
      </c>
    </row>
    <row r="803" spans="1:46" ht="15.75" x14ac:dyDescent="0.25">
      <c r="A803" s="16">
        <v>761</v>
      </c>
      <c r="B803" s="22"/>
      <c r="C803" s="4">
        <f t="shared" ca="1" si="53"/>
        <v>250</v>
      </c>
      <c r="D803" s="16"/>
      <c r="E803" s="16"/>
      <c r="F803" s="22"/>
      <c r="G803" s="29"/>
      <c r="K803" s="30"/>
      <c r="AS803">
        <v>803</v>
      </c>
      <c r="AT803">
        <f>4*60+48</f>
        <v>288</v>
      </c>
    </row>
    <row r="804" spans="1:46" ht="15.75" x14ac:dyDescent="0.25">
      <c r="A804" s="16">
        <v>762</v>
      </c>
      <c r="B804" s="22"/>
      <c r="C804" s="4">
        <f t="shared" ca="1" si="53"/>
        <v>245</v>
      </c>
      <c r="D804" s="16"/>
      <c r="E804" s="16"/>
      <c r="F804" s="22"/>
      <c r="G804" s="29"/>
      <c r="K804" s="30"/>
      <c r="AS804">
        <v>804</v>
      </c>
      <c r="AT804">
        <f>4*60+48</f>
        <v>288</v>
      </c>
    </row>
    <row r="805" spans="1:46" ht="15.75" x14ac:dyDescent="0.25">
      <c r="A805" s="16">
        <v>763</v>
      </c>
      <c r="B805" s="22"/>
      <c r="C805" s="4">
        <f t="shared" ca="1" si="53"/>
        <v>204</v>
      </c>
      <c r="D805" s="16"/>
      <c r="E805" s="16"/>
      <c r="F805" s="22"/>
      <c r="G805" s="29"/>
      <c r="K805" s="30"/>
      <c r="AS805">
        <v>805</v>
      </c>
      <c r="AT805">
        <f>4*60+48</f>
        <v>288</v>
      </c>
    </row>
    <row r="806" spans="1:46" ht="15.75" x14ac:dyDescent="0.25">
      <c r="A806" s="16">
        <v>764</v>
      </c>
      <c r="B806" s="22"/>
      <c r="C806" s="4">
        <f t="shared" ca="1" si="53"/>
        <v>225</v>
      </c>
      <c r="D806" s="16"/>
      <c r="E806" s="16"/>
      <c r="F806" s="22"/>
      <c r="G806" s="29"/>
      <c r="K806" s="30"/>
      <c r="AS806">
        <v>806</v>
      </c>
      <c r="AT806">
        <f>4*60+37</f>
        <v>277</v>
      </c>
    </row>
    <row r="807" spans="1:46" ht="15.75" x14ac:dyDescent="0.25">
      <c r="A807" s="16">
        <v>765</v>
      </c>
      <c r="B807" s="22"/>
      <c r="C807" s="4">
        <f t="shared" ca="1" si="53"/>
        <v>249</v>
      </c>
      <c r="D807" s="16"/>
      <c r="E807" s="16"/>
      <c r="F807" s="22"/>
      <c r="G807" s="29"/>
      <c r="K807" s="30"/>
      <c r="AS807">
        <v>807</v>
      </c>
      <c r="AT807">
        <f>4*60+33</f>
        <v>273</v>
      </c>
    </row>
    <row r="808" spans="1:46" ht="15.75" x14ac:dyDescent="0.25">
      <c r="A808" s="16">
        <v>766</v>
      </c>
      <c r="B808" s="22"/>
      <c r="C808" s="4">
        <f t="shared" ca="1" si="53"/>
        <v>228</v>
      </c>
      <c r="D808" s="16"/>
      <c r="E808" s="16"/>
      <c r="F808" s="22"/>
      <c r="G808" s="29"/>
      <c r="K808" s="30"/>
      <c r="AS808">
        <v>808</v>
      </c>
      <c r="AT808">
        <f>4*60+33</f>
        <v>273</v>
      </c>
    </row>
    <row r="809" spans="1:46" ht="15.75" x14ac:dyDescent="0.25">
      <c r="A809" s="16">
        <v>767</v>
      </c>
      <c r="B809" s="22"/>
      <c r="C809" s="4">
        <f t="shared" ca="1" si="53"/>
        <v>218</v>
      </c>
      <c r="D809" s="16"/>
      <c r="E809" s="16"/>
      <c r="F809" s="22"/>
      <c r="G809" s="29"/>
      <c r="K809" s="30"/>
      <c r="AS809">
        <v>809</v>
      </c>
      <c r="AT809">
        <f>4*60+33</f>
        <v>273</v>
      </c>
    </row>
    <row r="810" spans="1:46" ht="15.75" x14ac:dyDescent="0.25">
      <c r="A810" s="16">
        <v>768</v>
      </c>
      <c r="B810" s="22"/>
      <c r="C810" s="4">
        <f t="shared" ca="1" si="53"/>
        <v>328</v>
      </c>
      <c r="D810" s="16"/>
      <c r="E810" s="16"/>
      <c r="F810" s="22"/>
      <c r="G810" s="29"/>
      <c r="K810" s="30"/>
      <c r="AS810">
        <v>810</v>
      </c>
      <c r="AT810">
        <f>4*60+31</f>
        <v>271</v>
      </c>
    </row>
    <row r="811" spans="1:46" ht="15.75" x14ac:dyDescent="0.25">
      <c r="A811" s="16">
        <v>769</v>
      </c>
      <c r="B811" s="22"/>
      <c r="C811" s="4">
        <f t="shared" ref="C811:C874" ca="1" si="54">IF(OR(ISBLANK(A811),A811&gt;$I$9),NA(),OFFSET(INDIRECT($BA$3),A811-1,0,1,1))</f>
        <v>203</v>
      </c>
      <c r="D811" s="16"/>
      <c r="E811" s="16"/>
      <c r="F811" s="22"/>
      <c r="G811" s="29"/>
      <c r="K811" s="30"/>
      <c r="AS811">
        <v>811</v>
      </c>
      <c r="AT811">
        <f>4*60+27</f>
        <v>267</v>
      </c>
    </row>
    <row r="812" spans="1:46" ht="15.75" x14ac:dyDescent="0.25">
      <c r="A812" s="16">
        <v>770</v>
      </c>
      <c r="B812" s="22"/>
      <c r="C812" s="4">
        <f t="shared" ca="1" si="54"/>
        <v>227</v>
      </c>
      <c r="D812" s="16"/>
      <c r="E812" s="16"/>
      <c r="F812" s="22"/>
      <c r="G812" s="29"/>
      <c r="K812" s="30"/>
      <c r="AS812">
        <v>812</v>
      </c>
      <c r="AT812">
        <f>3*60+27</f>
        <v>207</v>
      </c>
    </row>
    <row r="813" spans="1:46" ht="15.75" x14ac:dyDescent="0.25">
      <c r="A813" s="16">
        <v>771</v>
      </c>
      <c r="B813" s="22"/>
      <c r="C813" s="4">
        <f t="shared" ca="1" si="54"/>
        <v>222</v>
      </c>
      <c r="D813" s="16"/>
      <c r="E813" s="16"/>
      <c r="F813" s="22"/>
      <c r="G813" s="29"/>
      <c r="K813" s="30"/>
      <c r="AS813">
        <v>813</v>
      </c>
      <c r="AT813">
        <f>4*60+58</f>
        <v>298</v>
      </c>
    </row>
    <row r="814" spans="1:46" ht="15.75" x14ac:dyDescent="0.25">
      <c r="A814" s="16">
        <v>772</v>
      </c>
      <c r="B814" s="22"/>
      <c r="C814" s="4">
        <f t="shared" ca="1" si="54"/>
        <v>227</v>
      </c>
      <c r="D814" s="16"/>
      <c r="E814" s="16"/>
      <c r="F814" s="22"/>
      <c r="G814" s="29"/>
      <c r="K814" s="30"/>
      <c r="AS814">
        <v>814</v>
      </c>
      <c r="AT814">
        <f>4*60+20</f>
        <v>260</v>
      </c>
    </row>
    <row r="815" spans="1:46" ht="15.75" x14ac:dyDescent="0.25">
      <c r="A815" s="16">
        <v>773</v>
      </c>
      <c r="B815" s="22"/>
      <c r="C815" s="4">
        <f t="shared" ca="1" si="54"/>
        <v>258</v>
      </c>
      <c r="D815" s="16"/>
      <c r="E815" s="16"/>
      <c r="F815" s="22"/>
      <c r="G815" s="29"/>
      <c r="K815" s="30"/>
      <c r="AS815">
        <v>815</v>
      </c>
      <c r="AT815">
        <f>4*60+20</f>
        <v>260</v>
      </c>
    </row>
    <row r="816" spans="1:46" ht="15.75" x14ac:dyDescent="0.25">
      <c r="A816" s="16">
        <v>774</v>
      </c>
      <c r="B816" s="22"/>
      <c r="C816" s="4">
        <f t="shared" ca="1" si="54"/>
        <v>237</v>
      </c>
      <c r="D816" s="16"/>
      <c r="E816" s="16"/>
      <c r="F816" s="22"/>
      <c r="G816" s="29"/>
      <c r="K816" s="30"/>
      <c r="AS816">
        <v>816</v>
      </c>
      <c r="AT816">
        <f>4*60+29</f>
        <v>269</v>
      </c>
    </row>
    <row r="817" spans="1:46" ht="15.75" x14ac:dyDescent="0.25">
      <c r="A817" s="16">
        <v>775</v>
      </c>
      <c r="B817" s="22"/>
      <c r="C817" s="4">
        <f t="shared" ca="1" si="54"/>
        <v>247</v>
      </c>
      <c r="D817" s="16"/>
      <c r="E817" s="16"/>
      <c r="F817" s="22"/>
      <c r="G817" s="29"/>
      <c r="K817" s="30"/>
      <c r="AS817">
        <v>817</v>
      </c>
      <c r="AT817">
        <f>4*60+29</f>
        <v>269</v>
      </c>
    </row>
    <row r="818" spans="1:46" ht="15.75" x14ac:dyDescent="0.25">
      <c r="A818" s="16">
        <v>776</v>
      </c>
      <c r="B818" s="22"/>
      <c r="C818" s="4">
        <f t="shared" ca="1" si="54"/>
        <v>204</v>
      </c>
      <c r="D818" s="16"/>
      <c r="E818" s="16"/>
      <c r="F818" s="22"/>
      <c r="G818" s="29"/>
      <c r="K818" s="30"/>
      <c r="AS818">
        <v>818</v>
      </c>
      <c r="AT818">
        <f>4*60+14</f>
        <v>254</v>
      </c>
    </row>
    <row r="819" spans="1:46" ht="15.75" x14ac:dyDescent="0.25">
      <c r="A819" s="16">
        <v>777</v>
      </c>
      <c r="B819" s="22"/>
      <c r="C819" s="4">
        <f t="shared" ca="1" si="54"/>
        <v>214</v>
      </c>
      <c r="D819" s="16"/>
      <c r="E819" s="16"/>
      <c r="F819" s="22"/>
      <c r="G819" s="29"/>
      <c r="K819" s="30"/>
      <c r="AS819">
        <v>819</v>
      </c>
      <c r="AT819">
        <f>3*60+6</f>
        <v>186</v>
      </c>
    </row>
    <row r="820" spans="1:46" ht="15.75" x14ac:dyDescent="0.25">
      <c r="A820" s="16">
        <v>778</v>
      </c>
      <c r="B820" s="22"/>
      <c r="C820" s="4">
        <f t="shared" ca="1" si="54"/>
        <v>329</v>
      </c>
      <c r="D820" s="16"/>
      <c r="E820" s="16"/>
      <c r="F820" s="22"/>
      <c r="G820" s="29"/>
      <c r="K820" s="30"/>
      <c r="AS820">
        <v>820</v>
      </c>
      <c r="AT820">
        <f>4*60+15</f>
        <v>255</v>
      </c>
    </row>
    <row r="821" spans="1:46" ht="15.75" x14ac:dyDescent="0.25">
      <c r="A821" s="16">
        <v>779</v>
      </c>
      <c r="B821" s="22"/>
      <c r="C821" s="4">
        <f t="shared" ca="1" si="54"/>
        <v>293</v>
      </c>
      <c r="D821" s="16"/>
      <c r="E821" s="16"/>
      <c r="F821" s="22"/>
      <c r="G821" s="29"/>
      <c r="K821" s="30"/>
      <c r="AS821">
        <v>821</v>
      </c>
      <c r="AT821">
        <f>4*60+20</f>
        <v>260</v>
      </c>
    </row>
    <row r="822" spans="1:46" ht="15.75" x14ac:dyDescent="0.25">
      <c r="A822" s="16">
        <v>780</v>
      </c>
      <c r="B822" s="22"/>
      <c r="C822" s="4">
        <f t="shared" ca="1" si="54"/>
        <v>290</v>
      </c>
      <c r="D822" s="16"/>
      <c r="E822" s="16"/>
      <c r="F822" s="22"/>
      <c r="G822" s="29"/>
      <c r="K822" s="30"/>
      <c r="AS822">
        <v>822</v>
      </c>
      <c r="AT822">
        <f>4*60+20</f>
        <v>260</v>
      </c>
    </row>
    <row r="823" spans="1:46" ht="15.75" x14ac:dyDescent="0.25">
      <c r="A823" s="16">
        <v>781</v>
      </c>
      <c r="B823" s="22"/>
      <c r="C823" s="4">
        <f t="shared" ca="1" si="54"/>
        <v>256</v>
      </c>
      <c r="D823" s="16"/>
      <c r="E823" s="16"/>
      <c r="F823" s="22"/>
      <c r="G823" s="29"/>
      <c r="K823" s="30"/>
      <c r="AS823">
        <v>823</v>
      </c>
      <c r="AT823">
        <f>4*60+20</f>
        <v>260</v>
      </c>
    </row>
    <row r="824" spans="1:46" ht="15.75" x14ac:dyDescent="0.25">
      <c r="A824" s="16">
        <v>782</v>
      </c>
      <c r="B824" s="22"/>
      <c r="C824" s="4">
        <f t="shared" ca="1" si="54"/>
        <v>223</v>
      </c>
      <c r="D824" s="16"/>
      <c r="E824" s="16"/>
      <c r="F824" s="22"/>
      <c r="G824" s="29"/>
      <c r="K824" s="30"/>
      <c r="AS824">
        <v>824</v>
      </c>
      <c r="AT824">
        <f>3*60+55</f>
        <v>235</v>
      </c>
    </row>
    <row r="825" spans="1:46" ht="15.75" x14ac:dyDescent="0.25">
      <c r="A825" s="16">
        <v>783</v>
      </c>
      <c r="B825" s="22"/>
      <c r="C825" s="4">
        <f t="shared" ca="1" si="54"/>
        <v>253</v>
      </c>
      <c r="D825" s="16"/>
      <c r="E825" s="16"/>
      <c r="F825" s="22"/>
      <c r="G825" s="29"/>
      <c r="K825" s="30"/>
      <c r="AS825">
        <v>825</v>
      </c>
      <c r="AT825">
        <f>3*60+55</f>
        <v>235</v>
      </c>
    </row>
    <row r="826" spans="1:46" ht="15.75" x14ac:dyDescent="0.25">
      <c r="A826" s="16">
        <v>784</v>
      </c>
      <c r="B826" s="22"/>
      <c r="C826" s="4">
        <f t="shared" ca="1" si="54"/>
        <v>197</v>
      </c>
      <c r="D826" s="16"/>
      <c r="E826" s="16"/>
      <c r="F826" s="22"/>
      <c r="G826" s="29"/>
      <c r="K826" s="30"/>
      <c r="AS826">
        <v>826</v>
      </c>
      <c r="AT826">
        <f>3*60+47</f>
        <v>227</v>
      </c>
    </row>
    <row r="827" spans="1:46" ht="15.75" x14ac:dyDescent="0.25">
      <c r="A827" s="16">
        <v>785</v>
      </c>
      <c r="B827" s="22"/>
      <c r="C827" s="4">
        <f t="shared" ca="1" si="54"/>
        <v>256</v>
      </c>
      <c r="D827" s="16"/>
      <c r="E827" s="16"/>
      <c r="F827" s="22"/>
      <c r="G827" s="29"/>
      <c r="K827" s="30"/>
      <c r="AS827">
        <v>827</v>
      </c>
      <c r="AT827">
        <f>3*60+47</f>
        <v>227</v>
      </c>
    </row>
    <row r="828" spans="1:46" ht="15.75" x14ac:dyDescent="0.25">
      <c r="A828" s="16">
        <v>786</v>
      </c>
      <c r="B828" s="22"/>
      <c r="C828" s="4">
        <f t="shared" ca="1" si="54"/>
        <v>203</v>
      </c>
      <c r="D828" s="16"/>
      <c r="E828" s="16"/>
      <c r="F828" s="22"/>
      <c r="G828" s="29"/>
      <c r="K828" s="30"/>
      <c r="AS828">
        <v>828</v>
      </c>
      <c r="AT828">
        <f>4*60+16</f>
        <v>256</v>
      </c>
    </row>
    <row r="829" spans="1:46" ht="15.75" x14ac:dyDescent="0.25">
      <c r="A829" s="16">
        <v>787</v>
      </c>
      <c r="B829" s="22"/>
      <c r="C829" s="4">
        <f t="shared" ca="1" si="54"/>
        <v>235</v>
      </c>
      <c r="D829" s="16"/>
      <c r="E829" s="16"/>
      <c r="F829" s="22"/>
      <c r="G829" s="29"/>
      <c r="K829" s="30"/>
      <c r="AS829">
        <v>829</v>
      </c>
      <c r="AT829">
        <f>4*60+16</f>
        <v>256</v>
      </c>
    </row>
    <row r="830" spans="1:46" ht="15.75" x14ac:dyDescent="0.25">
      <c r="A830" s="16">
        <v>788</v>
      </c>
      <c r="B830" s="22"/>
      <c r="C830" s="4">
        <f t="shared" ca="1" si="54"/>
        <v>244</v>
      </c>
      <c r="D830" s="16"/>
      <c r="E830" s="16"/>
      <c r="F830" s="22"/>
      <c r="G830" s="29"/>
      <c r="K830" s="30"/>
      <c r="AS830">
        <v>830</v>
      </c>
      <c r="AT830">
        <f>3*60+48</f>
        <v>228</v>
      </c>
    </row>
    <row r="831" spans="1:46" ht="15.75" x14ac:dyDescent="0.25">
      <c r="A831" s="16">
        <v>789</v>
      </c>
      <c r="B831" s="22"/>
      <c r="C831" s="4">
        <f t="shared" ca="1" si="54"/>
        <v>213</v>
      </c>
      <c r="D831" s="16"/>
      <c r="E831" s="16"/>
      <c r="F831" s="22"/>
      <c r="G831" s="29"/>
      <c r="K831" s="30"/>
      <c r="AS831">
        <v>831</v>
      </c>
      <c r="AT831">
        <f>3*60+42</f>
        <v>222</v>
      </c>
    </row>
    <row r="832" spans="1:46" ht="15.75" x14ac:dyDescent="0.25">
      <c r="A832" s="16">
        <v>790</v>
      </c>
      <c r="B832" s="22"/>
      <c r="C832" s="4">
        <f t="shared" ca="1" si="54"/>
        <v>277</v>
      </c>
      <c r="D832" s="16"/>
      <c r="E832" s="16"/>
      <c r="F832" s="22"/>
      <c r="G832" s="29"/>
      <c r="K832" s="30"/>
      <c r="AS832">
        <v>832</v>
      </c>
      <c r="AT832">
        <f>3*60+43</f>
        <v>223</v>
      </c>
    </row>
    <row r="833" spans="1:46" ht="15.75" x14ac:dyDescent="0.25">
      <c r="A833" s="16">
        <v>791</v>
      </c>
      <c r="B833" s="22"/>
      <c r="C833" s="4">
        <f t="shared" ca="1" si="54"/>
        <v>229</v>
      </c>
      <c r="D833" s="16"/>
      <c r="E833" s="16"/>
      <c r="F833" s="22"/>
      <c r="G833" s="29"/>
      <c r="K833" s="30"/>
      <c r="AS833">
        <v>833</v>
      </c>
      <c r="AT833">
        <f>4*60+55</f>
        <v>295</v>
      </c>
    </row>
    <row r="834" spans="1:46" ht="15.75" x14ac:dyDescent="0.25">
      <c r="A834" s="16">
        <v>792</v>
      </c>
      <c r="B834" s="22"/>
      <c r="C834" s="4">
        <f t="shared" ca="1" si="54"/>
        <v>287</v>
      </c>
      <c r="D834" s="16"/>
      <c r="E834" s="16"/>
      <c r="F834" s="22"/>
      <c r="G834" s="29"/>
      <c r="K834" s="30"/>
      <c r="AS834">
        <v>834</v>
      </c>
      <c r="AT834">
        <f>3*60+24</f>
        <v>204</v>
      </c>
    </row>
    <row r="835" spans="1:46" ht="15.75" x14ac:dyDescent="0.25">
      <c r="A835" s="16">
        <v>793</v>
      </c>
      <c r="B835" s="22"/>
      <c r="C835" s="4">
        <f t="shared" ca="1" si="54"/>
        <v>298</v>
      </c>
      <c r="D835" s="16"/>
      <c r="E835" s="16"/>
      <c r="F835" s="22"/>
      <c r="G835" s="29"/>
      <c r="K835" s="30"/>
      <c r="AS835">
        <v>835</v>
      </c>
      <c r="AT835">
        <f>3*60+24</f>
        <v>204</v>
      </c>
    </row>
    <row r="836" spans="1:46" ht="15.75" x14ac:dyDescent="0.25">
      <c r="A836" s="16">
        <v>794</v>
      </c>
      <c r="B836" s="22"/>
      <c r="C836" s="4">
        <f t="shared" ca="1" si="54"/>
        <v>230</v>
      </c>
      <c r="D836" s="16"/>
      <c r="E836" s="16"/>
      <c r="F836" s="22"/>
      <c r="G836" s="29"/>
      <c r="K836" s="30"/>
      <c r="AS836">
        <v>836</v>
      </c>
      <c r="AT836">
        <f>3*60+24</f>
        <v>204</v>
      </c>
    </row>
    <row r="837" spans="1:46" ht="15.75" x14ac:dyDescent="0.25">
      <c r="A837" s="16">
        <v>795</v>
      </c>
      <c r="B837" s="22"/>
      <c r="C837" s="4">
        <f t="shared" ca="1" si="54"/>
        <v>314</v>
      </c>
      <c r="D837" s="16"/>
      <c r="E837" s="16"/>
      <c r="F837" s="22"/>
      <c r="G837" s="29"/>
      <c r="K837" s="30"/>
      <c r="AS837">
        <v>837</v>
      </c>
      <c r="AT837">
        <f>3*60+24</f>
        <v>204</v>
      </c>
    </row>
    <row r="838" spans="1:46" ht="15.75" x14ac:dyDescent="0.25">
      <c r="A838" s="16">
        <v>796</v>
      </c>
      <c r="B838" s="22"/>
      <c r="C838" s="4">
        <f t="shared" ca="1" si="54"/>
        <v>266</v>
      </c>
      <c r="D838" s="16"/>
      <c r="E838" s="16"/>
      <c r="F838" s="22"/>
      <c r="G838" s="29"/>
      <c r="K838" s="30"/>
      <c r="AS838">
        <v>838</v>
      </c>
      <c r="AT838">
        <f>4*60+4</f>
        <v>244</v>
      </c>
    </row>
    <row r="839" spans="1:46" ht="15.75" x14ac:dyDescent="0.25">
      <c r="A839" s="16">
        <v>797</v>
      </c>
      <c r="B839" s="22"/>
      <c r="C839" s="4">
        <f t="shared" ca="1" si="54"/>
        <v>200</v>
      </c>
      <c r="D839" s="16"/>
      <c r="E839" s="16"/>
      <c r="F839" s="22"/>
      <c r="G839" s="29"/>
      <c r="K839" s="30"/>
      <c r="AS839">
        <v>839</v>
      </c>
      <c r="AT839">
        <f>4*60+21</f>
        <v>261</v>
      </c>
    </row>
    <row r="840" spans="1:46" ht="15.75" x14ac:dyDescent="0.25">
      <c r="A840" s="16">
        <v>798</v>
      </c>
      <c r="B840" s="22"/>
      <c r="C840" s="4">
        <f t="shared" ca="1" si="54"/>
        <v>241</v>
      </c>
      <c r="D840" s="16"/>
      <c r="E840" s="16"/>
      <c r="F840" s="22"/>
      <c r="G840" s="29"/>
      <c r="K840" s="30"/>
      <c r="AS840">
        <v>840</v>
      </c>
      <c r="AT840">
        <f>4*60+21</f>
        <v>261</v>
      </c>
    </row>
    <row r="841" spans="1:46" ht="15.75" x14ac:dyDescent="0.25">
      <c r="A841" s="16">
        <v>799</v>
      </c>
      <c r="B841" s="22"/>
      <c r="C841" s="4">
        <f t="shared" ca="1" si="54"/>
        <v>261</v>
      </c>
      <c r="D841" s="16"/>
      <c r="E841" s="16"/>
      <c r="F841" s="22"/>
      <c r="G841" s="29"/>
      <c r="K841" s="30"/>
      <c r="AS841">
        <v>841</v>
      </c>
      <c r="AT841">
        <f>3*60+49</f>
        <v>229</v>
      </c>
    </row>
    <row r="842" spans="1:46" ht="15.75" x14ac:dyDescent="0.25">
      <c r="A842" s="16">
        <v>800</v>
      </c>
      <c r="B842" s="22"/>
      <c r="C842" s="4">
        <f t="shared" ca="1" si="54"/>
        <v>227</v>
      </c>
      <c r="D842" s="16"/>
      <c r="E842" s="16"/>
      <c r="F842" s="22"/>
      <c r="G842" s="29"/>
      <c r="K842" s="30"/>
      <c r="AS842">
        <v>842</v>
      </c>
      <c r="AT842">
        <f>4*60+11</f>
        <v>251</v>
      </c>
    </row>
    <row r="843" spans="1:46" ht="15.75" x14ac:dyDescent="0.25">
      <c r="A843" s="16">
        <v>801</v>
      </c>
      <c r="B843" s="22"/>
      <c r="C843" s="4">
        <f t="shared" ca="1" si="54"/>
        <v>178</v>
      </c>
      <c r="D843" s="16"/>
      <c r="E843" s="16"/>
      <c r="F843" s="22"/>
      <c r="G843" s="29"/>
      <c r="K843" s="30"/>
      <c r="AS843">
        <v>843</v>
      </c>
      <c r="AT843">
        <f>4*60+11</f>
        <v>251</v>
      </c>
    </row>
    <row r="844" spans="1:46" ht="15.75" x14ac:dyDescent="0.25">
      <c r="A844" s="16">
        <v>802</v>
      </c>
      <c r="B844" s="22"/>
      <c r="C844" s="4">
        <f t="shared" ca="1" si="54"/>
        <v>209</v>
      </c>
      <c r="D844" s="16"/>
      <c r="E844" s="16"/>
      <c r="F844" s="22"/>
      <c r="G844" s="29"/>
      <c r="K844" s="30"/>
      <c r="AS844">
        <v>844</v>
      </c>
      <c r="AT844">
        <f>4*60+11</f>
        <v>251</v>
      </c>
    </row>
    <row r="845" spans="1:46" ht="15.75" x14ac:dyDescent="0.25">
      <c r="A845" s="16">
        <v>803</v>
      </c>
      <c r="B845" s="22"/>
      <c r="C845" s="4">
        <f t="shared" ca="1" si="54"/>
        <v>260</v>
      </c>
      <c r="D845" s="16"/>
      <c r="E845" s="16"/>
      <c r="F845" s="22"/>
      <c r="G845" s="29"/>
      <c r="K845" s="30"/>
      <c r="AS845">
        <v>845</v>
      </c>
      <c r="AT845">
        <f>4*60+11</f>
        <v>251</v>
      </c>
    </row>
    <row r="846" spans="1:46" ht="15.75" x14ac:dyDescent="0.25">
      <c r="A846" s="16">
        <v>804</v>
      </c>
      <c r="B846" s="22"/>
      <c r="C846" s="4">
        <f t="shared" ca="1" si="54"/>
        <v>315</v>
      </c>
      <c r="D846" s="16"/>
      <c r="E846" s="16"/>
      <c r="F846" s="22"/>
      <c r="G846" s="29"/>
      <c r="K846" s="30"/>
      <c r="AS846">
        <v>846</v>
      </c>
      <c r="AT846">
        <f>3*60+33</f>
        <v>213</v>
      </c>
    </row>
    <row r="847" spans="1:46" ht="15.75" x14ac:dyDescent="0.25">
      <c r="A847" s="16">
        <v>805</v>
      </c>
      <c r="B847" s="22"/>
      <c r="C847" s="4">
        <f t="shared" ca="1" si="54"/>
        <v>293</v>
      </c>
      <c r="D847" s="16"/>
      <c r="E847" s="16"/>
      <c r="F847" s="22"/>
      <c r="G847" s="29"/>
      <c r="K847" s="30"/>
      <c r="AS847">
        <v>847</v>
      </c>
      <c r="AT847">
        <f>4*60</f>
        <v>240</v>
      </c>
    </row>
    <row r="848" spans="1:46" ht="15.75" x14ac:dyDescent="0.25">
      <c r="A848" s="16">
        <v>806</v>
      </c>
      <c r="B848" s="22"/>
      <c r="C848" s="4">
        <f t="shared" ca="1" si="54"/>
        <v>229</v>
      </c>
      <c r="D848" s="16"/>
      <c r="E848" s="16"/>
      <c r="F848" s="22"/>
      <c r="G848" s="29"/>
      <c r="K848" s="30"/>
      <c r="AS848">
        <v>848</v>
      </c>
      <c r="AT848">
        <f>4*60</f>
        <v>240</v>
      </c>
    </row>
    <row r="849" spans="1:46" ht="15.75" x14ac:dyDescent="0.25">
      <c r="A849" s="16">
        <v>807</v>
      </c>
      <c r="B849" s="22"/>
      <c r="C849" s="4">
        <f t="shared" ca="1" si="54"/>
        <v>269</v>
      </c>
      <c r="D849" s="16"/>
      <c r="E849" s="16"/>
      <c r="F849" s="22"/>
      <c r="G849" s="29"/>
      <c r="K849" s="30"/>
      <c r="AS849">
        <v>849</v>
      </c>
      <c r="AT849">
        <f>4*60+30</f>
        <v>270</v>
      </c>
    </row>
    <row r="850" spans="1:46" ht="15.75" x14ac:dyDescent="0.25">
      <c r="A850" s="16">
        <v>808</v>
      </c>
      <c r="B850" s="22"/>
      <c r="C850" s="4">
        <f t="shared" ca="1" si="54"/>
        <v>207</v>
      </c>
      <c r="D850" s="16"/>
      <c r="E850" s="16"/>
      <c r="F850" s="22"/>
      <c r="G850" s="29"/>
      <c r="K850" s="30"/>
      <c r="AS850">
        <v>850</v>
      </c>
      <c r="AT850">
        <f>4*60+30</f>
        <v>270</v>
      </c>
    </row>
    <row r="851" spans="1:46" ht="15.75" x14ac:dyDescent="0.25">
      <c r="A851" s="16">
        <v>809</v>
      </c>
      <c r="B851" s="22"/>
      <c r="C851" s="4">
        <f t="shared" ca="1" si="54"/>
        <v>215</v>
      </c>
      <c r="D851" s="16"/>
      <c r="E851" s="16"/>
      <c r="F851" s="22"/>
      <c r="G851" s="29"/>
      <c r="K851" s="30"/>
      <c r="AS851">
        <v>851</v>
      </c>
      <c r="AT851">
        <f>4*60</f>
        <v>240</v>
      </c>
    </row>
    <row r="852" spans="1:46" ht="15.75" x14ac:dyDescent="0.25">
      <c r="A852" s="16">
        <v>810</v>
      </c>
      <c r="B852" s="22"/>
      <c r="C852" s="4">
        <f t="shared" ca="1" si="54"/>
        <v>243</v>
      </c>
      <c r="D852" s="16"/>
      <c r="E852" s="16"/>
      <c r="F852" s="22"/>
      <c r="G852" s="29"/>
      <c r="K852" s="30"/>
      <c r="AS852">
        <v>852</v>
      </c>
      <c r="AT852">
        <f>4*60</f>
        <v>240</v>
      </c>
    </row>
    <row r="853" spans="1:46" ht="15.75" x14ac:dyDescent="0.25">
      <c r="A853" s="16">
        <v>811</v>
      </c>
      <c r="B853" s="22"/>
      <c r="C853" s="4">
        <f t="shared" ca="1" si="54"/>
        <v>197</v>
      </c>
      <c r="D853" s="16"/>
      <c r="E853" s="16"/>
      <c r="F853" s="22"/>
      <c r="G853" s="29"/>
      <c r="K853" s="30"/>
      <c r="AS853">
        <v>853</v>
      </c>
      <c r="AT853">
        <f>4*60+41</f>
        <v>281</v>
      </c>
    </row>
    <row r="854" spans="1:46" ht="15.75" x14ac:dyDescent="0.25">
      <c r="A854" s="16">
        <v>812</v>
      </c>
      <c r="B854" s="22"/>
      <c r="C854" s="4">
        <f t="shared" ca="1" si="54"/>
        <v>236</v>
      </c>
      <c r="D854" s="16"/>
      <c r="E854" s="16"/>
      <c r="F854" s="22"/>
      <c r="G854" s="29"/>
      <c r="K854" s="30"/>
      <c r="AS854">
        <v>854</v>
      </c>
      <c r="AT854">
        <f>4*60+41</f>
        <v>281</v>
      </c>
    </row>
    <row r="855" spans="1:46" ht="15.75" x14ac:dyDescent="0.25">
      <c r="A855" s="16">
        <v>813</v>
      </c>
      <c r="B855" s="22"/>
      <c r="C855" s="4">
        <f t="shared" ca="1" si="54"/>
        <v>268</v>
      </c>
      <c r="D855" s="16"/>
      <c r="E855" s="16"/>
      <c r="F855" s="22"/>
      <c r="G855" s="29"/>
      <c r="K855" s="30"/>
      <c r="AS855">
        <v>855</v>
      </c>
      <c r="AT855">
        <f>4*60+53</f>
        <v>293</v>
      </c>
    </row>
    <row r="856" spans="1:46" ht="15.75" x14ac:dyDescent="0.25">
      <c r="A856" s="16">
        <v>814</v>
      </c>
      <c r="B856" s="22"/>
      <c r="C856" s="4">
        <f t="shared" ca="1" si="54"/>
        <v>266</v>
      </c>
      <c r="D856" s="16"/>
      <c r="E856" s="16"/>
      <c r="F856" s="22"/>
      <c r="G856" s="29"/>
      <c r="K856" s="30"/>
      <c r="AS856">
        <v>856</v>
      </c>
      <c r="AT856">
        <f>4*60+53</f>
        <v>293</v>
      </c>
    </row>
    <row r="857" spans="1:46" ht="15.75" x14ac:dyDescent="0.25">
      <c r="A857" s="16">
        <v>815</v>
      </c>
      <c r="B857" s="22"/>
      <c r="C857" s="4">
        <f t="shared" ca="1" si="54"/>
        <v>204</v>
      </c>
      <c r="D857" s="16"/>
      <c r="E857" s="16"/>
      <c r="F857" s="22"/>
      <c r="G857" s="29"/>
      <c r="K857" s="30"/>
      <c r="AS857">
        <v>857</v>
      </c>
      <c r="AT857">
        <f>4*60+53</f>
        <v>293</v>
      </c>
    </row>
    <row r="858" spans="1:46" ht="15.75" x14ac:dyDescent="0.25">
      <c r="A858" s="16">
        <v>816</v>
      </c>
      <c r="B858" s="22"/>
      <c r="C858" s="4">
        <f t="shared" ca="1" si="54"/>
        <v>277</v>
      </c>
      <c r="D858" s="16"/>
      <c r="E858" s="16"/>
      <c r="F858" s="22"/>
      <c r="G858" s="29"/>
      <c r="K858" s="30"/>
      <c r="AS858">
        <v>858</v>
      </c>
      <c r="AT858">
        <f>4*60+15</f>
        <v>255</v>
      </c>
    </row>
    <row r="859" spans="1:46" ht="15.75" x14ac:dyDescent="0.25">
      <c r="A859" s="16">
        <v>817</v>
      </c>
      <c r="B859" s="22"/>
      <c r="C859" s="4">
        <f t="shared" ca="1" si="54"/>
        <v>203</v>
      </c>
      <c r="D859" s="16"/>
      <c r="E859" s="16"/>
      <c r="F859" s="22"/>
      <c r="G859" s="29"/>
      <c r="K859" s="30"/>
      <c r="AS859">
        <v>859</v>
      </c>
      <c r="AT859">
        <f>3*60+59</f>
        <v>239</v>
      </c>
    </row>
    <row r="860" spans="1:46" ht="15.75" x14ac:dyDescent="0.25">
      <c r="A860" s="16">
        <v>818</v>
      </c>
      <c r="B860" s="22"/>
      <c r="C860" s="4">
        <f t="shared" ca="1" si="54"/>
        <v>211</v>
      </c>
      <c r="D860" s="16"/>
      <c r="E860" s="16"/>
      <c r="F860" s="22"/>
      <c r="G860" s="29"/>
      <c r="K860" s="30"/>
      <c r="AS860">
        <v>860</v>
      </c>
      <c r="AT860">
        <f>5*60+3</f>
        <v>303</v>
      </c>
    </row>
    <row r="861" spans="1:46" ht="15.75" x14ac:dyDescent="0.25">
      <c r="A861" s="16">
        <v>819</v>
      </c>
      <c r="B861" s="22"/>
      <c r="C861" s="4">
        <f t="shared" ca="1" si="54"/>
        <v>236</v>
      </c>
      <c r="D861" s="16"/>
      <c r="E861" s="16"/>
      <c r="F861" s="22"/>
      <c r="G861" s="29"/>
      <c r="K861" s="30"/>
      <c r="AS861">
        <v>861</v>
      </c>
      <c r="AT861">
        <f>4*60+52</f>
        <v>292</v>
      </c>
    </row>
    <row r="862" spans="1:46" ht="15.75" x14ac:dyDescent="0.25">
      <c r="A862" s="16">
        <v>820</v>
      </c>
      <c r="B862" s="22"/>
      <c r="C862" s="4">
        <f t="shared" ca="1" si="54"/>
        <v>219</v>
      </c>
      <c r="D862" s="16"/>
      <c r="E862" s="16"/>
      <c r="F862" s="22"/>
      <c r="G862" s="29"/>
      <c r="K862" s="30"/>
      <c r="AS862">
        <v>862</v>
      </c>
      <c r="AT862">
        <f>4*60+52</f>
        <v>292</v>
      </c>
    </row>
    <row r="863" spans="1:46" ht="15.75" x14ac:dyDescent="0.25">
      <c r="A863" s="16">
        <v>821</v>
      </c>
      <c r="B863" s="22"/>
      <c r="C863" s="4">
        <f t="shared" ca="1" si="54"/>
        <v>264</v>
      </c>
      <c r="D863" s="16"/>
      <c r="E863" s="16"/>
      <c r="F863" s="22"/>
      <c r="G863" s="29"/>
      <c r="K863" s="30"/>
      <c r="AS863">
        <v>863</v>
      </c>
      <c r="AT863">
        <f>3*60+39</f>
        <v>219</v>
      </c>
    </row>
    <row r="864" spans="1:46" ht="15.75" x14ac:dyDescent="0.25">
      <c r="A864" s="16">
        <v>822</v>
      </c>
      <c r="B864" s="22"/>
      <c r="C864" s="4">
        <f t="shared" ca="1" si="54"/>
        <v>309</v>
      </c>
      <c r="D864" s="16"/>
      <c r="E864" s="16"/>
      <c r="F864" s="22"/>
      <c r="G864" s="29"/>
      <c r="K864" s="30"/>
      <c r="AS864">
        <v>864</v>
      </c>
      <c r="AT864">
        <f>3*60+39</f>
        <v>219</v>
      </c>
    </row>
    <row r="865" spans="1:46" ht="15.75" x14ac:dyDescent="0.25">
      <c r="A865" s="16">
        <v>823</v>
      </c>
      <c r="B865" s="22"/>
      <c r="C865" s="4">
        <f t="shared" ca="1" si="54"/>
        <v>310</v>
      </c>
      <c r="D865" s="16"/>
      <c r="E865" s="16"/>
      <c r="F865" s="22"/>
      <c r="G865" s="29"/>
      <c r="K865" s="30"/>
      <c r="AS865">
        <v>865</v>
      </c>
      <c r="AT865">
        <f>3*60+39</f>
        <v>219</v>
      </c>
    </row>
    <row r="866" spans="1:46" ht="15.75" x14ac:dyDescent="0.25">
      <c r="A866" s="16">
        <v>824</v>
      </c>
      <c r="B866" s="22"/>
      <c r="C866" s="4">
        <f t="shared" ca="1" si="54"/>
        <v>265</v>
      </c>
      <c r="D866" s="16"/>
      <c r="E866" s="16"/>
      <c r="F866" s="22"/>
      <c r="G866" s="29"/>
      <c r="K866" s="30"/>
      <c r="AS866">
        <v>866</v>
      </c>
      <c r="AT866">
        <f>4*60+3</f>
        <v>243</v>
      </c>
    </row>
    <row r="867" spans="1:46" ht="15.75" x14ac:dyDescent="0.25">
      <c r="A867" s="16">
        <v>825</v>
      </c>
      <c r="B867" s="22"/>
      <c r="C867" s="4">
        <f t="shared" ca="1" si="54"/>
        <v>230</v>
      </c>
      <c r="D867" s="16"/>
      <c r="E867" s="16"/>
      <c r="F867" s="22"/>
      <c r="G867" s="29"/>
      <c r="K867" s="30"/>
      <c r="AS867">
        <v>867</v>
      </c>
      <c r="AT867">
        <f>4*60+37</f>
        <v>277</v>
      </c>
    </row>
    <row r="868" spans="1:46" ht="15.75" x14ac:dyDescent="0.25">
      <c r="A868" s="16">
        <v>826</v>
      </c>
      <c r="B868" s="22"/>
      <c r="C868" s="4">
        <f t="shared" ca="1" si="54"/>
        <v>231</v>
      </c>
      <c r="D868" s="16"/>
      <c r="E868" s="16"/>
      <c r="F868" s="22"/>
      <c r="G868" s="29"/>
      <c r="K868" s="30"/>
      <c r="AS868">
        <v>868</v>
      </c>
      <c r="AT868">
        <f>4*60+37</f>
        <v>277</v>
      </c>
    </row>
    <row r="869" spans="1:46" ht="15.75" x14ac:dyDescent="0.25">
      <c r="A869" s="16">
        <v>827</v>
      </c>
      <c r="B869" s="22"/>
      <c r="C869" s="4">
        <f t="shared" ca="1" si="54"/>
        <v>273</v>
      </c>
      <c r="D869" s="16"/>
      <c r="E869" s="16"/>
      <c r="F869" s="22"/>
      <c r="G869" s="29"/>
      <c r="K869" s="30"/>
      <c r="AS869">
        <v>869</v>
      </c>
      <c r="AT869">
        <f>3*60+57</f>
        <v>237</v>
      </c>
    </row>
    <row r="870" spans="1:46" ht="15.75" x14ac:dyDescent="0.25">
      <c r="A870" s="16">
        <v>828</v>
      </c>
      <c r="B870" s="22"/>
      <c r="C870" s="4">
        <f t="shared" ca="1" si="54"/>
        <v>213</v>
      </c>
      <c r="D870" s="16"/>
      <c r="E870" s="16"/>
      <c r="F870" s="22"/>
      <c r="G870" s="29"/>
      <c r="K870" s="30"/>
      <c r="AS870">
        <v>870</v>
      </c>
      <c r="AT870">
        <f>2*60+54</f>
        <v>174</v>
      </c>
    </row>
    <row r="871" spans="1:46" ht="15.75" x14ac:dyDescent="0.25">
      <c r="A871" s="16">
        <v>829</v>
      </c>
      <c r="B871" s="22"/>
      <c r="C871" s="4">
        <f t="shared" ca="1" si="54"/>
        <v>204</v>
      </c>
      <c r="D871" s="16"/>
      <c r="E871" s="16"/>
      <c r="F871" s="22"/>
      <c r="G871" s="29"/>
      <c r="K871" s="30"/>
      <c r="AS871">
        <v>871</v>
      </c>
      <c r="AT871">
        <f>2*60+54</f>
        <v>174</v>
      </c>
    </row>
    <row r="872" spans="1:46" ht="15.75" x14ac:dyDescent="0.25">
      <c r="A872" s="16">
        <v>830</v>
      </c>
      <c r="B872" s="22"/>
      <c r="C872" s="4">
        <f t="shared" ca="1" si="54"/>
        <v>230</v>
      </c>
      <c r="D872" s="16"/>
      <c r="E872" s="16"/>
      <c r="F872" s="22"/>
      <c r="G872" s="29"/>
      <c r="K872" s="30"/>
      <c r="AS872">
        <v>872</v>
      </c>
      <c r="AT872">
        <f>2*60+54</f>
        <v>174</v>
      </c>
    </row>
    <row r="873" spans="1:46" ht="15.75" x14ac:dyDescent="0.25">
      <c r="A873" s="16">
        <v>831</v>
      </c>
      <c r="B873" s="22"/>
      <c r="C873" s="4">
        <f t="shared" ca="1" si="54"/>
        <v>229</v>
      </c>
      <c r="D873" s="16"/>
      <c r="E873" s="16"/>
      <c r="F873" s="22"/>
      <c r="G873" s="29"/>
      <c r="K873" s="30"/>
      <c r="AS873">
        <v>873</v>
      </c>
      <c r="AT873">
        <f>4*60+12</f>
        <v>252</v>
      </c>
    </row>
    <row r="874" spans="1:46" ht="15.75" x14ac:dyDescent="0.25">
      <c r="A874" s="16">
        <v>832</v>
      </c>
      <c r="B874" s="22"/>
      <c r="C874" s="4">
        <f t="shared" ca="1" si="54"/>
        <v>250</v>
      </c>
      <c r="D874" s="16"/>
      <c r="E874" s="16"/>
      <c r="F874" s="22"/>
      <c r="G874" s="29"/>
      <c r="K874" s="30"/>
      <c r="AS874">
        <v>874</v>
      </c>
      <c r="AT874">
        <f>4*60+38</f>
        <v>278</v>
      </c>
    </row>
    <row r="875" spans="1:46" ht="15.75" x14ac:dyDescent="0.25">
      <c r="A875" s="16">
        <v>833</v>
      </c>
      <c r="B875" s="22"/>
      <c r="C875" s="4">
        <f t="shared" ref="C875:C938" ca="1" si="55">IF(OR(ISBLANK(A875),A875&gt;$I$9),NA(),OFFSET(INDIRECT($BA$3),A875-1,0,1,1))</f>
        <v>235</v>
      </c>
      <c r="D875" s="16"/>
      <c r="E875" s="16"/>
      <c r="F875" s="22"/>
      <c r="G875" s="29"/>
      <c r="K875" s="30"/>
      <c r="AS875">
        <v>875</v>
      </c>
      <c r="AT875">
        <f>4*60+38</f>
        <v>278</v>
      </c>
    </row>
    <row r="876" spans="1:46" ht="15.75" x14ac:dyDescent="0.25">
      <c r="A876" s="16">
        <v>834</v>
      </c>
      <c r="B876" s="22"/>
      <c r="C876" s="4">
        <f t="shared" ca="1" si="55"/>
        <v>268</v>
      </c>
      <c r="D876" s="16"/>
      <c r="E876" s="16"/>
      <c r="F876" s="22"/>
      <c r="G876" s="29"/>
      <c r="K876" s="30"/>
      <c r="AS876">
        <v>876</v>
      </c>
      <c r="AT876">
        <f>5*60+9</f>
        <v>309</v>
      </c>
    </row>
    <row r="877" spans="1:46" ht="15.75" x14ac:dyDescent="0.25">
      <c r="A877" s="16">
        <v>835</v>
      </c>
      <c r="B877" s="22"/>
      <c r="C877" s="4">
        <f t="shared" ca="1" si="55"/>
        <v>200</v>
      </c>
      <c r="D877" s="16"/>
      <c r="E877" s="16"/>
      <c r="F877" s="22"/>
      <c r="G877" s="29"/>
      <c r="K877" s="30"/>
      <c r="AS877">
        <v>877</v>
      </c>
      <c r="AT877">
        <f>5*60+7</f>
        <v>307</v>
      </c>
    </row>
    <row r="878" spans="1:46" ht="15.75" x14ac:dyDescent="0.25">
      <c r="A878" s="16">
        <v>836</v>
      </c>
      <c r="B878" s="22"/>
      <c r="C878" s="4">
        <f t="shared" ca="1" si="55"/>
        <v>238</v>
      </c>
      <c r="D878" s="16"/>
      <c r="E878" s="16"/>
      <c r="F878" s="22"/>
      <c r="G878" s="29"/>
      <c r="K878" s="30"/>
      <c r="AS878">
        <v>878</v>
      </c>
      <c r="AT878">
        <f>4*60+7</f>
        <v>247</v>
      </c>
    </row>
    <row r="879" spans="1:46" ht="15.75" x14ac:dyDescent="0.25">
      <c r="A879" s="16">
        <v>837</v>
      </c>
      <c r="B879" s="22"/>
      <c r="C879" s="4">
        <f t="shared" ca="1" si="55"/>
        <v>210</v>
      </c>
      <c r="D879" s="16"/>
      <c r="E879" s="16"/>
      <c r="F879" s="22"/>
      <c r="G879" s="29"/>
      <c r="K879" s="30"/>
      <c r="AS879">
        <v>879</v>
      </c>
      <c r="AT879">
        <f>4*60+7</f>
        <v>247</v>
      </c>
    </row>
    <row r="880" spans="1:46" ht="15.75" x14ac:dyDescent="0.25">
      <c r="A880" s="16">
        <v>838</v>
      </c>
      <c r="B880" s="22"/>
      <c r="C880" s="4">
        <f t="shared" ca="1" si="55"/>
        <v>223</v>
      </c>
      <c r="D880" s="16"/>
      <c r="E880" s="16"/>
      <c r="F880" s="22"/>
      <c r="G880" s="29"/>
      <c r="K880" s="30"/>
      <c r="AS880">
        <v>880</v>
      </c>
      <c r="AT880">
        <f>3*60+47</f>
        <v>227</v>
      </c>
    </row>
    <row r="881" spans="1:46" ht="15.75" x14ac:dyDescent="0.25">
      <c r="A881" s="16">
        <v>839</v>
      </c>
      <c r="B881" s="22"/>
      <c r="C881" s="4">
        <f t="shared" ca="1" si="55"/>
        <v>273</v>
      </c>
      <c r="D881" s="16"/>
      <c r="E881" s="16"/>
      <c r="F881" s="22"/>
      <c r="G881" s="29"/>
      <c r="K881" s="30"/>
      <c r="AS881">
        <v>881</v>
      </c>
      <c r="AT881">
        <f>3*60+47</f>
        <v>227</v>
      </c>
    </row>
    <row r="882" spans="1:46" ht="15.75" x14ac:dyDescent="0.25">
      <c r="A882" s="16">
        <v>840</v>
      </c>
      <c r="B882" s="22"/>
      <c r="C882" s="4">
        <f t="shared" ca="1" si="55"/>
        <v>268</v>
      </c>
      <c r="D882" s="16"/>
      <c r="E882" s="16"/>
      <c r="F882" s="22"/>
      <c r="G882" s="29"/>
      <c r="K882" s="30"/>
      <c r="AS882">
        <v>882</v>
      </c>
      <c r="AT882">
        <f>4*60+8</f>
        <v>248</v>
      </c>
    </row>
    <row r="883" spans="1:46" ht="15.75" x14ac:dyDescent="0.25">
      <c r="A883" s="16">
        <v>841</v>
      </c>
      <c r="B883" s="22"/>
      <c r="C883" s="4">
        <f t="shared" ca="1" si="55"/>
        <v>248</v>
      </c>
      <c r="D883" s="16"/>
      <c r="E883" s="16"/>
      <c r="F883" s="22"/>
      <c r="G883" s="29"/>
      <c r="K883" s="30"/>
      <c r="AS883">
        <v>883</v>
      </c>
      <c r="AT883">
        <f>4*60+47</f>
        <v>287</v>
      </c>
    </row>
    <row r="884" spans="1:46" ht="15.75" x14ac:dyDescent="0.25">
      <c r="A884" s="16">
        <v>842</v>
      </c>
      <c r="B884" s="22"/>
      <c r="C884" s="4">
        <f t="shared" ca="1" si="55"/>
        <v>230</v>
      </c>
      <c r="D884" s="16"/>
      <c r="E884" s="16"/>
      <c r="F884" s="22"/>
      <c r="G884" s="29"/>
      <c r="K884" s="30"/>
      <c r="AS884">
        <v>884</v>
      </c>
      <c r="AT884">
        <f>3*60+35</f>
        <v>215</v>
      </c>
    </row>
    <row r="885" spans="1:46" ht="15.75" x14ac:dyDescent="0.25">
      <c r="A885" s="16">
        <v>843</v>
      </c>
      <c r="B885" s="22"/>
      <c r="C885" s="4">
        <f t="shared" ca="1" si="55"/>
        <v>241</v>
      </c>
      <c r="D885" s="16"/>
      <c r="E885" s="16"/>
      <c r="F885" s="22"/>
      <c r="G885" s="29"/>
      <c r="K885" s="30"/>
      <c r="AS885">
        <v>885</v>
      </c>
      <c r="AT885">
        <f>3*60+16</f>
        <v>196</v>
      </c>
    </row>
    <row r="886" spans="1:46" ht="15.75" x14ac:dyDescent="0.25">
      <c r="A886" s="16">
        <v>844</v>
      </c>
      <c r="B886" s="22"/>
      <c r="C886" s="4">
        <f t="shared" ca="1" si="55"/>
        <v>236</v>
      </c>
      <c r="D886" s="16"/>
      <c r="E886" s="16"/>
      <c r="F886" s="22"/>
      <c r="G886" s="29"/>
      <c r="K886" s="30"/>
      <c r="AS886">
        <v>886</v>
      </c>
      <c r="AT886">
        <f>3*60+16</f>
        <v>196</v>
      </c>
    </row>
    <row r="887" spans="1:46" ht="15.75" x14ac:dyDescent="0.25">
      <c r="A887" s="16">
        <v>845</v>
      </c>
      <c r="B887" s="22"/>
      <c r="C887" s="4">
        <f t="shared" ca="1" si="55"/>
        <v>243</v>
      </c>
      <c r="D887" s="16"/>
      <c r="E887" s="16"/>
      <c r="F887" s="22"/>
      <c r="G887" s="29"/>
      <c r="K887" s="30"/>
      <c r="AS887">
        <v>887</v>
      </c>
      <c r="AT887">
        <f>3*60+16</f>
        <v>196</v>
      </c>
    </row>
    <row r="888" spans="1:46" ht="15.75" x14ac:dyDescent="0.25">
      <c r="A888" s="16">
        <v>846</v>
      </c>
      <c r="B888" s="22"/>
      <c r="C888" s="4">
        <f t="shared" ca="1" si="55"/>
        <v>211</v>
      </c>
      <c r="D888" s="16"/>
      <c r="E888" s="16"/>
      <c r="F888" s="22"/>
      <c r="G888" s="29"/>
      <c r="K888" s="30"/>
      <c r="AS888">
        <v>888</v>
      </c>
      <c r="AT888">
        <f>3*60+16</f>
        <v>196</v>
      </c>
    </row>
    <row r="889" spans="1:46" ht="15.75" x14ac:dyDescent="0.25">
      <c r="A889" s="16">
        <v>847</v>
      </c>
      <c r="B889" s="22"/>
      <c r="C889" s="4">
        <f t="shared" ca="1" si="55"/>
        <v>286</v>
      </c>
      <c r="D889" s="16"/>
      <c r="E889" s="16"/>
      <c r="F889" s="22"/>
      <c r="G889" s="29"/>
      <c r="K889" s="30"/>
      <c r="AS889">
        <v>889</v>
      </c>
      <c r="AT889">
        <f>4*60</f>
        <v>240</v>
      </c>
    </row>
    <row r="890" spans="1:46" ht="15.75" x14ac:dyDescent="0.25">
      <c r="A890" s="16">
        <v>848</v>
      </c>
      <c r="B890" s="22"/>
      <c r="C890" s="4">
        <f t="shared" ca="1" si="55"/>
        <v>220</v>
      </c>
      <c r="D890" s="16"/>
      <c r="E890" s="16"/>
      <c r="F890" s="22"/>
      <c r="G890" s="29"/>
      <c r="K890" s="30"/>
      <c r="AS890">
        <v>890</v>
      </c>
      <c r="AT890">
        <f>3*60+51</f>
        <v>231</v>
      </c>
    </row>
    <row r="891" spans="1:46" ht="15.75" x14ac:dyDescent="0.25">
      <c r="A891" s="16">
        <v>849</v>
      </c>
      <c r="B891" s="22"/>
      <c r="C891" s="4">
        <f t="shared" ca="1" si="55"/>
        <v>212</v>
      </c>
      <c r="D891" s="16"/>
      <c r="E891" s="16"/>
      <c r="F891" s="22"/>
      <c r="G891" s="29"/>
      <c r="K891" s="30"/>
      <c r="AS891">
        <v>891</v>
      </c>
      <c r="AT891">
        <f>4*60+26</f>
        <v>266</v>
      </c>
    </row>
    <row r="892" spans="1:46" ht="15.75" x14ac:dyDescent="0.25">
      <c r="A892" s="16">
        <v>850</v>
      </c>
      <c r="B892" s="22"/>
      <c r="C892" s="4">
        <f t="shared" ca="1" si="55"/>
        <v>247</v>
      </c>
      <c r="D892" s="16"/>
      <c r="E892" s="16"/>
      <c r="F892" s="22"/>
      <c r="G892" s="29"/>
      <c r="K892" s="30"/>
      <c r="AS892">
        <v>892</v>
      </c>
      <c r="AT892">
        <f>3*60</f>
        <v>180</v>
      </c>
    </row>
    <row r="893" spans="1:46" ht="15.75" x14ac:dyDescent="0.25">
      <c r="A893" s="16">
        <v>851</v>
      </c>
      <c r="B893" s="22"/>
      <c r="C893" s="4">
        <f t="shared" ca="1" si="55"/>
        <v>258</v>
      </c>
      <c r="D893" s="16"/>
      <c r="E893" s="16"/>
      <c r="F893" s="22"/>
      <c r="G893" s="29"/>
      <c r="K893" s="30"/>
      <c r="AS893">
        <v>893</v>
      </c>
      <c r="AT893">
        <f>3*60+32</f>
        <v>212</v>
      </c>
    </row>
    <row r="894" spans="1:46" ht="15.75" x14ac:dyDescent="0.25">
      <c r="A894" s="16">
        <v>852</v>
      </c>
      <c r="B894" s="22"/>
      <c r="C894" s="4">
        <f t="shared" ca="1" si="55"/>
        <v>235</v>
      </c>
      <c r="D894" s="16"/>
      <c r="E894" s="16"/>
      <c r="F894" s="22"/>
      <c r="G894" s="29"/>
      <c r="K894" s="30"/>
      <c r="AS894">
        <v>894</v>
      </c>
      <c r="AT894">
        <f>3*60+32</f>
        <v>212</v>
      </c>
    </row>
    <row r="895" spans="1:46" ht="15.75" x14ac:dyDescent="0.25">
      <c r="A895" s="16">
        <v>853</v>
      </c>
      <c r="B895" s="22"/>
      <c r="C895" s="4">
        <f t="shared" ca="1" si="55"/>
        <v>216</v>
      </c>
      <c r="D895" s="16"/>
      <c r="E895" s="16"/>
      <c r="F895" s="22"/>
      <c r="G895" s="29"/>
      <c r="K895" s="30"/>
      <c r="AS895">
        <v>895</v>
      </c>
      <c r="AT895">
        <f>4*60+18</f>
        <v>258</v>
      </c>
    </row>
    <row r="896" spans="1:46" ht="15.75" x14ac:dyDescent="0.25">
      <c r="A896" s="16">
        <v>854</v>
      </c>
      <c r="B896" s="22"/>
      <c r="C896" s="4">
        <f t="shared" ca="1" si="55"/>
        <v>236</v>
      </c>
      <c r="D896" s="16"/>
      <c r="E896" s="16"/>
      <c r="F896" s="22"/>
      <c r="G896" s="29"/>
      <c r="K896" s="30"/>
      <c r="AS896">
        <v>896</v>
      </c>
      <c r="AT896">
        <f>5*60+40</f>
        <v>340</v>
      </c>
    </row>
    <row r="897" spans="1:46" ht="15.75" x14ac:dyDescent="0.25">
      <c r="A897" s="16">
        <v>855</v>
      </c>
      <c r="B897" s="22"/>
      <c r="C897" s="4">
        <f t="shared" ca="1" si="55"/>
        <v>240</v>
      </c>
      <c r="D897" s="16"/>
      <c r="E897" s="16"/>
      <c r="F897" s="22"/>
      <c r="G897" s="29"/>
      <c r="K897" s="30"/>
      <c r="AS897">
        <v>897</v>
      </c>
      <c r="AT897">
        <f>5*60+40</f>
        <v>340</v>
      </c>
    </row>
    <row r="898" spans="1:46" ht="15.75" x14ac:dyDescent="0.25">
      <c r="A898" s="16">
        <v>856</v>
      </c>
      <c r="B898" s="22"/>
      <c r="C898" s="4">
        <f t="shared" ca="1" si="55"/>
        <v>255</v>
      </c>
      <c r="D898" s="16"/>
      <c r="E898" s="16"/>
      <c r="F898" s="22"/>
      <c r="G898" s="29"/>
      <c r="K898" s="30"/>
      <c r="AS898">
        <v>898</v>
      </c>
      <c r="AT898">
        <f>3*60+32</f>
        <v>212</v>
      </c>
    </row>
    <row r="899" spans="1:46" ht="15.75" x14ac:dyDescent="0.25">
      <c r="A899" s="16">
        <v>857</v>
      </c>
      <c r="B899" s="22"/>
      <c r="C899" s="4">
        <f t="shared" ca="1" si="55"/>
        <v>240</v>
      </c>
      <c r="D899" s="16"/>
      <c r="E899" s="16"/>
      <c r="F899" s="22"/>
      <c r="G899" s="29"/>
      <c r="K899" s="30"/>
      <c r="AS899">
        <v>899</v>
      </c>
      <c r="AT899">
        <f>3*60+32</f>
        <v>212</v>
      </c>
    </row>
    <row r="900" spans="1:46" ht="15.75" x14ac:dyDescent="0.25">
      <c r="A900" s="16">
        <v>858</v>
      </c>
      <c r="B900" s="22"/>
      <c r="C900" s="4">
        <f t="shared" ca="1" si="55"/>
        <v>236</v>
      </c>
      <c r="D900" s="16"/>
      <c r="E900" s="16"/>
      <c r="F900" s="22"/>
      <c r="G900" s="29"/>
      <c r="K900" s="30"/>
      <c r="AS900">
        <v>900</v>
      </c>
      <c r="AT900">
        <f>5*60+2</f>
        <v>302</v>
      </c>
    </row>
    <row r="901" spans="1:46" ht="15.75" x14ac:dyDescent="0.25">
      <c r="A901" s="16">
        <v>859</v>
      </c>
      <c r="B901" s="22"/>
      <c r="C901" s="4">
        <f t="shared" ca="1" si="55"/>
        <v>263</v>
      </c>
      <c r="D901" s="16"/>
      <c r="E901" s="16"/>
      <c r="F901" s="22"/>
      <c r="G901" s="29"/>
      <c r="K901" s="30"/>
      <c r="AS901">
        <v>901</v>
      </c>
      <c r="AT901">
        <f>5*60+2</f>
        <v>302</v>
      </c>
    </row>
    <row r="902" spans="1:46" ht="15.75" x14ac:dyDescent="0.25">
      <c r="A902" s="16">
        <v>860</v>
      </c>
      <c r="B902" s="22"/>
      <c r="C902" s="4">
        <f t="shared" ca="1" si="55"/>
        <v>225</v>
      </c>
      <c r="D902" s="16"/>
      <c r="E902" s="16"/>
      <c r="F902" s="22"/>
      <c r="G902" s="29"/>
      <c r="K902" s="30"/>
      <c r="AS902">
        <v>902</v>
      </c>
      <c r="AT902">
        <f>4*60+43</f>
        <v>283</v>
      </c>
    </row>
    <row r="903" spans="1:46" ht="15.75" x14ac:dyDescent="0.25">
      <c r="A903" s="16">
        <v>861</v>
      </c>
      <c r="B903" s="22"/>
      <c r="C903" s="4">
        <f t="shared" ca="1" si="55"/>
        <v>234</v>
      </c>
      <c r="D903" s="16"/>
      <c r="E903" s="16"/>
      <c r="F903" s="22"/>
      <c r="G903" s="29"/>
      <c r="K903" s="30"/>
      <c r="AS903">
        <v>903</v>
      </c>
      <c r="AT903">
        <f>4*60+43</f>
        <v>283</v>
      </c>
    </row>
    <row r="904" spans="1:46" ht="15.75" x14ac:dyDescent="0.25">
      <c r="A904" s="16">
        <v>862</v>
      </c>
      <c r="B904" s="22"/>
      <c r="C904" s="4">
        <f t="shared" ca="1" si="55"/>
        <v>291</v>
      </c>
      <c r="D904" s="16"/>
      <c r="E904" s="16"/>
      <c r="F904" s="22"/>
      <c r="G904" s="29"/>
      <c r="K904" s="30"/>
      <c r="AS904">
        <v>904</v>
      </c>
      <c r="AT904">
        <f>4*60+38</f>
        <v>278</v>
      </c>
    </row>
    <row r="905" spans="1:46" ht="15.75" x14ac:dyDescent="0.25">
      <c r="A905" s="16">
        <v>863</v>
      </c>
      <c r="B905" s="22"/>
      <c r="C905" s="4">
        <f t="shared" ca="1" si="55"/>
        <v>298</v>
      </c>
      <c r="D905" s="16"/>
      <c r="E905" s="16"/>
      <c r="F905" s="22"/>
      <c r="G905" s="29"/>
      <c r="K905" s="30"/>
      <c r="AS905">
        <v>905</v>
      </c>
      <c r="AT905">
        <f>4*60+38</f>
        <v>278</v>
      </c>
    </row>
    <row r="906" spans="1:46" ht="15.75" x14ac:dyDescent="0.25">
      <c r="A906" s="16">
        <v>864</v>
      </c>
      <c r="B906" s="22"/>
      <c r="C906" s="4">
        <f t="shared" ca="1" si="55"/>
        <v>219</v>
      </c>
      <c r="D906" s="16"/>
      <c r="E906" s="16"/>
      <c r="F906" s="22"/>
      <c r="G906" s="29"/>
      <c r="K906" s="30"/>
      <c r="AS906">
        <v>906</v>
      </c>
      <c r="AT906">
        <f>3*60+33</f>
        <v>213</v>
      </c>
    </row>
    <row r="907" spans="1:46" ht="15.75" x14ac:dyDescent="0.25">
      <c r="A907" s="16">
        <v>865</v>
      </c>
      <c r="B907" s="22"/>
      <c r="C907" s="4">
        <f t="shared" ca="1" si="55"/>
        <v>247</v>
      </c>
      <c r="D907" s="16"/>
      <c r="E907" s="16"/>
      <c r="F907" s="22"/>
      <c r="G907" s="29"/>
      <c r="K907" s="30"/>
      <c r="AS907">
        <v>907</v>
      </c>
      <c r="AT907">
        <f>3*60+43</f>
        <v>223</v>
      </c>
    </row>
    <row r="908" spans="1:46" ht="15.75" x14ac:dyDescent="0.25">
      <c r="A908" s="16">
        <v>866</v>
      </c>
      <c r="B908" s="22"/>
      <c r="C908" s="4">
        <f t="shared" ca="1" si="55"/>
        <v>235</v>
      </c>
      <c r="D908" s="16"/>
      <c r="E908" s="16"/>
      <c r="F908" s="22"/>
      <c r="G908" s="29"/>
      <c r="K908" s="30"/>
      <c r="AS908">
        <v>908</v>
      </c>
      <c r="AT908">
        <f>3*60+43</f>
        <v>223</v>
      </c>
    </row>
    <row r="909" spans="1:46" ht="15.75" x14ac:dyDescent="0.25">
      <c r="A909" s="16">
        <v>867</v>
      </c>
      <c r="B909" s="22"/>
      <c r="C909" s="4">
        <f t="shared" ca="1" si="55"/>
        <v>238</v>
      </c>
      <c r="D909" s="16"/>
      <c r="E909" s="16"/>
      <c r="F909" s="22"/>
      <c r="G909" s="29"/>
      <c r="K909" s="30"/>
      <c r="AS909">
        <v>909</v>
      </c>
      <c r="AT909">
        <f>5*60+52</f>
        <v>352</v>
      </c>
    </row>
    <row r="910" spans="1:46" ht="15.75" x14ac:dyDescent="0.25">
      <c r="A910" s="16">
        <v>868</v>
      </c>
      <c r="B910" s="22"/>
      <c r="C910" s="4">
        <f t="shared" ca="1" si="55"/>
        <v>218</v>
      </c>
      <c r="D910" s="16"/>
      <c r="E910" s="16"/>
      <c r="F910" s="22"/>
      <c r="G910" s="29"/>
      <c r="K910" s="30"/>
      <c r="AS910">
        <v>910</v>
      </c>
      <c r="AT910">
        <f>5*60+52</f>
        <v>352</v>
      </c>
    </row>
    <row r="911" spans="1:46" ht="15.75" x14ac:dyDescent="0.25">
      <c r="A911" s="16">
        <v>869</v>
      </c>
      <c r="B911" s="22"/>
      <c r="C911" s="4">
        <f t="shared" ca="1" si="55"/>
        <v>265</v>
      </c>
      <c r="D911" s="16"/>
      <c r="E911" s="16"/>
      <c r="F911" s="22"/>
      <c r="G911" s="29"/>
      <c r="K911" s="30"/>
      <c r="AS911">
        <v>911</v>
      </c>
      <c r="AT911">
        <f>5*60+52</f>
        <v>352</v>
      </c>
    </row>
    <row r="912" spans="1:46" ht="15.75" x14ac:dyDescent="0.25">
      <c r="A912" s="16">
        <v>870</v>
      </c>
      <c r="B912" s="22"/>
      <c r="C912" s="4">
        <f t="shared" ca="1" si="55"/>
        <v>311</v>
      </c>
      <c r="D912" s="16"/>
      <c r="E912" s="16"/>
      <c r="F912" s="22"/>
      <c r="G912" s="29"/>
      <c r="K912" s="30"/>
      <c r="AS912">
        <v>912</v>
      </c>
      <c r="AT912">
        <f>3*60+24</f>
        <v>204</v>
      </c>
    </row>
    <row r="913" spans="1:46" ht="15.75" x14ac:dyDescent="0.25">
      <c r="A913" s="16">
        <v>871</v>
      </c>
      <c r="B913" s="22"/>
      <c r="C913" s="4">
        <f t="shared" ca="1" si="55"/>
        <v>199</v>
      </c>
      <c r="D913" s="16"/>
      <c r="E913" s="16"/>
      <c r="F913" s="22"/>
      <c r="G913" s="29"/>
      <c r="K913" s="30"/>
      <c r="AS913">
        <v>913</v>
      </c>
      <c r="AT913">
        <f>4*60+25</f>
        <v>265</v>
      </c>
    </row>
    <row r="914" spans="1:46" ht="15.75" x14ac:dyDescent="0.25">
      <c r="A914" s="16">
        <v>872</v>
      </c>
      <c r="B914" s="22"/>
      <c r="C914" s="4">
        <f t="shared" ca="1" si="55"/>
        <v>266</v>
      </c>
      <c r="D914" s="16"/>
      <c r="E914" s="16"/>
      <c r="F914" s="22"/>
      <c r="G914" s="29"/>
      <c r="K914" s="30"/>
      <c r="AS914">
        <v>914</v>
      </c>
      <c r="AT914">
        <f>4*60+40</f>
        <v>280</v>
      </c>
    </row>
    <row r="915" spans="1:46" ht="15.75" x14ac:dyDescent="0.25">
      <c r="A915" s="16">
        <v>873</v>
      </c>
      <c r="B915" s="22"/>
      <c r="C915" s="4">
        <f t="shared" ca="1" si="55"/>
        <v>241</v>
      </c>
      <c r="D915" s="16"/>
      <c r="E915" s="16"/>
      <c r="F915" s="22"/>
      <c r="G915" s="29"/>
      <c r="K915" s="30"/>
      <c r="AS915">
        <v>915</v>
      </c>
      <c r="AT915">
        <f>5*60+37</f>
        <v>337</v>
      </c>
    </row>
    <row r="916" spans="1:46" ht="15.75" x14ac:dyDescent="0.25">
      <c r="A916" s="16">
        <v>874</v>
      </c>
      <c r="B916" s="22"/>
      <c r="C916" s="4">
        <f t="shared" ca="1" si="55"/>
        <v>211</v>
      </c>
      <c r="D916" s="16"/>
      <c r="E916" s="16"/>
      <c r="F916" s="22"/>
      <c r="G916" s="29"/>
      <c r="K916" s="30"/>
      <c r="AS916">
        <v>916</v>
      </c>
      <c r="AT916">
        <f>5*60+37</f>
        <v>337</v>
      </c>
    </row>
    <row r="917" spans="1:46" ht="15.75" x14ac:dyDescent="0.25">
      <c r="A917" s="16">
        <v>875</v>
      </c>
      <c r="B917" s="22"/>
      <c r="C917" s="4">
        <f t="shared" ca="1" si="55"/>
        <v>198</v>
      </c>
      <c r="D917" s="16"/>
      <c r="E917" s="16"/>
      <c r="F917" s="22"/>
      <c r="G917" s="29"/>
      <c r="K917" s="30"/>
      <c r="AS917">
        <v>917</v>
      </c>
      <c r="AT917">
        <f>4*60+31</f>
        <v>271</v>
      </c>
    </row>
    <row r="918" spans="1:46" ht="15.75" x14ac:dyDescent="0.25">
      <c r="A918" s="16">
        <v>876</v>
      </c>
      <c r="B918" s="22"/>
      <c r="C918" s="4">
        <f t="shared" ca="1" si="55"/>
        <v>203</v>
      </c>
      <c r="D918" s="16"/>
      <c r="E918" s="16"/>
      <c r="F918" s="22"/>
      <c r="G918" s="29"/>
      <c r="K918" s="30"/>
      <c r="AS918">
        <v>918</v>
      </c>
      <c r="AT918">
        <f>4*60+30</f>
        <v>270</v>
      </c>
    </row>
    <row r="919" spans="1:46" ht="15.75" x14ac:dyDescent="0.25">
      <c r="A919" s="16">
        <v>877</v>
      </c>
      <c r="B919" s="22"/>
      <c r="C919" s="4">
        <f t="shared" ca="1" si="55"/>
        <v>191</v>
      </c>
      <c r="D919" s="16"/>
      <c r="E919" s="16"/>
      <c r="F919" s="22"/>
      <c r="G919" s="29"/>
      <c r="K919" s="30"/>
      <c r="AS919">
        <v>919</v>
      </c>
      <c r="AT919">
        <f>4*60+30</f>
        <v>270</v>
      </c>
    </row>
    <row r="920" spans="1:46" ht="15.75" x14ac:dyDescent="0.25">
      <c r="A920" s="16">
        <v>878</v>
      </c>
      <c r="B920" s="22"/>
      <c r="C920" s="4">
        <f t="shared" ca="1" si="55"/>
        <v>174</v>
      </c>
      <c r="D920" s="16"/>
      <c r="E920" s="16"/>
      <c r="F920" s="22"/>
      <c r="G920" s="29"/>
      <c r="K920" s="30"/>
      <c r="AS920">
        <v>920</v>
      </c>
      <c r="AT920">
        <f>4*60+30</f>
        <v>270</v>
      </c>
    </row>
    <row r="921" spans="1:46" ht="15.75" x14ac:dyDescent="0.25">
      <c r="A921" s="16">
        <v>879</v>
      </c>
      <c r="B921" s="22"/>
      <c r="C921" s="4">
        <f t="shared" ca="1" si="55"/>
        <v>321</v>
      </c>
      <c r="D921" s="16"/>
      <c r="E921" s="16"/>
      <c r="F921" s="22"/>
      <c r="G921" s="29"/>
      <c r="K921" s="30"/>
      <c r="AS921">
        <v>921</v>
      </c>
      <c r="AT921">
        <f>4*60+30</f>
        <v>270</v>
      </c>
    </row>
    <row r="922" spans="1:46" ht="15.75" x14ac:dyDescent="0.25">
      <c r="A922" s="16">
        <v>880</v>
      </c>
      <c r="B922" s="22"/>
      <c r="C922" s="4">
        <f t="shared" ca="1" si="55"/>
        <v>235</v>
      </c>
      <c r="D922" s="16"/>
      <c r="E922" s="16"/>
      <c r="F922" s="22"/>
      <c r="G922" s="29"/>
      <c r="K922" s="30"/>
      <c r="AS922">
        <v>922</v>
      </c>
      <c r="AT922">
        <f>4*60+47</f>
        <v>287</v>
      </c>
    </row>
    <row r="923" spans="1:46" ht="15.75" x14ac:dyDescent="0.25">
      <c r="A923" s="16">
        <v>881</v>
      </c>
      <c r="B923" s="22"/>
      <c r="C923" s="4">
        <f t="shared" ca="1" si="55"/>
        <v>268</v>
      </c>
      <c r="D923" s="16"/>
      <c r="E923" s="16"/>
      <c r="F923" s="22"/>
      <c r="G923" s="29"/>
      <c r="K923" s="30"/>
      <c r="AS923">
        <v>923</v>
      </c>
      <c r="AT923">
        <f>4*60+47</f>
        <v>287</v>
      </c>
    </row>
    <row r="924" spans="1:46" ht="15.75" x14ac:dyDescent="0.25">
      <c r="A924" s="16">
        <v>882</v>
      </c>
      <c r="B924" s="22"/>
      <c r="C924" s="4">
        <f t="shared" ca="1" si="55"/>
        <v>235</v>
      </c>
      <c r="D924" s="16"/>
      <c r="E924" s="16"/>
      <c r="F924" s="22"/>
      <c r="G924" s="29"/>
      <c r="K924" s="30"/>
      <c r="AS924">
        <v>924</v>
      </c>
      <c r="AT924">
        <f>4*60+12</f>
        <v>252</v>
      </c>
    </row>
    <row r="925" spans="1:46" ht="15.75" x14ac:dyDescent="0.25">
      <c r="A925" s="16">
        <v>883</v>
      </c>
      <c r="B925" s="22"/>
      <c r="C925" s="4">
        <f t="shared" ca="1" si="55"/>
        <v>204</v>
      </c>
      <c r="D925" s="16"/>
      <c r="E925" s="16"/>
      <c r="F925" s="22"/>
      <c r="G925" s="29"/>
      <c r="K925" s="30"/>
      <c r="AS925">
        <v>925</v>
      </c>
      <c r="AT925">
        <f>4*60+12</f>
        <v>252</v>
      </c>
    </row>
    <row r="926" spans="1:46" ht="15.75" x14ac:dyDescent="0.25">
      <c r="A926" s="16">
        <v>884</v>
      </c>
      <c r="B926" s="22"/>
      <c r="C926" s="4">
        <f t="shared" ca="1" si="55"/>
        <v>245</v>
      </c>
      <c r="D926" s="16"/>
      <c r="E926" s="16"/>
      <c r="F926" s="22"/>
      <c r="G926" s="29"/>
      <c r="K926" s="30"/>
      <c r="AS926">
        <v>926</v>
      </c>
      <c r="AT926">
        <f>3*60+50</f>
        <v>230</v>
      </c>
    </row>
    <row r="927" spans="1:46" ht="15.75" x14ac:dyDescent="0.25">
      <c r="A927" s="16">
        <v>885</v>
      </c>
      <c r="B927" s="22"/>
      <c r="C927" s="4">
        <f t="shared" ca="1" si="55"/>
        <v>265</v>
      </c>
      <c r="D927" s="16"/>
      <c r="E927" s="16"/>
      <c r="F927" s="22"/>
      <c r="G927" s="29"/>
      <c r="K927" s="30"/>
      <c r="AS927">
        <v>927</v>
      </c>
      <c r="AT927">
        <f>3*60+50</f>
        <v>230</v>
      </c>
    </row>
    <row r="928" spans="1:46" ht="15.75" x14ac:dyDescent="0.25">
      <c r="A928" s="16">
        <v>886</v>
      </c>
      <c r="B928" s="22"/>
      <c r="C928" s="4">
        <f t="shared" ca="1" si="55"/>
        <v>250</v>
      </c>
      <c r="D928" s="16"/>
      <c r="E928" s="16"/>
      <c r="F928" s="22"/>
      <c r="G928" s="29"/>
      <c r="K928" s="30"/>
      <c r="AS928">
        <v>928</v>
      </c>
      <c r="AT928">
        <f>5*60+46</f>
        <v>346</v>
      </c>
    </row>
    <row r="929" spans="1:46" ht="15.75" x14ac:dyDescent="0.25">
      <c r="A929" s="16">
        <v>887</v>
      </c>
      <c r="B929" s="22"/>
      <c r="C929" s="4">
        <f t="shared" ca="1" si="55"/>
        <v>203</v>
      </c>
      <c r="D929" s="16"/>
      <c r="E929" s="16"/>
      <c r="F929" s="22"/>
      <c r="G929" s="29"/>
      <c r="K929" s="30"/>
      <c r="AS929">
        <v>929</v>
      </c>
      <c r="AT929">
        <f>5*60+21</f>
        <v>321</v>
      </c>
    </row>
    <row r="930" spans="1:46" ht="15.75" x14ac:dyDescent="0.25">
      <c r="A930" s="16">
        <v>888</v>
      </c>
      <c r="B930" s="22"/>
      <c r="C930" s="4">
        <f t="shared" ca="1" si="55"/>
        <v>268</v>
      </c>
      <c r="D930" s="16"/>
      <c r="E930" s="16"/>
      <c r="F930" s="22"/>
      <c r="G930" s="29"/>
      <c r="K930" s="30"/>
      <c r="AS930">
        <v>930</v>
      </c>
      <c r="AT930">
        <f>3*60+30</f>
        <v>210</v>
      </c>
    </row>
    <row r="931" spans="1:46" ht="15.75" x14ac:dyDescent="0.25">
      <c r="A931" s="16">
        <v>889</v>
      </c>
      <c r="B931" s="22"/>
      <c r="C931" s="4">
        <f t="shared" ca="1" si="55"/>
        <v>222</v>
      </c>
      <c r="D931" s="16"/>
      <c r="E931" s="16"/>
      <c r="F931" s="22"/>
      <c r="G931" s="29"/>
      <c r="K931" s="30"/>
      <c r="AS931">
        <v>931</v>
      </c>
      <c r="AT931">
        <f>3*60+30</f>
        <v>210</v>
      </c>
    </row>
    <row r="932" spans="1:46" ht="15.75" x14ac:dyDescent="0.25">
      <c r="A932" s="16">
        <v>890</v>
      </c>
      <c r="B932" s="22"/>
      <c r="C932" s="4">
        <f t="shared" ca="1" si="55"/>
        <v>246</v>
      </c>
      <c r="D932" s="16"/>
      <c r="E932" s="16"/>
      <c r="F932" s="22"/>
      <c r="G932" s="29"/>
      <c r="K932" s="30"/>
      <c r="AS932">
        <v>932</v>
      </c>
      <c r="AT932">
        <f>3*60+35</f>
        <v>215</v>
      </c>
    </row>
    <row r="933" spans="1:46" ht="15.75" x14ac:dyDescent="0.25">
      <c r="A933" s="16">
        <v>891</v>
      </c>
      <c r="B933" s="22"/>
      <c r="C933" s="4">
        <f t="shared" ca="1" si="55"/>
        <v>311</v>
      </c>
      <c r="D933" s="16"/>
      <c r="E933" s="16"/>
      <c r="F933" s="22"/>
      <c r="G933" s="29"/>
      <c r="K933" s="30"/>
      <c r="AS933">
        <v>933</v>
      </c>
      <c r="AT933">
        <f>5*60+44</f>
        <v>344</v>
      </c>
    </row>
    <row r="934" spans="1:46" ht="15.75" x14ac:dyDescent="0.25">
      <c r="A934" s="16">
        <v>892</v>
      </c>
      <c r="B934" s="22"/>
      <c r="C934" s="4">
        <f t="shared" ca="1" si="55"/>
        <v>238</v>
      </c>
      <c r="D934" s="16"/>
      <c r="E934" s="16"/>
      <c r="F934" s="22"/>
      <c r="G934" s="29"/>
      <c r="K934" s="30"/>
      <c r="AS934">
        <v>934</v>
      </c>
      <c r="AT934">
        <f>3*60+54</f>
        <v>234</v>
      </c>
    </row>
    <row r="935" spans="1:46" ht="15.75" x14ac:dyDescent="0.25">
      <c r="A935" s="16">
        <v>893</v>
      </c>
      <c r="B935" s="22"/>
      <c r="C935" s="4">
        <f t="shared" ca="1" si="55"/>
        <v>250</v>
      </c>
      <c r="D935" s="16"/>
      <c r="E935" s="16"/>
      <c r="F935" s="22"/>
      <c r="G935" s="29"/>
      <c r="K935" s="30"/>
      <c r="AS935">
        <v>935</v>
      </c>
      <c r="AT935">
        <f>3*60+54</f>
        <v>234</v>
      </c>
    </row>
    <row r="936" spans="1:46" ht="15.75" x14ac:dyDescent="0.25">
      <c r="A936" s="16">
        <v>894</v>
      </c>
      <c r="B936" s="22"/>
      <c r="C936" s="4">
        <f t="shared" ca="1" si="55"/>
        <v>246</v>
      </c>
      <c r="D936" s="16"/>
      <c r="E936" s="16"/>
      <c r="F936" s="22"/>
      <c r="G936" s="29"/>
      <c r="K936" s="30"/>
      <c r="AS936">
        <v>936</v>
      </c>
      <c r="AT936">
        <f>4*60+7</f>
        <v>247</v>
      </c>
    </row>
    <row r="937" spans="1:46" ht="15.75" x14ac:dyDescent="0.25">
      <c r="A937" s="16">
        <v>895</v>
      </c>
      <c r="B937" s="22"/>
      <c r="C937" s="4">
        <f t="shared" ca="1" si="55"/>
        <v>263</v>
      </c>
      <c r="D937" s="16"/>
      <c r="E937" s="16"/>
      <c r="F937" s="22"/>
      <c r="G937" s="29"/>
      <c r="K937" s="30"/>
      <c r="AS937">
        <v>937</v>
      </c>
      <c r="AT937">
        <f>4*60+2</f>
        <v>242</v>
      </c>
    </row>
    <row r="938" spans="1:46" ht="15.75" x14ac:dyDescent="0.25">
      <c r="A938" s="16">
        <v>896</v>
      </c>
      <c r="B938" s="22"/>
      <c r="C938" s="4">
        <f t="shared" ca="1" si="55"/>
        <v>216</v>
      </c>
      <c r="D938" s="16"/>
      <c r="E938" s="16"/>
      <c r="F938" s="22"/>
      <c r="G938" s="29"/>
      <c r="K938" s="30"/>
      <c r="AS938">
        <v>938</v>
      </c>
      <c r="AT938">
        <f>4*60+2</f>
        <v>242</v>
      </c>
    </row>
    <row r="939" spans="1:46" ht="15.75" x14ac:dyDescent="0.25">
      <c r="A939" s="16">
        <v>897</v>
      </c>
      <c r="B939" s="22"/>
      <c r="C939" s="4">
        <f t="shared" ref="C939:C1002" ca="1" si="56">IF(OR(ISBLANK(A939),A939&gt;$I$9),NA(),OFFSET(INDIRECT($BA$3),A939-1,0,1,1))</f>
        <v>292</v>
      </c>
      <c r="D939" s="16"/>
      <c r="E939" s="16"/>
      <c r="F939" s="22"/>
      <c r="G939" s="29"/>
      <c r="K939" s="30"/>
      <c r="AS939">
        <v>939</v>
      </c>
      <c r="AT939">
        <f>4*60+20</f>
        <v>260</v>
      </c>
    </row>
    <row r="940" spans="1:46" ht="15.75" x14ac:dyDescent="0.25">
      <c r="A940" s="16">
        <v>898</v>
      </c>
      <c r="B940" s="22"/>
      <c r="C940" s="4">
        <f t="shared" ca="1" si="56"/>
        <v>270</v>
      </c>
      <c r="D940" s="16"/>
      <c r="E940" s="16"/>
      <c r="F940" s="22"/>
      <c r="G940" s="29"/>
      <c r="K940" s="30"/>
      <c r="AS940">
        <v>940</v>
      </c>
      <c r="AT940">
        <f>4*60+20</f>
        <v>260</v>
      </c>
    </row>
    <row r="941" spans="1:46" ht="15.75" x14ac:dyDescent="0.25">
      <c r="A941" s="16">
        <v>899</v>
      </c>
      <c r="B941" s="22"/>
      <c r="C941" s="4">
        <f t="shared" ca="1" si="56"/>
        <v>235</v>
      </c>
      <c r="D941" s="16"/>
      <c r="E941" s="16"/>
      <c r="F941" s="22"/>
      <c r="G941" s="29"/>
      <c r="K941" s="30"/>
      <c r="AS941">
        <v>941</v>
      </c>
      <c r="AT941" s="1">
        <v>260</v>
      </c>
    </row>
    <row r="942" spans="1:46" ht="15.75" x14ac:dyDescent="0.25">
      <c r="A942" s="16">
        <v>900</v>
      </c>
      <c r="B942" s="22"/>
      <c r="C942" s="4">
        <f t="shared" ca="1" si="56"/>
        <v>218</v>
      </c>
      <c r="D942" s="16"/>
      <c r="E942" s="16"/>
      <c r="F942" s="22"/>
      <c r="G942" s="29"/>
      <c r="K942" s="30"/>
      <c r="AS942">
        <v>942</v>
      </c>
      <c r="AT942">
        <f>4*60+51</f>
        <v>291</v>
      </c>
    </row>
    <row r="943" spans="1:46" ht="15.75" x14ac:dyDescent="0.25">
      <c r="A943" s="16">
        <v>901</v>
      </c>
      <c r="B943" s="22"/>
      <c r="C943" s="4">
        <f t="shared" ca="1" si="56"/>
        <v>228</v>
      </c>
      <c r="D943" s="16"/>
      <c r="E943" s="16"/>
      <c r="F943" s="22"/>
      <c r="G943" s="29"/>
      <c r="K943" s="30"/>
      <c r="AS943">
        <v>943</v>
      </c>
      <c r="AT943">
        <f>3*60+23</f>
        <v>203</v>
      </c>
    </row>
    <row r="944" spans="1:46" ht="15.75" x14ac:dyDescent="0.25">
      <c r="A944" s="16">
        <v>902</v>
      </c>
      <c r="B944" s="22"/>
      <c r="C944" s="4">
        <f t="shared" ca="1" si="56"/>
        <v>252</v>
      </c>
      <c r="D944" s="16"/>
      <c r="E944" s="16"/>
      <c r="F944" s="22"/>
      <c r="G944" s="29"/>
      <c r="K944" s="30"/>
      <c r="AS944">
        <v>944</v>
      </c>
      <c r="AT944">
        <f>3*60+23</f>
        <v>203</v>
      </c>
    </row>
    <row r="945" spans="1:46" ht="15.75" x14ac:dyDescent="0.25">
      <c r="A945" s="16">
        <v>903</v>
      </c>
      <c r="B945" s="22"/>
      <c r="C945" s="4">
        <f t="shared" ca="1" si="56"/>
        <v>253</v>
      </c>
      <c r="D945" s="16"/>
      <c r="E945" s="16"/>
      <c r="F945" s="22"/>
      <c r="G945" s="29"/>
      <c r="K945" s="30"/>
      <c r="AS945">
        <v>945</v>
      </c>
      <c r="AT945">
        <f>3*60+58</f>
        <v>238</v>
      </c>
    </row>
    <row r="946" spans="1:46" ht="15.75" x14ac:dyDescent="0.25">
      <c r="A946" s="16">
        <v>904</v>
      </c>
      <c r="B946" s="22"/>
      <c r="C946" s="4">
        <f t="shared" ca="1" si="56"/>
        <v>225</v>
      </c>
      <c r="D946" s="16"/>
      <c r="E946" s="16"/>
      <c r="F946" s="22"/>
      <c r="G946" s="29"/>
      <c r="K946" s="30"/>
      <c r="AS946">
        <v>946</v>
      </c>
      <c r="AT946">
        <f>4*60+11</f>
        <v>251</v>
      </c>
    </row>
    <row r="947" spans="1:46" ht="15.75" x14ac:dyDescent="0.25">
      <c r="A947" s="16">
        <v>905</v>
      </c>
      <c r="B947" s="22"/>
      <c r="C947" s="4">
        <f t="shared" ca="1" si="56"/>
        <v>211</v>
      </c>
      <c r="D947" s="16"/>
      <c r="E947" s="16"/>
      <c r="F947" s="22"/>
      <c r="G947" s="29"/>
      <c r="K947" s="30"/>
      <c r="AS947">
        <v>947</v>
      </c>
      <c r="AT947">
        <f>4*60+11</f>
        <v>251</v>
      </c>
    </row>
    <row r="948" spans="1:46" ht="15.75" x14ac:dyDescent="0.25">
      <c r="A948" s="16">
        <v>906</v>
      </c>
      <c r="B948" s="22"/>
      <c r="C948" s="4">
        <f t="shared" ca="1" si="56"/>
        <v>223</v>
      </c>
      <c r="D948" s="16"/>
      <c r="E948" s="16"/>
      <c r="F948" s="22"/>
      <c r="G948" s="29"/>
      <c r="K948" s="30"/>
      <c r="AS948">
        <v>948</v>
      </c>
      <c r="AT948">
        <f>4*60+11</f>
        <v>251</v>
      </c>
    </row>
    <row r="949" spans="1:46" ht="15.75" x14ac:dyDescent="0.25">
      <c r="A949" s="16">
        <v>907</v>
      </c>
      <c r="B949" s="22"/>
      <c r="C949" s="4">
        <f t="shared" ca="1" si="56"/>
        <v>263</v>
      </c>
      <c r="D949" s="16"/>
      <c r="E949" s="16"/>
      <c r="F949" s="22"/>
      <c r="G949" s="29"/>
      <c r="K949" s="30"/>
      <c r="AS949">
        <v>949</v>
      </c>
      <c r="AT949">
        <f>3*60+34</f>
        <v>214</v>
      </c>
    </row>
    <row r="950" spans="1:46" ht="15.75" x14ac:dyDescent="0.25">
      <c r="A950" s="16">
        <v>908</v>
      </c>
      <c r="B950" s="22"/>
      <c r="C950" s="4">
        <f t="shared" ca="1" si="56"/>
        <v>235</v>
      </c>
      <c r="D950" s="16"/>
      <c r="E950" s="16"/>
      <c r="F950" s="22"/>
      <c r="G950" s="29"/>
      <c r="K950" s="30"/>
      <c r="AS950">
        <v>950</v>
      </c>
      <c r="AT950">
        <f>3*60+34</f>
        <v>214</v>
      </c>
    </row>
    <row r="951" spans="1:46" ht="15.75" x14ac:dyDescent="0.25">
      <c r="A951" s="16">
        <v>909</v>
      </c>
      <c r="B951" s="22"/>
      <c r="C951" s="4">
        <f t="shared" ca="1" si="56"/>
        <v>212</v>
      </c>
      <c r="D951" s="16"/>
      <c r="E951" s="16"/>
      <c r="F951" s="22"/>
      <c r="G951" s="29"/>
      <c r="K951" s="30"/>
      <c r="AS951">
        <v>951</v>
      </c>
      <c r="AT951">
        <f>3*60+34</f>
        <v>214</v>
      </c>
    </row>
    <row r="952" spans="1:46" ht="15.75" x14ac:dyDescent="0.25">
      <c r="A952" s="16">
        <v>910</v>
      </c>
      <c r="B952" s="22"/>
      <c r="C952" s="4">
        <f t="shared" ca="1" si="56"/>
        <v>249</v>
      </c>
      <c r="D952" s="16"/>
      <c r="E952" s="16"/>
      <c r="F952" s="22"/>
      <c r="G952" s="29"/>
      <c r="K952" s="30"/>
      <c r="AS952">
        <v>952</v>
      </c>
      <c r="AT952">
        <f>5*60+32</f>
        <v>332</v>
      </c>
    </row>
    <row r="953" spans="1:46" ht="15.75" x14ac:dyDescent="0.25">
      <c r="A953" s="16">
        <v>911</v>
      </c>
      <c r="B953" s="22"/>
      <c r="C953" s="4">
        <f t="shared" ca="1" si="56"/>
        <v>237</v>
      </c>
      <c r="D953" s="16"/>
      <c r="E953" s="16"/>
      <c r="F953" s="22"/>
      <c r="G953" s="29"/>
      <c r="K953" s="30"/>
      <c r="AS953">
        <v>953</v>
      </c>
      <c r="AT953">
        <f>3*60+56</f>
        <v>236</v>
      </c>
    </row>
    <row r="954" spans="1:46" ht="15.75" x14ac:dyDescent="0.25">
      <c r="A954" s="16">
        <v>912</v>
      </c>
      <c r="B954" s="22"/>
      <c r="C954" s="4">
        <f t="shared" ca="1" si="56"/>
        <v>191</v>
      </c>
      <c r="D954" s="16"/>
      <c r="E954" s="16"/>
      <c r="F954" s="22"/>
      <c r="G954" s="29"/>
      <c r="K954" s="30"/>
      <c r="AS954">
        <v>954</v>
      </c>
      <c r="AT954">
        <f>3*60+57</f>
        <v>237</v>
      </c>
    </row>
    <row r="955" spans="1:46" ht="15.75" x14ac:dyDescent="0.25">
      <c r="A955" s="16">
        <v>913</v>
      </c>
      <c r="B955" s="22"/>
      <c r="C955" s="4">
        <f t="shared" ca="1" si="56"/>
        <v>242</v>
      </c>
      <c r="D955" s="16"/>
      <c r="E955" s="16"/>
      <c r="F955" s="22"/>
      <c r="G955" s="29"/>
      <c r="K955" s="30"/>
      <c r="AS955">
        <v>955</v>
      </c>
      <c r="AT955">
        <f>3*60+38</f>
        <v>218</v>
      </c>
    </row>
    <row r="956" spans="1:46" ht="15.75" x14ac:dyDescent="0.25">
      <c r="A956" s="16">
        <v>914</v>
      </c>
      <c r="B956" s="22"/>
      <c r="C956" s="4">
        <f t="shared" ca="1" si="56"/>
        <v>235</v>
      </c>
      <c r="D956" s="16"/>
      <c r="E956" s="16"/>
      <c r="F956" s="22"/>
      <c r="G956" s="29"/>
      <c r="K956" s="30"/>
      <c r="AS956">
        <v>956</v>
      </c>
      <c r="AT956">
        <f>5*60+41</f>
        <v>341</v>
      </c>
    </row>
    <row r="957" spans="1:46" ht="15.75" x14ac:dyDescent="0.25">
      <c r="A957" s="16">
        <v>915</v>
      </c>
      <c r="B957" s="22"/>
      <c r="C957" s="4">
        <f t="shared" ca="1" si="56"/>
        <v>222</v>
      </c>
      <c r="D957" s="16"/>
      <c r="E957" s="16"/>
      <c r="F957" s="22"/>
      <c r="G957" s="29"/>
      <c r="K957" s="30"/>
      <c r="AS957">
        <v>957</v>
      </c>
      <c r="AT957">
        <f>5*60+41</f>
        <v>341</v>
      </c>
    </row>
    <row r="958" spans="1:46" ht="15.75" x14ac:dyDescent="0.25">
      <c r="A958" s="16">
        <v>916</v>
      </c>
      <c r="B958" s="22"/>
      <c r="C958" s="4">
        <f t="shared" ca="1" si="56"/>
        <v>298</v>
      </c>
      <c r="D958" s="16"/>
      <c r="E958" s="16"/>
      <c r="F958" s="22"/>
      <c r="G958" s="29"/>
      <c r="K958" s="30"/>
      <c r="AS958">
        <v>958</v>
      </c>
      <c r="AT958">
        <f>5*60+41</f>
        <v>341</v>
      </c>
    </row>
    <row r="959" spans="1:46" ht="15.75" x14ac:dyDescent="0.25">
      <c r="A959" s="16">
        <v>917</v>
      </c>
      <c r="B959" s="22"/>
      <c r="C959" s="4">
        <f t="shared" ca="1" si="56"/>
        <v>258</v>
      </c>
      <c r="D959" s="16"/>
      <c r="E959" s="16"/>
      <c r="F959" s="22"/>
      <c r="G959" s="29"/>
      <c r="K959" s="30"/>
      <c r="AS959">
        <v>959</v>
      </c>
      <c r="AT959">
        <f>5*60+41</f>
        <v>341</v>
      </c>
    </row>
    <row r="960" spans="1:46" ht="15.75" x14ac:dyDescent="0.25">
      <c r="A960" s="16">
        <v>918</v>
      </c>
      <c r="B960" s="22"/>
      <c r="C960" s="4">
        <f t="shared" ca="1" si="56"/>
        <v>292</v>
      </c>
      <c r="D960" s="16"/>
      <c r="E960" s="16"/>
      <c r="F960" s="22"/>
      <c r="G960" s="29"/>
      <c r="K960" s="30"/>
      <c r="AS960">
        <v>960</v>
      </c>
      <c r="AT960">
        <f>4*60+58</f>
        <v>298</v>
      </c>
    </row>
    <row r="961" spans="1:46" ht="15.75" x14ac:dyDescent="0.25">
      <c r="A961" s="16">
        <v>919</v>
      </c>
      <c r="B961" s="22"/>
      <c r="C961" s="4">
        <f t="shared" ca="1" si="56"/>
        <v>254</v>
      </c>
      <c r="D961" s="16"/>
      <c r="E961" s="16"/>
      <c r="F961" s="22"/>
      <c r="G961" s="29"/>
      <c r="K961" s="30"/>
      <c r="AS961">
        <v>961</v>
      </c>
      <c r="AT961">
        <f>4*60+58</f>
        <v>298</v>
      </c>
    </row>
    <row r="962" spans="1:46" ht="15.75" x14ac:dyDescent="0.25">
      <c r="A962" s="16">
        <v>920</v>
      </c>
      <c r="B962" s="22"/>
      <c r="C962" s="4">
        <f t="shared" ca="1" si="56"/>
        <v>193</v>
      </c>
      <c r="D962" s="16"/>
      <c r="E962" s="16"/>
      <c r="F962" s="22"/>
      <c r="G962" s="29"/>
      <c r="K962" s="30"/>
      <c r="AS962">
        <v>962</v>
      </c>
      <c r="AT962">
        <f>3*60+17</f>
        <v>197</v>
      </c>
    </row>
    <row r="963" spans="1:46" ht="15.75" x14ac:dyDescent="0.25">
      <c r="A963" s="16">
        <v>921</v>
      </c>
      <c r="B963" s="22"/>
      <c r="C963" s="4">
        <f t="shared" ca="1" si="56"/>
        <v>234</v>
      </c>
      <c r="D963" s="16"/>
      <c r="E963" s="16"/>
      <c r="F963" s="22"/>
      <c r="G963" s="29"/>
      <c r="K963" s="30"/>
      <c r="AS963">
        <v>963</v>
      </c>
      <c r="AT963">
        <f>4*60+54</f>
        <v>294</v>
      </c>
    </row>
    <row r="964" spans="1:46" ht="15.75" x14ac:dyDescent="0.25">
      <c r="A964" s="16">
        <v>922</v>
      </c>
      <c r="B964" s="22"/>
      <c r="C964" s="4">
        <f t="shared" ca="1" si="56"/>
        <v>232</v>
      </c>
      <c r="D964" s="16"/>
      <c r="E964" s="16"/>
      <c r="F964" s="22"/>
      <c r="G964" s="29"/>
      <c r="K964" s="30"/>
      <c r="AS964">
        <v>964</v>
      </c>
      <c r="AT964">
        <f>3*60+57</f>
        <v>237</v>
      </c>
    </row>
    <row r="965" spans="1:46" ht="15.75" x14ac:dyDescent="0.25">
      <c r="A965" s="16">
        <v>923</v>
      </c>
      <c r="B965" s="22"/>
      <c r="C965" s="4">
        <f t="shared" ca="1" si="56"/>
        <v>190</v>
      </c>
      <c r="D965" s="16"/>
      <c r="E965" s="16"/>
      <c r="F965" s="22"/>
      <c r="G965" s="29"/>
      <c r="K965" s="30"/>
      <c r="AS965">
        <v>965</v>
      </c>
      <c r="AT965">
        <f>4*60+14</f>
        <v>254</v>
      </c>
    </row>
    <row r="966" spans="1:46" ht="15.75" x14ac:dyDescent="0.25">
      <c r="A966" s="16">
        <v>924</v>
      </c>
      <c r="B966" s="22"/>
      <c r="C966" s="4">
        <f t="shared" ca="1" si="56"/>
        <v>245</v>
      </c>
      <c r="D966" s="16"/>
      <c r="E966" s="16"/>
      <c r="F966" s="22"/>
      <c r="G966" s="29"/>
      <c r="K966" s="30"/>
      <c r="AS966">
        <v>966</v>
      </c>
      <c r="AT966">
        <f>4*60</f>
        <v>240</v>
      </c>
    </row>
    <row r="967" spans="1:46" ht="15.75" x14ac:dyDescent="0.25">
      <c r="A967" s="16">
        <v>925</v>
      </c>
      <c r="B967" s="22"/>
      <c r="C967" s="4">
        <f t="shared" ca="1" si="56"/>
        <v>225</v>
      </c>
      <c r="D967" s="16"/>
      <c r="E967" s="16"/>
      <c r="F967" s="22"/>
      <c r="G967" s="29"/>
      <c r="K967" s="30"/>
      <c r="AS967">
        <v>967</v>
      </c>
      <c r="AT967">
        <f>3*60+24</f>
        <v>204</v>
      </c>
    </row>
    <row r="968" spans="1:46" ht="15.75" x14ac:dyDescent="0.25">
      <c r="A968" s="16">
        <v>926</v>
      </c>
      <c r="B968" s="22"/>
      <c r="C968" s="4">
        <f t="shared" ca="1" si="56"/>
        <v>177</v>
      </c>
      <c r="D968" s="16"/>
      <c r="E968" s="16"/>
      <c r="F968" s="22"/>
      <c r="G968" s="29"/>
      <c r="K968" s="30"/>
      <c r="AS968">
        <v>968</v>
      </c>
      <c r="AT968">
        <f>3*60+24</f>
        <v>204</v>
      </c>
    </row>
    <row r="969" spans="1:46" ht="15.75" x14ac:dyDescent="0.25">
      <c r="A969" s="16">
        <v>927</v>
      </c>
      <c r="B969" s="22"/>
      <c r="C969" s="4">
        <f t="shared" ca="1" si="56"/>
        <v>227</v>
      </c>
      <c r="D969" s="16"/>
      <c r="E969" s="16"/>
      <c r="F969" s="22"/>
      <c r="G969" s="29"/>
      <c r="K969" s="30"/>
      <c r="AS969">
        <v>969</v>
      </c>
      <c r="AT969">
        <f>4*60+52</f>
        <v>292</v>
      </c>
    </row>
    <row r="970" spans="1:46" ht="15.75" x14ac:dyDescent="0.25">
      <c r="A970" s="16">
        <v>928</v>
      </c>
      <c r="B970" s="22"/>
      <c r="C970" s="4">
        <f t="shared" ca="1" si="56"/>
        <v>210</v>
      </c>
      <c r="D970" s="16"/>
      <c r="E970" s="16"/>
      <c r="F970" s="22"/>
      <c r="G970" s="29"/>
      <c r="K970" s="30"/>
      <c r="AS970">
        <v>970</v>
      </c>
      <c r="AT970">
        <f>4*60+52</f>
        <v>292</v>
      </c>
    </row>
    <row r="971" spans="1:46" ht="15.75" x14ac:dyDescent="0.25">
      <c r="A971" s="16">
        <v>929</v>
      </c>
      <c r="B971" s="22"/>
      <c r="C971" s="4">
        <f t="shared" ca="1" si="56"/>
        <v>332</v>
      </c>
      <c r="D971" s="16"/>
      <c r="E971" s="16"/>
      <c r="F971" s="22"/>
      <c r="G971" s="29"/>
      <c r="K971" s="30"/>
      <c r="AS971">
        <v>971</v>
      </c>
      <c r="AT971">
        <f>4*60+6</f>
        <v>246</v>
      </c>
    </row>
    <row r="972" spans="1:46" ht="15.75" x14ac:dyDescent="0.25">
      <c r="A972" s="16">
        <v>930</v>
      </c>
      <c r="B972" s="22"/>
      <c r="C972" s="4">
        <f t="shared" ca="1" si="56"/>
        <v>246</v>
      </c>
      <c r="D972" s="16"/>
      <c r="E972" s="16"/>
      <c r="F972" s="22"/>
      <c r="G972" s="29"/>
      <c r="K972" s="30"/>
      <c r="AS972">
        <v>972</v>
      </c>
      <c r="AT972">
        <f>4*60+24</f>
        <v>264</v>
      </c>
    </row>
    <row r="973" spans="1:46" ht="15.75" x14ac:dyDescent="0.25">
      <c r="A973" s="16">
        <v>931</v>
      </c>
      <c r="B973" s="22"/>
      <c r="C973" s="4">
        <f t="shared" ca="1" si="56"/>
        <v>263</v>
      </c>
      <c r="D973" s="16"/>
      <c r="E973" s="16"/>
      <c r="F973" s="22"/>
      <c r="G973" s="29"/>
      <c r="K973" s="30"/>
      <c r="AS973">
        <v>973</v>
      </c>
      <c r="AT973">
        <f>4*60+24</f>
        <v>264</v>
      </c>
    </row>
    <row r="974" spans="1:46" ht="15.75" x14ac:dyDescent="0.25">
      <c r="A974" s="16">
        <v>932</v>
      </c>
      <c r="B974" s="22"/>
      <c r="C974" s="4">
        <f t="shared" ca="1" si="56"/>
        <v>218</v>
      </c>
      <c r="D974" s="16"/>
      <c r="E974" s="16"/>
      <c r="F974" s="22"/>
      <c r="G974" s="29"/>
      <c r="K974" s="30"/>
      <c r="AS974">
        <v>974</v>
      </c>
      <c r="AT974">
        <f>4*60+24</f>
        <v>264</v>
      </c>
    </row>
    <row r="975" spans="1:46" ht="15.75" x14ac:dyDescent="0.25">
      <c r="A975" s="16">
        <v>933</v>
      </c>
      <c r="B975" s="22"/>
      <c r="C975" s="4">
        <f t="shared" ca="1" si="56"/>
        <v>269</v>
      </c>
      <c r="D975" s="16"/>
      <c r="E975" s="16"/>
      <c r="F975" s="22"/>
      <c r="G975" s="29"/>
      <c r="K975" s="30"/>
      <c r="AS975">
        <v>975</v>
      </c>
      <c r="AT975">
        <f>3*60+51</f>
        <v>231</v>
      </c>
    </row>
    <row r="976" spans="1:46" ht="15.75" x14ac:dyDescent="0.25">
      <c r="A976" s="16">
        <v>934</v>
      </c>
      <c r="B976" s="22"/>
      <c r="C976" s="4">
        <f t="shared" ca="1" si="56"/>
        <v>180</v>
      </c>
      <c r="D976" s="16"/>
      <c r="E976" s="16"/>
      <c r="F976" s="22"/>
      <c r="G976" s="29"/>
      <c r="K976" s="30"/>
      <c r="AS976">
        <v>976</v>
      </c>
      <c r="AT976">
        <f>3*60+54</f>
        <v>234</v>
      </c>
    </row>
    <row r="977" spans="1:46" ht="15.75" x14ac:dyDescent="0.25">
      <c r="A977" s="16">
        <v>935</v>
      </c>
      <c r="B977" s="22"/>
      <c r="C977" s="4">
        <f t="shared" ca="1" si="56"/>
        <v>180</v>
      </c>
      <c r="D977" s="16"/>
      <c r="E977" s="16"/>
      <c r="F977" s="22"/>
      <c r="G977" s="29"/>
      <c r="K977" s="30"/>
      <c r="AS977">
        <v>977</v>
      </c>
      <c r="AT977">
        <f>4*60+12</f>
        <v>252</v>
      </c>
    </row>
    <row r="978" spans="1:46" ht="15.75" x14ac:dyDescent="0.25">
      <c r="A978" s="16">
        <v>936</v>
      </c>
      <c r="B978" s="22"/>
      <c r="C978" s="4">
        <f t="shared" ca="1" si="56"/>
        <v>250</v>
      </c>
      <c r="D978" s="16"/>
      <c r="E978" s="16"/>
      <c r="F978" s="22"/>
      <c r="G978" s="29"/>
      <c r="K978" s="30"/>
      <c r="AS978">
        <v>978</v>
      </c>
      <c r="AT978">
        <f>4*60+5</f>
        <v>245</v>
      </c>
    </row>
    <row r="979" spans="1:46" ht="15.75" x14ac:dyDescent="0.25">
      <c r="A979" s="16">
        <v>937</v>
      </c>
      <c r="B979" s="22"/>
      <c r="C979" s="4">
        <f t="shared" ca="1" si="56"/>
        <v>249</v>
      </c>
      <c r="D979" s="16"/>
      <c r="E979" s="16"/>
      <c r="F979" s="22"/>
      <c r="G979" s="29"/>
      <c r="K979" s="30"/>
      <c r="AS979">
        <v>979</v>
      </c>
      <c r="AT979">
        <f>4*60+5</f>
        <v>245</v>
      </c>
    </row>
    <row r="980" spans="1:46" ht="15.75" x14ac:dyDescent="0.25">
      <c r="A980" s="16">
        <v>938</v>
      </c>
      <c r="B980" s="22"/>
      <c r="C980" s="4">
        <f t="shared" ca="1" si="56"/>
        <v>273</v>
      </c>
      <c r="D980" s="16"/>
      <c r="E980" s="16"/>
      <c r="F980" s="22"/>
      <c r="G980" s="29"/>
      <c r="K980" s="30"/>
      <c r="AS980">
        <v>980</v>
      </c>
      <c r="AT980">
        <f>4*60+12</f>
        <v>252</v>
      </c>
    </row>
    <row r="981" spans="1:46" ht="15.75" x14ac:dyDescent="0.25">
      <c r="A981" s="16">
        <v>939</v>
      </c>
      <c r="B981" s="22"/>
      <c r="C981" s="4">
        <f t="shared" ca="1" si="56"/>
        <v>243</v>
      </c>
      <c r="D981" s="16"/>
      <c r="E981" s="16"/>
      <c r="F981" s="22"/>
      <c r="G981" s="29"/>
      <c r="K981" s="30"/>
      <c r="AS981">
        <v>981</v>
      </c>
      <c r="AT981">
        <f>4*60+12</f>
        <v>252</v>
      </c>
    </row>
    <row r="982" spans="1:46" ht="15.75" x14ac:dyDescent="0.25">
      <c r="A982" s="16">
        <v>940</v>
      </c>
      <c r="B982" s="22"/>
      <c r="C982" s="4">
        <f t="shared" ca="1" si="56"/>
        <v>227</v>
      </c>
      <c r="D982" s="16"/>
      <c r="E982" s="16"/>
      <c r="F982" s="22"/>
      <c r="G982" s="29"/>
      <c r="K982" s="30"/>
      <c r="AS982">
        <v>982</v>
      </c>
      <c r="AT982">
        <f>4*60+12</f>
        <v>252</v>
      </c>
    </row>
    <row r="983" spans="1:46" ht="15.75" x14ac:dyDescent="0.25">
      <c r="A983" s="16">
        <v>941</v>
      </c>
      <c r="B983" s="22"/>
      <c r="C983" s="4">
        <f t="shared" ca="1" si="56"/>
        <v>236</v>
      </c>
      <c r="D983" s="16"/>
      <c r="E983" s="16"/>
      <c r="F983" s="22"/>
      <c r="G983" s="29"/>
      <c r="K983" s="30"/>
      <c r="AS983">
        <v>983</v>
      </c>
      <c r="AT983">
        <f>4*60+12</f>
        <v>252</v>
      </c>
    </row>
    <row r="984" spans="1:46" ht="15.75" x14ac:dyDescent="0.25">
      <c r="A984" s="16">
        <v>942</v>
      </c>
      <c r="B984" s="22"/>
      <c r="C984" s="4">
        <f t="shared" ca="1" si="56"/>
        <v>192</v>
      </c>
      <c r="D984" s="16"/>
      <c r="E984" s="16"/>
      <c r="F984" s="22"/>
      <c r="G984" s="29"/>
      <c r="K984" s="30"/>
      <c r="AS984">
        <v>984</v>
      </c>
      <c r="AT984">
        <f>5*60+14</f>
        <v>314</v>
      </c>
    </row>
    <row r="985" spans="1:46" ht="15.75" x14ac:dyDescent="0.25">
      <c r="A985" s="16">
        <v>943</v>
      </c>
      <c r="B985" s="22"/>
      <c r="C985" s="4">
        <f t="shared" ca="1" si="56"/>
        <v>248</v>
      </c>
      <c r="D985" s="16"/>
      <c r="E985" s="16"/>
      <c r="F985" s="22"/>
      <c r="G985" s="29"/>
      <c r="K985" s="30"/>
      <c r="AS985">
        <v>985</v>
      </c>
      <c r="AT985">
        <f>4*60+22</f>
        <v>262</v>
      </c>
    </row>
    <row r="986" spans="1:46" ht="15.75" x14ac:dyDescent="0.25">
      <c r="A986" s="16">
        <v>944</v>
      </c>
      <c r="B986" s="22"/>
      <c r="C986" s="4">
        <f t="shared" ca="1" si="56"/>
        <v>258</v>
      </c>
      <c r="D986" s="16"/>
      <c r="E986" s="16"/>
      <c r="F986" s="22"/>
      <c r="G986" s="29"/>
      <c r="K986" s="30"/>
      <c r="AS986">
        <v>986</v>
      </c>
      <c r="AT986">
        <f>4*60+22</f>
        <v>262</v>
      </c>
    </row>
    <row r="987" spans="1:46" ht="15.75" x14ac:dyDescent="0.25">
      <c r="A987" s="16">
        <v>945</v>
      </c>
      <c r="B987" s="22"/>
      <c r="C987" s="4">
        <f t="shared" ca="1" si="56"/>
        <v>171</v>
      </c>
      <c r="D987" s="16"/>
      <c r="E987" s="16"/>
      <c r="F987" s="22"/>
      <c r="G987" s="29"/>
      <c r="K987" s="30"/>
      <c r="AS987">
        <v>987</v>
      </c>
      <c r="AT987">
        <f>4*60+8</f>
        <v>248</v>
      </c>
    </row>
    <row r="988" spans="1:46" ht="15.75" x14ac:dyDescent="0.25">
      <c r="A988" s="16">
        <v>946</v>
      </c>
      <c r="B988" s="22"/>
      <c r="C988" s="4">
        <f t="shared" ca="1" si="56"/>
        <v>234</v>
      </c>
      <c r="D988" s="16"/>
      <c r="E988" s="16"/>
      <c r="F988" s="22"/>
      <c r="G988" s="29"/>
      <c r="K988" s="30"/>
      <c r="AS988">
        <v>988</v>
      </c>
      <c r="AT988">
        <f>4*60+8</f>
        <v>248</v>
      </c>
    </row>
    <row r="989" spans="1:46" ht="15.75" x14ac:dyDescent="0.25">
      <c r="A989" s="16">
        <v>947</v>
      </c>
      <c r="B989" s="22"/>
      <c r="C989" s="4">
        <f t="shared" ca="1" si="56"/>
        <v>289</v>
      </c>
      <c r="D989" s="16"/>
      <c r="E989" s="16"/>
      <c r="F989" s="22"/>
      <c r="G989" s="29"/>
      <c r="K989" s="30"/>
      <c r="AS989">
        <v>989</v>
      </c>
      <c r="AT989">
        <f>4*60+49</f>
        <v>289</v>
      </c>
    </row>
    <row r="990" spans="1:46" ht="15.75" x14ac:dyDescent="0.25">
      <c r="A990" s="16">
        <v>948</v>
      </c>
      <c r="B990" s="22"/>
      <c r="C990" s="4">
        <f t="shared" ca="1" si="56"/>
        <v>283</v>
      </c>
      <c r="D990" s="16"/>
      <c r="E990" s="16"/>
      <c r="F990" s="22"/>
      <c r="G990" s="29"/>
      <c r="K990" s="30"/>
      <c r="AS990">
        <v>990</v>
      </c>
      <c r="AT990">
        <f>4*60+49</f>
        <v>289</v>
      </c>
    </row>
    <row r="991" spans="1:46" ht="15.75" x14ac:dyDescent="0.25">
      <c r="A991" s="16">
        <v>949</v>
      </c>
      <c r="B991" s="22"/>
      <c r="C991" s="4">
        <f t="shared" ca="1" si="56"/>
        <v>246</v>
      </c>
      <c r="D991" s="16"/>
      <c r="E991" s="16"/>
      <c r="F991" s="22"/>
      <c r="G991" s="29"/>
      <c r="K991" s="30"/>
      <c r="AS991">
        <v>991</v>
      </c>
      <c r="AT991">
        <f>4*60+48</f>
        <v>288</v>
      </c>
    </row>
    <row r="992" spans="1:46" ht="15.75" x14ac:dyDescent="0.25">
      <c r="A992" s="16">
        <v>950</v>
      </c>
      <c r="B992" s="22"/>
      <c r="C992" s="4">
        <f t="shared" ca="1" si="56"/>
        <v>293</v>
      </c>
      <c r="D992" s="16"/>
      <c r="E992" s="16"/>
      <c r="F992" s="22"/>
      <c r="G992" s="29"/>
      <c r="K992" s="30"/>
      <c r="AS992">
        <v>992</v>
      </c>
      <c r="AT992">
        <f>4*60+48</f>
        <v>288</v>
      </c>
    </row>
    <row r="993" spans="1:46" ht="15.75" x14ac:dyDescent="0.25">
      <c r="A993" s="16">
        <v>951</v>
      </c>
      <c r="B993" s="22"/>
      <c r="C993" s="4">
        <f t="shared" ca="1" si="56"/>
        <v>236</v>
      </c>
      <c r="D993" s="16"/>
      <c r="E993" s="16"/>
      <c r="F993" s="22"/>
      <c r="G993" s="29"/>
      <c r="K993" s="30"/>
      <c r="AS993">
        <v>993</v>
      </c>
      <c r="AT993">
        <f>4*60+48</f>
        <v>288</v>
      </c>
    </row>
    <row r="994" spans="1:46" ht="15.75" x14ac:dyDescent="0.25">
      <c r="A994" s="16">
        <v>952</v>
      </c>
      <c r="B994" s="22"/>
      <c r="C994" s="4">
        <f t="shared" ca="1" si="56"/>
        <v>242</v>
      </c>
      <c r="D994" s="16"/>
      <c r="E994" s="16"/>
      <c r="F994" s="22"/>
      <c r="G994" s="29"/>
      <c r="K994" s="30"/>
      <c r="AS994">
        <v>994</v>
      </c>
      <c r="AT994">
        <f>4*60+48</f>
        <v>288</v>
      </c>
    </row>
    <row r="995" spans="1:46" ht="15.75" x14ac:dyDescent="0.25">
      <c r="A995" s="16">
        <v>953</v>
      </c>
      <c r="B995" s="22"/>
      <c r="C995" s="4">
        <f t="shared" ca="1" si="56"/>
        <v>254</v>
      </c>
      <c r="D995" s="16"/>
      <c r="E995" s="16"/>
      <c r="F995" s="22"/>
      <c r="G995" s="29"/>
      <c r="K995" s="30"/>
      <c r="AS995">
        <v>995</v>
      </c>
      <c r="AT995">
        <f>4*60+13</f>
        <v>253</v>
      </c>
    </row>
    <row r="996" spans="1:46" ht="15.75" x14ac:dyDescent="0.25">
      <c r="A996" s="16">
        <v>954</v>
      </c>
      <c r="B996" s="22"/>
      <c r="C996" s="4">
        <f t="shared" ca="1" si="56"/>
        <v>247</v>
      </c>
      <c r="D996" s="16"/>
      <c r="E996" s="16"/>
      <c r="F996" s="22"/>
      <c r="G996" s="29"/>
      <c r="K996" s="30"/>
      <c r="AS996">
        <v>996</v>
      </c>
      <c r="AT996">
        <f>4*60+13</f>
        <v>253</v>
      </c>
    </row>
    <row r="997" spans="1:46" ht="15.75" x14ac:dyDescent="0.25">
      <c r="A997" s="16">
        <v>955</v>
      </c>
      <c r="B997" s="22"/>
      <c r="C997" s="4">
        <f t="shared" ca="1" si="56"/>
        <v>290</v>
      </c>
      <c r="D997" s="16"/>
      <c r="E997" s="16"/>
      <c r="F997" s="22"/>
      <c r="G997" s="29"/>
      <c r="K997" s="30"/>
      <c r="AS997">
        <v>997</v>
      </c>
      <c r="AT997">
        <f>4*60+13</f>
        <v>253</v>
      </c>
    </row>
    <row r="998" spans="1:46" ht="15.75" x14ac:dyDescent="0.25">
      <c r="A998" s="16">
        <v>956</v>
      </c>
      <c r="B998" s="22"/>
      <c r="C998" s="4">
        <f t="shared" ca="1" si="56"/>
        <v>229</v>
      </c>
      <c r="D998" s="16"/>
      <c r="E998" s="16"/>
      <c r="F998" s="22"/>
      <c r="G998" s="29"/>
      <c r="K998" s="30"/>
      <c r="AS998">
        <v>998</v>
      </c>
      <c r="AT998">
        <f>4*60+24</f>
        <v>264</v>
      </c>
    </row>
    <row r="999" spans="1:46" ht="15.75" x14ac:dyDescent="0.25">
      <c r="A999" s="16">
        <v>957</v>
      </c>
      <c r="B999" s="22"/>
      <c r="C999" s="4">
        <f t="shared" ca="1" si="56"/>
        <v>213</v>
      </c>
      <c r="D999" s="16"/>
      <c r="E999" s="16"/>
      <c r="F999" s="22"/>
      <c r="G999" s="29"/>
      <c r="K999" s="30"/>
      <c r="AS999">
        <v>999</v>
      </c>
      <c r="AT999">
        <f>4*60+24</f>
        <v>264</v>
      </c>
    </row>
    <row r="1000" spans="1:46" ht="15.75" x14ac:dyDescent="0.25">
      <c r="A1000" s="16">
        <v>958</v>
      </c>
      <c r="B1000" s="22"/>
      <c r="C1000" s="4">
        <f t="shared" ca="1" si="56"/>
        <v>219</v>
      </c>
      <c r="D1000" s="16"/>
      <c r="E1000" s="16"/>
      <c r="F1000" s="22"/>
      <c r="G1000" s="29"/>
      <c r="K1000" s="30"/>
      <c r="AS1000">
        <v>1000</v>
      </c>
      <c r="AT1000">
        <f>4*60+24</f>
        <v>264</v>
      </c>
    </row>
    <row r="1001" spans="1:46" ht="15.75" x14ac:dyDescent="0.25">
      <c r="A1001" s="16">
        <v>959</v>
      </c>
      <c r="B1001" s="22"/>
      <c r="C1001" s="4">
        <f t="shared" ca="1" si="56"/>
        <v>264</v>
      </c>
      <c r="D1001" s="16"/>
      <c r="E1001" s="16"/>
      <c r="F1001" s="22"/>
      <c r="G1001" s="29"/>
      <c r="K1001" s="30"/>
      <c r="AS1001">
        <v>1001</v>
      </c>
      <c r="AT1001">
        <f>4*60+9</f>
        <v>249</v>
      </c>
    </row>
    <row r="1002" spans="1:46" ht="15.75" x14ac:dyDescent="0.25">
      <c r="A1002" s="16">
        <v>960</v>
      </c>
      <c r="B1002" s="22"/>
      <c r="C1002" s="4">
        <f t="shared" ca="1" si="56"/>
        <v>287</v>
      </c>
      <c r="D1002" s="16"/>
      <c r="E1002" s="16"/>
      <c r="F1002" s="22"/>
      <c r="G1002" s="29"/>
      <c r="K1002" s="30"/>
      <c r="AS1002">
        <v>1002</v>
      </c>
      <c r="AT1002">
        <f>4*60+9</f>
        <v>249</v>
      </c>
    </row>
    <row r="1003" spans="1:46" ht="15.75" x14ac:dyDescent="0.25">
      <c r="A1003" s="16">
        <v>961</v>
      </c>
      <c r="B1003" s="22"/>
      <c r="C1003" s="4">
        <f t="shared" ref="C1003:C1066" ca="1" si="57">IF(OR(ISBLANK(A1003),A1003&gt;$I$9),NA(),OFFSET(INDIRECT($BA$3),A1003-1,0,1,1))</f>
        <v>216</v>
      </c>
      <c r="D1003" s="16"/>
      <c r="E1003" s="16"/>
      <c r="F1003" s="22"/>
      <c r="G1003" s="29"/>
      <c r="K1003" s="30"/>
      <c r="AS1003">
        <v>1003</v>
      </c>
      <c r="AT1003">
        <f>4*60+9</f>
        <v>249</v>
      </c>
    </row>
    <row r="1004" spans="1:46" ht="15.75" x14ac:dyDescent="0.25">
      <c r="A1004" s="16">
        <v>962</v>
      </c>
      <c r="B1004" s="22"/>
      <c r="C1004" s="4">
        <f t="shared" ca="1" si="57"/>
        <v>264</v>
      </c>
      <c r="D1004" s="16"/>
      <c r="E1004" s="16"/>
      <c r="F1004" s="22"/>
      <c r="G1004" s="29"/>
      <c r="K1004" s="30"/>
      <c r="AS1004">
        <v>1004</v>
      </c>
      <c r="AT1004">
        <f>4*60+49</f>
        <v>289</v>
      </c>
    </row>
    <row r="1005" spans="1:46" ht="15.75" x14ac:dyDescent="0.25">
      <c r="A1005" s="16">
        <v>963</v>
      </c>
      <c r="B1005" s="22"/>
      <c r="C1005" s="4">
        <f t="shared" ca="1" si="57"/>
        <v>199</v>
      </c>
      <c r="D1005" s="16"/>
      <c r="E1005" s="16"/>
      <c r="F1005" s="22"/>
      <c r="G1005" s="29"/>
      <c r="K1005" s="30"/>
      <c r="AS1005">
        <v>1005</v>
      </c>
      <c r="AT1005">
        <f>4*60+49</f>
        <v>289</v>
      </c>
    </row>
    <row r="1006" spans="1:46" ht="15.75" x14ac:dyDescent="0.25">
      <c r="A1006" s="16">
        <v>964</v>
      </c>
      <c r="B1006" s="22"/>
      <c r="C1006" s="4">
        <f t="shared" ca="1" si="57"/>
        <v>210</v>
      </c>
      <c r="D1006" s="16"/>
      <c r="E1006" s="16"/>
      <c r="F1006" s="22"/>
      <c r="G1006" s="29"/>
      <c r="K1006" s="30"/>
      <c r="AS1006">
        <v>1006</v>
      </c>
      <c r="AT1006">
        <f>4*60+24</f>
        <v>264</v>
      </c>
    </row>
    <row r="1007" spans="1:46" ht="15.75" x14ac:dyDescent="0.25">
      <c r="A1007" s="16">
        <v>965</v>
      </c>
      <c r="B1007" s="22"/>
      <c r="C1007" s="4">
        <f t="shared" ca="1" si="57"/>
        <v>244</v>
      </c>
      <c r="D1007" s="16"/>
      <c r="E1007" s="16"/>
      <c r="F1007" s="22"/>
      <c r="G1007" s="29"/>
      <c r="K1007" s="30"/>
      <c r="AS1007">
        <v>1007</v>
      </c>
      <c r="AT1007">
        <f>4*60+10</f>
        <v>250</v>
      </c>
    </row>
    <row r="1008" spans="1:46" ht="15.75" x14ac:dyDescent="0.25">
      <c r="A1008" s="16">
        <v>966</v>
      </c>
      <c r="B1008" s="22"/>
      <c r="C1008" s="4">
        <f t="shared" ca="1" si="57"/>
        <v>223</v>
      </c>
      <c r="D1008" s="16"/>
      <c r="E1008" s="16"/>
      <c r="F1008" s="22"/>
      <c r="G1008" s="29"/>
      <c r="K1008" s="30"/>
      <c r="AS1008">
        <v>1008</v>
      </c>
      <c r="AT1008">
        <f>4*60+13</f>
        <v>253</v>
      </c>
    </row>
    <row r="1009" spans="1:46" ht="15.75" x14ac:dyDescent="0.25">
      <c r="A1009" s="16">
        <v>967</v>
      </c>
      <c r="B1009" s="22"/>
      <c r="C1009" s="4">
        <f t="shared" ca="1" si="57"/>
        <v>204</v>
      </c>
      <c r="D1009" s="16"/>
      <c r="E1009" s="16"/>
      <c r="F1009" s="22"/>
      <c r="G1009" s="29"/>
      <c r="K1009" s="30"/>
      <c r="AS1009">
        <v>1009</v>
      </c>
      <c r="AT1009">
        <f>4*60+13</f>
        <v>253</v>
      </c>
    </row>
    <row r="1010" spans="1:46" ht="15.75" x14ac:dyDescent="0.25">
      <c r="A1010" s="16">
        <v>968</v>
      </c>
      <c r="B1010" s="22"/>
      <c r="C1010" s="4">
        <f t="shared" ca="1" si="57"/>
        <v>344</v>
      </c>
      <c r="D1010" s="16"/>
      <c r="E1010" s="16"/>
      <c r="F1010" s="22"/>
      <c r="G1010" s="29"/>
      <c r="K1010" s="30"/>
      <c r="AS1010">
        <v>1010</v>
      </c>
      <c r="AT1010">
        <f>4*60+13</f>
        <v>253</v>
      </c>
    </row>
    <row r="1011" spans="1:46" ht="15.75" x14ac:dyDescent="0.25">
      <c r="A1011" s="16">
        <v>969</v>
      </c>
      <c r="B1011" s="22"/>
      <c r="C1011" s="4">
        <f t="shared" ca="1" si="57"/>
        <v>248</v>
      </c>
      <c r="D1011" s="16"/>
      <c r="E1011" s="16"/>
      <c r="F1011" s="22"/>
      <c r="G1011" s="29"/>
      <c r="K1011" s="30"/>
      <c r="AS1011">
        <v>1011</v>
      </c>
      <c r="AT1011">
        <f>4*60+13</f>
        <v>253</v>
      </c>
    </row>
    <row r="1012" spans="1:46" ht="15.75" x14ac:dyDescent="0.25">
      <c r="A1012" s="16">
        <v>970</v>
      </c>
      <c r="B1012" s="22"/>
      <c r="C1012" s="4">
        <f t="shared" ca="1" si="57"/>
        <v>185</v>
      </c>
      <c r="D1012" s="16"/>
      <c r="E1012" s="16"/>
      <c r="F1012" s="22"/>
      <c r="G1012" s="29"/>
      <c r="K1012" s="30"/>
      <c r="AS1012">
        <v>1012</v>
      </c>
      <c r="AT1012">
        <f>4*60+50</f>
        <v>290</v>
      </c>
    </row>
    <row r="1013" spans="1:46" ht="15.75" x14ac:dyDescent="0.25">
      <c r="A1013" s="16">
        <v>971</v>
      </c>
      <c r="B1013" s="22"/>
      <c r="C1013" s="4">
        <f t="shared" ca="1" si="57"/>
        <v>215</v>
      </c>
      <c r="D1013" s="16"/>
      <c r="E1013" s="16"/>
      <c r="F1013" s="22"/>
      <c r="G1013" s="29"/>
      <c r="K1013" s="30"/>
      <c r="AS1013">
        <v>1013</v>
      </c>
      <c r="AT1013">
        <f>4*60+50</f>
        <v>290</v>
      </c>
    </row>
    <row r="1014" spans="1:46" ht="15.75" x14ac:dyDescent="0.25">
      <c r="A1014" s="16">
        <v>972</v>
      </c>
      <c r="B1014" s="22"/>
      <c r="C1014" s="4">
        <f t="shared" ca="1" si="57"/>
        <v>231</v>
      </c>
      <c r="D1014" s="16"/>
      <c r="E1014" s="16"/>
      <c r="F1014" s="22"/>
      <c r="G1014" s="29"/>
      <c r="K1014" s="30"/>
      <c r="AS1014">
        <v>1014</v>
      </c>
      <c r="AT1014">
        <f>4*60+50</f>
        <v>290</v>
      </c>
    </row>
    <row r="1015" spans="1:46" ht="15.75" x14ac:dyDescent="0.25">
      <c r="A1015" s="16">
        <v>973</v>
      </c>
      <c r="B1015" s="22"/>
      <c r="C1015" s="4">
        <f t="shared" ca="1" si="57"/>
        <v>225</v>
      </c>
      <c r="D1015" s="16"/>
      <c r="E1015" s="16"/>
      <c r="F1015" s="22"/>
      <c r="G1015" s="29"/>
      <c r="K1015" s="30"/>
      <c r="AS1015">
        <v>1015</v>
      </c>
      <c r="AT1015">
        <f>3*60+42</f>
        <v>222</v>
      </c>
    </row>
    <row r="1016" spans="1:46" ht="15.75" x14ac:dyDescent="0.25">
      <c r="A1016" s="16">
        <v>974</v>
      </c>
      <c r="B1016" s="22"/>
      <c r="C1016" s="4">
        <f t="shared" ca="1" si="57"/>
        <v>212</v>
      </c>
      <c r="D1016" s="16"/>
      <c r="E1016" s="16"/>
      <c r="F1016" s="22"/>
      <c r="G1016" s="29"/>
      <c r="K1016" s="30"/>
      <c r="AS1016">
        <v>1016</v>
      </c>
      <c r="AT1016">
        <f>4*60+18</f>
        <v>258</v>
      </c>
    </row>
    <row r="1017" spans="1:46" ht="15.75" x14ac:dyDescent="0.25">
      <c r="A1017" s="16">
        <v>975</v>
      </c>
      <c r="B1017" s="22"/>
      <c r="C1017" s="4">
        <f t="shared" ca="1" si="57"/>
        <v>231</v>
      </c>
      <c r="D1017" s="16"/>
      <c r="E1017" s="16"/>
      <c r="F1017" s="22"/>
      <c r="G1017" s="29"/>
      <c r="K1017" s="30"/>
      <c r="AS1017">
        <v>1017</v>
      </c>
      <c r="AT1017">
        <f>4*60+18</f>
        <v>258</v>
      </c>
    </row>
    <row r="1018" spans="1:46" ht="15.75" x14ac:dyDescent="0.25">
      <c r="A1018" s="16">
        <v>976</v>
      </c>
      <c r="B1018" s="22"/>
      <c r="C1018" s="4">
        <f t="shared" ca="1" si="57"/>
        <v>329</v>
      </c>
      <c r="D1018" s="16"/>
      <c r="E1018" s="16"/>
      <c r="F1018" s="22"/>
      <c r="G1018" s="29"/>
      <c r="K1018" s="30"/>
      <c r="AS1018">
        <v>1018</v>
      </c>
      <c r="AT1018">
        <f>4*60+29</f>
        <v>269</v>
      </c>
    </row>
    <row r="1019" spans="1:46" ht="15.75" x14ac:dyDescent="0.25">
      <c r="A1019" s="16">
        <v>977</v>
      </c>
      <c r="B1019" s="22"/>
      <c r="C1019" s="4">
        <f t="shared" ca="1" si="57"/>
        <v>231</v>
      </c>
      <c r="D1019" s="16"/>
      <c r="E1019" s="16"/>
      <c r="F1019" s="22"/>
      <c r="G1019" s="29"/>
      <c r="K1019" s="30"/>
      <c r="AS1019">
        <v>1019</v>
      </c>
      <c r="AT1019">
        <f>4*60+29</f>
        <v>269</v>
      </c>
    </row>
    <row r="1020" spans="1:46" ht="15.75" x14ac:dyDescent="0.25">
      <c r="A1020" s="16">
        <v>978</v>
      </c>
      <c r="B1020" s="22"/>
      <c r="C1020" s="4">
        <f t="shared" ca="1" si="57"/>
        <v>247</v>
      </c>
      <c r="D1020" s="16"/>
      <c r="E1020" s="16"/>
      <c r="F1020" s="22"/>
      <c r="G1020" s="29"/>
      <c r="K1020" s="30"/>
      <c r="AS1020">
        <v>1020</v>
      </c>
      <c r="AT1020">
        <f>4*60+29</f>
        <v>269</v>
      </c>
    </row>
    <row r="1021" spans="1:46" ht="15.75" x14ac:dyDescent="0.25">
      <c r="A1021" s="16">
        <v>979</v>
      </c>
      <c r="B1021" s="22"/>
      <c r="C1021" s="4">
        <f t="shared" ca="1" si="57"/>
        <v>308</v>
      </c>
      <c r="D1021" s="16"/>
      <c r="E1021" s="16"/>
      <c r="F1021" s="22"/>
      <c r="G1021" s="29"/>
      <c r="K1021" s="30"/>
      <c r="AS1021">
        <v>1021</v>
      </c>
      <c r="AT1021">
        <f>3*60+34</f>
        <v>214</v>
      </c>
    </row>
    <row r="1022" spans="1:46" ht="15.75" x14ac:dyDescent="0.25">
      <c r="A1022" s="16">
        <v>980</v>
      </c>
      <c r="B1022" s="22"/>
      <c r="C1022" s="4">
        <f t="shared" ca="1" si="57"/>
        <v>168</v>
      </c>
      <c r="D1022" s="16"/>
      <c r="E1022" s="16"/>
      <c r="F1022" s="22"/>
      <c r="G1022" s="29"/>
      <c r="K1022" s="30"/>
      <c r="AS1022">
        <v>1022</v>
      </c>
      <c r="AT1022">
        <f>3*60+34</f>
        <v>214</v>
      </c>
    </row>
    <row r="1023" spans="1:46" ht="15.75" x14ac:dyDescent="0.25">
      <c r="A1023" s="16">
        <v>981</v>
      </c>
      <c r="B1023" s="22"/>
      <c r="C1023" s="4">
        <f t="shared" ca="1" si="57"/>
        <v>227</v>
      </c>
      <c r="D1023" s="16"/>
      <c r="E1023" s="16"/>
      <c r="F1023" s="22"/>
      <c r="G1023" s="29"/>
      <c r="K1023" s="30"/>
      <c r="AS1023">
        <v>1023</v>
      </c>
      <c r="AT1023">
        <f>3*60+29</f>
        <v>209</v>
      </c>
    </row>
    <row r="1024" spans="1:46" ht="15.75" x14ac:dyDescent="0.25">
      <c r="A1024" s="16">
        <v>982</v>
      </c>
      <c r="B1024" s="22"/>
      <c r="C1024" s="4">
        <f t="shared" ca="1" si="57"/>
        <v>255</v>
      </c>
      <c r="D1024" s="16"/>
      <c r="E1024" s="16"/>
      <c r="F1024" s="22"/>
      <c r="G1024" s="29"/>
      <c r="K1024" s="30"/>
      <c r="AS1024">
        <v>1024</v>
      </c>
      <c r="AT1024">
        <f>3*60+29</f>
        <v>209</v>
      </c>
    </row>
    <row r="1025" spans="1:46" ht="15.75" x14ac:dyDescent="0.25">
      <c r="A1025" s="16">
        <v>983</v>
      </c>
      <c r="B1025" s="22"/>
      <c r="C1025" s="4">
        <f t="shared" ca="1" si="57"/>
        <v>239</v>
      </c>
      <c r="D1025" s="16"/>
      <c r="E1025" s="16"/>
      <c r="F1025" s="22"/>
      <c r="G1025" s="29"/>
      <c r="K1025" s="30"/>
      <c r="AS1025">
        <v>1025</v>
      </c>
      <c r="AT1025">
        <f>3*60+29</f>
        <v>209</v>
      </c>
    </row>
    <row r="1026" spans="1:46" ht="15.75" x14ac:dyDescent="0.25">
      <c r="A1026" s="16">
        <v>984</v>
      </c>
      <c r="B1026" s="22"/>
      <c r="C1026" s="4">
        <f t="shared" ca="1" si="57"/>
        <v>211</v>
      </c>
      <c r="D1026" s="16"/>
      <c r="E1026" s="16"/>
      <c r="F1026" s="22"/>
      <c r="G1026" s="29"/>
      <c r="K1026" s="30"/>
      <c r="AS1026">
        <v>1026</v>
      </c>
      <c r="AT1026">
        <f>3*60+29</f>
        <v>209</v>
      </c>
    </row>
    <row r="1027" spans="1:46" ht="15.75" x14ac:dyDescent="0.25">
      <c r="A1027" s="16">
        <v>985</v>
      </c>
      <c r="B1027" s="22"/>
      <c r="C1027" s="4">
        <f t="shared" ca="1" si="57"/>
        <v>186</v>
      </c>
      <c r="D1027" s="16"/>
      <c r="E1027" s="16"/>
      <c r="F1027" s="22"/>
      <c r="G1027" s="29"/>
      <c r="K1027" s="30"/>
      <c r="AS1027">
        <v>1027</v>
      </c>
      <c r="AT1027">
        <f>5*60+12</f>
        <v>312</v>
      </c>
    </row>
    <row r="1028" spans="1:46" ht="15.75" x14ac:dyDescent="0.25">
      <c r="A1028" s="16">
        <v>986</v>
      </c>
      <c r="B1028" s="22"/>
      <c r="C1028" s="4">
        <f t="shared" ca="1" si="57"/>
        <v>203</v>
      </c>
      <c r="D1028" s="16"/>
      <c r="E1028" s="16"/>
      <c r="F1028" s="22"/>
      <c r="G1028" s="29"/>
      <c r="K1028" s="30"/>
      <c r="AS1028">
        <v>1028</v>
      </c>
      <c r="AT1028">
        <f>5*60+35</f>
        <v>335</v>
      </c>
    </row>
    <row r="1029" spans="1:46" ht="15.75" x14ac:dyDescent="0.25">
      <c r="A1029" s="16">
        <v>987</v>
      </c>
      <c r="B1029" s="22"/>
      <c r="C1029" s="4">
        <f t="shared" ca="1" si="57"/>
        <v>166</v>
      </c>
      <c r="D1029" s="16"/>
      <c r="E1029" s="16"/>
      <c r="F1029" s="22"/>
      <c r="G1029" s="29"/>
      <c r="K1029" s="30"/>
      <c r="AS1029">
        <v>1029</v>
      </c>
      <c r="AT1029">
        <f>3*60+46</f>
        <v>226</v>
      </c>
    </row>
    <row r="1030" spans="1:46" ht="15.75" x14ac:dyDescent="0.25">
      <c r="A1030" s="16">
        <v>988</v>
      </c>
      <c r="B1030" s="22"/>
      <c r="C1030" s="4">
        <f t="shared" ca="1" si="57"/>
        <v>256</v>
      </c>
      <c r="D1030" s="16"/>
      <c r="E1030" s="16"/>
      <c r="F1030" s="22"/>
      <c r="G1030" s="29"/>
      <c r="K1030" s="30"/>
      <c r="AS1030">
        <v>1030</v>
      </c>
      <c r="AT1030">
        <f>3*60+46</f>
        <v>226</v>
      </c>
    </row>
    <row r="1031" spans="1:46" ht="15.75" x14ac:dyDescent="0.25">
      <c r="A1031" s="16">
        <v>989</v>
      </c>
      <c r="B1031" s="22"/>
      <c r="C1031" s="4">
        <f t="shared" ca="1" si="57"/>
        <v>207</v>
      </c>
      <c r="D1031" s="16"/>
      <c r="E1031" s="16"/>
      <c r="F1031" s="22"/>
      <c r="G1031" s="29"/>
      <c r="K1031" s="30"/>
      <c r="AS1031">
        <v>1031</v>
      </c>
      <c r="AT1031">
        <f>3*60+55</f>
        <v>235</v>
      </c>
    </row>
    <row r="1032" spans="1:46" ht="15.75" x14ac:dyDescent="0.25">
      <c r="A1032" s="16">
        <v>990</v>
      </c>
      <c r="B1032" s="22"/>
      <c r="C1032" s="4">
        <f t="shared" ca="1" si="57"/>
        <v>265</v>
      </c>
      <c r="D1032" s="16"/>
      <c r="E1032" s="16"/>
      <c r="F1032" s="22"/>
      <c r="G1032" s="29"/>
      <c r="K1032" s="30"/>
      <c r="AS1032">
        <v>1032</v>
      </c>
      <c r="AT1032">
        <f>5*60+27</f>
        <v>327</v>
      </c>
    </row>
    <row r="1033" spans="1:46" ht="15.75" x14ac:dyDescent="0.25">
      <c r="A1033" s="16">
        <v>991</v>
      </c>
      <c r="B1033" s="22"/>
      <c r="C1033" s="4">
        <f t="shared" ca="1" si="57"/>
        <v>209</v>
      </c>
      <c r="D1033" s="16"/>
      <c r="E1033" s="16"/>
      <c r="F1033" s="22"/>
      <c r="G1033" s="29"/>
      <c r="K1033" s="30"/>
      <c r="AS1033">
        <v>1033</v>
      </c>
      <c r="AT1033">
        <f>4*60+41</f>
        <v>281</v>
      </c>
    </row>
    <row r="1034" spans="1:46" ht="15.75" x14ac:dyDescent="0.25">
      <c r="A1034" s="16">
        <v>992</v>
      </c>
      <c r="B1034" s="22"/>
      <c r="C1034" s="4">
        <f t="shared" ca="1" si="57"/>
        <v>236</v>
      </c>
      <c r="D1034" s="16"/>
      <c r="E1034" s="16"/>
      <c r="F1034" s="22"/>
      <c r="G1034" s="29"/>
      <c r="K1034" s="30"/>
      <c r="AS1034">
        <v>1034</v>
      </c>
      <c r="AT1034">
        <f>4*60+14</f>
        <v>254</v>
      </c>
    </row>
    <row r="1035" spans="1:46" ht="15.75" x14ac:dyDescent="0.25">
      <c r="A1035" s="16">
        <v>993</v>
      </c>
      <c r="B1035" s="22"/>
      <c r="C1035" s="4">
        <f t="shared" ca="1" si="57"/>
        <v>192</v>
      </c>
      <c r="D1035" s="16"/>
      <c r="E1035" s="16"/>
      <c r="F1035" s="22"/>
      <c r="G1035" s="29"/>
      <c r="K1035" s="30"/>
      <c r="AS1035">
        <v>1035</v>
      </c>
      <c r="AT1035">
        <f>4*60+50</f>
        <v>290</v>
      </c>
    </row>
    <row r="1036" spans="1:46" ht="15.75" x14ac:dyDescent="0.25">
      <c r="A1036" s="16">
        <v>994</v>
      </c>
      <c r="B1036" s="22"/>
      <c r="C1036" s="4">
        <f t="shared" ca="1" si="57"/>
        <v>203</v>
      </c>
      <c r="D1036" s="16"/>
      <c r="E1036" s="16"/>
      <c r="F1036" s="22"/>
      <c r="G1036" s="29"/>
      <c r="K1036" s="30"/>
      <c r="AS1036">
        <v>1036</v>
      </c>
      <c r="AT1036">
        <f>3*60+46</f>
        <v>226</v>
      </c>
    </row>
    <row r="1037" spans="1:46" ht="15.75" x14ac:dyDescent="0.25">
      <c r="A1037" s="16">
        <v>995</v>
      </c>
      <c r="B1037" s="22"/>
      <c r="C1037" s="4">
        <f t="shared" ca="1" si="57"/>
        <v>204</v>
      </c>
      <c r="D1037" s="16"/>
      <c r="E1037" s="16"/>
      <c r="F1037" s="22"/>
      <c r="G1037" s="29"/>
      <c r="K1037" s="30"/>
      <c r="AS1037">
        <v>1037</v>
      </c>
      <c r="AT1037">
        <f>3*60+49</f>
        <v>229</v>
      </c>
    </row>
    <row r="1038" spans="1:46" ht="15.75" x14ac:dyDescent="0.25">
      <c r="A1038" s="16">
        <v>996</v>
      </c>
      <c r="B1038" s="22"/>
      <c r="C1038" s="4">
        <f t="shared" ca="1" si="57"/>
        <v>308</v>
      </c>
      <c r="D1038" s="16"/>
      <c r="E1038" s="16"/>
      <c r="F1038" s="22"/>
      <c r="G1038" s="29"/>
      <c r="K1038" s="30"/>
      <c r="AS1038">
        <v>1038</v>
      </c>
      <c r="AT1038">
        <f>3*60+49</f>
        <v>229</v>
      </c>
    </row>
    <row r="1039" spans="1:46" ht="15.75" x14ac:dyDescent="0.25">
      <c r="A1039" s="16">
        <v>997</v>
      </c>
      <c r="B1039" s="22"/>
      <c r="C1039" s="4">
        <f t="shared" ca="1" si="57"/>
        <v>230</v>
      </c>
      <c r="D1039" s="16"/>
      <c r="E1039" s="16"/>
      <c r="F1039" s="22"/>
      <c r="G1039" s="29"/>
      <c r="K1039" s="30"/>
      <c r="AS1039">
        <v>1039</v>
      </c>
      <c r="AT1039">
        <f>3*60+49</f>
        <v>229</v>
      </c>
    </row>
    <row r="1040" spans="1:46" ht="15.75" x14ac:dyDescent="0.25">
      <c r="A1040" s="16">
        <v>998</v>
      </c>
      <c r="B1040" s="22"/>
      <c r="C1040" s="4">
        <f t="shared" ca="1" si="57"/>
        <v>245</v>
      </c>
      <c r="D1040" s="16"/>
      <c r="E1040" s="16"/>
      <c r="F1040" s="22"/>
      <c r="G1040" s="29"/>
      <c r="K1040" s="30"/>
      <c r="AS1040">
        <v>1040</v>
      </c>
      <c r="AT1040">
        <f>5*60</f>
        <v>300</v>
      </c>
    </row>
    <row r="1041" spans="1:46" ht="15.75" x14ac:dyDescent="0.25">
      <c r="A1041" s="16">
        <v>999</v>
      </c>
      <c r="B1041" s="22"/>
      <c r="C1041" s="4">
        <f t="shared" ca="1" si="57"/>
        <v>243</v>
      </c>
      <c r="D1041" s="16"/>
      <c r="E1041" s="16"/>
      <c r="F1041" s="22"/>
      <c r="G1041" s="29"/>
      <c r="K1041" s="30"/>
      <c r="AS1041">
        <v>1041</v>
      </c>
      <c r="AT1041">
        <f>5*60</f>
        <v>300</v>
      </c>
    </row>
    <row r="1042" spans="1:46" ht="15.75" x14ac:dyDescent="0.25">
      <c r="A1042" s="16">
        <v>1000</v>
      </c>
      <c r="B1042" s="22"/>
      <c r="C1042" s="4">
        <f t="shared" ca="1" si="57"/>
        <v>196</v>
      </c>
      <c r="D1042" s="16"/>
      <c r="E1042" s="16"/>
      <c r="F1042" s="22"/>
      <c r="G1042" s="29"/>
      <c r="K1042" s="30"/>
      <c r="AS1042">
        <v>1042</v>
      </c>
      <c r="AT1042">
        <f>5*60</f>
        <v>300</v>
      </c>
    </row>
    <row r="1043" spans="1:46" ht="15.75" x14ac:dyDescent="0.25">
      <c r="A1043" s="16">
        <v>1001</v>
      </c>
      <c r="B1043" s="22"/>
      <c r="C1043" s="4">
        <f t="shared" ca="1" si="57"/>
        <v>247</v>
      </c>
      <c r="D1043" s="16"/>
      <c r="E1043" s="16"/>
      <c r="F1043" s="22"/>
      <c r="G1043" s="29"/>
      <c r="K1043" s="30"/>
      <c r="AS1043">
        <v>1043</v>
      </c>
      <c r="AT1043">
        <f>5*60</f>
        <v>300</v>
      </c>
    </row>
    <row r="1044" spans="1:46" ht="15.75" x14ac:dyDescent="0.25">
      <c r="A1044" s="16">
        <v>1002</v>
      </c>
      <c r="B1044" s="22"/>
      <c r="C1044" s="4">
        <f t="shared" ca="1" si="57"/>
        <v>240</v>
      </c>
      <c r="D1044" s="16"/>
      <c r="E1044" s="16"/>
      <c r="F1044" s="22"/>
      <c r="G1044" s="29"/>
      <c r="K1044" s="30"/>
      <c r="AS1044">
        <v>1044</v>
      </c>
      <c r="AT1044">
        <f>5*60</f>
        <v>300</v>
      </c>
    </row>
    <row r="1045" spans="1:46" ht="15.75" x14ac:dyDescent="0.25">
      <c r="A1045" s="16">
        <v>1003</v>
      </c>
      <c r="B1045" s="22"/>
      <c r="C1045" s="4">
        <f t="shared" ca="1" si="57"/>
        <v>174</v>
      </c>
      <c r="D1045" s="16"/>
      <c r="E1045" s="16"/>
      <c r="F1045" s="22"/>
      <c r="G1045" s="29"/>
      <c r="K1045" s="30"/>
      <c r="AS1045">
        <v>1045</v>
      </c>
      <c r="AT1045">
        <f>4*60+59</f>
        <v>299</v>
      </c>
    </row>
    <row r="1046" spans="1:46" ht="15.75" x14ac:dyDescent="0.25">
      <c r="A1046" s="16">
        <v>1004</v>
      </c>
      <c r="B1046" s="22"/>
      <c r="C1046" s="4">
        <f t="shared" ca="1" si="57"/>
        <v>219</v>
      </c>
      <c r="D1046" s="16"/>
      <c r="E1046" s="16"/>
      <c r="F1046" s="22"/>
      <c r="G1046" s="29"/>
      <c r="K1046" s="30"/>
      <c r="AS1046">
        <v>1046</v>
      </c>
      <c r="AT1046">
        <f>4*60+59</f>
        <v>299</v>
      </c>
    </row>
    <row r="1047" spans="1:46" ht="15.75" x14ac:dyDescent="0.25">
      <c r="A1047" s="16">
        <v>1005</v>
      </c>
      <c r="B1047" s="22"/>
      <c r="C1047" s="4">
        <f t="shared" ca="1" si="57"/>
        <v>196</v>
      </c>
      <c r="D1047" s="16"/>
      <c r="E1047" s="16"/>
      <c r="F1047" s="22"/>
      <c r="G1047" s="29"/>
      <c r="K1047" s="30"/>
      <c r="AS1047">
        <v>1047</v>
      </c>
      <c r="AT1047">
        <f>4*60+35</f>
        <v>275</v>
      </c>
    </row>
    <row r="1048" spans="1:46" ht="15.75" x14ac:dyDescent="0.25">
      <c r="A1048" s="16">
        <v>1006</v>
      </c>
      <c r="B1048" s="22"/>
      <c r="C1048" s="4">
        <f t="shared" ca="1" si="57"/>
        <v>195</v>
      </c>
      <c r="D1048" s="16"/>
      <c r="E1048" s="16"/>
      <c r="F1048" s="22"/>
      <c r="G1048" s="29"/>
      <c r="K1048" s="30"/>
      <c r="AS1048">
        <v>1048</v>
      </c>
      <c r="AT1048">
        <f>4*60+16</f>
        <v>256</v>
      </c>
    </row>
    <row r="1049" spans="1:46" ht="15.75" x14ac:dyDescent="0.25">
      <c r="A1049" s="16">
        <v>1007</v>
      </c>
      <c r="B1049" s="22"/>
      <c r="C1049" s="4">
        <f t="shared" ca="1" si="57"/>
        <v>245</v>
      </c>
      <c r="D1049" s="16"/>
      <c r="E1049" s="16"/>
      <c r="F1049" s="22"/>
      <c r="G1049" s="29"/>
      <c r="K1049" s="30"/>
      <c r="AS1049">
        <v>1049</v>
      </c>
      <c r="AT1049">
        <f>4*60+16</f>
        <v>256</v>
      </c>
    </row>
    <row r="1050" spans="1:46" ht="15.75" x14ac:dyDescent="0.25">
      <c r="A1050" s="16">
        <v>1008</v>
      </c>
      <c r="B1050" s="22"/>
      <c r="C1050" s="4">
        <f t="shared" ca="1" si="57"/>
        <v>209</v>
      </c>
      <c r="D1050" s="16"/>
      <c r="E1050" s="16"/>
      <c r="F1050" s="22"/>
      <c r="G1050" s="29"/>
      <c r="K1050" s="30"/>
      <c r="AS1050">
        <v>1050</v>
      </c>
      <c r="AT1050">
        <f>4*60+4</f>
        <v>244</v>
      </c>
    </row>
    <row r="1051" spans="1:46" ht="15.75" x14ac:dyDescent="0.25">
      <c r="A1051" s="16">
        <v>1009</v>
      </c>
      <c r="B1051" s="22"/>
      <c r="C1051" s="4">
        <f t="shared" ca="1" si="57"/>
        <v>249</v>
      </c>
      <c r="D1051" s="16"/>
      <c r="E1051" s="16"/>
      <c r="F1051" s="22"/>
      <c r="G1051" s="29"/>
      <c r="K1051" s="30"/>
      <c r="AS1051">
        <v>1051</v>
      </c>
      <c r="AT1051">
        <f>4*60+4</f>
        <v>244</v>
      </c>
    </row>
    <row r="1052" spans="1:46" ht="15.75" x14ac:dyDescent="0.25">
      <c r="A1052" s="16">
        <v>1010</v>
      </c>
      <c r="B1052" s="22"/>
      <c r="C1052" s="4">
        <f t="shared" ca="1" si="57"/>
        <v>189</v>
      </c>
      <c r="D1052" s="16"/>
      <c r="E1052" s="16"/>
      <c r="F1052" s="22"/>
      <c r="G1052" s="29"/>
      <c r="K1052" s="30"/>
      <c r="AS1052">
        <v>1052</v>
      </c>
      <c r="AT1052">
        <f>3*60+54</f>
        <v>234</v>
      </c>
    </row>
    <row r="1053" spans="1:46" ht="15.75" x14ac:dyDescent="0.25">
      <c r="A1053" s="16">
        <v>1011</v>
      </c>
      <c r="B1053" s="22"/>
      <c r="C1053" s="4">
        <f t="shared" ca="1" si="57"/>
        <v>201</v>
      </c>
      <c r="D1053" s="16"/>
      <c r="E1053" s="16"/>
      <c r="F1053" s="22"/>
      <c r="G1053" s="29"/>
      <c r="K1053" s="30"/>
      <c r="AS1053">
        <v>1053</v>
      </c>
      <c r="AT1053">
        <f>3*60+54</f>
        <v>234</v>
      </c>
    </row>
    <row r="1054" spans="1:46" ht="15.75" x14ac:dyDescent="0.25">
      <c r="A1054" s="16">
        <v>1012</v>
      </c>
      <c r="B1054" s="22"/>
      <c r="C1054" s="4">
        <f t="shared" ca="1" si="57"/>
        <v>217</v>
      </c>
      <c r="D1054" s="16"/>
      <c r="E1054" s="16"/>
      <c r="F1054" s="22"/>
      <c r="G1054" s="29"/>
      <c r="K1054" s="30"/>
      <c r="AS1054">
        <v>1054</v>
      </c>
      <c r="AT1054">
        <f>4*60+7</f>
        <v>247</v>
      </c>
    </row>
    <row r="1055" spans="1:46" ht="15.75" x14ac:dyDescent="0.25">
      <c r="A1055" s="16">
        <v>1013</v>
      </c>
      <c r="B1055" s="22"/>
      <c r="C1055" s="4">
        <f t="shared" ca="1" si="57"/>
        <v>273</v>
      </c>
      <c r="D1055" s="16"/>
      <c r="E1055" s="16"/>
      <c r="F1055" s="22"/>
      <c r="G1055" s="29"/>
      <c r="K1055" s="30"/>
      <c r="AS1055">
        <v>1055</v>
      </c>
      <c r="AT1055">
        <f>4*60+7</f>
        <v>247</v>
      </c>
    </row>
    <row r="1056" spans="1:46" ht="15.75" x14ac:dyDescent="0.25">
      <c r="A1056" s="16">
        <v>1014</v>
      </c>
      <c r="B1056" s="22"/>
      <c r="C1056" s="4">
        <f t="shared" ca="1" si="57"/>
        <v>223</v>
      </c>
      <c r="D1056" s="16"/>
      <c r="E1056" s="16"/>
      <c r="F1056" s="22"/>
      <c r="G1056" s="29"/>
      <c r="K1056" s="30"/>
      <c r="AS1056">
        <v>1056</v>
      </c>
      <c r="AT1056">
        <f>3*60+29</f>
        <v>209</v>
      </c>
    </row>
    <row r="1057" spans="1:46" ht="15.75" x14ac:dyDescent="0.25">
      <c r="A1057" s="16">
        <v>1015</v>
      </c>
      <c r="B1057" s="22"/>
      <c r="C1057" s="4">
        <f t="shared" ca="1" si="57"/>
        <v>298</v>
      </c>
      <c r="D1057" s="16"/>
      <c r="E1057" s="16"/>
      <c r="F1057" s="22"/>
      <c r="G1057" s="29"/>
      <c r="K1057" s="30"/>
      <c r="AS1057">
        <v>1057</v>
      </c>
      <c r="AT1057">
        <f>4*60+7</f>
        <v>247</v>
      </c>
    </row>
    <row r="1058" spans="1:46" ht="15.75" x14ac:dyDescent="0.25">
      <c r="A1058" s="16">
        <v>1016</v>
      </c>
      <c r="B1058" s="22"/>
      <c r="C1058" s="4">
        <f t="shared" ca="1" si="57"/>
        <v>231</v>
      </c>
      <c r="D1058" s="16"/>
      <c r="E1058" s="16"/>
      <c r="F1058" s="22"/>
      <c r="G1058" s="29"/>
      <c r="K1058" s="30"/>
      <c r="AS1058">
        <v>1058</v>
      </c>
      <c r="AT1058">
        <f>4*60+7</f>
        <v>247</v>
      </c>
    </row>
    <row r="1059" spans="1:46" ht="15.75" x14ac:dyDescent="0.25">
      <c r="A1059" s="16">
        <v>1017</v>
      </c>
      <c r="B1059" s="22"/>
      <c r="C1059" s="4">
        <f t="shared" ca="1" si="57"/>
        <v>176</v>
      </c>
      <c r="D1059" s="16"/>
      <c r="E1059" s="16"/>
      <c r="F1059" s="22"/>
      <c r="G1059" s="29"/>
      <c r="K1059" s="30"/>
      <c r="AS1059">
        <v>1059</v>
      </c>
      <c r="AT1059">
        <f>3*60+49</f>
        <v>229</v>
      </c>
    </row>
    <row r="1060" spans="1:46" ht="15.75" x14ac:dyDescent="0.25">
      <c r="A1060" s="16">
        <v>1018</v>
      </c>
      <c r="B1060" s="22"/>
      <c r="C1060" s="4">
        <f t="shared" ca="1" si="57"/>
        <v>204</v>
      </c>
      <c r="D1060" s="16"/>
      <c r="E1060" s="16"/>
      <c r="F1060" s="22"/>
      <c r="G1060" s="29"/>
      <c r="K1060" s="30"/>
      <c r="AS1060">
        <v>1060</v>
      </c>
      <c r="AT1060">
        <f>3*60+59</f>
        <v>239</v>
      </c>
    </row>
    <row r="1061" spans="1:46" ht="15.75" x14ac:dyDescent="0.25">
      <c r="A1061" s="16">
        <v>1019</v>
      </c>
      <c r="B1061" s="22"/>
      <c r="C1061" s="4">
        <f t="shared" ca="1" si="57"/>
        <v>314</v>
      </c>
      <c r="D1061" s="16"/>
      <c r="E1061" s="16"/>
      <c r="F1061" s="22"/>
      <c r="G1061" s="29"/>
      <c r="K1061" s="30"/>
      <c r="AS1061">
        <v>1061</v>
      </c>
      <c r="AT1061">
        <f>3*60+57</f>
        <v>237</v>
      </c>
    </row>
    <row r="1062" spans="1:46" ht="15.75" x14ac:dyDescent="0.25">
      <c r="A1062" s="16">
        <v>1020</v>
      </c>
      <c r="B1062" s="22"/>
      <c r="C1062" s="4">
        <f t="shared" ca="1" si="57"/>
        <v>245</v>
      </c>
      <c r="D1062" s="16"/>
      <c r="E1062" s="16"/>
      <c r="F1062" s="22"/>
      <c r="G1062" s="29"/>
      <c r="K1062" s="30"/>
      <c r="AS1062">
        <v>1062</v>
      </c>
      <c r="AT1062">
        <f>3*60+57</f>
        <v>237</v>
      </c>
    </row>
    <row r="1063" spans="1:46" ht="15.75" x14ac:dyDescent="0.25">
      <c r="A1063" s="16">
        <v>1021</v>
      </c>
      <c r="B1063" s="22"/>
      <c r="C1063" s="4">
        <f t="shared" ca="1" si="57"/>
        <v>260</v>
      </c>
      <c r="D1063" s="16"/>
      <c r="E1063" s="16"/>
      <c r="F1063" s="22"/>
      <c r="G1063" s="29"/>
      <c r="K1063" s="30"/>
      <c r="AS1063">
        <v>1063</v>
      </c>
      <c r="AT1063">
        <f>4*60+22</f>
        <v>262</v>
      </c>
    </row>
    <row r="1064" spans="1:46" ht="15.75" x14ac:dyDescent="0.25">
      <c r="A1064" s="16">
        <v>1022</v>
      </c>
      <c r="B1064" s="22"/>
      <c r="C1064" s="4">
        <f t="shared" ca="1" si="57"/>
        <v>245</v>
      </c>
      <c r="D1064" s="16"/>
      <c r="E1064" s="16"/>
      <c r="F1064" s="22"/>
      <c r="G1064" s="29"/>
      <c r="K1064" s="30"/>
      <c r="AS1064">
        <v>1064</v>
      </c>
      <c r="AT1064">
        <f>5*60+52</f>
        <v>352</v>
      </c>
    </row>
    <row r="1065" spans="1:46" ht="15.75" x14ac:dyDescent="0.25">
      <c r="A1065" s="16">
        <v>1023</v>
      </c>
      <c r="B1065" s="22"/>
      <c r="C1065" s="4">
        <f t="shared" ca="1" si="57"/>
        <v>265</v>
      </c>
      <c r="D1065" s="16"/>
      <c r="E1065" s="16"/>
      <c r="F1065" s="22"/>
      <c r="G1065" s="29"/>
      <c r="K1065" s="30"/>
      <c r="AS1065">
        <v>1065</v>
      </c>
      <c r="AT1065">
        <f>4*60+16</f>
        <v>256</v>
      </c>
    </row>
    <row r="1066" spans="1:46" ht="15.75" x14ac:dyDescent="0.25">
      <c r="A1066" s="16">
        <v>1024</v>
      </c>
      <c r="B1066" s="22"/>
      <c r="C1066" s="4">
        <f t="shared" ca="1" si="57"/>
        <v>384</v>
      </c>
      <c r="D1066" s="16"/>
      <c r="E1066" s="16"/>
      <c r="F1066" s="22"/>
      <c r="G1066" s="29"/>
      <c r="K1066" s="30"/>
      <c r="AS1066">
        <v>1066</v>
      </c>
      <c r="AT1066">
        <f>4*60+16</f>
        <v>256</v>
      </c>
    </row>
    <row r="1067" spans="1:46" ht="15.75" x14ac:dyDescent="0.25">
      <c r="A1067" s="16">
        <v>1025</v>
      </c>
      <c r="B1067" s="22"/>
      <c r="C1067" s="4">
        <f t="shared" ref="C1067:C1130" ca="1" si="58">IF(OR(ISBLANK(A1067),A1067&gt;$I$9),NA(),OFFSET(INDIRECT($BA$3),A1067-1,0,1,1))</f>
        <v>300</v>
      </c>
      <c r="D1067" s="16"/>
      <c r="E1067" s="16"/>
      <c r="F1067" s="22"/>
      <c r="G1067" s="29"/>
      <c r="K1067" s="30"/>
      <c r="AS1067">
        <v>1067</v>
      </c>
      <c r="AT1067">
        <f>5*60+40</f>
        <v>340</v>
      </c>
    </row>
    <row r="1068" spans="1:46" ht="15.75" x14ac:dyDescent="0.25">
      <c r="A1068" s="16">
        <v>1026</v>
      </c>
      <c r="B1068" s="22"/>
      <c r="C1068" s="4">
        <f t="shared" ca="1" si="58"/>
        <v>220</v>
      </c>
      <c r="D1068" s="16"/>
      <c r="E1068" s="16"/>
      <c r="F1068" s="22"/>
      <c r="G1068" s="29"/>
      <c r="K1068" s="30"/>
      <c r="AS1068">
        <v>1068</v>
      </c>
      <c r="AT1068">
        <f>4*60+52</f>
        <v>292</v>
      </c>
    </row>
    <row r="1069" spans="1:46" ht="15.75" x14ac:dyDescent="0.25">
      <c r="A1069" s="16">
        <v>1027</v>
      </c>
      <c r="B1069" s="22"/>
      <c r="C1069" s="4">
        <f t="shared" ca="1" si="58"/>
        <v>193</v>
      </c>
      <c r="D1069" s="16"/>
      <c r="E1069" s="16"/>
      <c r="F1069" s="22"/>
      <c r="G1069" s="29"/>
      <c r="K1069" s="30"/>
      <c r="AS1069">
        <v>1069</v>
      </c>
      <c r="AT1069">
        <f>4*60+52</f>
        <v>292</v>
      </c>
    </row>
    <row r="1070" spans="1:46" ht="15.75" x14ac:dyDescent="0.25">
      <c r="A1070" s="16">
        <v>1028</v>
      </c>
      <c r="B1070" s="22"/>
      <c r="C1070" s="4">
        <f t="shared" ca="1" si="58"/>
        <v>215</v>
      </c>
      <c r="D1070" s="16"/>
      <c r="E1070" s="16"/>
      <c r="F1070" s="22"/>
      <c r="G1070" s="29"/>
      <c r="K1070" s="30"/>
      <c r="AS1070">
        <v>1070</v>
      </c>
      <c r="AT1070">
        <f>4*60+52</f>
        <v>292</v>
      </c>
    </row>
    <row r="1071" spans="1:46" ht="15.75" x14ac:dyDescent="0.25">
      <c r="A1071" s="16">
        <v>1029</v>
      </c>
      <c r="B1071" s="22"/>
      <c r="C1071" s="4">
        <f t="shared" ca="1" si="58"/>
        <v>238</v>
      </c>
      <c r="D1071" s="16"/>
      <c r="E1071" s="16"/>
      <c r="F1071" s="22"/>
      <c r="G1071" s="29"/>
      <c r="K1071" s="30"/>
      <c r="AS1071">
        <v>1071</v>
      </c>
      <c r="AT1071">
        <f>4*60+52</f>
        <v>292</v>
      </c>
    </row>
    <row r="1072" spans="1:46" ht="15.75" x14ac:dyDescent="0.25">
      <c r="A1072" s="16">
        <v>1030</v>
      </c>
      <c r="B1072" s="22"/>
      <c r="C1072" s="4">
        <f t="shared" ca="1" si="58"/>
        <v>265</v>
      </c>
      <c r="D1072" s="16"/>
      <c r="E1072" s="16"/>
      <c r="F1072" s="22"/>
      <c r="G1072" s="29"/>
      <c r="K1072" s="30"/>
      <c r="AS1072">
        <v>1072</v>
      </c>
      <c r="AT1072">
        <f>4*60+52</f>
        <v>292</v>
      </c>
    </row>
    <row r="1073" spans="1:46" ht="15.75" x14ac:dyDescent="0.25">
      <c r="A1073" s="16">
        <v>1031</v>
      </c>
      <c r="B1073" s="22"/>
      <c r="C1073" s="4">
        <f t="shared" ca="1" si="58"/>
        <v>232</v>
      </c>
      <c r="D1073" s="16"/>
      <c r="E1073" s="16"/>
      <c r="F1073" s="22"/>
      <c r="G1073" s="29"/>
      <c r="K1073" s="30"/>
      <c r="AS1073">
        <v>1073</v>
      </c>
      <c r="AT1073">
        <f>3*60+30</f>
        <v>210</v>
      </c>
    </row>
    <row r="1074" spans="1:46" ht="15.75" x14ac:dyDescent="0.25">
      <c r="A1074" s="16">
        <v>1032</v>
      </c>
      <c r="B1074" s="22"/>
      <c r="C1074" s="4">
        <f t="shared" ca="1" si="58"/>
        <v>277</v>
      </c>
      <c r="D1074" s="16"/>
      <c r="E1074" s="16"/>
      <c r="F1074" s="22"/>
      <c r="G1074" s="29"/>
      <c r="K1074" s="30"/>
      <c r="AS1074">
        <v>1074</v>
      </c>
      <c r="AT1074">
        <f t="shared" ref="AT1074:AT1080" si="59">4*60+6</f>
        <v>246</v>
      </c>
    </row>
    <row r="1075" spans="1:46" ht="15.75" x14ac:dyDescent="0.25">
      <c r="A1075" s="16">
        <v>1033</v>
      </c>
      <c r="B1075" s="22"/>
      <c r="C1075" s="4">
        <f t="shared" ca="1" si="58"/>
        <v>251</v>
      </c>
      <c r="D1075" s="16"/>
      <c r="E1075" s="16"/>
      <c r="F1075" s="22"/>
      <c r="G1075" s="29"/>
      <c r="K1075" s="30"/>
      <c r="AS1075">
        <v>1075</v>
      </c>
      <c r="AT1075">
        <f t="shared" si="59"/>
        <v>246</v>
      </c>
    </row>
    <row r="1076" spans="1:46" ht="15.75" x14ac:dyDescent="0.25">
      <c r="A1076" s="16">
        <v>1034</v>
      </c>
      <c r="B1076" s="22"/>
      <c r="C1076" s="4">
        <f t="shared" ca="1" si="58"/>
        <v>220</v>
      </c>
      <c r="D1076" s="16"/>
      <c r="E1076" s="16"/>
      <c r="F1076" s="22"/>
      <c r="G1076" s="29"/>
      <c r="K1076" s="30"/>
      <c r="AS1076">
        <v>1076</v>
      </c>
      <c r="AT1076">
        <f t="shared" si="59"/>
        <v>246</v>
      </c>
    </row>
    <row r="1077" spans="1:46" ht="15.75" x14ac:dyDescent="0.25">
      <c r="A1077" s="16">
        <v>1035</v>
      </c>
      <c r="B1077" s="22"/>
      <c r="C1077" s="4">
        <f t="shared" ca="1" si="58"/>
        <v>203</v>
      </c>
      <c r="D1077" s="16"/>
      <c r="E1077" s="16"/>
      <c r="F1077" s="22"/>
      <c r="G1077" s="29"/>
      <c r="K1077" s="30"/>
      <c r="AS1077">
        <v>1077</v>
      </c>
      <c r="AT1077">
        <f t="shared" si="59"/>
        <v>246</v>
      </c>
    </row>
    <row r="1078" spans="1:46" ht="15.75" x14ac:dyDescent="0.25">
      <c r="A1078" s="16">
        <v>1036</v>
      </c>
      <c r="B1078" s="22"/>
      <c r="C1078" s="4">
        <f t="shared" ca="1" si="58"/>
        <v>215</v>
      </c>
      <c r="D1078" s="16"/>
      <c r="E1078" s="16"/>
      <c r="F1078" s="22"/>
      <c r="G1078" s="29"/>
      <c r="K1078" s="30"/>
      <c r="AS1078">
        <v>1078</v>
      </c>
      <c r="AT1078">
        <f t="shared" si="59"/>
        <v>246</v>
      </c>
    </row>
    <row r="1079" spans="1:46" ht="15.75" x14ac:dyDescent="0.25">
      <c r="A1079" s="16">
        <v>1037</v>
      </c>
      <c r="B1079" s="22"/>
      <c r="C1079" s="4">
        <f t="shared" ca="1" si="58"/>
        <v>218</v>
      </c>
      <c r="D1079" s="16"/>
      <c r="E1079" s="16"/>
      <c r="F1079" s="22"/>
      <c r="G1079" s="29"/>
      <c r="K1079" s="30"/>
      <c r="AS1079">
        <v>1079</v>
      </c>
      <c r="AT1079">
        <f t="shared" si="59"/>
        <v>246</v>
      </c>
    </row>
    <row r="1080" spans="1:46" ht="15.75" x14ac:dyDescent="0.25">
      <c r="A1080" s="16">
        <v>1038</v>
      </c>
      <c r="B1080" s="22"/>
      <c r="C1080" s="4">
        <f t="shared" ca="1" si="58"/>
        <v>222</v>
      </c>
      <c r="D1080" s="16"/>
      <c r="E1080" s="16"/>
      <c r="F1080" s="22"/>
      <c r="G1080" s="29"/>
      <c r="K1080" s="30"/>
      <c r="AS1080">
        <v>1080</v>
      </c>
      <c r="AT1080">
        <f t="shared" si="59"/>
        <v>246</v>
      </c>
    </row>
    <row r="1081" spans="1:46" ht="15.75" x14ac:dyDescent="0.25">
      <c r="A1081" s="16">
        <v>1039</v>
      </c>
      <c r="B1081" s="22"/>
      <c r="C1081" s="4">
        <f t="shared" ca="1" si="58"/>
        <v>168</v>
      </c>
      <c r="D1081" s="16"/>
      <c r="E1081" s="16"/>
      <c r="F1081" s="22"/>
      <c r="G1081" s="29"/>
      <c r="K1081" s="30"/>
      <c r="AS1081">
        <v>1081</v>
      </c>
      <c r="AT1081">
        <f>4*60+32</f>
        <v>272</v>
      </c>
    </row>
    <row r="1082" spans="1:46" ht="15.75" x14ac:dyDescent="0.25">
      <c r="A1082" s="16">
        <v>1040</v>
      </c>
      <c r="B1082" s="22"/>
      <c r="C1082" s="4">
        <f t="shared" ca="1" si="58"/>
        <v>245</v>
      </c>
      <c r="D1082" s="16"/>
      <c r="E1082" s="16"/>
      <c r="F1082" s="22"/>
      <c r="G1082" s="29"/>
      <c r="K1082" s="30"/>
      <c r="AS1082">
        <v>1082</v>
      </c>
      <c r="AT1082">
        <f>4*60+49</f>
        <v>289</v>
      </c>
    </row>
    <row r="1083" spans="1:46" ht="15.75" x14ac:dyDescent="0.25">
      <c r="A1083" s="16">
        <v>1041</v>
      </c>
      <c r="B1083" s="22"/>
      <c r="C1083" s="4">
        <f t="shared" ca="1" si="58"/>
        <v>211</v>
      </c>
      <c r="D1083" s="16"/>
      <c r="E1083" s="16"/>
      <c r="F1083" s="22"/>
      <c r="G1083" s="29"/>
      <c r="K1083" s="30"/>
      <c r="AS1083">
        <v>1083</v>
      </c>
      <c r="AT1083">
        <f>4*60+49</f>
        <v>289</v>
      </c>
    </row>
    <row r="1084" spans="1:46" ht="15.75" x14ac:dyDescent="0.25">
      <c r="A1084" s="16">
        <v>1042</v>
      </c>
      <c r="B1084" s="22"/>
      <c r="C1084" s="4">
        <f t="shared" ca="1" si="58"/>
        <v>184</v>
      </c>
      <c r="D1084" s="16"/>
      <c r="E1084" s="16"/>
      <c r="F1084" s="22"/>
      <c r="G1084" s="29"/>
      <c r="K1084" s="30"/>
      <c r="AS1084">
        <v>1084</v>
      </c>
      <c r="AT1084">
        <f>4*60+29</f>
        <v>269</v>
      </c>
    </row>
    <row r="1085" spans="1:46" ht="15.75" x14ac:dyDescent="0.25">
      <c r="A1085" s="16">
        <v>1043</v>
      </c>
      <c r="B1085" s="22"/>
      <c r="C1085" s="4">
        <f t="shared" ca="1" si="58"/>
        <v>227</v>
      </c>
      <c r="D1085" s="16"/>
      <c r="E1085" s="16"/>
      <c r="F1085" s="22"/>
      <c r="G1085" s="29"/>
      <c r="K1085" s="30"/>
      <c r="AS1085">
        <v>1085</v>
      </c>
      <c r="AT1085">
        <f>4*60+9</f>
        <v>249</v>
      </c>
    </row>
    <row r="1086" spans="1:46" ht="15.75" x14ac:dyDescent="0.25">
      <c r="A1086" s="16">
        <v>1044</v>
      </c>
      <c r="B1086" s="22"/>
      <c r="C1086" s="4">
        <f t="shared" ca="1" si="58"/>
        <v>253</v>
      </c>
      <c r="D1086" s="16"/>
      <c r="E1086" s="16"/>
      <c r="F1086" s="22"/>
      <c r="G1086" s="29"/>
      <c r="K1086" s="30"/>
      <c r="AS1086">
        <v>1086</v>
      </c>
      <c r="AT1086">
        <f>4*60+9</f>
        <v>249</v>
      </c>
    </row>
    <row r="1087" spans="1:46" ht="15.75" x14ac:dyDescent="0.25">
      <c r="A1087" s="16">
        <v>1045</v>
      </c>
      <c r="B1087" s="22"/>
      <c r="C1087" s="4">
        <f t="shared" ca="1" si="58"/>
        <v>260</v>
      </c>
      <c r="D1087" s="16"/>
      <c r="E1087" s="16"/>
      <c r="F1087" s="22"/>
      <c r="G1087" s="29"/>
      <c r="K1087" s="30"/>
      <c r="AS1087">
        <v>1087</v>
      </c>
      <c r="AT1087">
        <f>4*60+9</f>
        <v>249</v>
      </c>
    </row>
    <row r="1088" spans="1:46" ht="15.75" x14ac:dyDescent="0.25">
      <c r="A1088" s="16">
        <v>1046</v>
      </c>
      <c r="B1088" s="22"/>
      <c r="C1088" s="4">
        <f t="shared" ca="1" si="58"/>
        <v>203</v>
      </c>
      <c r="D1088" s="16"/>
      <c r="E1088" s="16"/>
      <c r="F1088" s="22"/>
      <c r="G1088" s="29"/>
      <c r="K1088" s="30"/>
      <c r="AS1088">
        <v>1088</v>
      </c>
      <c r="AT1088">
        <f>4*60+7</f>
        <v>247</v>
      </c>
    </row>
    <row r="1089" spans="1:46" ht="15.75" x14ac:dyDescent="0.25">
      <c r="A1089" s="16">
        <v>1047</v>
      </c>
      <c r="B1089" s="22"/>
      <c r="C1089" s="4">
        <f t="shared" ca="1" si="58"/>
        <v>251</v>
      </c>
      <c r="D1089" s="16"/>
      <c r="E1089" s="16"/>
      <c r="F1089" s="22"/>
      <c r="G1089" s="29"/>
      <c r="K1089" s="30"/>
      <c r="AS1089">
        <v>1089</v>
      </c>
      <c r="AT1089">
        <f>4*60+12</f>
        <v>252</v>
      </c>
    </row>
    <row r="1090" spans="1:46" ht="15.75" x14ac:dyDescent="0.25">
      <c r="A1090" s="16">
        <v>1048</v>
      </c>
      <c r="B1090" s="22"/>
      <c r="C1090" s="4">
        <f t="shared" ca="1" si="58"/>
        <v>278</v>
      </c>
      <c r="D1090" s="16"/>
      <c r="E1090" s="16"/>
      <c r="F1090" s="22"/>
      <c r="G1090" s="29"/>
      <c r="K1090" s="30"/>
      <c r="AS1090">
        <v>1090</v>
      </c>
      <c r="AT1090">
        <f>4*60+12</f>
        <v>252</v>
      </c>
    </row>
    <row r="1091" spans="1:46" ht="15.75" x14ac:dyDescent="0.25">
      <c r="A1091" s="16">
        <v>1049</v>
      </c>
      <c r="B1091" s="22"/>
      <c r="C1091" s="4">
        <f t="shared" ca="1" si="58"/>
        <v>228</v>
      </c>
      <c r="D1091" s="16"/>
      <c r="E1091" s="16"/>
      <c r="F1091" s="22"/>
      <c r="G1091" s="29"/>
      <c r="K1091" s="30"/>
      <c r="AS1091">
        <v>1091</v>
      </c>
      <c r="AT1091">
        <f>3*60+51</f>
        <v>231</v>
      </c>
    </row>
    <row r="1092" spans="1:46" ht="15.75" x14ac:dyDescent="0.25">
      <c r="A1092" s="16">
        <v>1050</v>
      </c>
      <c r="B1092" s="22"/>
      <c r="C1092" s="4">
        <f t="shared" ca="1" si="58"/>
        <v>268</v>
      </c>
      <c r="D1092" s="16"/>
      <c r="E1092" s="16"/>
      <c r="F1092" s="22"/>
      <c r="G1092" s="29"/>
      <c r="K1092" s="30"/>
      <c r="AS1092">
        <v>1092</v>
      </c>
      <c r="AT1092">
        <f>4*60+10</f>
        <v>250</v>
      </c>
    </row>
    <row r="1093" spans="1:46" ht="15.75" x14ac:dyDescent="0.25">
      <c r="A1093" s="16">
        <v>1051</v>
      </c>
      <c r="B1093" s="22"/>
      <c r="C1093" s="4">
        <f t="shared" ca="1" si="58"/>
        <v>235</v>
      </c>
      <c r="D1093" s="16"/>
      <c r="E1093" s="16"/>
      <c r="F1093" s="22"/>
      <c r="G1093" s="29"/>
      <c r="K1093" s="30"/>
      <c r="AS1093">
        <v>1093</v>
      </c>
      <c r="AT1093">
        <f t="shared" ref="AT1093:AT1099" si="60">3*60+20</f>
        <v>200</v>
      </c>
    </row>
    <row r="1094" spans="1:46" ht="15.75" x14ac:dyDescent="0.25">
      <c r="A1094" s="16">
        <v>1052</v>
      </c>
      <c r="B1094" s="22"/>
      <c r="C1094" s="4">
        <f t="shared" ca="1" si="58"/>
        <v>244</v>
      </c>
      <c r="D1094" s="16"/>
      <c r="E1094" s="16"/>
      <c r="F1094" s="22"/>
      <c r="G1094" s="29"/>
      <c r="K1094" s="30"/>
      <c r="AS1094">
        <v>1094</v>
      </c>
      <c r="AT1094">
        <f t="shared" si="60"/>
        <v>200</v>
      </c>
    </row>
    <row r="1095" spans="1:46" ht="15.75" x14ac:dyDescent="0.25">
      <c r="A1095" s="16">
        <v>1053</v>
      </c>
      <c r="B1095" s="22"/>
      <c r="C1095" s="4">
        <f t="shared" ca="1" si="58"/>
        <v>268</v>
      </c>
      <c r="D1095" s="16"/>
      <c r="E1095" s="16"/>
      <c r="F1095" s="22"/>
      <c r="G1095" s="29"/>
      <c r="K1095" s="30"/>
      <c r="AS1095">
        <v>1095</v>
      </c>
      <c r="AT1095">
        <f t="shared" si="60"/>
        <v>200</v>
      </c>
    </row>
    <row r="1096" spans="1:46" ht="15.75" x14ac:dyDescent="0.25">
      <c r="A1096" s="16">
        <v>1054</v>
      </c>
      <c r="B1096" s="22"/>
      <c r="C1096" s="4">
        <f t="shared" ca="1" si="58"/>
        <v>265</v>
      </c>
      <c r="D1096" s="16"/>
      <c r="E1096" s="16"/>
      <c r="F1096" s="22"/>
      <c r="G1096" s="29"/>
      <c r="K1096" s="30"/>
      <c r="AS1096">
        <v>1096</v>
      </c>
      <c r="AT1096">
        <f t="shared" si="60"/>
        <v>200</v>
      </c>
    </row>
    <row r="1097" spans="1:46" ht="15.75" x14ac:dyDescent="0.25">
      <c r="A1097" s="16">
        <v>1055</v>
      </c>
      <c r="B1097" s="22"/>
      <c r="C1097" s="4">
        <f t="shared" ca="1" si="58"/>
        <v>235</v>
      </c>
      <c r="D1097" s="16"/>
      <c r="E1097" s="16"/>
      <c r="F1097" s="22"/>
      <c r="G1097" s="29"/>
      <c r="K1097" s="30"/>
      <c r="AS1097">
        <v>1097</v>
      </c>
      <c r="AT1097">
        <f t="shared" si="60"/>
        <v>200</v>
      </c>
    </row>
    <row r="1098" spans="1:46" ht="15.75" x14ac:dyDescent="0.25">
      <c r="A1098" s="16">
        <v>1056</v>
      </c>
      <c r="B1098" s="22"/>
      <c r="C1098" s="4">
        <f t="shared" ca="1" si="58"/>
        <v>278</v>
      </c>
      <c r="D1098" s="16"/>
      <c r="E1098" s="16"/>
      <c r="F1098" s="22"/>
      <c r="G1098" s="29"/>
      <c r="K1098" s="30"/>
      <c r="AS1098">
        <v>1098</v>
      </c>
      <c r="AT1098">
        <f t="shared" si="60"/>
        <v>200</v>
      </c>
    </row>
    <row r="1099" spans="1:46" ht="15.75" x14ac:dyDescent="0.25">
      <c r="A1099" s="16">
        <v>1057</v>
      </c>
      <c r="B1099" s="22"/>
      <c r="C1099" s="4">
        <f t="shared" ca="1" si="58"/>
        <v>288</v>
      </c>
      <c r="D1099" s="16"/>
      <c r="E1099" s="16"/>
      <c r="F1099" s="22"/>
      <c r="G1099" s="29"/>
      <c r="K1099" s="30"/>
      <c r="AS1099">
        <v>1099</v>
      </c>
      <c r="AT1099">
        <f t="shared" si="60"/>
        <v>200</v>
      </c>
    </row>
    <row r="1100" spans="1:46" ht="15.75" x14ac:dyDescent="0.25">
      <c r="A1100" s="16">
        <v>1058</v>
      </c>
      <c r="B1100" s="22"/>
      <c r="C1100" s="4">
        <f t="shared" ca="1" si="58"/>
        <v>225</v>
      </c>
      <c r="D1100" s="16"/>
      <c r="E1100" s="16"/>
      <c r="F1100" s="22"/>
      <c r="G1100" s="29"/>
      <c r="K1100" s="30"/>
      <c r="AS1100">
        <v>1100</v>
      </c>
      <c r="AT1100">
        <v>210</v>
      </c>
    </row>
    <row r="1101" spans="1:46" ht="15.75" x14ac:dyDescent="0.25">
      <c r="A1101" s="16">
        <v>1059</v>
      </c>
      <c r="B1101" s="22"/>
      <c r="C1101" s="4">
        <f t="shared" ca="1" si="58"/>
        <v>247</v>
      </c>
      <c r="D1101" s="16"/>
      <c r="E1101" s="16"/>
      <c r="F1101" s="22"/>
      <c r="G1101" s="29"/>
      <c r="K1101" s="30"/>
      <c r="AS1101">
        <v>1101</v>
      </c>
      <c r="AT1101">
        <f>5*60+47</f>
        <v>347</v>
      </c>
    </row>
    <row r="1102" spans="1:46" ht="15.75" x14ac:dyDescent="0.25">
      <c r="A1102" s="16">
        <v>1060</v>
      </c>
      <c r="B1102" s="22"/>
      <c r="C1102" s="4">
        <f t="shared" ca="1" si="58"/>
        <v>286</v>
      </c>
      <c r="D1102" s="16"/>
      <c r="E1102" s="16"/>
      <c r="F1102" s="22"/>
      <c r="G1102" s="29"/>
      <c r="K1102" s="30"/>
      <c r="AS1102">
        <v>1102</v>
      </c>
      <c r="AT1102">
        <f>2*60+50</f>
        <v>170</v>
      </c>
    </row>
    <row r="1103" spans="1:46" ht="15.75" x14ac:dyDescent="0.25">
      <c r="A1103" s="16">
        <v>1061</v>
      </c>
      <c r="B1103" s="22"/>
      <c r="C1103" s="4">
        <f t="shared" ca="1" si="58"/>
        <v>228</v>
      </c>
      <c r="D1103" s="16"/>
      <c r="E1103" s="16"/>
      <c r="F1103" s="22"/>
      <c r="G1103" s="29"/>
      <c r="K1103" s="30"/>
      <c r="AS1103">
        <v>1103</v>
      </c>
      <c r="AT1103">
        <f>2*60+50</f>
        <v>170</v>
      </c>
    </row>
    <row r="1104" spans="1:46" ht="15.75" x14ac:dyDescent="0.25">
      <c r="A1104" s="16">
        <v>1062</v>
      </c>
      <c r="B1104" s="22"/>
      <c r="C1104" s="4">
        <f t="shared" ca="1" si="58"/>
        <v>230</v>
      </c>
      <c r="D1104" s="16"/>
      <c r="E1104" s="16"/>
      <c r="F1104" s="22"/>
      <c r="G1104" s="29"/>
      <c r="K1104" s="30"/>
      <c r="AS1104">
        <v>1104</v>
      </c>
      <c r="AT1104">
        <f>2*60+50</f>
        <v>170</v>
      </c>
    </row>
    <row r="1105" spans="1:46" ht="15.75" x14ac:dyDescent="0.25">
      <c r="A1105" s="16">
        <v>1063</v>
      </c>
      <c r="B1105" s="22"/>
      <c r="C1105" s="4">
        <f t="shared" ca="1" si="58"/>
        <v>278</v>
      </c>
      <c r="D1105" s="16"/>
      <c r="E1105" s="16"/>
      <c r="F1105" s="22"/>
      <c r="G1105" s="29"/>
      <c r="K1105" s="30"/>
      <c r="AS1105">
        <v>1105</v>
      </c>
      <c r="AT1105">
        <f>3*60+27</f>
        <v>207</v>
      </c>
    </row>
    <row r="1106" spans="1:46" ht="15.75" x14ac:dyDescent="0.25">
      <c r="A1106" s="16">
        <v>1064</v>
      </c>
      <c r="B1106" s="22"/>
      <c r="C1106" s="4">
        <f t="shared" ca="1" si="58"/>
        <v>244</v>
      </c>
      <c r="D1106" s="16"/>
      <c r="E1106" s="16"/>
      <c r="F1106" s="22"/>
      <c r="G1106" s="29"/>
      <c r="K1106" s="30"/>
      <c r="AS1106">
        <v>1106</v>
      </c>
      <c r="AT1106">
        <f>3*60+27</f>
        <v>207</v>
      </c>
    </row>
    <row r="1107" spans="1:46" ht="15.75" x14ac:dyDescent="0.25">
      <c r="A1107" s="16">
        <v>1065</v>
      </c>
      <c r="B1107" s="22"/>
      <c r="C1107" s="4">
        <f t="shared" ca="1" si="58"/>
        <v>230</v>
      </c>
      <c r="D1107" s="16"/>
      <c r="E1107" s="16"/>
      <c r="F1107" s="22"/>
      <c r="G1107" s="29"/>
      <c r="K1107" s="30"/>
      <c r="AS1107">
        <v>1107</v>
      </c>
      <c r="AT1107">
        <f>3*60+27</f>
        <v>207</v>
      </c>
    </row>
    <row r="1108" spans="1:46" ht="15.75" x14ac:dyDescent="0.25">
      <c r="A1108" s="16">
        <v>1066</v>
      </c>
      <c r="B1108" s="22"/>
      <c r="C1108" s="4">
        <f t="shared" ca="1" si="58"/>
        <v>233</v>
      </c>
      <c r="D1108" s="16"/>
      <c r="E1108" s="16"/>
      <c r="F1108" s="22"/>
      <c r="G1108" s="29"/>
      <c r="K1108" s="30"/>
      <c r="AS1108">
        <v>1108</v>
      </c>
      <c r="AT1108">
        <f>3*60+40</f>
        <v>220</v>
      </c>
    </row>
    <row r="1109" spans="1:46" ht="15.75" x14ac:dyDescent="0.25">
      <c r="A1109" s="16">
        <v>1067</v>
      </c>
      <c r="B1109" s="22"/>
      <c r="C1109" s="4">
        <f t="shared" ca="1" si="58"/>
        <v>207</v>
      </c>
      <c r="D1109" s="16"/>
      <c r="E1109" s="16"/>
      <c r="F1109" s="22"/>
      <c r="G1109" s="29"/>
      <c r="K1109" s="30"/>
      <c r="AS1109">
        <v>1109</v>
      </c>
      <c r="AT1109">
        <f>3*60+40</f>
        <v>220</v>
      </c>
    </row>
    <row r="1110" spans="1:46" ht="15.75" x14ac:dyDescent="0.25">
      <c r="A1110" s="16">
        <v>1068</v>
      </c>
      <c r="B1110" s="22"/>
      <c r="C1110" s="4">
        <f t="shared" ca="1" si="58"/>
        <v>253</v>
      </c>
      <c r="D1110" s="16"/>
      <c r="E1110" s="16"/>
      <c r="F1110" s="22"/>
      <c r="G1110" s="29"/>
      <c r="K1110" s="30"/>
      <c r="AS1110">
        <v>1110</v>
      </c>
      <c r="AT1110">
        <f>3*60+40</f>
        <v>220</v>
      </c>
    </row>
    <row r="1111" spans="1:46" ht="15.75" x14ac:dyDescent="0.25">
      <c r="A1111" s="16">
        <v>1069</v>
      </c>
      <c r="B1111" s="22"/>
      <c r="C1111" s="4">
        <f t="shared" ca="1" si="58"/>
        <v>227</v>
      </c>
      <c r="D1111" s="16"/>
      <c r="E1111" s="16"/>
      <c r="F1111" s="22"/>
      <c r="G1111" s="29"/>
      <c r="K1111" s="30"/>
      <c r="AS1111">
        <v>1111</v>
      </c>
      <c r="AT1111">
        <f>3*60+40</f>
        <v>220</v>
      </c>
    </row>
    <row r="1112" spans="1:46" ht="15.75" x14ac:dyDescent="0.25">
      <c r="A1112" s="16">
        <v>1070</v>
      </c>
      <c r="B1112" s="22"/>
      <c r="C1112" s="4">
        <f t="shared" ca="1" si="58"/>
        <v>240</v>
      </c>
      <c r="D1112" s="16"/>
      <c r="E1112" s="16"/>
      <c r="F1112" s="22"/>
      <c r="G1112" s="29"/>
      <c r="K1112" s="30"/>
      <c r="AS1112">
        <v>1112</v>
      </c>
      <c r="AT1112">
        <f>3*60+40</f>
        <v>220</v>
      </c>
    </row>
    <row r="1113" spans="1:46" ht="15.75" x14ac:dyDescent="0.25">
      <c r="A1113" s="16">
        <v>1071</v>
      </c>
      <c r="B1113" s="22"/>
      <c r="C1113" s="4">
        <f t="shared" ca="1" si="58"/>
        <v>195</v>
      </c>
      <c r="D1113" s="16"/>
      <c r="E1113" s="16"/>
      <c r="F1113" s="22"/>
      <c r="G1113" s="29"/>
      <c r="K1113" s="30"/>
      <c r="AS1113">
        <v>1113</v>
      </c>
      <c r="AT1113">
        <f t="shared" ref="AT1113:AT1120" si="61">3*60+17</f>
        <v>197</v>
      </c>
    </row>
    <row r="1114" spans="1:46" ht="15.75" x14ac:dyDescent="0.25">
      <c r="A1114" s="16">
        <v>1072</v>
      </c>
      <c r="B1114" s="22"/>
      <c r="C1114" s="4">
        <f t="shared" ca="1" si="58"/>
        <v>255</v>
      </c>
      <c r="D1114" s="16"/>
      <c r="E1114" s="16"/>
      <c r="F1114" s="22"/>
      <c r="G1114" s="29"/>
      <c r="K1114" s="30"/>
      <c r="AS1114">
        <v>1114</v>
      </c>
      <c r="AT1114">
        <f t="shared" si="61"/>
        <v>197</v>
      </c>
    </row>
    <row r="1115" spans="1:46" ht="15.75" x14ac:dyDescent="0.25">
      <c r="A1115" s="16">
        <v>1073</v>
      </c>
      <c r="B1115" s="22"/>
      <c r="C1115" s="4">
        <f t="shared" ca="1" si="58"/>
        <v>260</v>
      </c>
      <c r="D1115" s="16"/>
      <c r="E1115" s="16"/>
      <c r="F1115" s="22"/>
      <c r="G1115" s="29"/>
      <c r="K1115" s="30"/>
      <c r="AS1115">
        <v>1115</v>
      </c>
      <c r="AT1115">
        <f t="shared" si="61"/>
        <v>197</v>
      </c>
    </row>
    <row r="1116" spans="1:46" ht="15.75" x14ac:dyDescent="0.25">
      <c r="A1116" s="16">
        <v>1074</v>
      </c>
      <c r="B1116" s="22"/>
      <c r="C1116" s="4">
        <f t="shared" ca="1" si="58"/>
        <v>254</v>
      </c>
      <c r="D1116" s="16"/>
      <c r="E1116" s="16"/>
      <c r="F1116" s="22"/>
      <c r="G1116" s="29"/>
      <c r="K1116" s="30"/>
      <c r="AS1116">
        <v>1116</v>
      </c>
      <c r="AT1116">
        <f t="shared" si="61"/>
        <v>197</v>
      </c>
    </row>
    <row r="1117" spans="1:46" ht="15.75" x14ac:dyDescent="0.25">
      <c r="A1117" s="16">
        <v>1075</v>
      </c>
      <c r="B1117" s="22"/>
      <c r="C1117" s="4">
        <f t="shared" ca="1" si="58"/>
        <v>247</v>
      </c>
      <c r="D1117" s="16"/>
      <c r="E1117" s="16"/>
      <c r="F1117" s="22"/>
      <c r="G1117" s="29"/>
      <c r="K1117" s="30"/>
      <c r="AS1117">
        <v>1117</v>
      </c>
      <c r="AT1117">
        <f t="shared" si="61"/>
        <v>197</v>
      </c>
    </row>
    <row r="1118" spans="1:46" ht="15.75" x14ac:dyDescent="0.25">
      <c r="A1118" s="16">
        <v>1076</v>
      </c>
      <c r="B1118" s="22"/>
      <c r="C1118" s="4">
        <f t="shared" ca="1" si="58"/>
        <v>247</v>
      </c>
      <c r="D1118" s="16"/>
      <c r="E1118" s="16"/>
      <c r="F1118" s="22"/>
      <c r="G1118" s="29"/>
      <c r="K1118" s="30"/>
      <c r="AS1118">
        <v>1118</v>
      </c>
      <c r="AT1118">
        <f t="shared" si="61"/>
        <v>197</v>
      </c>
    </row>
    <row r="1119" spans="1:46" ht="15.75" x14ac:dyDescent="0.25">
      <c r="A1119" s="16">
        <v>1077</v>
      </c>
      <c r="B1119" s="22"/>
      <c r="C1119" s="4">
        <f t="shared" ca="1" si="58"/>
        <v>230</v>
      </c>
      <c r="D1119" s="16"/>
      <c r="E1119" s="16"/>
      <c r="F1119" s="22"/>
      <c r="G1119" s="29"/>
      <c r="K1119" s="30"/>
      <c r="AS1119">
        <v>1119</v>
      </c>
      <c r="AT1119">
        <f t="shared" si="61"/>
        <v>197</v>
      </c>
    </row>
    <row r="1120" spans="1:46" ht="15.75" x14ac:dyDescent="0.25">
      <c r="A1120" s="16">
        <v>1078</v>
      </c>
      <c r="B1120" s="22"/>
      <c r="C1120" s="4">
        <f t="shared" ca="1" si="58"/>
        <v>211</v>
      </c>
      <c r="D1120" s="16"/>
      <c r="E1120" s="16"/>
      <c r="F1120" s="22"/>
      <c r="G1120" s="29"/>
      <c r="K1120" s="30"/>
      <c r="AS1120">
        <v>1120</v>
      </c>
      <c r="AT1120">
        <f t="shared" si="61"/>
        <v>197</v>
      </c>
    </row>
    <row r="1121" spans="1:46" ht="15.75" x14ac:dyDescent="0.25">
      <c r="A1121" s="16">
        <v>1079</v>
      </c>
      <c r="B1121" s="22"/>
      <c r="C1121" s="4">
        <f t="shared" ca="1" si="58"/>
        <v>220</v>
      </c>
      <c r="D1121" s="16"/>
      <c r="E1121" s="16"/>
      <c r="F1121" s="22"/>
      <c r="G1121" s="29"/>
      <c r="K1121" s="30"/>
      <c r="AS1121">
        <v>1121</v>
      </c>
      <c r="AT1121">
        <f t="shared" ref="AT1121:AT1127" si="62">4*60+25</f>
        <v>265</v>
      </c>
    </row>
    <row r="1122" spans="1:46" ht="15.75" x14ac:dyDescent="0.25">
      <c r="A1122" s="16">
        <v>1080</v>
      </c>
      <c r="B1122" s="22"/>
      <c r="C1122" s="4">
        <f t="shared" ca="1" si="58"/>
        <v>210</v>
      </c>
      <c r="D1122" s="16"/>
      <c r="E1122" s="16"/>
      <c r="F1122" s="22"/>
      <c r="G1122" s="29"/>
      <c r="K1122" s="30"/>
      <c r="AS1122">
        <v>1122</v>
      </c>
      <c r="AT1122">
        <f t="shared" si="62"/>
        <v>265</v>
      </c>
    </row>
    <row r="1123" spans="1:46" ht="15.75" x14ac:dyDescent="0.25">
      <c r="A1123" s="16">
        <v>1081</v>
      </c>
      <c r="B1123" s="22"/>
      <c r="C1123" s="4">
        <f t="shared" ca="1" si="58"/>
        <v>302</v>
      </c>
      <c r="D1123" s="16"/>
      <c r="E1123" s="16"/>
      <c r="F1123" s="22"/>
      <c r="G1123" s="29"/>
      <c r="K1123" s="30"/>
      <c r="AS1123">
        <v>1123</v>
      </c>
      <c r="AT1123">
        <f t="shared" si="62"/>
        <v>265</v>
      </c>
    </row>
    <row r="1124" spans="1:46" ht="15.75" x14ac:dyDescent="0.25">
      <c r="A1124" s="16">
        <v>1082</v>
      </c>
      <c r="B1124" s="22"/>
      <c r="C1124" s="4">
        <f t="shared" ca="1" si="58"/>
        <v>165</v>
      </c>
      <c r="D1124" s="16"/>
      <c r="E1124" s="16"/>
      <c r="F1124" s="22"/>
      <c r="G1124" s="29"/>
      <c r="K1124" s="30"/>
      <c r="AS1124">
        <v>1124</v>
      </c>
      <c r="AT1124">
        <f t="shared" si="62"/>
        <v>265</v>
      </c>
    </row>
    <row r="1125" spans="1:46" ht="15.75" x14ac:dyDescent="0.25">
      <c r="A1125" s="16">
        <v>1083</v>
      </c>
      <c r="B1125" s="22"/>
      <c r="C1125" s="4">
        <f t="shared" ca="1" si="58"/>
        <v>200</v>
      </c>
      <c r="D1125" s="16"/>
      <c r="E1125" s="16"/>
      <c r="F1125" s="22"/>
      <c r="G1125" s="29"/>
      <c r="K1125" s="30"/>
      <c r="AS1125">
        <v>1125</v>
      </c>
      <c r="AT1125">
        <f t="shared" si="62"/>
        <v>265</v>
      </c>
    </row>
    <row r="1126" spans="1:46" ht="15.75" x14ac:dyDescent="0.25">
      <c r="A1126" s="16">
        <v>1084</v>
      </c>
      <c r="B1126" s="22"/>
      <c r="C1126" s="4">
        <f t="shared" ca="1" si="58"/>
        <v>223</v>
      </c>
      <c r="D1126" s="16"/>
      <c r="E1126" s="16"/>
      <c r="F1126" s="22"/>
      <c r="G1126" s="29"/>
      <c r="K1126" s="30"/>
      <c r="AS1126">
        <v>1126</v>
      </c>
      <c r="AT1126">
        <f t="shared" si="62"/>
        <v>265</v>
      </c>
    </row>
    <row r="1127" spans="1:46" ht="15.75" x14ac:dyDescent="0.25">
      <c r="A1127" s="16">
        <v>1085</v>
      </c>
      <c r="B1127" s="22"/>
      <c r="C1127" s="4">
        <f t="shared" ca="1" si="58"/>
        <v>269</v>
      </c>
      <c r="D1127" s="16"/>
      <c r="E1127" s="16"/>
      <c r="F1127" s="22"/>
      <c r="G1127" s="29"/>
      <c r="K1127" s="30"/>
      <c r="AS1127">
        <v>1127</v>
      </c>
      <c r="AT1127">
        <f t="shared" si="62"/>
        <v>265</v>
      </c>
    </row>
    <row r="1128" spans="1:46" ht="15.75" x14ac:dyDescent="0.25">
      <c r="A1128" s="16">
        <v>1086</v>
      </c>
      <c r="B1128" s="22"/>
      <c r="C1128" s="4">
        <f t="shared" ca="1" si="58"/>
        <v>239</v>
      </c>
      <c r="D1128" s="16"/>
      <c r="E1128" s="16"/>
      <c r="F1128" s="22"/>
      <c r="G1128" s="29"/>
      <c r="K1128" s="30"/>
      <c r="AS1128">
        <v>1128</v>
      </c>
      <c r="AT1128">
        <f t="shared" ref="AT1128:AT1141" si="63">5*60+8</f>
        <v>308</v>
      </c>
    </row>
    <row r="1129" spans="1:46" ht="15.75" x14ac:dyDescent="0.25">
      <c r="A1129" s="16">
        <v>1087</v>
      </c>
      <c r="B1129" s="22"/>
      <c r="C1129" s="4">
        <f t="shared" ca="1" si="58"/>
        <v>287</v>
      </c>
      <c r="D1129" s="16"/>
      <c r="E1129" s="16"/>
      <c r="F1129" s="22"/>
      <c r="G1129" s="29"/>
      <c r="K1129" s="30"/>
      <c r="AS1129">
        <v>1129</v>
      </c>
      <c r="AT1129">
        <f t="shared" si="63"/>
        <v>308</v>
      </c>
    </row>
    <row r="1130" spans="1:46" ht="15.75" x14ac:dyDescent="0.25">
      <c r="A1130" s="16">
        <v>1088</v>
      </c>
      <c r="B1130" s="22"/>
      <c r="C1130" s="4">
        <f t="shared" ca="1" si="58"/>
        <v>229</v>
      </c>
      <c r="D1130" s="16"/>
      <c r="E1130" s="16"/>
      <c r="F1130" s="22"/>
      <c r="G1130" s="29"/>
      <c r="K1130" s="30"/>
      <c r="AS1130">
        <v>1130</v>
      </c>
      <c r="AT1130">
        <f t="shared" si="63"/>
        <v>308</v>
      </c>
    </row>
    <row r="1131" spans="1:46" ht="15.75" x14ac:dyDescent="0.25">
      <c r="A1131" s="16">
        <v>1089</v>
      </c>
      <c r="B1131" s="22"/>
      <c r="C1131" s="4">
        <f t="shared" ref="C1131:C1194" ca="1" si="64">IF(OR(ISBLANK(A1131),A1131&gt;$I$9),NA(),OFFSET(INDIRECT($BA$3),A1131-1,0,1,1))</f>
        <v>208</v>
      </c>
      <c r="D1131" s="16"/>
      <c r="E1131" s="16"/>
      <c r="F1131" s="22"/>
      <c r="G1131" s="29"/>
      <c r="K1131" s="30"/>
      <c r="AS1131">
        <v>1131</v>
      </c>
      <c r="AT1131">
        <f t="shared" si="63"/>
        <v>308</v>
      </c>
    </row>
    <row r="1132" spans="1:46" ht="15.75" x14ac:dyDescent="0.25">
      <c r="A1132" s="16">
        <v>1090</v>
      </c>
      <c r="B1132" s="22"/>
      <c r="C1132" s="4">
        <f t="shared" ca="1" si="64"/>
        <v>274</v>
      </c>
      <c r="D1132" s="16"/>
      <c r="E1132" s="16"/>
      <c r="F1132" s="22"/>
      <c r="G1132" s="29"/>
      <c r="K1132" s="30"/>
      <c r="AS1132">
        <v>1132</v>
      </c>
      <c r="AT1132">
        <f t="shared" si="63"/>
        <v>308</v>
      </c>
    </row>
    <row r="1133" spans="1:46" ht="15.75" x14ac:dyDescent="0.25">
      <c r="A1133" s="16">
        <v>1091</v>
      </c>
      <c r="B1133" s="22"/>
      <c r="C1133" s="4">
        <f t="shared" ca="1" si="64"/>
        <v>216</v>
      </c>
      <c r="D1133" s="16"/>
      <c r="E1133" s="16"/>
      <c r="F1133" s="22"/>
      <c r="G1133" s="29"/>
      <c r="K1133" s="30"/>
      <c r="AS1133">
        <v>1133</v>
      </c>
      <c r="AT1133">
        <f t="shared" si="63"/>
        <v>308</v>
      </c>
    </row>
    <row r="1134" spans="1:46" ht="15.75" x14ac:dyDescent="0.25">
      <c r="A1134" s="16">
        <v>1092</v>
      </c>
      <c r="B1134" s="22"/>
      <c r="C1134" s="4">
        <f t="shared" ca="1" si="64"/>
        <v>264</v>
      </c>
      <c r="D1134" s="16"/>
      <c r="E1134" s="16"/>
      <c r="F1134" s="22"/>
      <c r="G1134" s="29"/>
      <c r="K1134" s="30"/>
      <c r="AS1134">
        <v>1134</v>
      </c>
      <c r="AT1134">
        <f t="shared" si="63"/>
        <v>308</v>
      </c>
    </row>
    <row r="1135" spans="1:46" ht="15.75" x14ac:dyDescent="0.25">
      <c r="A1135" s="16">
        <v>1093</v>
      </c>
      <c r="B1135" s="22"/>
      <c r="C1135" s="4">
        <f t="shared" ca="1" si="64"/>
        <v>289</v>
      </c>
      <c r="D1135" s="16"/>
      <c r="E1135" s="16"/>
      <c r="F1135" s="22"/>
      <c r="G1135" s="29"/>
      <c r="K1135" s="30"/>
      <c r="AS1135">
        <v>1135</v>
      </c>
      <c r="AT1135">
        <f t="shared" si="63"/>
        <v>308</v>
      </c>
    </row>
    <row r="1136" spans="1:46" ht="15.75" x14ac:dyDescent="0.25">
      <c r="A1136" s="16">
        <v>1094</v>
      </c>
      <c r="B1136" s="22"/>
      <c r="C1136" s="4">
        <f t="shared" ca="1" si="64"/>
        <v>267</v>
      </c>
      <c r="D1136" s="16"/>
      <c r="E1136" s="16"/>
      <c r="F1136" s="22"/>
      <c r="G1136" s="29"/>
      <c r="K1136" s="30"/>
      <c r="AS1136">
        <v>1136</v>
      </c>
      <c r="AT1136">
        <f t="shared" si="63"/>
        <v>308</v>
      </c>
    </row>
    <row r="1137" spans="1:46" ht="15.75" x14ac:dyDescent="0.25">
      <c r="A1137" s="16">
        <v>1095</v>
      </c>
      <c r="B1137" s="22"/>
      <c r="C1137" s="4">
        <f t="shared" ca="1" si="64"/>
        <v>253</v>
      </c>
      <c r="D1137" s="16"/>
      <c r="E1137" s="16"/>
      <c r="F1137" s="22"/>
      <c r="G1137" s="29"/>
      <c r="K1137" s="30"/>
      <c r="AS1137">
        <v>1137</v>
      </c>
      <c r="AT1137">
        <f t="shared" si="63"/>
        <v>308</v>
      </c>
    </row>
    <row r="1138" spans="1:46" ht="15.75" x14ac:dyDescent="0.25">
      <c r="A1138" s="16">
        <v>1096</v>
      </c>
      <c r="B1138" s="22"/>
      <c r="C1138" s="4">
        <f t="shared" ca="1" si="64"/>
        <v>285</v>
      </c>
      <c r="D1138" s="16"/>
      <c r="E1138" s="16"/>
      <c r="F1138" s="22"/>
      <c r="G1138" s="29"/>
      <c r="K1138" s="30"/>
      <c r="AS1138">
        <v>1138</v>
      </c>
      <c r="AT1138">
        <f t="shared" si="63"/>
        <v>308</v>
      </c>
    </row>
    <row r="1139" spans="1:46" ht="15.75" x14ac:dyDescent="0.25">
      <c r="A1139" s="16">
        <v>1097</v>
      </c>
      <c r="B1139" s="22"/>
      <c r="C1139" s="4">
        <f t="shared" ca="1" si="64"/>
        <v>227</v>
      </c>
      <c r="D1139" s="16"/>
      <c r="E1139" s="16"/>
      <c r="F1139" s="22"/>
      <c r="G1139" s="29"/>
      <c r="K1139" s="30"/>
      <c r="AS1139">
        <v>1139</v>
      </c>
      <c r="AT1139">
        <f t="shared" si="63"/>
        <v>308</v>
      </c>
    </row>
    <row r="1140" spans="1:46" ht="15.75" x14ac:dyDescent="0.25">
      <c r="A1140" s="16">
        <v>1098</v>
      </c>
      <c r="B1140" s="22"/>
      <c r="C1140" s="4">
        <f t="shared" ca="1" si="64"/>
        <v>248</v>
      </c>
      <c r="D1140" s="16"/>
      <c r="E1140" s="16"/>
      <c r="F1140" s="22"/>
      <c r="G1140" s="29"/>
      <c r="K1140" s="30"/>
      <c r="AS1140">
        <v>1140</v>
      </c>
      <c r="AT1140">
        <f t="shared" si="63"/>
        <v>308</v>
      </c>
    </row>
    <row r="1141" spans="1:46" ht="15.75" x14ac:dyDescent="0.25">
      <c r="A1141" s="16">
        <v>1099</v>
      </c>
      <c r="B1141" s="22"/>
      <c r="C1141" s="4">
        <f t="shared" ca="1" si="64"/>
        <v>258</v>
      </c>
      <c r="D1141" s="16"/>
      <c r="E1141" s="16"/>
      <c r="F1141" s="22"/>
      <c r="G1141" s="29"/>
      <c r="K1141" s="30"/>
      <c r="AS1141">
        <v>1141</v>
      </c>
      <c r="AT1141">
        <f t="shared" si="63"/>
        <v>308</v>
      </c>
    </row>
    <row r="1142" spans="1:46" ht="15.75" x14ac:dyDescent="0.25">
      <c r="A1142" s="16">
        <v>1100</v>
      </c>
      <c r="B1142" s="22"/>
      <c r="C1142" s="4">
        <f t="shared" ca="1" si="64"/>
        <v>192</v>
      </c>
      <c r="D1142" s="16"/>
      <c r="E1142" s="16"/>
      <c r="F1142" s="22"/>
      <c r="G1142" s="29"/>
      <c r="K1142" s="30"/>
      <c r="AS1142">
        <v>1142</v>
      </c>
      <c r="AT1142">
        <f>3*60+50</f>
        <v>230</v>
      </c>
    </row>
    <row r="1143" spans="1:46" ht="15.75" x14ac:dyDescent="0.25">
      <c r="A1143" s="16">
        <v>1101</v>
      </c>
      <c r="B1143" s="22"/>
      <c r="C1143" s="4">
        <f t="shared" ca="1" si="64"/>
        <v>283</v>
      </c>
      <c r="D1143" s="16"/>
      <c r="E1143" s="16"/>
      <c r="F1143" s="22"/>
      <c r="G1143" s="29"/>
      <c r="K1143" s="30"/>
      <c r="AS1143">
        <v>1143</v>
      </c>
      <c r="AT1143">
        <f>3*60+50</f>
        <v>230</v>
      </c>
    </row>
    <row r="1144" spans="1:46" ht="15.75" x14ac:dyDescent="0.25">
      <c r="A1144" s="16">
        <v>1102</v>
      </c>
      <c r="B1144" s="22"/>
      <c r="C1144" s="4">
        <f t="shared" ca="1" si="64"/>
        <v>254</v>
      </c>
      <c r="D1144" s="16"/>
      <c r="E1144" s="16"/>
      <c r="F1144" s="22"/>
      <c r="G1144" s="29"/>
      <c r="K1144" s="30"/>
      <c r="AS1144">
        <v>1144</v>
      </c>
      <c r="AT1144">
        <f>4*60+33</f>
        <v>273</v>
      </c>
    </row>
    <row r="1145" spans="1:46" ht="15.75" x14ac:dyDescent="0.25">
      <c r="A1145" s="16">
        <v>1103</v>
      </c>
      <c r="B1145" s="22"/>
      <c r="C1145" s="4">
        <f t="shared" ca="1" si="64"/>
        <v>268</v>
      </c>
      <c r="D1145" s="16"/>
      <c r="E1145" s="16"/>
      <c r="F1145" s="22"/>
      <c r="G1145" s="29"/>
      <c r="K1145" s="30"/>
      <c r="AS1145">
        <v>1145</v>
      </c>
      <c r="AT1145">
        <f>4*60+33</f>
        <v>273</v>
      </c>
    </row>
    <row r="1146" spans="1:46" ht="15.75" x14ac:dyDescent="0.25">
      <c r="A1146" s="16">
        <v>1104</v>
      </c>
      <c r="B1146" s="22"/>
      <c r="C1146" s="4">
        <f t="shared" ca="1" si="64"/>
        <v>230</v>
      </c>
      <c r="D1146" s="16"/>
      <c r="E1146" s="16"/>
      <c r="F1146" s="22"/>
      <c r="G1146" s="29"/>
      <c r="K1146" s="30"/>
      <c r="AS1146">
        <v>1146</v>
      </c>
      <c r="AT1146">
        <f>4*60+33</f>
        <v>273</v>
      </c>
    </row>
    <row r="1147" spans="1:46" ht="15.75" x14ac:dyDescent="0.25">
      <c r="A1147" s="16">
        <v>1105</v>
      </c>
      <c r="B1147" s="22"/>
      <c r="C1147" s="4">
        <f t="shared" ca="1" si="64"/>
        <v>235</v>
      </c>
      <c r="D1147" s="16"/>
      <c r="E1147" s="16"/>
      <c r="F1147" s="22"/>
      <c r="G1147" s="29"/>
      <c r="K1147" s="30"/>
      <c r="AS1147">
        <v>1147</v>
      </c>
      <c r="AT1147">
        <f>4*60+33</f>
        <v>273</v>
      </c>
    </row>
    <row r="1148" spans="1:46" ht="15.75" x14ac:dyDescent="0.25">
      <c r="A1148" s="16">
        <v>1106</v>
      </c>
      <c r="B1148" s="22"/>
      <c r="C1148" s="4">
        <f t="shared" ca="1" si="64"/>
        <v>269</v>
      </c>
      <c r="D1148" s="16"/>
      <c r="E1148" s="16"/>
      <c r="F1148" s="22"/>
      <c r="G1148" s="29"/>
      <c r="K1148" s="30"/>
      <c r="AS1148">
        <v>1148</v>
      </c>
      <c r="AT1148">
        <f>4*60+33</f>
        <v>273</v>
      </c>
    </row>
    <row r="1149" spans="1:46" ht="15.75" x14ac:dyDescent="0.25">
      <c r="A1149" s="16">
        <v>1107</v>
      </c>
      <c r="B1149" s="22"/>
      <c r="C1149" s="4">
        <f t="shared" ca="1" si="64"/>
        <v>218</v>
      </c>
      <c r="D1149" s="16"/>
      <c r="E1149" s="16"/>
      <c r="F1149" s="22"/>
      <c r="G1149" s="29"/>
      <c r="K1149" s="30"/>
      <c r="AS1149">
        <v>1149</v>
      </c>
      <c r="AT1149">
        <f t="shared" ref="AT1149:AT1157" si="65">4*60+33</f>
        <v>273</v>
      </c>
    </row>
    <row r="1150" spans="1:46" ht="15.75" x14ac:dyDescent="0.25">
      <c r="A1150" s="16">
        <v>1108</v>
      </c>
      <c r="B1150" s="22"/>
      <c r="C1150" s="4">
        <f t="shared" ca="1" si="64"/>
        <v>163</v>
      </c>
      <c r="D1150" s="16"/>
      <c r="E1150" s="16"/>
      <c r="F1150" s="22"/>
      <c r="G1150" s="29"/>
      <c r="K1150" s="30"/>
      <c r="AS1150">
        <v>1150</v>
      </c>
      <c r="AT1150">
        <f t="shared" si="65"/>
        <v>273</v>
      </c>
    </row>
    <row r="1151" spans="1:46" ht="15.75" x14ac:dyDescent="0.25">
      <c r="A1151" s="16">
        <v>1109</v>
      </c>
      <c r="B1151" s="22"/>
      <c r="C1151" s="4">
        <f t="shared" ca="1" si="64"/>
        <v>208</v>
      </c>
      <c r="D1151" s="16"/>
      <c r="E1151" s="16"/>
      <c r="F1151" s="22"/>
      <c r="G1151" s="29"/>
      <c r="K1151" s="30"/>
      <c r="AS1151">
        <v>1151</v>
      </c>
      <c r="AT1151">
        <f t="shared" si="65"/>
        <v>273</v>
      </c>
    </row>
    <row r="1152" spans="1:46" ht="15.75" x14ac:dyDescent="0.25">
      <c r="A1152" s="16">
        <v>1110</v>
      </c>
      <c r="B1152" s="22"/>
      <c r="C1152" s="4">
        <f t="shared" ca="1" si="64"/>
        <v>134</v>
      </c>
      <c r="D1152" s="16"/>
      <c r="E1152" s="16"/>
      <c r="F1152" s="22"/>
      <c r="G1152" s="29"/>
      <c r="K1152" s="30"/>
      <c r="AS1152">
        <v>1152</v>
      </c>
      <c r="AT1152">
        <f t="shared" si="65"/>
        <v>273</v>
      </c>
    </row>
    <row r="1153" spans="1:46" ht="15.75" x14ac:dyDescent="0.25">
      <c r="A1153" s="16">
        <v>1111</v>
      </c>
      <c r="B1153" s="22"/>
      <c r="C1153" s="4">
        <f t="shared" ca="1" si="64"/>
        <v>192</v>
      </c>
      <c r="D1153" s="16"/>
      <c r="E1153" s="16"/>
      <c r="F1153" s="22"/>
      <c r="G1153" s="29"/>
      <c r="K1153" s="30"/>
      <c r="AS1153">
        <v>1153</v>
      </c>
      <c r="AT1153">
        <f t="shared" si="65"/>
        <v>273</v>
      </c>
    </row>
    <row r="1154" spans="1:46" ht="15.75" x14ac:dyDescent="0.25">
      <c r="A1154" s="16">
        <v>1112</v>
      </c>
      <c r="B1154" s="22"/>
      <c r="C1154" s="4">
        <f t="shared" ca="1" si="64"/>
        <v>216</v>
      </c>
      <c r="D1154" s="16"/>
      <c r="E1154" s="16"/>
      <c r="F1154" s="22"/>
      <c r="G1154" s="29"/>
      <c r="K1154" s="30"/>
      <c r="AS1154">
        <v>1154</v>
      </c>
      <c r="AT1154">
        <f t="shared" si="65"/>
        <v>273</v>
      </c>
    </row>
    <row r="1155" spans="1:46" ht="15.75" x14ac:dyDescent="0.25">
      <c r="A1155" s="16">
        <v>1113</v>
      </c>
      <c r="B1155" s="22"/>
      <c r="C1155" s="4">
        <f t="shared" ca="1" si="64"/>
        <v>237</v>
      </c>
      <c r="D1155" s="16"/>
      <c r="E1155" s="16"/>
      <c r="F1155" s="22"/>
      <c r="G1155" s="29"/>
      <c r="K1155" s="30"/>
      <c r="AS1155">
        <v>1155</v>
      </c>
      <c r="AT1155">
        <f t="shared" si="65"/>
        <v>273</v>
      </c>
    </row>
    <row r="1156" spans="1:46" ht="15.75" x14ac:dyDescent="0.25">
      <c r="A1156" s="16">
        <v>1114</v>
      </c>
      <c r="B1156" s="22"/>
      <c r="C1156" s="4">
        <f t="shared" ca="1" si="64"/>
        <v>254</v>
      </c>
      <c r="D1156" s="16"/>
      <c r="E1156" s="16"/>
      <c r="F1156" s="22"/>
      <c r="G1156" s="29"/>
      <c r="K1156" s="30"/>
      <c r="AS1156">
        <v>1156</v>
      </c>
      <c r="AT1156">
        <f t="shared" si="65"/>
        <v>273</v>
      </c>
    </row>
    <row r="1157" spans="1:46" ht="15.75" x14ac:dyDescent="0.25">
      <c r="A1157" s="16">
        <v>1115</v>
      </c>
      <c r="B1157" s="22"/>
      <c r="C1157" s="4">
        <f t="shared" ca="1" si="64"/>
        <v>230</v>
      </c>
      <c r="D1157" s="16"/>
      <c r="E1157" s="16"/>
      <c r="F1157" s="22"/>
      <c r="G1157" s="29"/>
      <c r="K1157" s="30"/>
      <c r="AS1157">
        <v>1157</v>
      </c>
      <c r="AT1157">
        <f t="shared" si="65"/>
        <v>273</v>
      </c>
    </row>
    <row r="1158" spans="1:46" ht="15.75" x14ac:dyDescent="0.25">
      <c r="A1158" s="16">
        <v>1116</v>
      </c>
      <c r="B1158" s="22"/>
      <c r="C1158" s="4">
        <f t="shared" ca="1" si="64"/>
        <v>212</v>
      </c>
      <c r="D1158" s="16"/>
      <c r="E1158" s="16"/>
      <c r="F1158" s="22"/>
      <c r="G1158" s="29"/>
      <c r="K1158" s="30"/>
      <c r="AS1158">
        <v>1158</v>
      </c>
      <c r="AT1158">
        <f t="shared" ref="AT1158:AT1165" si="66">4*60+5</f>
        <v>245</v>
      </c>
    </row>
    <row r="1159" spans="1:46" ht="15.75" x14ac:dyDescent="0.25">
      <c r="A1159" s="16">
        <v>1117</v>
      </c>
      <c r="B1159" s="22"/>
      <c r="C1159" s="4">
        <f t="shared" ca="1" si="64"/>
        <v>240</v>
      </c>
      <c r="D1159" s="16"/>
      <c r="E1159" s="16"/>
      <c r="F1159" s="22"/>
      <c r="G1159" s="29"/>
      <c r="K1159" s="30"/>
      <c r="AS1159">
        <v>1159</v>
      </c>
      <c r="AT1159">
        <f t="shared" si="66"/>
        <v>245</v>
      </c>
    </row>
    <row r="1160" spans="1:46" ht="15.75" x14ac:dyDescent="0.25">
      <c r="A1160" s="16">
        <v>1118</v>
      </c>
      <c r="B1160" s="22"/>
      <c r="C1160" s="4">
        <f t="shared" ca="1" si="64"/>
        <v>195</v>
      </c>
      <c r="D1160" s="16"/>
      <c r="E1160" s="16"/>
      <c r="F1160" s="22"/>
      <c r="G1160" s="29"/>
      <c r="K1160" s="30"/>
      <c r="AS1160">
        <v>1160</v>
      </c>
      <c r="AT1160">
        <f t="shared" si="66"/>
        <v>245</v>
      </c>
    </row>
    <row r="1161" spans="1:46" ht="15.75" x14ac:dyDescent="0.25">
      <c r="A1161" s="16">
        <v>1119</v>
      </c>
      <c r="B1161" s="22"/>
      <c r="C1161" s="4">
        <f t="shared" ca="1" si="64"/>
        <v>299</v>
      </c>
      <c r="D1161" s="16"/>
      <c r="E1161" s="16"/>
      <c r="F1161" s="22"/>
      <c r="G1161" s="29"/>
      <c r="K1161" s="30"/>
      <c r="AS1161">
        <v>1161</v>
      </c>
      <c r="AT1161">
        <f t="shared" si="66"/>
        <v>245</v>
      </c>
    </row>
    <row r="1162" spans="1:46" ht="15.75" x14ac:dyDescent="0.25">
      <c r="A1162" s="16">
        <v>1120</v>
      </c>
      <c r="B1162" s="22"/>
      <c r="C1162" s="4">
        <f t="shared" ca="1" si="64"/>
        <v>244</v>
      </c>
      <c r="D1162" s="16"/>
      <c r="E1162" s="16"/>
      <c r="F1162" s="22"/>
      <c r="G1162" s="29"/>
      <c r="K1162" s="30"/>
      <c r="AS1162">
        <v>1162</v>
      </c>
      <c r="AT1162">
        <f t="shared" si="66"/>
        <v>245</v>
      </c>
    </row>
    <row r="1163" spans="1:46" ht="15.75" x14ac:dyDescent="0.25">
      <c r="A1163" s="16">
        <v>1121</v>
      </c>
      <c r="B1163" s="22"/>
      <c r="C1163" s="4">
        <f t="shared" ca="1" si="64"/>
        <v>314</v>
      </c>
      <c r="D1163" s="16"/>
      <c r="E1163" s="16"/>
      <c r="F1163" s="22"/>
      <c r="G1163" s="29"/>
      <c r="K1163" s="30"/>
      <c r="AS1163">
        <v>1163</v>
      </c>
      <c r="AT1163">
        <f t="shared" si="66"/>
        <v>245</v>
      </c>
    </row>
    <row r="1164" spans="1:46" ht="15.75" x14ac:dyDescent="0.25">
      <c r="A1164" s="16">
        <v>1122</v>
      </c>
      <c r="B1164" s="22"/>
      <c r="C1164" s="4">
        <f t="shared" ca="1" si="64"/>
        <v>238</v>
      </c>
      <c r="D1164" s="16"/>
      <c r="E1164" s="16"/>
      <c r="F1164" s="22"/>
      <c r="G1164" s="29"/>
      <c r="K1164" s="30"/>
      <c r="AS1164">
        <v>1164</v>
      </c>
      <c r="AT1164">
        <f t="shared" si="66"/>
        <v>245</v>
      </c>
    </row>
    <row r="1165" spans="1:46" ht="15.75" x14ac:dyDescent="0.25">
      <c r="A1165" s="16">
        <v>1123</v>
      </c>
      <c r="B1165" s="22"/>
      <c r="C1165" s="4">
        <f t="shared" ca="1" si="64"/>
        <v>203</v>
      </c>
      <c r="D1165" s="16"/>
      <c r="E1165" s="16"/>
      <c r="F1165" s="22"/>
      <c r="G1165" s="29"/>
      <c r="K1165" s="30"/>
      <c r="AS1165">
        <v>1165</v>
      </c>
      <c r="AT1165">
        <f t="shared" si="66"/>
        <v>245</v>
      </c>
    </row>
    <row r="1166" spans="1:46" ht="15.75" x14ac:dyDescent="0.25">
      <c r="A1166" s="16">
        <v>1124</v>
      </c>
      <c r="B1166" s="22"/>
      <c r="C1166" s="4">
        <f t="shared" ca="1" si="64"/>
        <v>178</v>
      </c>
      <c r="D1166" s="16"/>
      <c r="E1166" s="16"/>
      <c r="F1166" s="22"/>
      <c r="G1166" s="29"/>
      <c r="K1166" s="30"/>
      <c r="AS1166">
        <v>1166</v>
      </c>
      <c r="AT1166">
        <f>4*60+36</f>
        <v>276</v>
      </c>
    </row>
    <row r="1167" spans="1:46" ht="15.75" x14ac:dyDescent="0.25">
      <c r="A1167" s="16">
        <v>1125</v>
      </c>
      <c r="B1167" s="22"/>
      <c r="C1167" s="4">
        <f t="shared" ca="1" si="64"/>
        <v>242</v>
      </c>
      <c r="D1167" s="16"/>
      <c r="E1167" s="16"/>
      <c r="F1167" s="22"/>
      <c r="G1167" s="29"/>
      <c r="K1167" s="30"/>
      <c r="AS1167">
        <v>1167</v>
      </c>
      <c r="AT1167">
        <f>4*60+36</f>
        <v>276</v>
      </c>
    </row>
    <row r="1168" spans="1:46" ht="15.75" x14ac:dyDescent="0.25">
      <c r="A1168" s="16">
        <v>1126</v>
      </c>
      <c r="B1168" s="22"/>
      <c r="C1168" s="4">
        <f t="shared" ca="1" si="64"/>
        <v>231</v>
      </c>
      <c r="D1168" s="16"/>
      <c r="E1168" s="16"/>
      <c r="F1168" s="22"/>
      <c r="G1168" s="29"/>
      <c r="K1168" s="30"/>
      <c r="AS1168">
        <v>1168</v>
      </c>
      <c r="AT1168">
        <f t="shared" ref="AT1168:AT1175" si="67">4*60+25</f>
        <v>265</v>
      </c>
    </row>
    <row r="1169" spans="1:46" ht="15.75" x14ac:dyDescent="0.25">
      <c r="A1169" s="16">
        <v>1127</v>
      </c>
      <c r="B1169" s="22"/>
      <c r="C1169" s="4">
        <f t="shared" ca="1" si="64"/>
        <v>230</v>
      </c>
      <c r="D1169" s="16"/>
      <c r="E1169" s="16"/>
      <c r="F1169" s="22"/>
      <c r="G1169" s="29"/>
      <c r="K1169" s="30"/>
      <c r="AS1169">
        <v>1169</v>
      </c>
      <c r="AT1169">
        <f t="shared" si="67"/>
        <v>265</v>
      </c>
    </row>
    <row r="1170" spans="1:46" ht="15.75" x14ac:dyDescent="0.25">
      <c r="A1170" s="16">
        <v>1128</v>
      </c>
      <c r="B1170" s="22"/>
      <c r="C1170" s="4">
        <f t="shared" ca="1" si="64"/>
        <v>218</v>
      </c>
      <c r="D1170" s="16"/>
      <c r="E1170" s="16"/>
      <c r="F1170" s="22"/>
      <c r="G1170" s="29"/>
      <c r="K1170" s="30"/>
      <c r="AS1170">
        <v>1170</v>
      </c>
      <c r="AT1170">
        <f t="shared" si="67"/>
        <v>265</v>
      </c>
    </row>
    <row r="1171" spans="1:46" ht="15.75" x14ac:dyDescent="0.25">
      <c r="A1171" s="16">
        <v>1129</v>
      </c>
      <c r="B1171" s="22"/>
      <c r="C1171" s="4">
        <f t="shared" ca="1" si="64"/>
        <v>223</v>
      </c>
      <c r="D1171" s="16"/>
      <c r="E1171" s="16"/>
      <c r="F1171" s="22"/>
      <c r="G1171" s="29"/>
      <c r="K1171" s="30"/>
      <c r="AS1171">
        <v>1171</v>
      </c>
      <c r="AT1171">
        <f t="shared" si="67"/>
        <v>265</v>
      </c>
    </row>
    <row r="1172" spans="1:46" ht="15.75" x14ac:dyDescent="0.25">
      <c r="A1172" s="16">
        <v>1130</v>
      </c>
      <c r="B1172" s="22"/>
      <c r="C1172" s="4">
        <f t="shared" ca="1" si="64"/>
        <v>191</v>
      </c>
      <c r="D1172" s="16"/>
      <c r="E1172" s="16"/>
      <c r="F1172" s="22"/>
      <c r="G1172" s="29"/>
      <c r="K1172" s="30"/>
      <c r="AS1172">
        <v>1172</v>
      </c>
      <c r="AT1172">
        <f t="shared" si="67"/>
        <v>265</v>
      </c>
    </row>
    <row r="1173" spans="1:46" ht="15.75" x14ac:dyDescent="0.25">
      <c r="A1173" s="16">
        <v>1131</v>
      </c>
      <c r="B1173" s="22"/>
      <c r="C1173" s="4">
        <f t="shared" ca="1" si="64"/>
        <v>225</v>
      </c>
      <c r="D1173" s="16"/>
      <c r="E1173" s="16"/>
      <c r="F1173" s="22"/>
      <c r="G1173" s="29"/>
      <c r="K1173" s="30"/>
      <c r="AS1173">
        <v>1173</v>
      </c>
      <c r="AT1173">
        <f t="shared" si="67"/>
        <v>265</v>
      </c>
    </row>
    <row r="1174" spans="1:46" ht="15.75" x14ac:dyDescent="0.25">
      <c r="A1174" s="16">
        <v>1132</v>
      </c>
      <c r="B1174" s="22"/>
      <c r="C1174" s="4">
        <f t="shared" ca="1" si="64"/>
        <v>196</v>
      </c>
      <c r="D1174" s="16"/>
      <c r="E1174" s="16"/>
      <c r="F1174" s="22"/>
      <c r="G1174" s="29"/>
      <c r="K1174" s="30"/>
      <c r="AS1174">
        <v>1174</v>
      </c>
      <c r="AT1174">
        <f t="shared" si="67"/>
        <v>265</v>
      </c>
    </row>
    <row r="1175" spans="1:46" ht="15.75" x14ac:dyDescent="0.25">
      <c r="A1175" s="16">
        <v>1133</v>
      </c>
      <c r="B1175" s="22"/>
      <c r="C1175" s="4">
        <f t="shared" ca="1" si="64"/>
        <v>227</v>
      </c>
      <c r="D1175" s="16"/>
      <c r="E1175" s="16"/>
      <c r="F1175" s="22"/>
      <c r="G1175" s="29"/>
      <c r="K1175" s="30"/>
      <c r="AS1175">
        <v>1175</v>
      </c>
      <c r="AT1175">
        <f t="shared" si="67"/>
        <v>265</v>
      </c>
    </row>
    <row r="1176" spans="1:46" ht="15.75" x14ac:dyDescent="0.25">
      <c r="A1176" s="16">
        <v>1134</v>
      </c>
      <c r="B1176" s="22"/>
      <c r="C1176" s="4">
        <f t="shared" ca="1" si="64"/>
        <v>236</v>
      </c>
      <c r="D1176" s="16"/>
      <c r="E1176" s="16"/>
      <c r="F1176" s="22"/>
      <c r="G1176" s="29"/>
      <c r="K1176" s="30"/>
      <c r="AS1176">
        <v>1176</v>
      </c>
      <c r="AT1176">
        <f>4*60+51</f>
        <v>291</v>
      </c>
    </row>
    <row r="1177" spans="1:46" ht="15.75" x14ac:dyDescent="0.25">
      <c r="A1177" s="16">
        <v>1135</v>
      </c>
      <c r="B1177" s="22"/>
      <c r="C1177" s="4">
        <f t="shared" ca="1" si="64"/>
        <v>295</v>
      </c>
      <c r="D1177" s="16"/>
      <c r="E1177" s="16"/>
      <c r="F1177" s="22"/>
      <c r="G1177" s="29"/>
      <c r="K1177" s="30"/>
      <c r="AS1177">
        <v>1177</v>
      </c>
      <c r="AT1177">
        <f>4*60+51</f>
        <v>291</v>
      </c>
    </row>
    <row r="1178" spans="1:46" ht="15.75" x14ac:dyDescent="0.25">
      <c r="A1178" s="16">
        <v>1136</v>
      </c>
      <c r="B1178" s="22"/>
      <c r="C1178" s="4">
        <f t="shared" ca="1" si="64"/>
        <v>253</v>
      </c>
      <c r="D1178" s="16"/>
      <c r="E1178" s="16"/>
      <c r="F1178" s="22"/>
      <c r="G1178" s="29"/>
      <c r="K1178" s="30"/>
      <c r="AS1178">
        <v>1178</v>
      </c>
      <c r="AT1178">
        <f t="shared" ref="AT1178:AT1184" si="68">3*60+24</f>
        <v>204</v>
      </c>
    </row>
    <row r="1179" spans="1:46" ht="15.75" x14ac:dyDescent="0.25">
      <c r="A1179" s="16">
        <v>1137</v>
      </c>
      <c r="B1179" s="22"/>
      <c r="C1179" s="4">
        <f t="shared" ca="1" si="64"/>
        <v>260</v>
      </c>
      <c r="D1179" s="16"/>
      <c r="E1179" s="16"/>
      <c r="F1179" s="22"/>
      <c r="G1179" s="29"/>
      <c r="K1179" s="30"/>
      <c r="AS1179">
        <v>1179</v>
      </c>
      <c r="AT1179">
        <f t="shared" si="68"/>
        <v>204</v>
      </c>
    </row>
    <row r="1180" spans="1:46" ht="15.75" x14ac:dyDescent="0.25">
      <c r="A1180" s="16">
        <v>1138</v>
      </c>
      <c r="B1180" s="22"/>
      <c r="C1180" s="4">
        <f t="shared" ca="1" si="64"/>
        <v>233</v>
      </c>
      <c r="D1180" s="16"/>
      <c r="E1180" s="16"/>
      <c r="F1180" s="22"/>
      <c r="G1180" s="29"/>
      <c r="K1180" s="30"/>
      <c r="AS1180">
        <v>1180</v>
      </c>
      <c r="AT1180">
        <f t="shared" si="68"/>
        <v>204</v>
      </c>
    </row>
    <row r="1181" spans="1:46" ht="15.75" x14ac:dyDescent="0.25">
      <c r="A1181" s="16">
        <v>1139</v>
      </c>
      <c r="B1181" s="22"/>
      <c r="C1181" s="4">
        <f t="shared" ca="1" si="64"/>
        <v>235</v>
      </c>
      <c r="D1181" s="16"/>
      <c r="E1181" s="16"/>
      <c r="F1181" s="22"/>
      <c r="G1181" s="29"/>
      <c r="K1181" s="30"/>
      <c r="AS1181">
        <v>1181</v>
      </c>
      <c r="AT1181">
        <f t="shared" si="68"/>
        <v>204</v>
      </c>
    </row>
    <row r="1182" spans="1:46" ht="15.75" x14ac:dyDescent="0.25">
      <c r="A1182" s="16">
        <v>1140</v>
      </c>
      <c r="B1182" s="22"/>
      <c r="C1182" s="4">
        <f t="shared" ca="1" si="64"/>
        <v>231</v>
      </c>
      <c r="D1182" s="16"/>
      <c r="E1182" s="16"/>
      <c r="F1182" s="22"/>
      <c r="G1182" s="29"/>
      <c r="K1182" s="30"/>
      <c r="AS1182">
        <v>1182</v>
      </c>
      <c r="AT1182">
        <f t="shared" si="68"/>
        <v>204</v>
      </c>
    </row>
    <row r="1183" spans="1:46" ht="15.75" x14ac:dyDescent="0.25">
      <c r="A1183" s="16">
        <v>1141</v>
      </c>
      <c r="B1183" s="22"/>
      <c r="C1183" s="4">
        <f t="shared" ca="1" si="64"/>
        <v>235</v>
      </c>
      <c r="D1183" s="16"/>
      <c r="E1183" s="16"/>
      <c r="F1183" s="22"/>
      <c r="G1183" s="29"/>
      <c r="K1183" s="30"/>
      <c r="AS1183">
        <v>1183</v>
      </c>
      <c r="AT1183">
        <f t="shared" si="68"/>
        <v>204</v>
      </c>
    </row>
    <row r="1184" spans="1:46" ht="15.75" x14ac:dyDescent="0.25">
      <c r="A1184" s="16">
        <v>1142</v>
      </c>
      <c r="B1184" s="22"/>
      <c r="C1184" s="4">
        <f t="shared" ca="1" si="64"/>
        <v>252</v>
      </c>
      <c r="D1184" s="16"/>
      <c r="E1184" s="16"/>
      <c r="F1184" s="22"/>
      <c r="G1184" s="29"/>
      <c r="K1184" s="30"/>
      <c r="AS1184">
        <v>1184</v>
      </c>
      <c r="AT1184">
        <f t="shared" si="68"/>
        <v>204</v>
      </c>
    </row>
    <row r="1185" spans="1:46" ht="15.75" x14ac:dyDescent="0.25">
      <c r="A1185" s="16">
        <v>1143</v>
      </c>
      <c r="B1185" s="22"/>
      <c r="C1185" s="4">
        <f t="shared" ca="1" si="64"/>
        <v>311</v>
      </c>
      <c r="D1185" s="16"/>
      <c r="E1185" s="16"/>
      <c r="F1185" s="22"/>
      <c r="G1185" s="29"/>
      <c r="K1185" s="30"/>
      <c r="AS1185">
        <v>1185</v>
      </c>
      <c r="AT1185">
        <f t="shared" ref="AT1185:AT1192" si="69">3*60+53</f>
        <v>233</v>
      </c>
    </row>
    <row r="1186" spans="1:46" ht="15.75" x14ac:dyDescent="0.25">
      <c r="A1186" s="16">
        <v>1144</v>
      </c>
      <c r="B1186" s="22"/>
      <c r="C1186" s="4">
        <f t="shared" ca="1" si="64"/>
        <v>261</v>
      </c>
      <c r="D1186" s="16"/>
      <c r="E1186" s="16"/>
      <c r="F1186" s="22"/>
      <c r="G1186" s="29"/>
      <c r="K1186" s="30"/>
      <c r="AS1186">
        <v>1186</v>
      </c>
      <c r="AT1186">
        <f t="shared" si="69"/>
        <v>233</v>
      </c>
    </row>
    <row r="1187" spans="1:46" ht="15.75" x14ac:dyDescent="0.25">
      <c r="A1187" s="16">
        <v>1145</v>
      </c>
      <c r="B1187" s="22"/>
      <c r="C1187" s="4">
        <f t="shared" ca="1" si="64"/>
        <v>274</v>
      </c>
      <c r="D1187" s="16"/>
      <c r="E1187" s="16"/>
      <c r="F1187" s="22"/>
      <c r="G1187" s="29"/>
      <c r="K1187" s="30"/>
      <c r="AS1187">
        <v>1187</v>
      </c>
      <c r="AT1187">
        <f t="shared" si="69"/>
        <v>233</v>
      </c>
    </row>
    <row r="1188" spans="1:46" ht="15.75" x14ac:dyDescent="0.25">
      <c r="A1188" s="16">
        <v>1146</v>
      </c>
      <c r="B1188" s="22"/>
      <c r="C1188" s="4">
        <f t="shared" ca="1" si="64"/>
        <v>233</v>
      </c>
      <c r="D1188" s="16"/>
      <c r="E1188" s="16"/>
      <c r="F1188" s="22"/>
      <c r="G1188" s="29"/>
      <c r="K1188" s="30"/>
      <c r="AS1188">
        <v>1188</v>
      </c>
      <c r="AT1188">
        <f t="shared" si="69"/>
        <v>233</v>
      </c>
    </row>
    <row r="1189" spans="1:46" ht="15.75" x14ac:dyDescent="0.25">
      <c r="A1189" s="16">
        <v>1147</v>
      </c>
      <c r="B1189" s="22"/>
      <c r="C1189" s="4">
        <f t="shared" ca="1" si="64"/>
        <v>239</v>
      </c>
      <c r="D1189" s="16"/>
      <c r="E1189" s="16"/>
      <c r="F1189" s="22"/>
      <c r="G1189" s="29"/>
      <c r="K1189" s="30"/>
      <c r="AS1189">
        <v>1189</v>
      </c>
      <c r="AT1189">
        <f t="shared" si="69"/>
        <v>233</v>
      </c>
    </row>
    <row r="1190" spans="1:46" ht="15.75" x14ac:dyDescent="0.25">
      <c r="A1190" s="16">
        <v>1148</v>
      </c>
      <c r="B1190" s="22"/>
      <c r="C1190" s="4">
        <f t="shared" ca="1" si="64"/>
        <v>216</v>
      </c>
      <c r="D1190" s="16"/>
      <c r="E1190" s="16"/>
      <c r="F1190" s="22"/>
      <c r="G1190" s="29"/>
      <c r="K1190" s="30"/>
      <c r="AS1190">
        <v>1190</v>
      </c>
      <c r="AT1190">
        <f t="shared" si="69"/>
        <v>233</v>
      </c>
    </row>
    <row r="1191" spans="1:46" ht="15.75" x14ac:dyDescent="0.25">
      <c r="A1191" s="16">
        <v>1149</v>
      </c>
      <c r="B1191" s="22"/>
      <c r="C1191" s="4">
        <f t="shared" ca="1" si="64"/>
        <v>208</v>
      </c>
      <c r="D1191" s="16"/>
      <c r="E1191" s="16"/>
      <c r="F1191" s="22"/>
      <c r="G1191" s="29"/>
      <c r="K1191" s="30"/>
      <c r="AS1191">
        <v>1191</v>
      </c>
      <c r="AT1191">
        <f t="shared" si="69"/>
        <v>233</v>
      </c>
    </row>
    <row r="1192" spans="1:46" ht="15.75" x14ac:dyDescent="0.25">
      <c r="A1192" s="16">
        <v>1150</v>
      </c>
      <c r="B1192" s="22"/>
      <c r="C1192" s="4">
        <f t="shared" ca="1" si="64"/>
        <v>225</v>
      </c>
      <c r="D1192" s="16"/>
      <c r="E1192" s="16"/>
      <c r="F1192" s="22"/>
      <c r="G1192" s="29"/>
      <c r="K1192" s="30"/>
      <c r="AS1192">
        <v>1192</v>
      </c>
      <c r="AT1192">
        <f t="shared" si="69"/>
        <v>233</v>
      </c>
    </row>
    <row r="1193" spans="1:46" ht="15.75" x14ac:dyDescent="0.25">
      <c r="A1193" s="16">
        <v>1151</v>
      </c>
      <c r="B1193" s="22"/>
      <c r="C1193" s="4">
        <f t="shared" ca="1" si="64"/>
        <v>393</v>
      </c>
      <c r="D1193" s="16"/>
      <c r="E1193" s="16"/>
      <c r="F1193" s="22"/>
      <c r="G1193" s="29"/>
      <c r="K1193" s="30"/>
      <c r="AS1193">
        <v>1193</v>
      </c>
      <c r="AT1193">
        <f>5*60+25</f>
        <v>325</v>
      </c>
    </row>
    <row r="1194" spans="1:46" ht="15.75" x14ac:dyDescent="0.25">
      <c r="A1194" s="16">
        <v>1152</v>
      </c>
      <c r="B1194" s="22"/>
      <c r="C1194" s="4">
        <f t="shared" ca="1" si="64"/>
        <v>279</v>
      </c>
      <c r="D1194" s="16"/>
      <c r="E1194" s="16"/>
      <c r="F1194" s="22"/>
      <c r="G1194" s="29"/>
      <c r="K1194" s="30"/>
      <c r="AS1194">
        <v>1194</v>
      </c>
      <c r="AT1194">
        <f>5*60+25</f>
        <v>325</v>
      </c>
    </row>
    <row r="1195" spans="1:46" ht="15.75" x14ac:dyDescent="0.25">
      <c r="A1195" s="16">
        <v>1153</v>
      </c>
      <c r="B1195" s="22"/>
      <c r="C1195" s="4">
        <f t="shared" ref="C1195:C1258" ca="1" si="70">IF(OR(ISBLANK(A1195),A1195&gt;$I$9),NA(),OFFSET(INDIRECT($BA$3),A1195-1,0,1,1))</f>
        <v>213</v>
      </c>
      <c r="D1195" s="16"/>
      <c r="E1195" s="16"/>
      <c r="F1195" s="22"/>
      <c r="G1195" s="29"/>
      <c r="K1195" s="30"/>
      <c r="AS1195">
        <v>1195</v>
      </c>
      <c r="AT1195">
        <f>5*60+25</f>
        <v>325</v>
      </c>
    </row>
    <row r="1196" spans="1:46" ht="15.75" x14ac:dyDescent="0.25">
      <c r="A1196" s="16">
        <v>1154</v>
      </c>
      <c r="B1196" s="22"/>
      <c r="C1196" s="4">
        <f t="shared" ca="1" si="70"/>
        <v>196</v>
      </c>
      <c r="D1196" s="16"/>
      <c r="E1196" s="16"/>
      <c r="F1196" s="22"/>
      <c r="G1196" s="29"/>
      <c r="K1196" s="30"/>
      <c r="AS1196">
        <v>1196</v>
      </c>
      <c r="AT1196">
        <f>5*60+25</f>
        <v>325</v>
      </c>
    </row>
    <row r="1197" spans="1:46" ht="15.75" x14ac:dyDescent="0.25">
      <c r="A1197" s="16">
        <v>1155</v>
      </c>
      <c r="B1197" s="22"/>
      <c r="C1197" s="4">
        <f t="shared" ca="1" si="70"/>
        <v>272</v>
      </c>
      <c r="D1197" s="16"/>
      <c r="E1197" s="16"/>
      <c r="F1197" s="22"/>
      <c r="G1197" s="29"/>
      <c r="K1197" s="30"/>
      <c r="AS1197">
        <v>1197</v>
      </c>
      <c r="AT1197">
        <f>5*60+25</f>
        <v>325</v>
      </c>
    </row>
    <row r="1198" spans="1:46" ht="15.75" x14ac:dyDescent="0.25">
      <c r="A1198" s="16">
        <v>1156</v>
      </c>
      <c r="B1198" s="22"/>
      <c r="C1198" s="4">
        <f t="shared" ca="1" si="70"/>
        <v>262</v>
      </c>
      <c r="D1198" s="16"/>
      <c r="E1198" s="16"/>
      <c r="F1198" s="22"/>
      <c r="G1198" s="29"/>
      <c r="K1198" s="30"/>
      <c r="AS1198">
        <v>1198</v>
      </c>
      <c r="AT1198">
        <f>3*60+47</f>
        <v>227</v>
      </c>
    </row>
    <row r="1199" spans="1:46" ht="15.75" x14ac:dyDescent="0.25">
      <c r="A1199" s="16">
        <v>1157</v>
      </c>
      <c r="B1199" s="22"/>
      <c r="C1199" s="4">
        <f t="shared" ca="1" si="70"/>
        <v>268</v>
      </c>
      <c r="D1199" s="16"/>
      <c r="E1199" s="16"/>
      <c r="F1199" s="22"/>
      <c r="G1199" s="29"/>
      <c r="K1199" s="30"/>
      <c r="AS1199">
        <v>1199</v>
      </c>
      <c r="AT1199">
        <f>3*60+47</f>
        <v>227</v>
      </c>
    </row>
    <row r="1200" spans="1:46" ht="15.75" x14ac:dyDescent="0.25">
      <c r="A1200" s="16">
        <v>1158</v>
      </c>
      <c r="B1200" s="22"/>
      <c r="C1200" s="4">
        <f t="shared" ca="1" si="70"/>
        <v>190</v>
      </c>
      <c r="D1200" s="16"/>
      <c r="E1200" s="16"/>
      <c r="F1200" s="22"/>
      <c r="G1200" s="29"/>
      <c r="K1200" s="30"/>
      <c r="AS1200">
        <v>1200</v>
      </c>
      <c r="AT1200">
        <f>4*60+19</f>
        <v>259</v>
      </c>
    </row>
    <row r="1201" spans="1:46" ht="15.75" x14ac:dyDescent="0.25">
      <c r="A1201" s="16">
        <v>1159</v>
      </c>
      <c r="B1201" s="22"/>
      <c r="C1201" s="4">
        <f t="shared" ca="1" si="70"/>
        <v>243</v>
      </c>
      <c r="D1201" s="16"/>
      <c r="E1201" s="16"/>
      <c r="F1201" s="22"/>
      <c r="G1201" s="29"/>
      <c r="K1201" s="30"/>
      <c r="AS1201">
        <v>1201</v>
      </c>
      <c r="AT1201">
        <f>4*60+19</f>
        <v>259</v>
      </c>
    </row>
    <row r="1202" spans="1:46" ht="15.75" x14ac:dyDescent="0.25">
      <c r="A1202" s="16">
        <v>1160</v>
      </c>
      <c r="B1202" s="22"/>
      <c r="C1202" s="4">
        <f t="shared" ca="1" si="70"/>
        <v>235</v>
      </c>
      <c r="D1202" s="16"/>
      <c r="E1202" s="16"/>
      <c r="F1202" s="22"/>
      <c r="G1202" s="29"/>
      <c r="K1202" s="30"/>
      <c r="AS1202">
        <v>1202</v>
      </c>
      <c r="AT1202">
        <f>4*60+19</f>
        <v>259</v>
      </c>
    </row>
    <row r="1203" spans="1:46" ht="15.75" x14ac:dyDescent="0.25">
      <c r="A1203" s="16">
        <v>1161</v>
      </c>
      <c r="B1203" s="22"/>
      <c r="C1203" s="4">
        <f t="shared" ca="1" si="70"/>
        <v>250</v>
      </c>
      <c r="D1203" s="16"/>
      <c r="E1203" s="16"/>
      <c r="F1203" s="22"/>
      <c r="G1203" s="29"/>
      <c r="K1203" s="30"/>
      <c r="AS1203">
        <v>1203</v>
      </c>
      <c r="AT1203">
        <f>4*60+19</f>
        <v>259</v>
      </c>
    </row>
    <row r="1204" spans="1:46" ht="15.75" x14ac:dyDescent="0.25">
      <c r="A1204" s="16">
        <v>1162</v>
      </c>
      <c r="B1204" s="22"/>
      <c r="C1204" s="4">
        <f t="shared" ca="1" si="70"/>
        <v>238</v>
      </c>
      <c r="D1204" s="16"/>
      <c r="E1204" s="16"/>
      <c r="F1204" s="22"/>
      <c r="G1204" s="29"/>
      <c r="K1204" s="30"/>
      <c r="AS1204">
        <v>1204</v>
      </c>
      <c r="AT1204">
        <f>4*60+43</f>
        <v>283</v>
      </c>
    </row>
    <row r="1205" spans="1:46" ht="15.75" x14ac:dyDescent="0.25">
      <c r="A1205" s="16">
        <v>1163</v>
      </c>
      <c r="B1205" s="22"/>
      <c r="C1205" s="4">
        <f t="shared" ca="1" si="70"/>
        <v>238</v>
      </c>
      <c r="D1205" s="16"/>
      <c r="E1205" s="16"/>
      <c r="F1205" s="22"/>
      <c r="G1205" s="29"/>
      <c r="K1205" s="30"/>
      <c r="AS1205">
        <v>1205</v>
      </c>
      <c r="AT1205">
        <f>4*60+43</f>
        <v>283</v>
      </c>
    </row>
    <row r="1206" spans="1:46" ht="15.75" x14ac:dyDescent="0.25">
      <c r="A1206" s="16">
        <v>1164</v>
      </c>
      <c r="B1206" s="22"/>
      <c r="C1206" s="4">
        <f t="shared" ca="1" si="70"/>
        <v>247</v>
      </c>
      <c r="D1206" s="16"/>
      <c r="E1206" s="16"/>
      <c r="F1206" s="22"/>
      <c r="G1206" s="29"/>
      <c r="K1206" s="30"/>
      <c r="AS1206">
        <v>1206</v>
      </c>
      <c r="AT1206">
        <f>4*60+43</f>
        <v>283</v>
      </c>
    </row>
    <row r="1207" spans="1:46" ht="15.75" x14ac:dyDescent="0.25">
      <c r="A1207" s="16">
        <v>1165</v>
      </c>
      <c r="B1207" s="22"/>
      <c r="C1207" s="4">
        <f t="shared" ca="1" si="70"/>
        <v>204</v>
      </c>
      <c r="D1207" s="16"/>
      <c r="E1207" s="16"/>
      <c r="F1207" s="22"/>
      <c r="G1207" s="29"/>
      <c r="K1207" s="30"/>
      <c r="AS1207">
        <v>1207</v>
      </c>
      <c r="AT1207">
        <f>4*60+42</f>
        <v>282</v>
      </c>
    </row>
    <row r="1208" spans="1:46" ht="15.75" x14ac:dyDescent="0.25">
      <c r="A1208" s="16">
        <v>1166</v>
      </c>
      <c r="B1208" s="22"/>
      <c r="C1208" s="4">
        <f t="shared" ca="1" si="70"/>
        <v>245</v>
      </c>
      <c r="D1208" s="16"/>
      <c r="E1208" s="16"/>
      <c r="F1208" s="22"/>
      <c r="G1208" s="29"/>
      <c r="K1208" s="30"/>
      <c r="AS1208">
        <v>1208</v>
      </c>
      <c r="AT1208">
        <f>4*60+42</f>
        <v>282</v>
      </c>
    </row>
    <row r="1209" spans="1:46" ht="15.75" x14ac:dyDescent="0.25">
      <c r="A1209" s="16">
        <v>1167</v>
      </c>
      <c r="B1209" s="22"/>
      <c r="C1209" s="4">
        <f t="shared" ca="1" si="70"/>
        <v>315</v>
      </c>
      <c r="D1209" s="16"/>
      <c r="E1209" s="16"/>
      <c r="F1209" s="22"/>
      <c r="G1209" s="29"/>
      <c r="K1209" s="30"/>
      <c r="AS1209">
        <v>1209</v>
      </c>
      <c r="AT1209">
        <f>4*60+42</f>
        <v>282</v>
      </c>
    </row>
    <row r="1210" spans="1:46" ht="15.75" x14ac:dyDescent="0.25">
      <c r="A1210" s="16">
        <v>1168</v>
      </c>
      <c r="B1210" s="22"/>
      <c r="C1210" s="4">
        <f t="shared" ca="1" si="70"/>
        <v>235</v>
      </c>
      <c r="D1210" s="16"/>
      <c r="E1210" s="16"/>
      <c r="F1210" s="22"/>
      <c r="G1210" s="29"/>
      <c r="K1210" s="30"/>
      <c r="AS1210">
        <v>1210</v>
      </c>
      <c r="AT1210">
        <f>4*60+42</f>
        <v>282</v>
      </c>
    </row>
    <row r="1211" spans="1:46" ht="15.75" x14ac:dyDescent="0.25">
      <c r="A1211" s="16">
        <v>1169</v>
      </c>
      <c r="B1211" s="22"/>
      <c r="C1211" s="4">
        <f t="shared" ca="1" si="70"/>
        <v>193</v>
      </c>
      <c r="D1211" s="16"/>
      <c r="E1211" s="16"/>
      <c r="F1211" s="22"/>
      <c r="G1211" s="29"/>
      <c r="K1211" s="30"/>
      <c r="AS1211">
        <v>1211</v>
      </c>
      <c r="AT1211">
        <f>3*60+11</f>
        <v>191</v>
      </c>
    </row>
    <row r="1212" spans="1:46" ht="15.75" x14ac:dyDescent="0.25">
      <c r="A1212" s="16">
        <v>1170</v>
      </c>
      <c r="B1212" s="22"/>
      <c r="C1212" s="4">
        <f t="shared" ca="1" si="70"/>
        <v>201</v>
      </c>
      <c r="D1212" s="16"/>
      <c r="E1212" s="16"/>
      <c r="F1212" s="22"/>
      <c r="G1212" s="29"/>
      <c r="K1212" s="30"/>
      <c r="AS1212">
        <v>1212</v>
      </c>
      <c r="AT1212">
        <f>3*60+11</f>
        <v>191</v>
      </c>
    </row>
    <row r="1213" spans="1:46" ht="15.75" x14ac:dyDescent="0.25">
      <c r="A1213" s="16">
        <v>1171</v>
      </c>
      <c r="B1213" s="22"/>
      <c r="C1213" s="4">
        <f t="shared" ca="1" si="70"/>
        <v>321</v>
      </c>
      <c r="D1213" s="16"/>
      <c r="E1213" s="16"/>
      <c r="F1213" s="22"/>
      <c r="G1213" s="29"/>
      <c r="K1213" s="30"/>
      <c r="AS1213">
        <v>1213</v>
      </c>
      <c r="AT1213">
        <f>3*60+11</f>
        <v>191</v>
      </c>
    </row>
    <row r="1214" spans="1:46" ht="15.75" x14ac:dyDescent="0.25">
      <c r="A1214" s="16">
        <v>1172</v>
      </c>
      <c r="B1214" s="22"/>
      <c r="C1214" s="4">
        <f t="shared" ca="1" si="70"/>
        <v>211</v>
      </c>
      <c r="D1214" s="16"/>
      <c r="E1214" s="16"/>
      <c r="F1214" s="22"/>
      <c r="G1214" s="29"/>
      <c r="K1214" s="30"/>
      <c r="AS1214">
        <v>1214</v>
      </c>
      <c r="AT1214">
        <f>3*60+11</f>
        <v>191</v>
      </c>
    </row>
    <row r="1215" spans="1:46" ht="15.75" x14ac:dyDescent="0.25">
      <c r="A1215" s="16">
        <v>1173</v>
      </c>
      <c r="B1215" s="22"/>
      <c r="C1215" s="4">
        <f t="shared" ca="1" si="70"/>
        <v>218</v>
      </c>
      <c r="D1215" s="16"/>
      <c r="E1215" s="16"/>
      <c r="F1215" s="22"/>
      <c r="G1215" s="29"/>
      <c r="K1215" s="30"/>
      <c r="AS1215">
        <v>1215</v>
      </c>
      <c r="AT1215">
        <f>4*60+16</f>
        <v>256</v>
      </c>
    </row>
    <row r="1216" spans="1:46" ht="15.75" x14ac:dyDescent="0.25">
      <c r="A1216" s="16">
        <v>1174</v>
      </c>
      <c r="B1216" s="22"/>
      <c r="C1216" s="4">
        <f t="shared" ca="1" si="70"/>
        <v>240</v>
      </c>
      <c r="D1216" s="16"/>
      <c r="E1216" s="16"/>
      <c r="F1216" s="22"/>
      <c r="G1216" s="29"/>
      <c r="K1216" s="30"/>
      <c r="AS1216">
        <v>1216</v>
      </c>
      <c r="AT1216">
        <f>4*60+16</f>
        <v>256</v>
      </c>
    </row>
    <row r="1217" spans="1:46" ht="15.75" x14ac:dyDescent="0.25">
      <c r="A1217" s="16">
        <v>1175</v>
      </c>
      <c r="B1217" s="22"/>
      <c r="C1217" s="4">
        <f t="shared" ca="1" si="70"/>
        <v>224</v>
      </c>
      <c r="D1217" s="16"/>
      <c r="E1217" s="16"/>
      <c r="F1217" s="22"/>
      <c r="G1217" s="29"/>
      <c r="K1217" s="30"/>
      <c r="AS1217">
        <v>1217</v>
      </c>
      <c r="AT1217">
        <f>4*60+16</f>
        <v>256</v>
      </c>
    </row>
    <row r="1218" spans="1:46" ht="15.75" x14ac:dyDescent="0.25">
      <c r="A1218" s="16">
        <v>1176</v>
      </c>
      <c r="B1218" s="22"/>
      <c r="C1218" s="4">
        <f t="shared" ca="1" si="70"/>
        <v>213</v>
      </c>
      <c r="D1218" s="16"/>
      <c r="E1218" s="16"/>
      <c r="F1218" s="22"/>
      <c r="G1218" s="29"/>
      <c r="K1218" s="30"/>
      <c r="AS1218">
        <v>1218</v>
      </c>
      <c r="AT1218">
        <f>4*60+16</f>
        <v>256</v>
      </c>
    </row>
    <row r="1219" spans="1:46" ht="15.75" x14ac:dyDescent="0.25">
      <c r="A1219" s="16">
        <v>1177</v>
      </c>
      <c r="B1219" s="22"/>
      <c r="C1219" s="4">
        <f t="shared" ca="1" si="70"/>
        <v>308</v>
      </c>
      <c r="D1219" s="16"/>
      <c r="E1219" s="16"/>
      <c r="F1219" s="22"/>
      <c r="G1219" s="29"/>
      <c r="K1219" s="30"/>
      <c r="AS1219">
        <v>1219</v>
      </c>
      <c r="AT1219">
        <f>3*60+11</f>
        <v>191</v>
      </c>
    </row>
    <row r="1220" spans="1:46" ht="15.75" x14ac:dyDescent="0.25">
      <c r="A1220" s="16">
        <v>1178</v>
      </c>
      <c r="B1220" s="22"/>
      <c r="C1220" s="4">
        <f t="shared" ca="1" si="70"/>
        <v>300</v>
      </c>
      <c r="D1220" s="16"/>
      <c r="E1220" s="16"/>
      <c r="F1220" s="22"/>
      <c r="G1220" s="29"/>
      <c r="K1220" s="30"/>
      <c r="AS1220">
        <v>1220</v>
      </c>
      <c r="AT1220">
        <f>3*60+11</f>
        <v>191</v>
      </c>
    </row>
    <row r="1221" spans="1:46" ht="15.75" x14ac:dyDescent="0.25">
      <c r="A1221" s="16">
        <v>1179</v>
      </c>
      <c r="B1221" s="22"/>
      <c r="C1221" s="4">
        <f t="shared" ca="1" si="70"/>
        <v>197</v>
      </c>
      <c r="D1221" s="16"/>
      <c r="E1221" s="16"/>
      <c r="F1221" s="22"/>
      <c r="G1221" s="29"/>
      <c r="K1221" s="30"/>
      <c r="AS1221">
        <v>1221</v>
      </c>
      <c r="AT1221">
        <f t="shared" ref="AT1221:AT1231" si="71">3*60+43</f>
        <v>223</v>
      </c>
    </row>
    <row r="1222" spans="1:46" ht="15.75" x14ac:dyDescent="0.25">
      <c r="A1222" s="16">
        <v>1180</v>
      </c>
      <c r="B1222" s="22"/>
      <c r="C1222" s="4">
        <f t="shared" ca="1" si="70"/>
        <v>218</v>
      </c>
      <c r="D1222" s="16"/>
      <c r="E1222" s="16"/>
      <c r="F1222" s="22"/>
      <c r="G1222" s="29"/>
      <c r="K1222" s="30"/>
      <c r="AS1222">
        <v>1222</v>
      </c>
      <c r="AT1222">
        <f t="shared" si="71"/>
        <v>223</v>
      </c>
    </row>
    <row r="1223" spans="1:46" ht="15.75" x14ac:dyDescent="0.25">
      <c r="A1223" s="16">
        <v>1181</v>
      </c>
      <c r="B1223" s="22"/>
      <c r="C1223" s="4">
        <f t="shared" ca="1" si="70"/>
        <v>202</v>
      </c>
      <c r="D1223" s="16"/>
      <c r="E1223" s="16"/>
      <c r="F1223" s="22"/>
      <c r="G1223" s="29"/>
      <c r="K1223" s="30"/>
      <c r="AS1223">
        <v>1223</v>
      </c>
      <c r="AT1223">
        <f t="shared" si="71"/>
        <v>223</v>
      </c>
    </row>
    <row r="1224" spans="1:46" ht="15.75" x14ac:dyDescent="0.25">
      <c r="A1224" s="16">
        <v>1182</v>
      </c>
      <c r="B1224" s="22"/>
      <c r="C1224" s="4">
        <f t="shared" ca="1" si="70"/>
        <v>252</v>
      </c>
      <c r="D1224" s="16"/>
      <c r="E1224" s="16"/>
      <c r="F1224" s="22"/>
      <c r="G1224" s="29"/>
      <c r="K1224" s="30"/>
      <c r="AS1224">
        <v>1224</v>
      </c>
      <c r="AT1224">
        <f t="shared" si="71"/>
        <v>223</v>
      </c>
    </row>
    <row r="1225" spans="1:46" ht="15.75" x14ac:dyDescent="0.25">
      <c r="A1225" s="16">
        <v>1183</v>
      </c>
      <c r="B1225" s="22"/>
      <c r="C1225" s="4">
        <f t="shared" ca="1" si="70"/>
        <v>278</v>
      </c>
      <c r="D1225" s="16"/>
      <c r="E1225" s="16"/>
      <c r="F1225" s="22"/>
      <c r="G1225" s="29"/>
      <c r="K1225" s="30"/>
      <c r="AS1225">
        <v>1225</v>
      </c>
      <c r="AT1225">
        <f t="shared" si="71"/>
        <v>223</v>
      </c>
    </row>
    <row r="1226" spans="1:46" ht="15.75" x14ac:dyDescent="0.25">
      <c r="A1226" s="16">
        <v>1184</v>
      </c>
      <c r="B1226" s="22"/>
      <c r="C1226" s="4">
        <f t="shared" ca="1" si="70"/>
        <v>238</v>
      </c>
      <c r="D1226" s="16"/>
      <c r="E1226" s="16"/>
      <c r="F1226" s="22"/>
      <c r="G1226" s="29"/>
      <c r="K1226" s="30"/>
      <c r="AS1226">
        <v>1226</v>
      </c>
      <c r="AT1226">
        <f t="shared" si="71"/>
        <v>223</v>
      </c>
    </row>
    <row r="1227" spans="1:46" ht="15.75" x14ac:dyDescent="0.25">
      <c r="A1227" s="16">
        <v>1185</v>
      </c>
      <c r="B1227" s="22"/>
      <c r="C1227" s="4">
        <f t="shared" ca="1" si="70"/>
        <v>264</v>
      </c>
      <c r="D1227" s="16"/>
      <c r="E1227" s="16"/>
      <c r="F1227" s="22"/>
      <c r="G1227" s="29"/>
      <c r="K1227" s="30"/>
      <c r="AS1227">
        <v>1227</v>
      </c>
      <c r="AT1227">
        <f t="shared" si="71"/>
        <v>223</v>
      </c>
    </row>
    <row r="1228" spans="1:46" ht="15.75" x14ac:dyDescent="0.25">
      <c r="A1228" s="16">
        <v>1186</v>
      </c>
      <c r="B1228" s="22"/>
      <c r="C1228" s="4">
        <f t="shared" ca="1" si="70"/>
        <v>216</v>
      </c>
      <c r="D1228" s="16"/>
      <c r="E1228" s="16"/>
      <c r="F1228" s="22"/>
      <c r="G1228" s="29"/>
      <c r="K1228" s="30"/>
      <c r="AS1228">
        <v>1228</v>
      </c>
      <c r="AT1228">
        <f t="shared" si="71"/>
        <v>223</v>
      </c>
    </row>
    <row r="1229" spans="1:46" ht="15.75" x14ac:dyDescent="0.25">
      <c r="A1229" s="16">
        <v>1187</v>
      </c>
      <c r="B1229" s="22"/>
      <c r="C1229" s="4">
        <f t="shared" ca="1" si="70"/>
        <v>340</v>
      </c>
      <c r="D1229" s="16"/>
      <c r="E1229" s="16"/>
      <c r="F1229" s="22"/>
      <c r="G1229" s="29"/>
      <c r="K1229" s="30"/>
      <c r="AS1229">
        <v>1229</v>
      </c>
      <c r="AT1229">
        <f t="shared" si="71"/>
        <v>223</v>
      </c>
    </row>
    <row r="1230" spans="1:46" ht="15.75" x14ac:dyDescent="0.25">
      <c r="A1230" s="16">
        <v>1188</v>
      </c>
      <c r="B1230" s="22"/>
      <c r="C1230" s="4">
        <f t="shared" ca="1" si="70"/>
        <v>231</v>
      </c>
      <c r="D1230" s="16"/>
      <c r="E1230" s="16"/>
      <c r="F1230" s="22"/>
      <c r="G1230" s="29"/>
      <c r="K1230" s="30"/>
      <c r="AS1230">
        <v>1230</v>
      </c>
      <c r="AT1230">
        <f t="shared" si="71"/>
        <v>223</v>
      </c>
    </row>
    <row r="1231" spans="1:46" ht="15.75" x14ac:dyDescent="0.25">
      <c r="A1231" s="16">
        <v>1189</v>
      </c>
      <c r="B1231" s="22"/>
      <c r="C1231" s="4">
        <f t="shared" ca="1" si="70"/>
        <v>253</v>
      </c>
      <c r="D1231" s="16"/>
      <c r="E1231" s="16"/>
      <c r="F1231" s="22"/>
      <c r="G1231" s="29"/>
      <c r="K1231" s="30"/>
      <c r="AS1231">
        <v>1231</v>
      </c>
      <c r="AT1231">
        <f t="shared" si="71"/>
        <v>223</v>
      </c>
    </row>
    <row r="1232" spans="1:46" ht="15.75" x14ac:dyDescent="0.25">
      <c r="A1232" s="16">
        <v>1190</v>
      </c>
      <c r="B1232" s="22"/>
      <c r="C1232" s="4">
        <f t="shared" ca="1" si="70"/>
        <v>233</v>
      </c>
      <c r="D1232" s="16"/>
      <c r="E1232" s="16"/>
      <c r="F1232" s="22"/>
      <c r="G1232" s="29"/>
      <c r="K1232" s="30"/>
      <c r="AS1232">
        <v>1232</v>
      </c>
      <c r="AT1232">
        <f>3*60+4</f>
        <v>184</v>
      </c>
    </row>
    <row r="1233" spans="1:46" ht="15.75" x14ac:dyDescent="0.25">
      <c r="A1233" s="16">
        <v>1191</v>
      </c>
      <c r="B1233" s="22"/>
      <c r="C1233" s="4">
        <f t="shared" ca="1" si="70"/>
        <v>207</v>
      </c>
      <c r="D1233" s="16"/>
      <c r="E1233" s="16"/>
      <c r="F1233" s="22"/>
      <c r="G1233" s="29"/>
      <c r="K1233" s="30"/>
      <c r="AS1233">
        <v>1233</v>
      </c>
      <c r="AT1233">
        <f>3*60+4</f>
        <v>184</v>
      </c>
    </row>
    <row r="1234" spans="1:46" ht="15.75" x14ac:dyDescent="0.25">
      <c r="A1234" s="16">
        <v>1192</v>
      </c>
      <c r="B1234" s="22"/>
      <c r="C1234" s="4">
        <f t="shared" ca="1" si="70"/>
        <v>251</v>
      </c>
      <c r="D1234" s="16"/>
      <c r="E1234" s="16"/>
      <c r="F1234" s="22"/>
      <c r="G1234" s="29"/>
      <c r="K1234" s="30"/>
      <c r="AS1234">
        <v>1234</v>
      </c>
      <c r="AT1234">
        <f>3*60+4</f>
        <v>184</v>
      </c>
    </row>
    <row r="1235" spans="1:46" ht="15.75" x14ac:dyDescent="0.25">
      <c r="A1235" s="16">
        <v>1193</v>
      </c>
      <c r="B1235" s="22"/>
      <c r="C1235" s="4">
        <f t="shared" ca="1" si="70"/>
        <v>304</v>
      </c>
      <c r="D1235" s="16"/>
      <c r="E1235" s="16"/>
      <c r="F1235" s="22"/>
      <c r="G1235" s="29"/>
      <c r="K1235" s="30"/>
      <c r="AS1235">
        <v>1235</v>
      </c>
      <c r="AT1235">
        <f t="shared" ref="AT1235:AT1248" si="72">4*60+4</f>
        <v>244</v>
      </c>
    </row>
    <row r="1236" spans="1:46" ht="15.75" x14ac:dyDescent="0.25">
      <c r="A1236" s="16">
        <v>1194</v>
      </c>
      <c r="B1236" s="22"/>
      <c r="C1236" s="4">
        <f t="shared" ca="1" si="70"/>
        <v>182</v>
      </c>
      <c r="D1236" s="16"/>
      <c r="E1236" s="16"/>
      <c r="F1236" s="22"/>
      <c r="G1236" s="29"/>
      <c r="K1236" s="30"/>
      <c r="AS1236">
        <v>1236</v>
      </c>
      <c r="AT1236">
        <f t="shared" si="72"/>
        <v>244</v>
      </c>
    </row>
    <row r="1237" spans="1:46" ht="15.75" x14ac:dyDescent="0.25">
      <c r="A1237" s="16">
        <v>1195</v>
      </c>
      <c r="B1237" s="22"/>
      <c r="C1237" s="4">
        <f t="shared" ca="1" si="70"/>
        <v>204</v>
      </c>
      <c r="D1237" s="16"/>
      <c r="E1237" s="16"/>
      <c r="F1237" s="22"/>
      <c r="G1237" s="29"/>
      <c r="K1237" s="30"/>
      <c r="AS1237">
        <v>1237</v>
      </c>
      <c r="AT1237">
        <f t="shared" si="72"/>
        <v>244</v>
      </c>
    </row>
    <row r="1238" spans="1:46" ht="15.75" x14ac:dyDescent="0.25">
      <c r="A1238" s="16">
        <v>1196</v>
      </c>
      <c r="B1238" s="22"/>
      <c r="C1238" s="4">
        <f t="shared" ca="1" si="70"/>
        <v>262</v>
      </c>
      <c r="D1238" s="16"/>
      <c r="E1238" s="16"/>
      <c r="F1238" s="22"/>
      <c r="G1238" s="29"/>
      <c r="K1238" s="30"/>
      <c r="AS1238">
        <v>1238</v>
      </c>
      <c r="AT1238">
        <f t="shared" si="72"/>
        <v>244</v>
      </c>
    </row>
    <row r="1239" spans="1:46" ht="15.75" x14ac:dyDescent="0.25">
      <c r="A1239" s="16">
        <v>1197</v>
      </c>
      <c r="B1239" s="22"/>
      <c r="C1239" s="4">
        <f t="shared" ca="1" si="70"/>
        <v>217</v>
      </c>
      <c r="D1239" s="16"/>
      <c r="E1239" s="16"/>
      <c r="F1239" s="22"/>
      <c r="G1239" s="29"/>
      <c r="K1239" s="30"/>
      <c r="AS1239">
        <v>1239</v>
      </c>
      <c r="AT1239">
        <f t="shared" si="72"/>
        <v>244</v>
      </c>
    </row>
    <row r="1240" spans="1:46" ht="15.75" x14ac:dyDescent="0.25">
      <c r="A1240" s="16">
        <v>1198</v>
      </c>
      <c r="B1240" s="22"/>
      <c r="C1240" s="4">
        <f t="shared" ca="1" si="70"/>
        <v>195</v>
      </c>
      <c r="D1240" s="16"/>
      <c r="E1240" s="16"/>
      <c r="F1240" s="22"/>
      <c r="G1240" s="29"/>
      <c r="K1240" s="30"/>
      <c r="AS1240">
        <v>1240</v>
      </c>
      <c r="AT1240">
        <f t="shared" si="72"/>
        <v>244</v>
      </c>
    </row>
    <row r="1241" spans="1:46" ht="15.75" x14ac:dyDescent="0.25">
      <c r="A1241" s="16">
        <v>1199</v>
      </c>
      <c r="B1241" s="22"/>
      <c r="C1241" s="4">
        <f t="shared" ca="1" si="70"/>
        <v>204</v>
      </c>
      <c r="D1241" s="16"/>
      <c r="E1241" s="16"/>
      <c r="F1241" s="22"/>
      <c r="G1241" s="29"/>
      <c r="K1241" s="30"/>
      <c r="AS1241">
        <v>1241</v>
      </c>
      <c r="AT1241">
        <f t="shared" si="72"/>
        <v>244</v>
      </c>
    </row>
    <row r="1242" spans="1:46" ht="15.75" x14ac:dyDescent="0.25">
      <c r="A1242" s="16">
        <v>1200</v>
      </c>
      <c r="B1242" s="22"/>
      <c r="C1242" s="4">
        <f t="shared" ca="1" si="70"/>
        <v>246</v>
      </c>
      <c r="D1242" s="16"/>
      <c r="E1242" s="16"/>
      <c r="F1242" s="22"/>
      <c r="G1242" s="29"/>
      <c r="K1242" s="30"/>
      <c r="AS1242">
        <v>1242</v>
      </c>
      <c r="AT1242">
        <f t="shared" si="72"/>
        <v>244</v>
      </c>
    </row>
    <row r="1243" spans="1:46" ht="15.75" x14ac:dyDescent="0.25">
      <c r="A1243" s="16">
        <v>1201</v>
      </c>
      <c r="B1243" s="22"/>
      <c r="C1243" s="4">
        <f t="shared" ca="1" si="70"/>
        <v>250</v>
      </c>
      <c r="D1243" s="16"/>
      <c r="E1243" s="16"/>
      <c r="F1243" s="22"/>
      <c r="G1243" s="29"/>
      <c r="K1243" s="30"/>
      <c r="AS1243">
        <v>1243</v>
      </c>
      <c r="AT1243">
        <f t="shared" si="72"/>
        <v>244</v>
      </c>
    </row>
    <row r="1244" spans="1:46" ht="15.75" x14ac:dyDescent="0.25">
      <c r="A1244" s="16">
        <v>1202</v>
      </c>
      <c r="B1244" s="22"/>
      <c r="C1244" s="4">
        <f t="shared" ca="1" si="70"/>
        <v>204</v>
      </c>
      <c r="D1244" s="16"/>
      <c r="E1244" s="16"/>
      <c r="F1244" s="22"/>
      <c r="G1244" s="29"/>
      <c r="K1244" s="30"/>
      <c r="AS1244">
        <v>1244</v>
      </c>
      <c r="AT1244">
        <f t="shared" si="72"/>
        <v>244</v>
      </c>
    </row>
    <row r="1245" spans="1:46" ht="15.75" x14ac:dyDescent="0.25">
      <c r="A1245" s="16">
        <v>1203</v>
      </c>
      <c r="B1245" s="22"/>
      <c r="C1245" s="4">
        <f t="shared" ca="1" si="70"/>
        <v>254</v>
      </c>
      <c r="D1245" s="16"/>
      <c r="E1245" s="16"/>
      <c r="F1245" s="22"/>
      <c r="G1245" s="29"/>
      <c r="K1245" s="30"/>
      <c r="AS1245">
        <v>1245</v>
      </c>
      <c r="AT1245">
        <f t="shared" si="72"/>
        <v>244</v>
      </c>
    </row>
    <row r="1246" spans="1:46" ht="15.75" x14ac:dyDescent="0.25">
      <c r="A1246" s="16">
        <v>1204</v>
      </c>
      <c r="B1246" s="22"/>
      <c r="C1246" s="4">
        <f t="shared" ca="1" si="70"/>
        <v>216</v>
      </c>
      <c r="D1246" s="16"/>
      <c r="E1246" s="16"/>
      <c r="F1246" s="22"/>
      <c r="G1246" s="29"/>
      <c r="K1246" s="30"/>
      <c r="AS1246">
        <v>1246</v>
      </c>
      <c r="AT1246">
        <f t="shared" si="72"/>
        <v>244</v>
      </c>
    </row>
    <row r="1247" spans="1:46" ht="15.75" x14ac:dyDescent="0.25">
      <c r="A1247" s="16">
        <v>1205</v>
      </c>
      <c r="B1247" s="22"/>
      <c r="C1247" s="4">
        <f t="shared" ca="1" si="70"/>
        <v>200</v>
      </c>
      <c r="D1247" s="16"/>
      <c r="E1247" s="16"/>
      <c r="F1247" s="22"/>
      <c r="G1247" s="29"/>
      <c r="K1247" s="30"/>
      <c r="AS1247">
        <v>1247</v>
      </c>
      <c r="AT1247">
        <f t="shared" si="72"/>
        <v>244</v>
      </c>
    </row>
    <row r="1248" spans="1:46" ht="15.75" x14ac:dyDescent="0.25">
      <c r="A1248" s="16">
        <v>1206</v>
      </c>
      <c r="B1248" s="22"/>
      <c r="C1248" s="4">
        <f t="shared" ca="1" si="70"/>
        <v>263</v>
      </c>
      <c r="D1248" s="16"/>
      <c r="E1248" s="16"/>
      <c r="F1248" s="22"/>
      <c r="G1248" s="29"/>
      <c r="K1248" s="30"/>
      <c r="AS1248">
        <v>1248</v>
      </c>
      <c r="AT1248">
        <f t="shared" si="72"/>
        <v>244</v>
      </c>
    </row>
    <row r="1249" spans="1:46" ht="15.75" x14ac:dyDescent="0.25">
      <c r="A1249" s="16">
        <v>1207</v>
      </c>
      <c r="B1249" s="22"/>
      <c r="C1249" s="4">
        <f t="shared" ca="1" si="70"/>
        <v>252</v>
      </c>
      <c r="D1249" s="16"/>
      <c r="E1249" s="16"/>
      <c r="F1249" s="22"/>
      <c r="G1249" s="29"/>
      <c r="K1249" s="30"/>
      <c r="AS1249">
        <v>1249</v>
      </c>
      <c r="AT1249">
        <f>5*60+29</f>
        <v>329</v>
      </c>
    </row>
    <row r="1250" spans="1:46" ht="15.75" x14ac:dyDescent="0.25">
      <c r="A1250" s="16">
        <v>1208</v>
      </c>
      <c r="B1250" s="22"/>
      <c r="C1250" s="4">
        <f t="shared" ca="1" si="70"/>
        <v>200</v>
      </c>
      <c r="D1250" s="16"/>
      <c r="E1250" s="16"/>
      <c r="F1250" s="22"/>
      <c r="G1250" s="29"/>
      <c r="K1250" s="30"/>
      <c r="AS1250">
        <v>1250</v>
      </c>
      <c r="AT1250">
        <f>5*60+29</f>
        <v>329</v>
      </c>
    </row>
    <row r="1251" spans="1:46" ht="15.75" x14ac:dyDescent="0.25">
      <c r="A1251" s="16">
        <v>1209</v>
      </c>
      <c r="B1251" s="22"/>
      <c r="C1251" s="4">
        <f t="shared" ca="1" si="70"/>
        <v>162</v>
      </c>
      <c r="D1251" s="16"/>
      <c r="E1251" s="16"/>
      <c r="F1251" s="22"/>
      <c r="G1251" s="29"/>
      <c r="K1251" s="30"/>
      <c r="AS1251">
        <v>1251</v>
      </c>
      <c r="AT1251">
        <f>4*60+13</f>
        <v>253</v>
      </c>
    </row>
    <row r="1252" spans="1:46" ht="15.75" x14ac:dyDescent="0.25">
      <c r="A1252" s="16">
        <v>1210</v>
      </c>
      <c r="B1252" s="22"/>
      <c r="C1252" s="4">
        <f t="shared" ca="1" si="70"/>
        <v>262</v>
      </c>
      <c r="D1252" s="16"/>
      <c r="E1252" s="16"/>
      <c r="F1252" s="22"/>
      <c r="G1252" s="29"/>
      <c r="K1252" s="30"/>
      <c r="AS1252">
        <v>1252</v>
      </c>
      <c r="AT1252">
        <f>4*60+13</f>
        <v>253</v>
      </c>
    </row>
    <row r="1253" spans="1:46" ht="15.75" x14ac:dyDescent="0.25">
      <c r="A1253" s="16">
        <v>1211</v>
      </c>
      <c r="B1253" s="22"/>
      <c r="C1253" s="4">
        <f t="shared" ca="1" si="70"/>
        <v>223</v>
      </c>
      <c r="D1253" s="16"/>
      <c r="E1253" s="16"/>
      <c r="F1253" s="22"/>
      <c r="G1253" s="29"/>
      <c r="K1253" s="30"/>
      <c r="AS1253">
        <v>1253</v>
      </c>
      <c r="AT1253">
        <f>5*60+29</f>
        <v>329</v>
      </c>
    </row>
    <row r="1254" spans="1:46" ht="15.75" x14ac:dyDescent="0.25">
      <c r="A1254" s="16">
        <v>1212</v>
      </c>
      <c r="B1254" s="22"/>
      <c r="C1254" s="4">
        <f t="shared" ca="1" si="70"/>
        <v>418</v>
      </c>
      <c r="D1254" s="16"/>
      <c r="E1254" s="16"/>
      <c r="F1254" s="22"/>
      <c r="G1254" s="29"/>
      <c r="K1254" s="30"/>
      <c r="AS1254">
        <v>1254</v>
      </c>
      <c r="AT1254">
        <f>5*60+29</f>
        <v>329</v>
      </c>
    </row>
    <row r="1255" spans="1:46" ht="15.75" x14ac:dyDescent="0.25">
      <c r="A1255" s="16">
        <v>1213</v>
      </c>
      <c r="B1255" s="22"/>
      <c r="C1255" s="4">
        <f t="shared" ca="1" si="70"/>
        <v>384</v>
      </c>
      <c r="D1255" s="16"/>
      <c r="E1255" s="16"/>
      <c r="F1255" s="22"/>
      <c r="G1255" s="29"/>
      <c r="K1255" s="30"/>
      <c r="AS1255">
        <v>1255</v>
      </c>
      <c r="AT1255">
        <f>5*60+29</f>
        <v>329</v>
      </c>
    </row>
    <row r="1256" spans="1:46" ht="15.75" x14ac:dyDescent="0.25">
      <c r="A1256" s="16">
        <v>1214</v>
      </c>
      <c r="B1256" s="22"/>
      <c r="C1256" s="4">
        <f t="shared" ca="1" si="70"/>
        <v>293</v>
      </c>
      <c r="D1256" s="16"/>
      <c r="E1256" s="16"/>
      <c r="F1256" s="22"/>
      <c r="G1256" s="29"/>
      <c r="K1256" s="30"/>
      <c r="AS1256">
        <v>1256</v>
      </c>
      <c r="AT1256">
        <f>5*60+29</f>
        <v>329</v>
      </c>
    </row>
    <row r="1257" spans="1:46" ht="15.75" x14ac:dyDescent="0.25">
      <c r="A1257" s="16">
        <v>1215</v>
      </c>
      <c r="B1257" s="22"/>
      <c r="C1257" s="4">
        <f t="shared" ca="1" si="70"/>
        <v>227</v>
      </c>
      <c r="D1257" s="16"/>
      <c r="E1257" s="16"/>
      <c r="F1257" s="22"/>
      <c r="G1257" s="29"/>
      <c r="K1257" s="30"/>
      <c r="AS1257">
        <v>1257</v>
      </c>
      <c r="AT1257">
        <f>4*60+28</f>
        <v>268</v>
      </c>
    </row>
    <row r="1258" spans="1:46" ht="15.75" x14ac:dyDescent="0.25">
      <c r="A1258" s="16">
        <v>1216</v>
      </c>
      <c r="B1258" s="22"/>
      <c r="C1258" s="4">
        <f t="shared" ca="1" si="70"/>
        <v>266</v>
      </c>
      <c r="D1258" s="16"/>
      <c r="E1258" s="16"/>
      <c r="F1258" s="22"/>
      <c r="G1258" s="29"/>
      <c r="K1258" s="30"/>
      <c r="AS1258">
        <v>1258</v>
      </c>
      <c r="AT1258">
        <f>4*60+28</f>
        <v>268</v>
      </c>
    </row>
    <row r="1259" spans="1:46" ht="15.75" x14ac:dyDescent="0.25">
      <c r="A1259" s="16">
        <v>1217</v>
      </c>
      <c r="B1259" s="22"/>
      <c r="C1259" s="4">
        <f t="shared" ref="C1259:C1322" ca="1" si="73">IF(OR(ISBLANK(A1259),A1259&gt;$I$9),NA(),OFFSET(INDIRECT($BA$3),A1259-1,0,1,1))</f>
        <v>265</v>
      </c>
      <c r="D1259" s="16"/>
      <c r="E1259" s="16"/>
      <c r="F1259" s="22"/>
      <c r="G1259" s="29"/>
      <c r="K1259" s="30"/>
      <c r="AS1259">
        <v>1259</v>
      </c>
      <c r="AT1259">
        <f>4*60+28</f>
        <v>268</v>
      </c>
    </row>
    <row r="1260" spans="1:46" ht="15.75" x14ac:dyDescent="0.25">
      <c r="A1260" s="16">
        <v>1218</v>
      </c>
      <c r="B1260" s="22"/>
      <c r="C1260" s="4">
        <f t="shared" ca="1" si="73"/>
        <v>168</v>
      </c>
      <c r="D1260" s="16"/>
      <c r="E1260" s="16"/>
      <c r="F1260" s="22"/>
      <c r="G1260" s="29"/>
      <c r="K1260" s="30"/>
      <c r="AS1260">
        <v>1260</v>
      </c>
      <c r="AT1260">
        <f>4*60+28</f>
        <v>268</v>
      </c>
    </row>
    <row r="1261" spans="1:46" ht="15.75" x14ac:dyDescent="0.25">
      <c r="A1261" s="16">
        <v>1219</v>
      </c>
      <c r="B1261" s="22"/>
      <c r="C1261" s="4">
        <f t="shared" ca="1" si="73"/>
        <v>260</v>
      </c>
      <c r="D1261" s="16"/>
      <c r="E1261" s="16"/>
      <c r="F1261" s="22"/>
      <c r="G1261" s="29"/>
      <c r="K1261" s="30"/>
      <c r="AS1261">
        <v>1261</v>
      </c>
      <c r="AT1261">
        <f t="shared" ref="AT1261:AT1267" si="74">5*60+21</f>
        <v>321</v>
      </c>
    </row>
    <row r="1262" spans="1:46" ht="15.75" x14ac:dyDescent="0.25">
      <c r="A1262" s="16">
        <v>1220</v>
      </c>
      <c r="B1262" s="22"/>
      <c r="C1262" s="4">
        <f t="shared" ca="1" si="73"/>
        <v>245</v>
      </c>
      <c r="D1262" s="16"/>
      <c r="E1262" s="16"/>
      <c r="F1262" s="22"/>
      <c r="G1262" s="29"/>
      <c r="K1262" s="30"/>
      <c r="AS1262">
        <v>1262</v>
      </c>
      <c r="AT1262">
        <f t="shared" si="74"/>
        <v>321</v>
      </c>
    </row>
    <row r="1263" spans="1:46" ht="15.75" x14ac:dyDescent="0.25">
      <c r="A1263" s="16">
        <v>1221</v>
      </c>
      <c r="B1263" s="22"/>
      <c r="C1263" s="4">
        <f t="shared" ca="1" si="73"/>
        <v>228</v>
      </c>
      <c r="D1263" s="16"/>
      <c r="E1263" s="16"/>
      <c r="F1263" s="22"/>
      <c r="G1263" s="29"/>
      <c r="K1263" s="30"/>
      <c r="AS1263">
        <v>1263</v>
      </c>
      <c r="AT1263">
        <f t="shared" si="74"/>
        <v>321</v>
      </c>
    </row>
    <row r="1264" spans="1:46" ht="15.75" x14ac:dyDescent="0.25">
      <c r="A1264" s="16">
        <v>1222</v>
      </c>
      <c r="B1264" s="22"/>
      <c r="C1264" s="4">
        <f t="shared" ca="1" si="73"/>
        <v>225</v>
      </c>
      <c r="D1264" s="16"/>
      <c r="E1264" s="16"/>
      <c r="F1264" s="22"/>
      <c r="G1264" s="29"/>
      <c r="K1264" s="30"/>
      <c r="AS1264">
        <v>1264</v>
      </c>
      <c r="AT1264">
        <f t="shared" si="74"/>
        <v>321</v>
      </c>
    </row>
    <row r="1265" spans="1:46" ht="15.75" x14ac:dyDescent="0.25">
      <c r="A1265" s="16">
        <v>1223</v>
      </c>
      <c r="B1265" s="22"/>
      <c r="C1265" s="4">
        <f t="shared" ca="1" si="73"/>
        <v>263</v>
      </c>
      <c r="D1265" s="16"/>
      <c r="E1265" s="16"/>
      <c r="F1265" s="22"/>
      <c r="G1265" s="29"/>
      <c r="K1265" s="30"/>
      <c r="AS1265">
        <v>1265</v>
      </c>
      <c r="AT1265">
        <f t="shared" si="74"/>
        <v>321</v>
      </c>
    </row>
    <row r="1266" spans="1:46" ht="15.75" x14ac:dyDescent="0.25">
      <c r="A1266" s="16">
        <v>1224</v>
      </c>
      <c r="B1266" s="22"/>
      <c r="C1266" s="4">
        <f t="shared" ca="1" si="73"/>
        <v>175</v>
      </c>
      <c r="D1266" s="16"/>
      <c r="E1266" s="16"/>
      <c r="F1266" s="22"/>
      <c r="G1266" s="29"/>
      <c r="K1266" s="30"/>
      <c r="AS1266">
        <v>1266</v>
      </c>
      <c r="AT1266">
        <f t="shared" si="74"/>
        <v>321</v>
      </c>
    </row>
    <row r="1267" spans="1:46" ht="15.75" x14ac:dyDescent="0.25">
      <c r="A1267" s="16">
        <v>1225</v>
      </c>
      <c r="B1267" s="22"/>
      <c r="C1267" s="4">
        <f t="shared" ca="1" si="73"/>
        <v>255</v>
      </c>
      <c r="D1267" s="16"/>
      <c r="E1267" s="16"/>
      <c r="F1267" s="22"/>
      <c r="G1267" s="29"/>
      <c r="K1267" s="30"/>
      <c r="AS1267">
        <v>1267</v>
      </c>
      <c r="AT1267">
        <f t="shared" si="74"/>
        <v>321</v>
      </c>
    </row>
    <row r="1268" spans="1:46" ht="15.75" x14ac:dyDescent="0.25">
      <c r="A1268" s="16">
        <v>1226</v>
      </c>
      <c r="B1268" s="22"/>
      <c r="C1268" s="4">
        <f t="shared" ca="1" si="73"/>
        <v>228</v>
      </c>
      <c r="D1268" s="16"/>
      <c r="E1268" s="16"/>
      <c r="F1268" s="22"/>
      <c r="G1268" s="29"/>
      <c r="K1268" s="30"/>
      <c r="AS1268">
        <v>1268</v>
      </c>
      <c r="AT1268">
        <f t="shared" ref="AT1268:AT1274" si="75">3*60+59</f>
        <v>239</v>
      </c>
    </row>
    <row r="1269" spans="1:46" ht="15.75" x14ac:dyDescent="0.25">
      <c r="A1269" s="16">
        <v>1227</v>
      </c>
      <c r="B1269" s="22"/>
      <c r="C1269" s="4">
        <f t="shared" ca="1" si="73"/>
        <v>308</v>
      </c>
      <c r="D1269" s="16"/>
      <c r="E1269" s="16"/>
      <c r="F1269" s="22"/>
      <c r="G1269" s="29"/>
      <c r="K1269" s="30"/>
      <c r="AS1269">
        <v>1269</v>
      </c>
      <c r="AT1269">
        <f t="shared" si="75"/>
        <v>239</v>
      </c>
    </row>
    <row r="1270" spans="1:46" ht="15.75" x14ac:dyDescent="0.25">
      <c r="A1270" s="16">
        <v>1228</v>
      </c>
      <c r="B1270" s="22"/>
      <c r="C1270" s="4">
        <f t="shared" ca="1" si="73"/>
        <v>239</v>
      </c>
      <c r="D1270" s="16"/>
      <c r="E1270" s="16"/>
      <c r="F1270" s="22"/>
      <c r="G1270" s="29"/>
      <c r="K1270" s="30"/>
      <c r="AS1270">
        <v>1270</v>
      </c>
      <c r="AT1270">
        <f t="shared" si="75"/>
        <v>239</v>
      </c>
    </row>
    <row r="1271" spans="1:46" ht="15.75" x14ac:dyDescent="0.25">
      <c r="A1271" s="16">
        <v>1229</v>
      </c>
      <c r="B1271" s="22"/>
      <c r="C1271" s="4">
        <f t="shared" ca="1" si="73"/>
        <v>219</v>
      </c>
      <c r="D1271" s="16"/>
      <c r="E1271" s="16"/>
      <c r="F1271" s="22"/>
      <c r="G1271" s="29"/>
      <c r="K1271" s="30"/>
      <c r="AS1271">
        <v>1271</v>
      </c>
      <c r="AT1271">
        <f t="shared" si="75"/>
        <v>239</v>
      </c>
    </row>
    <row r="1272" spans="1:46" ht="15.75" x14ac:dyDescent="0.25">
      <c r="A1272" s="16">
        <v>1230</v>
      </c>
      <c r="B1272" s="22"/>
      <c r="C1272" s="4">
        <f t="shared" ca="1" si="73"/>
        <v>227</v>
      </c>
      <c r="D1272" s="16"/>
      <c r="E1272" s="16"/>
      <c r="F1272" s="22"/>
      <c r="G1272" s="29"/>
      <c r="K1272" s="30"/>
      <c r="AS1272">
        <v>1272</v>
      </c>
      <c r="AT1272">
        <f t="shared" si="75"/>
        <v>239</v>
      </c>
    </row>
    <row r="1273" spans="1:46" ht="15.75" x14ac:dyDescent="0.25">
      <c r="A1273" s="16">
        <v>1231</v>
      </c>
      <c r="B1273" s="22"/>
      <c r="C1273" s="4">
        <f t="shared" ca="1" si="73"/>
        <v>286</v>
      </c>
      <c r="D1273" s="16"/>
      <c r="E1273" s="16"/>
      <c r="F1273" s="22"/>
      <c r="G1273" s="29"/>
      <c r="K1273" s="30"/>
      <c r="AS1273">
        <v>1273</v>
      </c>
      <c r="AT1273">
        <f t="shared" si="75"/>
        <v>239</v>
      </c>
    </row>
    <row r="1274" spans="1:46" ht="15.75" x14ac:dyDescent="0.25">
      <c r="A1274" s="16">
        <v>1232</v>
      </c>
      <c r="B1274" s="22"/>
      <c r="C1274" s="4">
        <f t="shared" ca="1" si="73"/>
        <v>263</v>
      </c>
      <c r="D1274" s="16"/>
      <c r="E1274" s="16"/>
      <c r="F1274" s="22"/>
      <c r="G1274" s="29"/>
      <c r="K1274" s="30"/>
      <c r="AS1274">
        <v>1274</v>
      </c>
      <c r="AT1274">
        <f t="shared" si="75"/>
        <v>239</v>
      </c>
    </row>
    <row r="1275" spans="1:46" ht="15.75" x14ac:dyDescent="0.25">
      <c r="A1275" s="16">
        <v>1233</v>
      </c>
      <c r="B1275" s="22"/>
      <c r="C1275" s="4">
        <f t="shared" ca="1" si="73"/>
        <v>260</v>
      </c>
      <c r="D1275" s="16"/>
      <c r="E1275" s="16"/>
      <c r="F1275" s="22"/>
      <c r="G1275" s="29"/>
      <c r="K1275" s="30"/>
      <c r="AS1275">
        <v>1275</v>
      </c>
      <c r="AT1275">
        <f>4*60+50</f>
        <v>290</v>
      </c>
    </row>
    <row r="1276" spans="1:46" ht="15.75" x14ac:dyDescent="0.25">
      <c r="A1276" s="16">
        <v>1234</v>
      </c>
      <c r="B1276" s="22"/>
      <c r="C1276" s="4">
        <f t="shared" ca="1" si="73"/>
        <v>311</v>
      </c>
      <c r="D1276" s="16"/>
      <c r="E1276" s="16"/>
      <c r="F1276" s="22"/>
      <c r="G1276" s="29"/>
      <c r="K1276" s="30"/>
      <c r="AS1276">
        <v>1276</v>
      </c>
      <c r="AT1276">
        <f>4*60+50</f>
        <v>290</v>
      </c>
    </row>
    <row r="1277" spans="1:46" ht="15.75" x14ac:dyDescent="0.25">
      <c r="A1277" s="16">
        <v>1235</v>
      </c>
      <c r="B1277" s="22"/>
      <c r="C1277" s="4">
        <f t="shared" ca="1" si="73"/>
        <v>215</v>
      </c>
      <c r="D1277" s="16"/>
      <c r="E1277" s="16"/>
      <c r="F1277" s="22"/>
      <c r="G1277" s="29"/>
      <c r="K1277" s="30"/>
      <c r="AS1277">
        <v>1277</v>
      </c>
      <c r="AT1277">
        <f>4*60+50</f>
        <v>290</v>
      </c>
    </row>
    <row r="1278" spans="1:46" ht="15.75" x14ac:dyDescent="0.25">
      <c r="A1278" s="16">
        <v>1236</v>
      </c>
      <c r="B1278" s="22"/>
      <c r="C1278" s="4">
        <f t="shared" ca="1" si="73"/>
        <v>299</v>
      </c>
      <c r="D1278" s="16"/>
      <c r="E1278" s="16"/>
      <c r="F1278" s="22"/>
      <c r="G1278" s="29"/>
      <c r="K1278" s="30"/>
      <c r="AS1278">
        <v>1278</v>
      </c>
      <c r="AT1278">
        <f>4*60+50</f>
        <v>290</v>
      </c>
    </row>
    <row r="1279" spans="1:46" ht="15.75" x14ac:dyDescent="0.25">
      <c r="A1279" s="16">
        <v>1237</v>
      </c>
      <c r="B1279" s="22"/>
      <c r="C1279" s="4">
        <f t="shared" ca="1" si="73"/>
        <v>293</v>
      </c>
      <c r="D1279" s="16"/>
      <c r="E1279" s="16"/>
      <c r="F1279" s="22"/>
      <c r="G1279" s="29"/>
      <c r="K1279" s="30"/>
      <c r="AS1279">
        <v>1279</v>
      </c>
      <c r="AT1279">
        <f>4*60+50</f>
        <v>290</v>
      </c>
    </row>
    <row r="1280" spans="1:46" ht="15.75" x14ac:dyDescent="0.25">
      <c r="A1280" s="16">
        <v>1238</v>
      </c>
      <c r="B1280" s="22"/>
      <c r="C1280" s="4">
        <f t="shared" ca="1" si="73"/>
        <v>214</v>
      </c>
      <c r="D1280" s="16"/>
      <c r="E1280" s="16"/>
      <c r="F1280" s="22"/>
      <c r="G1280" s="29"/>
      <c r="K1280" s="30"/>
      <c r="AS1280">
        <v>1280</v>
      </c>
      <c r="AT1280">
        <f t="shared" ref="AT1280:AT1286" si="76">4*60+18</f>
        <v>258</v>
      </c>
    </row>
    <row r="1281" spans="1:46" ht="15.75" x14ac:dyDescent="0.25">
      <c r="A1281" s="16">
        <v>1239</v>
      </c>
      <c r="B1281" s="22"/>
      <c r="C1281" s="4">
        <f t="shared" ca="1" si="73"/>
        <v>330</v>
      </c>
      <c r="D1281" s="16"/>
      <c r="E1281" s="16"/>
      <c r="F1281" s="22"/>
      <c r="G1281" s="29"/>
      <c r="K1281" s="30"/>
      <c r="AS1281">
        <v>1281</v>
      </c>
      <c r="AT1281">
        <f t="shared" si="76"/>
        <v>258</v>
      </c>
    </row>
    <row r="1282" spans="1:46" ht="15.75" x14ac:dyDescent="0.25">
      <c r="A1282" s="16">
        <v>1240</v>
      </c>
      <c r="B1282" s="22"/>
      <c r="C1282" s="4">
        <f t="shared" ca="1" si="73"/>
        <v>226</v>
      </c>
      <c r="D1282" s="16"/>
      <c r="E1282" s="16"/>
      <c r="F1282" s="22"/>
      <c r="G1282" s="29"/>
      <c r="K1282" s="30"/>
      <c r="AS1282">
        <v>1282</v>
      </c>
      <c r="AT1282">
        <f t="shared" si="76"/>
        <v>258</v>
      </c>
    </row>
    <row r="1283" spans="1:46" ht="15.75" x14ac:dyDescent="0.25">
      <c r="A1283" s="16">
        <v>1241</v>
      </c>
      <c r="B1283" s="22"/>
      <c r="C1283" s="4">
        <f t="shared" ca="1" si="73"/>
        <v>418</v>
      </c>
      <c r="D1283" s="16"/>
      <c r="E1283" s="16"/>
      <c r="F1283" s="22"/>
      <c r="G1283" s="29"/>
      <c r="K1283" s="30"/>
      <c r="AS1283">
        <v>1283</v>
      </c>
      <c r="AT1283">
        <f t="shared" si="76"/>
        <v>258</v>
      </c>
    </row>
    <row r="1284" spans="1:46" ht="15.75" x14ac:dyDescent="0.25">
      <c r="A1284" s="16">
        <v>1242</v>
      </c>
      <c r="B1284" s="22"/>
      <c r="C1284" s="4">
        <f t="shared" ca="1" si="73"/>
        <v>283</v>
      </c>
      <c r="D1284" s="16"/>
      <c r="E1284" s="16"/>
      <c r="F1284" s="22"/>
      <c r="G1284" s="29"/>
      <c r="K1284" s="30"/>
      <c r="AS1284">
        <v>1284</v>
      </c>
      <c r="AT1284">
        <f t="shared" si="76"/>
        <v>258</v>
      </c>
    </row>
    <row r="1285" spans="1:46" ht="15.75" x14ac:dyDescent="0.25">
      <c r="A1285" s="16">
        <v>1243</v>
      </c>
      <c r="B1285" s="22"/>
      <c r="C1285" s="4">
        <f t="shared" ca="1" si="73"/>
        <v>241</v>
      </c>
      <c r="D1285" s="16"/>
      <c r="E1285" s="16"/>
      <c r="F1285" s="22"/>
      <c r="G1285" s="29"/>
      <c r="K1285" s="30"/>
      <c r="AS1285">
        <v>1285</v>
      </c>
      <c r="AT1285">
        <f t="shared" si="76"/>
        <v>258</v>
      </c>
    </row>
    <row r="1286" spans="1:46" ht="15.75" x14ac:dyDescent="0.25">
      <c r="A1286" s="16">
        <v>1244</v>
      </c>
      <c r="B1286" s="22"/>
      <c r="C1286" s="4">
        <f t="shared" ca="1" si="73"/>
        <v>193</v>
      </c>
      <c r="D1286" s="16"/>
      <c r="E1286" s="16"/>
      <c r="F1286" s="22"/>
      <c r="G1286" s="29"/>
      <c r="K1286" s="30"/>
      <c r="AS1286">
        <v>1286</v>
      </c>
      <c r="AT1286">
        <f t="shared" si="76"/>
        <v>258</v>
      </c>
    </row>
    <row r="1287" spans="1:46" ht="15.75" x14ac:dyDescent="0.25">
      <c r="A1287" s="16">
        <v>1245</v>
      </c>
      <c r="B1287" s="22"/>
      <c r="C1287" s="4">
        <f t="shared" ca="1" si="73"/>
        <v>288</v>
      </c>
      <c r="D1287" s="16"/>
      <c r="E1287" s="16"/>
      <c r="F1287" s="22"/>
      <c r="G1287" s="29"/>
      <c r="K1287" s="30"/>
      <c r="AS1287">
        <v>1287</v>
      </c>
      <c r="AT1287">
        <f>4*60+47</f>
        <v>287</v>
      </c>
    </row>
    <row r="1288" spans="1:46" ht="15.75" x14ac:dyDescent="0.25">
      <c r="A1288" s="16">
        <v>1246</v>
      </c>
      <c r="B1288" s="22"/>
      <c r="C1288" s="4">
        <f t="shared" ca="1" si="73"/>
        <v>222</v>
      </c>
      <c r="D1288" s="16"/>
      <c r="E1288" s="16"/>
      <c r="F1288" s="22"/>
      <c r="G1288" s="29"/>
      <c r="K1288" s="30"/>
      <c r="AS1288">
        <v>1288</v>
      </c>
      <c r="AT1288">
        <f>4*60+34</f>
        <v>274</v>
      </c>
    </row>
    <row r="1289" spans="1:46" ht="15.75" x14ac:dyDescent="0.25">
      <c r="A1289" s="16">
        <v>1247</v>
      </c>
      <c r="B1289" s="22"/>
      <c r="C1289" s="4">
        <f t="shared" ca="1" si="73"/>
        <v>390</v>
      </c>
      <c r="D1289" s="16"/>
      <c r="E1289" s="16"/>
      <c r="F1289" s="22"/>
      <c r="G1289" s="29"/>
      <c r="K1289" s="30"/>
      <c r="AS1289">
        <v>1289</v>
      </c>
      <c r="AT1289">
        <f>4*60</f>
        <v>240</v>
      </c>
    </row>
    <row r="1290" spans="1:46" ht="15.75" x14ac:dyDescent="0.25">
      <c r="A1290" s="16">
        <v>1248</v>
      </c>
      <c r="B1290" s="22"/>
      <c r="C1290" s="4">
        <f t="shared" ca="1" si="73"/>
        <v>260</v>
      </c>
      <c r="D1290" s="16"/>
      <c r="E1290" s="16"/>
      <c r="F1290" s="22"/>
      <c r="G1290" s="29"/>
      <c r="K1290" s="30"/>
      <c r="AS1290">
        <v>1290</v>
      </c>
      <c r="AT1290">
        <f>4*60</f>
        <v>240</v>
      </c>
    </row>
    <row r="1291" spans="1:46" ht="15.75" x14ac:dyDescent="0.25">
      <c r="A1291" s="16">
        <v>1249</v>
      </c>
      <c r="B1291" s="22"/>
      <c r="C1291" s="4">
        <f t="shared" ca="1" si="73"/>
        <v>244</v>
      </c>
      <c r="D1291" s="16"/>
      <c r="E1291" s="16"/>
      <c r="F1291" s="22"/>
      <c r="G1291" s="29"/>
      <c r="K1291" s="30"/>
      <c r="AS1291">
        <v>1291</v>
      </c>
      <c r="AT1291">
        <f>4*60</f>
        <v>240</v>
      </c>
    </row>
    <row r="1292" spans="1:46" ht="15.75" x14ac:dyDescent="0.25">
      <c r="A1292" s="16">
        <v>1250</v>
      </c>
      <c r="B1292" s="22"/>
      <c r="C1292" s="4">
        <f t="shared" ca="1" si="73"/>
        <v>215</v>
      </c>
      <c r="D1292" s="16"/>
      <c r="E1292" s="16"/>
      <c r="F1292" s="22"/>
      <c r="G1292" s="29"/>
      <c r="K1292" s="30"/>
      <c r="AS1292">
        <v>1292</v>
      </c>
      <c r="AT1292">
        <v>244</v>
      </c>
    </row>
    <row r="1293" spans="1:46" ht="15.75" x14ac:dyDescent="0.25">
      <c r="A1293" s="16">
        <v>1251</v>
      </c>
      <c r="B1293" s="22"/>
      <c r="C1293" s="4">
        <f t="shared" ca="1" si="73"/>
        <v>197</v>
      </c>
      <c r="D1293" s="16"/>
      <c r="E1293" s="16"/>
      <c r="F1293" s="22"/>
      <c r="G1293" s="29"/>
      <c r="K1293" s="30"/>
      <c r="AS1293">
        <v>1293</v>
      </c>
      <c r="AT1293">
        <v>244</v>
      </c>
    </row>
    <row r="1294" spans="1:46" ht="15.75" x14ac:dyDescent="0.25">
      <c r="A1294" s="16">
        <v>1252</v>
      </c>
      <c r="B1294" s="22"/>
      <c r="C1294" s="4">
        <f t="shared" ca="1" si="73"/>
        <v>216</v>
      </c>
      <c r="D1294" s="16"/>
      <c r="E1294" s="16"/>
      <c r="F1294" s="22"/>
      <c r="G1294" s="29"/>
      <c r="K1294" s="30"/>
      <c r="AS1294">
        <v>1294</v>
      </c>
      <c r="AT1294">
        <v>244</v>
      </c>
    </row>
    <row r="1295" spans="1:46" ht="15.75" x14ac:dyDescent="0.25">
      <c r="A1295" s="16">
        <v>1253</v>
      </c>
      <c r="B1295" s="22"/>
      <c r="C1295" s="4">
        <f t="shared" ca="1" si="73"/>
        <v>235</v>
      </c>
      <c r="D1295" s="16"/>
      <c r="E1295" s="16"/>
      <c r="F1295" s="22"/>
      <c r="G1295" s="29"/>
      <c r="K1295" s="30"/>
      <c r="AS1295">
        <v>1295</v>
      </c>
      <c r="AT1295">
        <v>244</v>
      </c>
    </row>
    <row r="1296" spans="1:46" ht="15.75" x14ac:dyDescent="0.25">
      <c r="A1296" s="16">
        <v>1254</v>
      </c>
      <c r="B1296" s="22"/>
      <c r="C1296" s="4">
        <f t="shared" ca="1" si="73"/>
        <v>212</v>
      </c>
      <c r="D1296" s="16"/>
      <c r="E1296" s="16"/>
      <c r="F1296" s="22"/>
      <c r="G1296" s="29"/>
      <c r="K1296" s="30"/>
      <c r="AS1296">
        <v>1296</v>
      </c>
      <c r="AT1296">
        <v>244</v>
      </c>
    </row>
    <row r="1297" spans="1:46" ht="15.75" x14ac:dyDescent="0.25">
      <c r="A1297" s="16">
        <v>1255</v>
      </c>
      <c r="B1297" s="22"/>
      <c r="C1297" s="4">
        <f t="shared" ca="1" si="73"/>
        <v>196</v>
      </c>
      <c r="D1297" s="16"/>
      <c r="E1297" s="16"/>
      <c r="F1297" s="22"/>
      <c r="G1297" s="29"/>
      <c r="K1297" s="30"/>
      <c r="AS1297">
        <v>1297</v>
      </c>
      <c r="AT1297">
        <v>244</v>
      </c>
    </row>
    <row r="1298" spans="1:46" ht="15.75" x14ac:dyDescent="0.25">
      <c r="A1298" s="16">
        <v>1256</v>
      </c>
      <c r="B1298" s="22"/>
      <c r="C1298" s="4">
        <f t="shared" ca="1" si="73"/>
        <v>216</v>
      </c>
      <c r="D1298" s="16"/>
      <c r="E1298" s="16"/>
      <c r="F1298" s="22"/>
      <c r="G1298" s="29"/>
      <c r="K1298" s="30"/>
      <c r="AS1298">
        <v>1298</v>
      </c>
      <c r="AT1298">
        <v>244</v>
      </c>
    </row>
    <row r="1299" spans="1:46" ht="15.75" x14ac:dyDescent="0.25">
      <c r="A1299" s="16">
        <v>1257</v>
      </c>
      <c r="B1299" s="22"/>
      <c r="C1299" s="4">
        <f t="shared" ca="1" si="73"/>
        <v>240</v>
      </c>
      <c r="D1299" s="16"/>
      <c r="E1299" s="16"/>
      <c r="F1299" s="22"/>
      <c r="G1299" s="29"/>
      <c r="K1299" s="30"/>
      <c r="AS1299">
        <v>1299</v>
      </c>
      <c r="AT1299">
        <v>244</v>
      </c>
    </row>
    <row r="1300" spans="1:46" ht="15.75" x14ac:dyDescent="0.25">
      <c r="A1300" s="16">
        <v>1258</v>
      </c>
      <c r="B1300" s="22"/>
      <c r="C1300" s="4">
        <f t="shared" ca="1" si="73"/>
        <v>308</v>
      </c>
      <c r="D1300" s="16"/>
      <c r="E1300" s="16"/>
      <c r="F1300" s="22"/>
      <c r="G1300" s="29"/>
      <c r="K1300" s="30"/>
      <c r="AS1300">
        <v>1300</v>
      </c>
      <c r="AT1300">
        <f>3*60+25</f>
        <v>205</v>
      </c>
    </row>
    <row r="1301" spans="1:46" ht="15.75" x14ac:dyDescent="0.25">
      <c r="A1301" s="16">
        <v>1259</v>
      </c>
      <c r="B1301" s="22"/>
      <c r="C1301" s="4">
        <f t="shared" ca="1" si="73"/>
        <v>283</v>
      </c>
      <c r="D1301" s="16"/>
      <c r="E1301" s="16"/>
      <c r="F1301" s="22"/>
      <c r="G1301" s="29"/>
      <c r="K1301" s="30"/>
      <c r="AS1301">
        <v>1301</v>
      </c>
      <c r="AT1301">
        <f>4*60+43</f>
        <v>283</v>
      </c>
    </row>
    <row r="1302" spans="1:46" ht="15.75" x14ac:dyDescent="0.25">
      <c r="A1302" s="16">
        <v>1260</v>
      </c>
      <c r="B1302" s="22"/>
      <c r="C1302" s="4">
        <f t="shared" ca="1" si="73"/>
        <v>235</v>
      </c>
      <c r="D1302" s="16"/>
      <c r="E1302" s="16"/>
      <c r="F1302" s="22"/>
      <c r="G1302" s="29"/>
      <c r="K1302" s="30"/>
      <c r="AS1302">
        <v>1302</v>
      </c>
      <c r="AT1302">
        <f>4*60+43</f>
        <v>283</v>
      </c>
    </row>
    <row r="1303" spans="1:46" ht="15.75" x14ac:dyDescent="0.25">
      <c r="A1303" s="16">
        <v>1261</v>
      </c>
      <c r="B1303" s="22"/>
      <c r="C1303" s="4">
        <f t="shared" ca="1" si="73"/>
        <v>176</v>
      </c>
      <c r="D1303" s="16"/>
      <c r="E1303" s="16"/>
      <c r="F1303" s="22"/>
      <c r="G1303" s="29"/>
      <c r="K1303" s="30"/>
      <c r="AS1303">
        <v>1303</v>
      </c>
      <c r="AT1303">
        <f>4*60+43</f>
        <v>283</v>
      </c>
    </row>
    <row r="1304" spans="1:46" ht="15.75" x14ac:dyDescent="0.25">
      <c r="A1304" s="16">
        <v>1262</v>
      </c>
      <c r="B1304" s="22"/>
      <c r="C1304" s="4">
        <f t="shared" ca="1" si="73"/>
        <v>249</v>
      </c>
      <c r="D1304" s="16"/>
      <c r="E1304" s="16"/>
      <c r="F1304" s="22"/>
      <c r="G1304" s="29"/>
      <c r="K1304" s="30"/>
      <c r="AS1304">
        <v>1304</v>
      </c>
      <c r="AT1304">
        <f>4*60+43</f>
        <v>283</v>
      </c>
    </row>
    <row r="1305" spans="1:46" ht="15.75" x14ac:dyDescent="0.25">
      <c r="A1305" s="16">
        <v>1263</v>
      </c>
      <c r="B1305" s="22"/>
      <c r="C1305" s="4">
        <f t="shared" ca="1" si="73"/>
        <v>223</v>
      </c>
      <c r="D1305" s="16"/>
      <c r="E1305" s="16"/>
      <c r="F1305" s="22"/>
      <c r="G1305" s="29"/>
      <c r="K1305" s="30"/>
      <c r="AS1305">
        <v>1305</v>
      </c>
      <c r="AT1305">
        <f>4*60+43</f>
        <v>283</v>
      </c>
    </row>
    <row r="1306" spans="1:46" ht="15.75" x14ac:dyDescent="0.25">
      <c r="A1306" s="16">
        <v>1264</v>
      </c>
      <c r="B1306" s="22"/>
      <c r="C1306" s="4">
        <f t="shared" ca="1" si="73"/>
        <v>243</v>
      </c>
      <c r="D1306" s="16"/>
      <c r="E1306" s="16"/>
      <c r="F1306" s="22"/>
      <c r="G1306" s="29"/>
      <c r="K1306" s="30"/>
      <c r="AS1306">
        <v>1306</v>
      </c>
      <c r="AT1306">
        <f t="shared" ref="AT1306:AT1316" si="77">4*60+43</f>
        <v>283</v>
      </c>
    </row>
    <row r="1307" spans="1:46" ht="15.75" x14ac:dyDescent="0.25">
      <c r="A1307" s="16">
        <v>1265</v>
      </c>
      <c r="B1307" s="22"/>
      <c r="C1307" s="4">
        <f t="shared" ca="1" si="73"/>
        <v>150</v>
      </c>
      <c r="D1307" s="16"/>
      <c r="E1307" s="16"/>
      <c r="F1307" s="22"/>
      <c r="G1307" s="29"/>
      <c r="K1307" s="30"/>
      <c r="AS1307">
        <v>1307</v>
      </c>
      <c r="AT1307">
        <f t="shared" si="77"/>
        <v>283</v>
      </c>
    </row>
    <row r="1308" spans="1:46" ht="15.75" x14ac:dyDescent="0.25">
      <c r="A1308" s="16">
        <v>1266</v>
      </c>
      <c r="B1308" s="22"/>
      <c r="C1308" s="4">
        <f t="shared" ca="1" si="73"/>
        <v>264</v>
      </c>
      <c r="D1308" s="16"/>
      <c r="E1308" s="16"/>
      <c r="F1308" s="22"/>
      <c r="G1308" s="29"/>
      <c r="K1308" s="30"/>
      <c r="AS1308">
        <v>1308</v>
      </c>
      <c r="AT1308">
        <f t="shared" si="77"/>
        <v>283</v>
      </c>
    </row>
    <row r="1309" spans="1:46" ht="15.75" x14ac:dyDescent="0.25">
      <c r="A1309" s="16">
        <v>1267</v>
      </c>
      <c r="B1309" s="22"/>
      <c r="C1309" s="4">
        <f t="shared" ca="1" si="73"/>
        <v>191</v>
      </c>
      <c r="D1309" s="16"/>
      <c r="E1309" s="16"/>
      <c r="F1309" s="22"/>
      <c r="G1309" s="29"/>
      <c r="K1309" s="30"/>
      <c r="AS1309">
        <v>1309</v>
      </c>
      <c r="AT1309">
        <f t="shared" si="77"/>
        <v>283</v>
      </c>
    </row>
    <row r="1310" spans="1:46" ht="15.75" x14ac:dyDescent="0.25">
      <c r="A1310" s="16">
        <v>1268</v>
      </c>
      <c r="B1310" s="22"/>
      <c r="C1310" s="4">
        <f t="shared" ca="1" si="73"/>
        <v>216</v>
      </c>
      <c r="D1310" s="16"/>
      <c r="E1310" s="16"/>
      <c r="F1310" s="22"/>
      <c r="G1310" s="29"/>
      <c r="K1310" s="30"/>
      <c r="AS1310">
        <v>1310</v>
      </c>
      <c r="AT1310">
        <f t="shared" si="77"/>
        <v>283</v>
      </c>
    </row>
    <row r="1311" spans="1:46" ht="15.75" x14ac:dyDescent="0.25">
      <c r="A1311" s="16">
        <v>1269</v>
      </c>
      <c r="B1311" s="22"/>
      <c r="C1311" s="4">
        <f t="shared" ca="1" si="73"/>
        <v>272</v>
      </c>
      <c r="D1311" s="16"/>
      <c r="E1311" s="16"/>
      <c r="F1311" s="22"/>
      <c r="G1311" s="29"/>
      <c r="K1311" s="30"/>
      <c r="AS1311">
        <v>1311</v>
      </c>
      <c r="AT1311">
        <f t="shared" si="77"/>
        <v>283</v>
      </c>
    </row>
    <row r="1312" spans="1:46" ht="15.75" x14ac:dyDescent="0.25">
      <c r="A1312" s="16">
        <v>1270</v>
      </c>
      <c r="B1312" s="22"/>
      <c r="C1312" s="4">
        <f t="shared" ca="1" si="73"/>
        <v>270</v>
      </c>
      <c r="D1312" s="16"/>
      <c r="E1312" s="16"/>
      <c r="F1312" s="22"/>
      <c r="G1312" s="29"/>
      <c r="K1312" s="30"/>
      <c r="AS1312">
        <v>1312</v>
      </c>
      <c r="AT1312">
        <f t="shared" si="77"/>
        <v>283</v>
      </c>
    </row>
    <row r="1313" spans="1:46" ht="15.75" x14ac:dyDescent="0.25">
      <c r="A1313" s="16">
        <v>1271</v>
      </c>
      <c r="B1313" s="22"/>
      <c r="C1313" s="4">
        <f t="shared" ca="1" si="73"/>
        <v>225</v>
      </c>
      <c r="D1313" s="16"/>
      <c r="E1313" s="16"/>
      <c r="F1313" s="22"/>
      <c r="G1313" s="29"/>
      <c r="K1313" s="30"/>
      <c r="AS1313">
        <v>1313</v>
      </c>
      <c r="AT1313">
        <f t="shared" si="77"/>
        <v>283</v>
      </c>
    </row>
    <row r="1314" spans="1:46" ht="15.75" x14ac:dyDescent="0.25">
      <c r="A1314" s="16">
        <v>1272</v>
      </c>
      <c r="B1314" s="22"/>
      <c r="C1314" s="4">
        <f t="shared" ca="1" si="73"/>
        <v>223</v>
      </c>
      <c r="D1314" s="16"/>
      <c r="E1314" s="16"/>
      <c r="F1314" s="22"/>
      <c r="G1314" s="29"/>
      <c r="K1314" s="30"/>
      <c r="AS1314">
        <v>1314</v>
      </c>
      <c r="AT1314">
        <f t="shared" si="77"/>
        <v>283</v>
      </c>
    </row>
    <row r="1315" spans="1:46" ht="15.75" x14ac:dyDescent="0.25">
      <c r="A1315" s="16">
        <v>1273</v>
      </c>
      <c r="B1315" s="22"/>
      <c r="C1315" s="4">
        <f t="shared" ca="1" si="73"/>
        <v>212</v>
      </c>
      <c r="D1315" s="16"/>
      <c r="E1315" s="16"/>
      <c r="F1315" s="22"/>
      <c r="G1315" s="29"/>
      <c r="K1315" s="30"/>
      <c r="AS1315">
        <v>1315</v>
      </c>
      <c r="AT1315">
        <f t="shared" si="77"/>
        <v>283</v>
      </c>
    </row>
    <row r="1316" spans="1:46" ht="15.75" x14ac:dyDescent="0.25">
      <c r="A1316" s="16">
        <v>1274</v>
      </c>
      <c r="B1316" s="22"/>
      <c r="C1316" s="4">
        <f t="shared" ca="1" si="73"/>
        <v>156</v>
      </c>
      <c r="D1316" s="16"/>
      <c r="E1316" s="16"/>
      <c r="F1316" s="22"/>
      <c r="G1316" s="29"/>
      <c r="K1316" s="30"/>
      <c r="AS1316">
        <v>1316</v>
      </c>
      <c r="AT1316">
        <f t="shared" si="77"/>
        <v>283</v>
      </c>
    </row>
    <row r="1317" spans="1:46" ht="15.75" x14ac:dyDescent="0.25">
      <c r="A1317" s="16">
        <v>1275</v>
      </c>
      <c r="B1317" s="22"/>
      <c r="C1317" s="4">
        <f t="shared" ca="1" si="73"/>
        <v>264</v>
      </c>
      <c r="D1317" s="16"/>
      <c r="E1317" s="16"/>
      <c r="F1317" s="22"/>
      <c r="G1317" s="29"/>
      <c r="K1317" s="30"/>
      <c r="AS1317">
        <v>1317</v>
      </c>
      <c r="AT1317">
        <f t="shared" ref="AT1317:AT1322" si="78">4*60+33</f>
        <v>273</v>
      </c>
    </row>
    <row r="1318" spans="1:46" ht="15.75" x14ac:dyDescent="0.25">
      <c r="A1318" s="16">
        <v>1276</v>
      </c>
      <c r="B1318" s="22"/>
      <c r="C1318" s="4">
        <f t="shared" ca="1" si="73"/>
        <v>236</v>
      </c>
      <c r="D1318" s="16"/>
      <c r="E1318" s="16"/>
      <c r="F1318" s="22"/>
      <c r="G1318" s="29"/>
      <c r="K1318" s="30"/>
      <c r="AS1318">
        <v>1318</v>
      </c>
      <c r="AT1318">
        <f t="shared" si="78"/>
        <v>273</v>
      </c>
    </row>
    <row r="1319" spans="1:46" ht="15.75" x14ac:dyDescent="0.25">
      <c r="A1319" s="16">
        <v>1277</v>
      </c>
      <c r="B1319" s="22"/>
      <c r="C1319" s="4">
        <f t="shared" ca="1" si="73"/>
        <v>283</v>
      </c>
      <c r="D1319" s="16"/>
      <c r="E1319" s="16"/>
      <c r="F1319" s="22"/>
      <c r="G1319" s="29"/>
      <c r="K1319" s="30"/>
      <c r="AS1319">
        <v>1319</v>
      </c>
      <c r="AT1319">
        <f t="shared" si="78"/>
        <v>273</v>
      </c>
    </row>
    <row r="1320" spans="1:46" ht="15.75" x14ac:dyDescent="0.25">
      <c r="A1320" s="16">
        <v>1278</v>
      </c>
      <c r="B1320" s="22"/>
      <c r="C1320" s="4">
        <f t="shared" ca="1" si="73"/>
        <v>254</v>
      </c>
      <c r="D1320" s="16"/>
      <c r="E1320" s="16"/>
      <c r="F1320" s="22"/>
      <c r="G1320" s="29"/>
      <c r="K1320" s="30"/>
      <c r="AS1320">
        <v>1320</v>
      </c>
      <c r="AT1320">
        <f t="shared" si="78"/>
        <v>273</v>
      </c>
    </row>
    <row r="1321" spans="1:46" ht="15.75" x14ac:dyDescent="0.25">
      <c r="A1321" s="16">
        <v>1279</v>
      </c>
      <c r="B1321" s="22"/>
      <c r="C1321" s="4">
        <f t="shared" ca="1" si="73"/>
        <v>246</v>
      </c>
      <c r="D1321" s="16"/>
      <c r="E1321" s="16"/>
      <c r="F1321" s="22"/>
      <c r="G1321" s="29"/>
      <c r="K1321" s="30"/>
      <c r="AS1321">
        <v>1321</v>
      </c>
      <c r="AT1321">
        <f t="shared" si="78"/>
        <v>273</v>
      </c>
    </row>
    <row r="1322" spans="1:46" ht="15.75" x14ac:dyDescent="0.25">
      <c r="A1322" s="16">
        <v>1280</v>
      </c>
      <c r="B1322" s="22"/>
      <c r="C1322" s="4">
        <f t="shared" ca="1" si="73"/>
        <v>213</v>
      </c>
      <c r="D1322" s="16"/>
      <c r="E1322" s="16"/>
      <c r="F1322" s="22"/>
      <c r="G1322" s="29"/>
      <c r="K1322" s="30"/>
      <c r="AS1322">
        <v>1322</v>
      </c>
      <c r="AT1322">
        <f t="shared" si="78"/>
        <v>273</v>
      </c>
    </row>
    <row r="1323" spans="1:46" ht="15.75" x14ac:dyDescent="0.25">
      <c r="A1323" s="16">
        <v>1281</v>
      </c>
      <c r="B1323" s="22"/>
      <c r="C1323" s="4">
        <f t="shared" ref="C1323:C1386" ca="1" si="79">IF(OR(ISBLANK(A1323),A1323&gt;$I$9),NA(),OFFSET(INDIRECT($BA$3),A1323-1,0,1,1))</f>
        <v>233</v>
      </c>
      <c r="D1323" s="16"/>
      <c r="E1323" s="16"/>
      <c r="F1323" s="22"/>
      <c r="G1323" s="29"/>
      <c r="K1323" s="30"/>
      <c r="AS1323">
        <v>1323</v>
      </c>
      <c r="AT1323">
        <f>4*60+18</f>
        <v>258</v>
      </c>
    </row>
    <row r="1324" spans="1:46" ht="15.75" x14ac:dyDescent="0.25">
      <c r="A1324" s="16">
        <v>1282</v>
      </c>
      <c r="B1324" s="22"/>
      <c r="C1324" s="4">
        <f t="shared" ca="1" si="79"/>
        <v>245</v>
      </c>
      <c r="D1324" s="16"/>
      <c r="E1324" s="16"/>
      <c r="F1324" s="22"/>
      <c r="G1324" s="29"/>
      <c r="K1324" s="30"/>
      <c r="AS1324">
        <v>1324</v>
      </c>
      <c r="AT1324">
        <f>4*60+18</f>
        <v>258</v>
      </c>
    </row>
    <row r="1325" spans="1:46" ht="15.75" x14ac:dyDescent="0.25">
      <c r="A1325" s="16">
        <v>1283</v>
      </c>
      <c r="B1325" s="22"/>
      <c r="C1325" s="4">
        <f t="shared" ca="1" si="79"/>
        <v>265</v>
      </c>
      <c r="D1325" s="16"/>
      <c r="E1325" s="16"/>
      <c r="F1325" s="22"/>
      <c r="G1325" s="29"/>
      <c r="K1325" s="30"/>
      <c r="AS1325">
        <v>1325</v>
      </c>
      <c r="AT1325">
        <f t="shared" ref="AT1325:AT1332" si="80">3*60+44</f>
        <v>224</v>
      </c>
    </row>
    <row r="1326" spans="1:46" ht="15.75" x14ac:dyDescent="0.25">
      <c r="A1326" s="16">
        <v>1284</v>
      </c>
      <c r="B1326" s="22"/>
      <c r="C1326" s="4">
        <f t="shared" ca="1" si="79"/>
        <v>313</v>
      </c>
      <c r="D1326" s="16"/>
      <c r="E1326" s="16"/>
      <c r="F1326" s="22"/>
      <c r="G1326" s="29"/>
      <c r="K1326" s="30"/>
      <c r="AS1326">
        <v>1326</v>
      </c>
      <c r="AT1326">
        <f t="shared" si="80"/>
        <v>224</v>
      </c>
    </row>
    <row r="1327" spans="1:46" ht="15.75" x14ac:dyDescent="0.25">
      <c r="A1327" s="16">
        <v>1285</v>
      </c>
      <c r="B1327" s="22"/>
      <c r="C1327" s="4">
        <f t="shared" ca="1" si="79"/>
        <v>192</v>
      </c>
      <c r="D1327" s="16"/>
      <c r="E1327" s="16"/>
      <c r="F1327" s="22"/>
      <c r="G1327" s="29"/>
      <c r="K1327" s="30"/>
      <c r="AS1327">
        <v>1327</v>
      </c>
      <c r="AT1327">
        <f t="shared" si="80"/>
        <v>224</v>
      </c>
    </row>
    <row r="1328" spans="1:46" ht="15.75" x14ac:dyDescent="0.25">
      <c r="A1328" s="16">
        <v>1286</v>
      </c>
      <c r="B1328" s="22"/>
      <c r="C1328" s="4">
        <f t="shared" ca="1" si="79"/>
        <v>263</v>
      </c>
      <c r="D1328" s="16"/>
      <c r="E1328" s="16"/>
      <c r="F1328" s="22"/>
      <c r="G1328" s="29"/>
      <c r="K1328" s="30"/>
      <c r="AS1328">
        <v>1328</v>
      </c>
      <c r="AT1328">
        <f t="shared" si="80"/>
        <v>224</v>
      </c>
    </row>
    <row r="1329" spans="1:46" ht="15.75" x14ac:dyDescent="0.25">
      <c r="A1329" s="16">
        <v>1287</v>
      </c>
      <c r="B1329" s="22"/>
      <c r="C1329" s="4">
        <f t="shared" ca="1" si="79"/>
        <v>193</v>
      </c>
      <c r="D1329" s="16"/>
      <c r="E1329" s="16"/>
      <c r="F1329" s="22"/>
      <c r="G1329" s="29"/>
      <c r="K1329" s="30"/>
      <c r="AS1329">
        <v>1329</v>
      </c>
      <c r="AT1329">
        <f t="shared" si="80"/>
        <v>224</v>
      </c>
    </row>
    <row r="1330" spans="1:46" ht="15.75" x14ac:dyDescent="0.25">
      <c r="A1330" s="16">
        <v>1288</v>
      </c>
      <c r="B1330" s="22"/>
      <c r="C1330" s="4">
        <f t="shared" ca="1" si="79"/>
        <v>184</v>
      </c>
      <c r="D1330" s="16"/>
      <c r="E1330" s="16"/>
      <c r="F1330" s="22"/>
      <c r="G1330" s="29"/>
      <c r="K1330" s="30"/>
      <c r="AS1330">
        <v>1330</v>
      </c>
      <c r="AT1330">
        <f t="shared" si="80"/>
        <v>224</v>
      </c>
    </row>
    <row r="1331" spans="1:46" ht="15.75" x14ac:dyDescent="0.25">
      <c r="A1331" s="16">
        <v>1289</v>
      </c>
      <c r="B1331" s="22"/>
      <c r="C1331" s="4">
        <f t="shared" ca="1" si="79"/>
        <v>231</v>
      </c>
      <c r="D1331" s="16"/>
      <c r="E1331" s="16"/>
      <c r="F1331" s="22"/>
      <c r="G1331" s="29"/>
      <c r="K1331" s="30"/>
      <c r="AS1331">
        <v>1331</v>
      </c>
      <c r="AT1331">
        <f t="shared" si="80"/>
        <v>224</v>
      </c>
    </row>
    <row r="1332" spans="1:46" ht="15.75" x14ac:dyDescent="0.25">
      <c r="A1332" s="16">
        <v>1290</v>
      </c>
      <c r="B1332" s="22"/>
      <c r="C1332" s="4">
        <f t="shared" ca="1" si="79"/>
        <v>202</v>
      </c>
      <c r="D1332" s="16"/>
      <c r="E1332" s="16"/>
      <c r="F1332" s="22"/>
      <c r="G1332" s="29"/>
      <c r="K1332" s="30"/>
      <c r="AS1332">
        <v>1332</v>
      </c>
      <c r="AT1332">
        <f t="shared" si="80"/>
        <v>224</v>
      </c>
    </row>
    <row r="1333" spans="1:46" ht="15.75" x14ac:dyDescent="0.25">
      <c r="A1333" s="16">
        <v>1291</v>
      </c>
      <c r="B1333" s="22"/>
      <c r="C1333" s="4">
        <f t="shared" ca="1" si="79"/>
        <v>260</v>
      </c>
      <c r="D1333" s="16"/>
      <c r="E1333" s="16"/>
      <c r="F1333" s="22"/>
      <c r="G1333" s="29"/>
      <c r="K1333" s="30"/>
      <c r="AS1333">
        <v>1333</v>
      </c>
      <c r="AT1333">
        <f>4*60+47</f>
        <v>287</v>
      </c>
    </row>
    <row r="1334" spans="1:46" ht="15.75" x14ac:dyDescent="0.25">
      <c r="A1334" s="16">
        <v>1292</v>
      </c>
      <c r="B1334" s="22"/>
      <c r="C1334" s="4">
        <f t="shared" ca="1" si="79"/>
        <v>203</v>
      </c>
      <c r="D1334" s="16"/>
      <c r="E1334" s="16"/>
      <c r="F1334" s="22"/>
      <c r="G1334" s="29"/>
      <c r="K1334" s="30"/>
      <c r="AS1334">
        <v>1334</v>
      </c>
      <c r="AT1334">
        <f>4*60+45</f>
        <v>285</v>
      </c>
    </row>
    <row r="1335" spans="1:46" ht="15.75" x14ac:dyDescent="0.25">
      <c r="A1335" s="16">
        <v>1293</v>
      </c>
      <c r="B1335" s="22"/>
      <c r="C1335" s="4">
        <f t="shared" ca="1" si="79"/>
        <v>215</v>
      </c>
      <c r="D1335" s="16"/>
      <c r="E1335" s="16"/>
      <c r="F1335" s="22"/>
      <c r="G1335" s="29"/>
      <c r="K1335" s="30"/>
      <c r="AS1335">
        <v>1335</v>
      </c>
      <c r="AT1335">
        <f>3*60+53</f>
        <v>233</v>
      </c>
    </row>
    <row r="1336" spans="1:46" ht="15.75" x14ac:dyDescent="0.25">
      <c r="A1336" s="16">
        <v>1294</v>
      </c>
      <c r="B1336" s="22"/>
      <c r="C1336" s="4">
        <f t="shared" ca="1" si="79"/>
        <v>233</v>
      </c>
      <c r="D1336" s="16"/>
      <c r="E1336" s="16"/>
      <c r="F1336" s="22"/>
      <c r="G1336" s="29"/>
      <c r="K1336" s="30"/>
      <c r="AS1336">
        <v>1336</v>
      </c>
      <c r="AT1336">
        <f>4*60+21</f>
        <v>261</v>
      </c>
    </row>
    <row r="1337" spans="1:46" ht="15.75" x14ac:dyDescent="0.25">
      <c r="A1337" s="16">
        <v>1295</v>
      </c>
      <c r="B1337" s="22"/>
      <c r="C1337" s="4">
        <f t="shared" ca="1" si="79"/>
        <v>240</v>
      </c>
      <c r="D1337" s="16"/>
      <c r="E1337" s="16"/>
      <c r="F1337" s="22"/>
      <c r="G1337" s="29"/>
      <c r="K1337" s="30"/>
      <c r="AS1337">
        <v>1337</v>
      </c>
      <c r="AT1337">
        <f t="shared" ref="AT1337:AT1350" si="81">3*60+51</f>
        <v>231</v>
      </c>
    </row>
    <row r="1338" spans="1:46" ht="15.75" x14ac:dyDescent="0.25">
      <c r="A1338" s="16">
        <v>1296</v>
      </c>
      <c r="B1338" s="22"/>
      <c r="C1338" s="4">
        <f t="shared" ca="1" si="79"/>
        <v>177</v>
      </c>
      <c r="D1338" s="16"/>
      <c r="E1338" s="16"/>
      <c r="F1338" s="22"/>
      <c r="G1338" s="29"/>
      <c r="K1338" s="30"/>
      <c r="AS1338">
        <v>1338</v>
      </c>
      <c r="AT1338">
        <f t="shared" si="81"/>
        <v>231</v>
      </c>
    </row>
    <row r="1339" spans="1:46" ht="15.75" x14ac:dyDescent="0.25">
      <c r="A1339" s="16">
        <v>1297</v>
      </c>
      <c r="B1339" s="22"/>
      <c r="C1339" s="4">
        <f t="shared" ca="1" si="79"/>
        <v>270</v>
      </c>
      <c r="D1339" s="16"/>
      <c r="E1339" s="16"/>
      <c r="F1339" s="22"/>
      <c r="G1339" s="29"/>
      <c r="K1339" s="30"/>
      <c r="AS1339">
        <v>1339</v>
      </c>
      <c r="AT1339">
        <f t="shared" si="81"/>
        <v>231</v>
      </c>
    </row>
    <row r="1340" spans="1:46" ht="15.75" x14ac:dyDescent="0.25">
      <c r="A1340" s="16">
        <v>1298</v>
      </c>
      <c r="B1340" s="22"/>
      <c r="C1340" s="4">
        <f t="shared" ca="1" si="79"/>
        <v>205</v>
      </c>
      <c r="D1340" s="16"/>
      <c r="E1340" s="16"/>
      <c r="F1340" s="22"/>
      <c r="G1340" s="29"/>
      <c r="K1340" s="30"/>
      <c r="AS1340">
        <v>1340</v>
      </c>
      <c r="AT1340">
        <f t="shared" si="81"/>
        <v>231</v>
      </c>
    </row>
    <row r="1341" spans="1:46" ht="15.75" x14ac:dyDescent="0.25">
      <c r="A1341" s="16">
        <v>1299</v>
      </c>
      <c r="B1341" s="22"/>
      <c r="C1341" s="4">
        <f t="shared" ca="1" si="79"/>
        <v>247</v>
      </c>
      <c r="D1341" s="16"/>
      <c r="E1341" s="16"/>
      <c r="F1341" s="22"/>
      <c r="G1341" s="29"/>
      <c r="K1341" s="30"/>
      <c r="AS1341">
        <v>1341</v>
      </c>
      <c r="AT1341">
        <f t="shared" si="81"/>
        <v>231</v>
      </c>
    </row>
    <row r="1342" spans="1:46" ht="15.75" x14ac:dyDescent="0.25">
      <c r="A1342" s="16">
        <v>1300</v>
      </c>
      <c r="B1342" s="22"/>
      <c r="C1342" s="4">
        <f t="shared" ca="1" si="79"/>
        <v>225</v>
      </c>
      <c r="D1342" s="16"/>
      <c r="E1342" s="16"/>
      <c r="F1342" s="22"/>
      <c r="G1342" s="29"/>
      <c r="K1342" s="30"/>
      <c r="AS1342">
        <v>1342</v>
      </c>
      <c r="AT1342">
        <f t="shared" si="81"/>
        <v>231</v>
      </c>
    </row>
    <row r="1343" spans="1:46" ht="15.75" x14ac:dyDescent="0.25">
      <c r="A1343" s="16">
        <v>1301</v>
      </c>
      <c r="B1343" s="22"/>
      <c r="C1343" s="4">
        <f t="shared" ca="1" si="79"/>
        <v>250</v>
      </c>
      <c r="D1343" s="16"/>
      <c r="E1343" s="16"/>
      <c r="F1343" s="22"/>
      <c r="G1343" s="29"/>
      <c r="K1343" s="30"/>
      <c r="AS1343">
        <v>1343</v>
      </c>
      <c r="AT1343">
        <f t="shared" si="81"/>
        <v>231</v>
      </c>
    </row>
    <row r="1344" spans="1:46" ht="15.75" x14ac:dyDescent="0.25">
      <c r="A1344" s="16">
        <v>1302</v>
      </c>
      <c r="B1344" s="22"/>
      <c r="C1344" s="4">
        <f t="shared" ca="1" si="79"/>
        <v>302</v>
      </c>
      <c r="D1344" s="16"/>
      <c r="E1344" s="16"/>
      <c r="F1344" s="22"/>
      <c r="G1344" s="29"/>
      <c r="K1344" s="30"/>
      <c r="AS1344">
        <v>1344</v>
      </c>
      <c r="AT1344">
        <f t="shared" si="81"/>
        <v>231</v>
      </c>
    </row>
    <row r="1345" spans="1:46" ht="15.75" x14ac:dyDescent="0.25">
      <c r="A1345" s="16">
        <v>1303</v>
      </c>
      <c r="B1345" s="22"/>
      <c r="C1345" s="4">
        <f t="shared" ca="1" si="79"/>
        <v>207</v>
      </c>
      <c r="D1345" s="16"/>
      <c r="E1345" s="16"/>
      <c r="F1345" s="22"/>
      <c r="G1345" s="29"/>
      <c r="K1345" s="30"/>
      <c r="AS1345">
        <v>1345</v>
      </c>
      <c r="AT1345">
        <f t="shared" si="81"/>
        <v>231</v>
      </c>
    </row>
    <row r="1346" spans="1:46" ht="15.75" x14ac:dyDescent="0.25">
      <c r="A1346" s="16">
        <v>1304</v>
      </c>
      <c r="B1346" s="22"/>
      <c r="C1346" s="4">
        <f t="shared" ca="1" si="79"/>
        <v>225</v>
      </c>
      <c r="D1346" s="16"/>
      <c r="E1346" s="16"/>
      <c r="F1346" s="22"/>
      <c r="G1346" s="29"/>
      <c r="K1346" s="30"/>
      <c r="AS1346">
        <v>1346</v>
      </c>
      <c r="AT1346">
        <f t="shared" si="81"/>
        <v>231</v>
      </c>
    </row>
    <row r="1347" spans="1:46" ht="15.75" x14ac:dyDescent="0.25">
      <c r="A1347" s="16">
        <v>1305</v>
      </c>
      <c r="B1347" s="22"/>
      <c r="C1347" s="4">
        <f t="shared" ca="1" si="79"/>
        <v>209</v>
      </c>
      <c r="D1347" s="16"/>
      <c r="E1347" s="16"/>
      <c r="F1347" s="22"/>
      <c r="G1347" s="29"/>
      <c r="K1347" s="30"/>
      <c r="AS1347">
        <v>1347</v>
      </c>
      <c r="AT1347">
        <f t="shared" si="81"/>
        <v>231</v>
      </c>
    </row>
    <row r="1348" spans="1:46" ht="15.75" x14ac:dyDescent="0.25">
      <c r="A1348" s="16">
        <v>1306</v>
      </c>
      <c r="B1348" s="22"/>
      <c r="C1348" s="4">
        <f t="shared" ca="1" si="79"/>
        <v>246</v>
      </c>
      <c r="D1348" s="16"/>
      <c r="E1348" s="16"/>
      <c r="F1348" s="22"/>
      <c r="G1348" s="29"/>
      <c r="K1348" s="30"/>
      <c r="AS1348">
        <v>1348</v>
      </c>
      <c r="AT1348">
        <f t="shared" si="81"/>
        <v>231</v>
      </c>
    </row>
    <row r="1349" spans="1:46" ht="15.75" x14ac:dyDescent="0.25">
      <c r="A1349" s="16">
        <v>1307</v>
      </c>
      <c r="B1349" s="22"/>
      <c r="C1349" s="4">
        <f t="shared" ca="1" si="79"/>
        <v>222</v>
      </c>
      <c r="D1349" s="16"/>
      <c r="E1349" s="16"/>
      <c r="F1349" s="22"/>
      <c r="G1349" s="29"/>
      <c r="K1349" s="30"/>
      <c r="AS1349">
        <v>1349</v>
      </c>
      <c r="AT1349">
        <f t="shared" si="81"/>
        <v>231</v>
      </c>
    </row>
    <row r="1350" spans="1:46" ht="15.75" x14ac:dyDescent="0.25">
      <c r="A1350" s="16">
        <v>1308</v>
      </c>
      <c r="B1350" s="22"/>
      <c r="C1350" s="4">
        <f t="shared" ca="1" si="79"/>
        <v>258</v>
      </c>
      <c r="D1350" s="16"/>
      <c r="E1350" s="16"/>
      <c r="F1350" s="22"/>
      <c r="G1350" s="29"/>
      <c r="K1350" s="30"/>
      <c r="AS1350">
        <v>1350</v>
      </c>
      <c r="AT1350">
        <f t="shared" si="81"/>
        <v>231</v>
      </c>
    </row>
    <row r="1351" spans="1:46" ht="15.75" x14ac:dyDescent="0.25">
      <c r="A1351" s="16">
        <v>1309</v>
      </c>
      <c r="B1351" s="22"/>
      <c r="C1351" s="4">
        <f t="shared" ca="1" si="79"/>
        <v>208</v>
      </c>
      <c r="D1351" s="16"/>
      <c r="E1351" s="16"/>
      <c r="F1351" s="22"/>
      <c r="G1351" s="29"/>
      <c r="K1351" s="30"/>
      <c r="AS1351">
        <v>1351</v>
      </c>
      <c r="AT1351">
        <f>5*60+3</f>
        <v>303</v>
      </c>
    </row>
    <row r="1352" spans="1:46" ht="15.75" x14ac:dyDescent="0.25">
      <c r="A1352" s="16">
        <v>1310</v>
      </c>
      <c r="B1352" s="22"/>
      <c r="C1352" s="4">
        <f t="shared" ca="1" si="79"/>
        <v>229</v>
      </c>
      <c r="D1352" s="16"/>
      <c r="E1352" s="16"/>
      <c r="F1352" s="22"/>
      <c r="G1352" s="29"/>
      <c r="K1352" s="30"/>
      <c r="AS1352">
        <v>1352</v>
      </c>
      <c r="AT1352">
        <f>5*60+3</f>
        <v>303</v>
      </c>
    </row>
    <row r="1353" spans="1:46" ht="15.75" x14ac:dyDescent="0.25">
      <c r="A1353" s="16">
        <v>1311</v>
      </c>
      <c r="B1353" s="22"/>
      <c r="C1353" s="4">
        <f t="shared" ca="1" si="79"/>
        <v>220</v>
      </c>
      <c r="D1353" s="16"/>
      <c r="E1353" s="16"/>
      <c r="F1353" s="22"/>
      <c r="G1353" s="29"/>
      <c r="K1353" s="30"/>
      <c r="AS1353">
        <v>1353</v>
      </c>
      <c r="AT1353">
        <f>5*60+3</f>
        <v>303</v>
      </c>
    </row>
    <row r="1354" spans="1:46" ht="15.75" x14ac:dyDescent="0.25">
      <c r="A1354" s="16">
        <v>1312</v>
      </c>
      <c r="B1354" s="22"/>
      <c r="C1354" s="4">
        <f t="shared" ca="1" si="79"/>
        <v>212</v>
      </c>
      <c r="D1354" s="16"/>
      <c r="E1354" s="16"/>
      <c r="F1354" s="22"/>
      <c r="G1354" s="29"/>
      <c r="K1354" s="30"/>
      <c r="AS1354">
        <v>1354</v>
      </c>
      <c r="AT1354">
        <f>5*60+3</f>
        <v>303</v>
      </c>
    </row>
    <row r="1355" spans="1:46" ht="15.75" x14ac:dyDescent="0.25">
      <c r="A1355" s="16">
        <v>1313</v>
      </c>
      <c r="B1355" s="22"/>
      <c r="C1355" s="4">
        <f t="shared" ca="1" si="79"/>
        <v>244</v>
      </c>
      <c r="D1355" s="16"/>
      <c r="E1355" s="16"/>
      <c r="F1355" s="22"/>
      <c r="G1355" s="29"/>
      <c r="K1355" s="30"/>
      <c r="AS1355">
        <v>1355</v>
      </c>
      <c r="AT1355">
        <f>4*60+32</f>
        <v>272</v>
      </c>
    </row>
    <row r="1356" spans="1:46" ht="15.75" x14ac:dyDescent="0.25">
      <c r="A1356" s="16">
        <v>1314</v>
      </c>
      <c r="B1356" s="22"/>
      <c r="C1356" s="4">
        <f t="shared" ca="1" si="79"/>
        <v>287</v>
      </c>
      <c r="D1356" s="16"/>
      <c r="E1356" s="16"/>
      <c r="F1356" s="22"/>
      <c r="G1356" s="29"/>
      <c r="K1356" s="30"/>
      <c r="AS1356">
        <v>1356</v>
      </c>
      <c r="AT1356">
        <f>4*60+32</f>
        <v>272</v>
      </c>
    </row>
    <row r="1357" spans="1:46" ht="15.75" x14ac:dyDescent="0.25">
      <c r="A1357" s="16">
        <v>1315</v>
      </c>
      <c r="B1357" s="22"/>
      <c r="C1357" s="4">
        <f t="shared" ca="1" si="79"/>
        <v>289</v>
      </c>
      <c r="D1357" s="16"/>
      <c r="E1357" s="16"/>
      <c r="F1357" s="22"/>
      <c r="G1357" s="29"/>
      <c r="K1357" s="30"/>
      <c r="AS1357">
        <v>1357</v>
      </c>
      <c r="AT1357">
        <f>4*60+32</f>
        <v>272</v>
      </c>
    </row>
    <row r="1358" spans="1:46" ht="15.75" x14ac:dyDescent="0.25">
      <c r="A1358" s="16">
        <v>1316</v>
      </c>
      <c r="B1358" s="22"/>
      <c r="C1358" s="4">
        <f t="shared" ca="1" si="79"/>
        <v>225</v>
      </c>
      <c r="D1358" s="16"/>
      <c r="E1358" s="16"/>
      <c r="F1358" s="22"/>
      <c r="G1358" s="29"/>
      <c r="K1358" s="30"/>
      <c r="AS1358">
        <v>1358</v>
      </c>
      <c r="AT1358">
        <f>4*60+32</f>
        <v>272</v>
      </c>
    </row>
    <row r="1359" spans="1:46" ht="15.75" x14ac:dyDescent="0.25">
      <c r="A1359" s="16">
        <v>1317</v>
      </c>
      <c r="B1359" s="22"/>
      <c r="C1359" s="4">
        <f t="shared" ca="1" si="79"/>
        <v>247</v>
      </c>
      <c r="D1359" s="16"/>
      <c r="E1359" s="16"/>
      <c r="F1359" s="22"/>
      <c r="G1359" s="29"/>
      <c r="K1359" s="30"/>
      <c r="AS1359">
        <v>1359</v>
      </c>
      <c r="AT1359">
        <f t="shared" ref="AT1359:AT1365" si="82">4*60+32</f>
        <v>272</v>
      </c>
    </row>
    <row r="1360" spans="1:46" ht="15.75" x14ac:dyDescent="0.25">
      <c r="A1360" s="16">
        <v>1318</v>
      </c>
      <c r="B1360" s="22"/>
      <c r="C1360" s="4">
        <f t="shared" ca="1" si="79"/>
        <v>227</v>
      </c>
      <c r="D1360" s="16"/>
      <c r="E1360" s="16"/>
      <c r="F1360" s="22"/>
      <c r="G1360" s="29"/>
      <c r="K1360" s="30"/>
      <c r="AS1360">
        <v>1360</v>
      </c>
      <c r="AT1360">
        <f t="shared" si="82"/>
        <v>272</v>
      </c>
    </row>
    <row r="1361" spans="1:46" ht="15.75" x14ac:dyDescent="0.25">
      <c r="A1361" s="16">
        <v>1319</v>
      </c>
      <c r="B1361" s="22"/>
      <c r="C1361" s="4">
        <f t="shared" ca="1" si="79"/>
        <v>354</v>
      </c>
      <c r="D1361" s="16"/>
      <c r="E1361" s="16"/>
      <c r="F1361" s="22"/>
      <c r="G1361" s="29"/>
      <c r="K1361" s="30"/>
      <c r="AS1361">
        <v>1361</v>
      </c>
      <c r="AT1361">
        <f t="shared" si="82"/>
        <v>272</v>
      </c>
    </row>
    <row r="1362" spans="1:46" ht="15.75" x14ac:dyDescent="0.25">
      <c r="A1362" s="16">
        <v>1320</v>
      </c>
      <c r="B1362" s="22"/>
      <c r="C1362" s="4">
        <f t="shared" ca="1" si="79"/>
        <v>231</v>
      </c>
      <c r="D1362" s="16"/>
      <c r="E1362" s="16"/>
      <c r="F1362" s="22"/>
      <c r="G1362" s="29"/>
      <c r="K1362" s="30"/>
      <c r="AS1362">
        <v>1362</v>
      </c>
      <c r="AT1362">
        <f t="shared" si="82"/>
        <v>272</v>
      </c>
    </row>
    <row r="1363" spans="1:46" ht="15.75" x14ac:dyDescent="0.25">
      <c r="A1363" s="16">
        <v>1321</v>
      </c>
      <c r="B1363" s="22"/>
      <c r="C1363" s="4">
        <f t="shared" ca="1" si="79"/>
        <v>265</v>
      </c>
      <c r="D1363" s="16"/>
      <c r="E1363" s="16"/>
      <c r="F1363" s="22"/>
      <c r="G1363" s="29"/>
      <c r="K1363" s="30"/>
      <c r="AS1363">
        <v>1363</v>
      </c>
      <c r="AT1363">
        <f t="shared" si="82"/>
        <v>272</v>
      </c>
    </row>
    <row r="1364" spans="1:46" ht="15.75" x14ac:dyDescent="0.25">
      <c r="A1364" s="16">
        <v>1322</v>
      </c>
      <c r="B1364" s="22"/>
      <c r="C1364" s="4">
        <f t="shared" ca="1" si="79"/>
        <v>209</v>
      </c>
      <c r="D1364" s="16"/>
      <c r="E1364" s="16"/>
      <c r="F1364" s="22"/>
      <c r="G1364" s="29"/>
      <c r="K1364" s="30"/>
      <c r="AS1364">
        <v>1364</v>
      </c>
      <c r="AT1364">
        <f t="shared" si="82"/>
        <v>272</v>
      </c>
    </row>
    <row r="1365" spans="1:46" ht="15.75" x14ac:dyDescent="0.25">
      <c r="A1365" s="16">
        <v>1323</v>
      </c>
      <c r="B1365" s="22"/>
      <c r="C1365" s="4">
        <f t="shared" ca="1" si="79"/>
        <v>245</v>
      </c>
      <c r="D1365" s="16"/>
      <c r="E1365" s="16"/>
      <c r="F1365" s="22"/>
      <c r="G1365" s="29"/>
      <c r="K1365" s="30"/>
      <c r="AS1365">
        <v>1365</v>
      </c>
      <c r="AT1365">
        <f t="shared" si="82"/>
        <v>272</v>
      </c>
    </row>
    <row r="1366" spans="1:46" ht="15.75" x14ac:dyDescent="0.25">
      <c r="A1366" s="16">
        <v>1324</v>
      </c>
      <c r="B1366" s="22"/>
      <c r="C1366" s="4">
        <f t="shared" ca="1" si="79"/>
        <v>220</v>
      </c>
      <c r="D1366" s="16"/>
      <c r="E1366" s="16"/>
      <c r="F1366" s="22"/>
      <c r="G1366" s="29"/>
      <c r="K1366" s="30"/>
      <c r="AS1366">
        <v>1366</v>
      </c>
      <c r="AT1366">
        <f>2*60+52</f>
        <v>172</v>
      </c>
    </row>
    <row r="1367" spans="1:46" ht="15.75" x14ac:dyDescent="0.25">
      <c r="A1367" s="16">
        <v>1325</v>
      </c>
      <c r="B1367" s="22"/>
      <c r="C1367" s="4">
        <f t="shared" ca="1" si="79"/>
        <v>225</v>
      </c>
      <c r="D1367" s="16"/>
      <c r="E1367" s="16"/>
      <c r="F1367" s="22"/>
      <c r="G1367" s="29"/>
      <c r="K1367" s="30"/>
      <c r="AS1367">
        <v>1367</v>
      </c>
      <c r="AT1367">
        <f>2*60+52</f>
        <v>172</v>
      </c>
    </row>
    <row r="1368" spans="1:46" ht="15.75" x14ac:dyDescent="0.25">
      <c r="A1368" s="16">
        <v>1326</v>
      </c>
      <c r="B1368" s="22"/>
      <c r="C1368" s="4">
        <f t="shared" ca="1" si="79"/>
        <v>210</v>
      </c>
      <c r="D1368" s="16"/>
      <c r="E1368" s="16"/>
      <c r="F1368" s="22"/>
      <c r="G1368" s="29"/>
      <c r="K1368" s="30"/>
      <c r="AS1368">
        <v>1368</v>
      </c>
      <c r="AT1368">
        <f>2*60+52</f>
        <v>172</v>
      </c>
    </row>
    <row r="1369" spans="1:46" ht="15.75" x14ac:dyDescent="0.25">
      <c r="A1369" s="16">
        <v>1327</v>
      </c>
      <c r="B1369" s="22"/>
      <c r="C1369" s="4">
        <f t="shared" ca="1" si="79"/>
        <v>222</v>
      </c>
      <c r="D1369" s="16"/>
      <c r="E1369" s="16"/>
      <c r="F1369" s="22"/>
      <c r="G1369" s="29"/>
      <c r="K1369" s="30"/>
      <c r="AS1369">
        <v>1369</v>
      </c>
      <c r="AT1369">
        <f>2*60+52</f>
        <v>172</v>
      </c>
    </row>
    <row r="1370" spans="1:46" ht="15.75" x14ac:dyDescent="0.25">
      <c r="A1370" s="16">
        <v>1328</v>
      </c>
      <c r="B1370" s="22"/>
      <c r="C1370" s="4">
        <f t="shared" ca="1" si="79"/>
        <v>204</v>
      </c>
      <c r="D1370" s="16"/>
      <c r="E1370" s="16"/>
      <c r="F1370" s="22"/>
      <c r="G1370" s="29"/>
      <c r="K1370" s="30"/>
      <c r="AS1370">
        <v>1370</v>
      </c>
      <c r="AT1370">
        <f t="shared" ref="AT1370:AT1375" si="83">5*60+10</f>
        <v>310</v>
      </c>
    </row>
    <row r="1371" spans="1:46" ht="15.75" x14ac:dyDescent="0.25">
      <c r="A1371" s="16">
        <v>1329</v>
      </c>
      <c r="B1371" s="22"/>
      <c r="C1371" s="4">
        <f t="shared" ca="1" si="79"/>
        <v>255</v>
      </c>
      <c r="D1371" s="16"/>
      <c r="E1371" s="16"/>
      <c r="F1371" s="22"/>
      <c r="G1371" s="29"/>
      <c r="K1371" s="30"/>
      <c r="AS1371">
        <v>1371</v>
      </c>
      <c r="AT1371">
        <f t="shared" si="83"/>
        <v>310</v>
      </c>
    </row>
    <row r="1372" spans="1:46" ht="15.75" x14ac:dyDescent="0.25">
      <c r="A1372" s="16">
        <v>1330</v>
      </c>
      <c r="B1372" s="22"/>
      <c r="C1372" s="4">
        <f t="shared" ca="1" si="79"/>
        <v>236</v>
      </c>
      <c r="D1372" s="16"/>
      <c r="E1372" s="16"/>
      <c r="F1372" s="22"/>
      <c r="G1372" s="29"/>
      <c r="K1372" s="30"/>
      <c r="AS1372">
        <v>1372</v>
      </c>
      <c r="AT1372">
        <f t="shared" si="83"/>
        <v>310</v>
      </c>
    </row>
    <row r="1373" spans="1:46" ht="15.75" x14ac:dyDescent="0.25">
      <c r="A1373" s="16">
        <v>1331</v>
      </c>
      <c r="B1373" s="22"/>
      <c r="C1373" s="4">
        <f t="shared" ca="1" si="79"/>
        <v>388</v>
      </c>
      <c r="D1373" s="16"/>
      <c r="E1373" s="16"/>
      <c r="F1373" s="22"/>
      <c r="G1373" s="29"/>
      <c r="K1373" s="30"/>
      <c r="AS1373">
        <v>1373</v>
      </c>
      <c r="AT1373">
        <f t="shared" si="83"/>
        <v>310</v>
      </c>
    </row>
    <row r="1374" spans="1:46" ht="15.75" x14ac:dyDescent="0.25">
      <c r="A1374" s="16">
        <v>1332</v>
      </c>
      <c r="B1374" s="22"/>
      <c r="C1374" s="4">
        <f t="shared" ca="1" si="79"/>
        <v>223</v>
      </c>
      <c r="D1374" s="16"/>
      <c r="E1374" s="16"/>
      <c r="F1374" s="22"/>
      <c r="G1374" s="29"/>
      <c r="K1374" s="30"/>
      <c r="AS1374">
        <v>1374</v>
      </c>
      <c r="AT1374">
        <f t="shared" si="83"/>
        <v>310</v>
      </c>
    </row>
    <row r="1375" spans="1:46" ht="15.75" x14ac:dyDescent="0.25">
      <c r="A1375" s="16">
        <v>1333</v>
      </c>
      <c r="B1375" s="22"/>
      <c r="C1375" s="4">
        <f t="shared" ca="1" si="79"/>
        <v>208</v>
      </c>
      <c r="D1375" s="16"/>
      <c r="E1375" s="16"/>
      <c r="F1375" s="22"/>
      <c r="G1375" s="29"/>
      <c r="K1375" s="30"/>
      <c r="AS1375">
        <v>1375</v>
      </c>
      <c r="AT1375">
        <f t="shared" si="83"/>
        <v>310</v>
      </c>
    </row>
    <row r="1376" spans="1:46" ht="15.75" x14ac:dyDescent="0.25">
      <c r="A1376" s="16">
        <v>1334</v>
      </c>
      <c r="B1376" s="22"/>
      <c r="C1376" s="4">
        <f t="shared" ca="1" si="79"/>
        <v>227</v>
      </c>
      <c r="D1376" s="16"/>
      <c r="E1376" s="16"/>
      <c r="F1376" s="22"/>
      <c r="G1376" s="29"/>
      <c r="K1376" s="30"/>
      <c r="AS1376">
        <v>1376</v>
      </c>
      <c r="AT1376">
        <f>3*60+59</f>
        <v>239</v>
      </c>
    </row>
    <row r="1377" spans="1:46" ht="15.75" x14ac:dyDescent="0.25">
      <c r="A1377" s="16">
        <v>1335</v>
      </c>
      <c r="B1377" s="22"/>
      <c r="C1377" s="4">
        <f t="shared" ca="1" si="79"/>
        <v>418</v>
      </c>
      <c r="D1377" s="16"/>
      <c r="E1377" s="16"/>
      <c r="F1377" s="22"/>
      <c r="G1377" s="29"/>
      <c r="K1377" s="30"/>
      <c r="AS1377">
        <v>1377</v>
      </c>
      <c r="AT1377">
        <f>3*60+59</f>
        <v>239</v>
      </c>
    </row>
    <row r="1378" spans="1:46" ht="15.75" x14ac:dyDescent="0.25">
      <c r="A1378" s="16">
        <v>1336</v>
      </c>
      <c r="B1378" s="22"/>
      <c r="C1378" s="4">
        <f t="shared" ca="1" si="79"/>
        <v>225</v>
      </c>
      <c r="D1378" s="16"/>
      <c r="E1378" s="16"/>
      <c r="F1378" s="22"/>
      <c r="G1378" s="29"/>
      <c r="K1378" s="30"/>
      <c r="AS1378">
        <v>1378</v>
      </c>
      <c r="AT1378">
        <f>3*60+59</f>
        <v>239</v>
      </c>
    </row>
    <row r="1379" spans="1:46" ht="15.75" x14ac:dyDescent="0.25">
      <c r="A1379" s="16">
        <v>1337</v>
      </c>
      <c r="B1379" s="22"/>
      <c r="C1379" s="4">
        <f t="shared" ca="1" si="79"/>
        <v>312</v>
      </c>
      <c r="D1379" s="16"/>
      <c r="E1379" s="16"/>
      <c r="F1379" s="22"/>
      <c r="G1379" s="29"/>
      <c r="K1379" s="30"/>
      <c r="AS1379">
        <v>1379</v>
      </c>
      <c r="AT1379">
        <f>4*60+1</f>
        <v>241</v>
      </c>
    </row>
    <row r="1380" spans="1:46" ht="15.75" x14ac:dyDescent="0.25">
      <c r="A1380" s="16">
        <v>1338</v>
      </c>
      <c r="B1380" s="22"/>
      <c r="C1380" s="4">
        <f t="shared" ca="1" si="79"/>
        <v>152</v>
      </c>
      <c r="D1380" s="16"/>
      <c r="E1380" s="16"/>
      <c r="F1380" s="22"/>
      <c r="G1380" s="29"/>
      <c r="K1380" s="30"/>
      <c r="AS1380">
        <v>1380</v>
      </c>
      <c r="AT1380">
        <f>4*60+1</f>
        <v>241</v>
      </c>
    </row>
    <row r="1381" spans="1:46" ht="15.75" x14ac:dyDescent="0.25">
      <c r="A1381" s="16">
        <v>1339</v>
      </c>
      <c r="B1381" s="22"/>
      <c r="C1381" s="4">
        <f t="shared" ca="1" si="79"/>
        <v>203</v>
      </c>
      <c r="D1381" s="16"/>
      <c r="E1381" s="16"/>
      <c r="F1381" s="22"/>
      <c r="G1381" s="29"/>
      <c r="K1381" s="30"/>
      <c r="AS1381">
        <v>1381</v>
      </c>
      <c r="AT1381">
        <f>4*60+1</f>
        <v>241</v>
      </c>
    </row>
    <row r="1382" spans="1:46" ht="15.75" x14ac:dyDescent="0.25">
      <c r="A1382" s="16">
        <v>1340</v>
      </c>
      <c r="B1382" s="22"/>
      <c r="C1382" s="4">
        <f t="shared" ca="1" si="79"/>
        <v>241</v>
      </c>
      <c r="D1382" s="16"/>
      <c r="E1382" s="16"/>
      <c r="F1382" s="22"/>
      <c r="G1382" s="29"/>
      <c r="K1382" s="30"/>
      <c r="AS1382">
        <v>1382</v>
      </c>
      <c r="AT1382">
        <f t="shared" ref="AT1382:AT1392" si="84">5*60+11</f>
        <v>311</v>
      </c>
    </row>
    <row r="1383" spans="1:46" ht="15.75" x14ac:dyDescent="0.25">
      <c r="A1383" s="16">
        <v>1341</v>
      </c>
      <c r="B1383" s="22"/>
      <c r="C1383" s="4">
        <f t="shared" ca="1" si="79"/>
        <v>252</v>
      </c>
      <c r="D1383" s="16"/>
      <c r="E1383" s="16"/>
      <c r="F1383" s="22"/>
      <c r="G1383" s="29"/>
      <c r="K1383" s="30"/>
      <c r="AS1383">
        <v>1383</v>
      </c>
      <c r="AT1383">
        <f t="shared" si="84"/>
        <v>311</v>
      </c>
    </row>
    <row r="1384" spans="1:46" ht="15.75" x14ac:dyDescent="0.25">
      <c r="A1384" s="16">
        <v>1342</v>
      </c>
      <c r="B1384" s="22"/>
      <c r="C1384" s="4">
        <f t="shared" ca="1" si="79"/>
        <v>287</v>
      </c>
      <c r="D1384" s="16"/>
      <c r="E1384" s="16"/>
      <c r="F1384" s="22"/>
      <c r="G1384" s="29"/>
      <c r="K1384" s="30"/>
      <c r="AS1384">
        <v>1384</v>
      </c>
      <c r="AT1384">
        <f t="shared" si="84"/>
        <v>311</v>
      </c>
    </row>
    <row r="1385" spans="1:46" ht="15.75" x14ac:dyDescent="0.25">
      <c r="A1385" s="16">
        <v>1343</v>
      </c>
      <c r="B1385" s="22"/>
      <c r="C1385" s="4">
        <f t="shared" ca="1" si="79"/>
        <v>227</v>
      </c>
      <c r="D1385" s="16"/>
      <c r="E1385" s="16"/>
      <c r="F1385" s="22"/>
      <c r="G1385" s="29"/>
      <c r="K1385" s="30"/>
      <c r="AS1385">
        <v>1385</v>
      </c>
      <c r="AT1385">
        <f t="shared" si="84"/>
        <v>311</v>
      </c>
    </row>
    <row r="1386" spans="1:46" ht="15.75" x14ac:dyDescent="0.25">
      <c r="A1386" s="16">
        <v>1344</v>
      </c>
      <c r="B1386" s="22"/>
      <c r="C1386" s="4">
        <f t="shared" ca="1" si="79"/>
        <v>270</v>
      </c>
      <c r="D1386" s="16"/>
      <c r="E1386" s="16"/>
      <c r="F1386" s="22"/>
      <c r="G1386" s="29"/>
      <c r="K1386" s="30"/>
      <c r="AS1386">
        <v>1386</v>
      </c>
      <c r="AT1386">
        <f t="shared" si="84"/>
        <v>311</v>
      </c>
    </row>
    <row r="1387" spans="1:46" ht="15.75" x14ac:dyDescent="0.25">
      <c r="A1387" s="16">
        <v>1345</v>
      </c>
      <c r="B1387" s="22"/>
      <c r="C1387" s="4">
        <f t="shared" ref="C1387:C1450" ca="1" si="85">IF(OR(ISBLANK(A1387),A1387&gt;$I$9),NA(),OFFSET(INDIRECT($BA$3),A1387-1,0,1,1))</f>
        <v>221</v>
      </c>
      <c r="D1387" s="16"/>
      <c r="E1387" s="16"/>
      <c r="F1387" s="22"/>
      <c r="G1387" s="29"/>
      <c r="K1387" s="30"/>
      <c r="AS1387">
        <v>1387</v>
      </c>
      <c r="AT1387">
        <f t="shared" si="84"/>
        <v>311</v>
      </c>
    </row>
    <row r="1388" spans="1:46" ht="15.75" x14ac:dyDescent="0.25">
      <c r="A1388" s="16">
        <v>1346</v>
      </c>
      <c r="B1388" s="22"/>
      <c r="C1388" s="4">
        <f t="shared" ca="1" si="85"/>
        <v>253</v>
      </c>
      <c r="D1388" s="16"/>
      <c r="E1388" s="16"/>
      <c r="F1388" s="22"/>
      <c r="G1388" s="29"/>
      <c r="K1388" s="30"/>
      <c r="AS1388">
        <v>1388</v>
      </c>
      <c r="AT1388">
        <f t="shared" si="84"/>
        <v>311</v>
      </c>
    </row>
    <row r="1389" spans="1:46" ht="15.75" x14ac:dyDescent="0.25">
      <c r="A1389" s="16">
        <v>1347</v>
      </c>
      <c r="B1389" s="22"/>
      <c r="C1389" s="4">
        <f t="shared" ca="1" si="85"/>
        <v>278</v>
      </c>
      <c r="D1389" s="16"/>
      <c r="E1389" s="16"/>
      <c r="F1389" s="22"/>
      <c r="G1389" s="29"/>
      <c r="K1389" s="30"/>
      <c r="AS1389">
        <v>1389</v>
      </c>
      <c r="AT1389">
        <f t="shared" si="84"/>
        <v>311</v>
      </c>
    </row>
    <row r="1390" spans="1:46" ht="15.75" x14ac:dyDescent="0.25">
      <c r="A1390" s="16">
        <v>1348</v>
      </c>
      <c r="B1390" s="22"/>
      <c r="C1390" s="4">
        <f t="shared" ca="1" si="85"/>
        <v>215</v>
      </c>
      <c r="D1390" s="16"/>
      <c r="E1390" s="16"/>
      <c r="F1390" s="22"/>
      <c r="G1390" s="29"/>
      <c r="K1390" s="30"/>
      <c r="AS1390">
        <v>1390</v>
      </c>
      <c r="AT1390">
        <f t="shared" si="84"/>
        <v>311</v>
      </c>
    </row>
    <row r="1391" spans="1:46" ht="15.75" x14ac:dyDescent="0.25">
      <c r="A1391" s="16">
        <v>1349</v>
      </c>
      <c r="B1391" s="22"/>
      <c r="C1391" s="4">
        <f t="shared" ca="1" si="85"/>
        <v>258</v>
      </c>
      <c r="D1391" s="16"/>
      <c r="E1391" s="16"/>
      <c r="F1391" s="22"/>
      <c r="G1391" s="29"/>
      <c r="K1391" s="30"/>
      <c r="AS1391">
        <v>1391</v>
      </c>
      <c r="AT1391">
        <f t="shared" si="84"/>
        <v>311</v>
      </c>
    </row>
    <row r="1392" spans="1:46" ht="15.75" x14ac:dyDescent="0.25">
      <c r="A1392" s="16">
        <v>1350</v>
      </c>
      <c r="B1392" s="22"/>
      <c r="C1392" s="4">
        <f t="shared" ca="1" si="85"/>
        <v>249</v>
      </c>
      <c r="D1392" s="16"/>
      <c r="E1392" s="16"/>
      <c r="F1392" s="22"/>
      <c r="G1392" s="29"/>
      <c r="K1392" s="30"/>
      <c r="AS1392">
        <v>1392</v>
      </c>
      <c r="AT1392">
        <f t="shared" si="84"/>
        <v>311</v>
      </c>
    </row>
    <row r="1393" spans="1:46" ht="15.75" x14ac:dyDescent="0.25">
      <c r="A1393" s="16">
        <v>1351</v>
      </c>
      <c r="B1393" s="22"/>
      <c r="C1393" s="4">
        <f t="shared" ca="1" si="85"/>
        <v>242</v>
      </c>
      <c r="D1393" s="16"/>
      <c r="E1393" s="16"/>
      <c r="F1393" s="22"/>
      <c r="G1393" s="29"/>
      <c r="K1393" s="30"/>
      <c r="AS1393">
        <v>1393</v>
      </c>
      <c r="AT1393">
        <f>4*60+17</f>
        <v>257</v>
      </c>
    </row>
    <row r="1394" spans="1:46" ht="15.75" x14ac:dyDescent="0.25">
      <c r="A1394" s="16">
        <v>1352</v>
      </c>
      <c r="B1394" s="22"/>
      <c r="C1394" s="4">
        <f t="shared" ca="1" si="85"/>
        <v>239</v>
      </c>
      <c r="D1394" s="16"/>
      <c r="E1394" s="16"/>
      <c r="F1394" s="22"/>
      <c r="G1394" s="29"/>
      <c r="K1394" s="30"/>
      <c r="AS1394">
        <v>1394</v>
      </c>
      <c r="AT1394">
        <f>4*60+17</f>
        <v>257</v>
      </c>
    </row>
    <row r="1395" spans="1:46" ht="15.75" x14ac:dyDescent="0.25">
      <c r="A1395" s="16">
        <v>1353</v>
      </c>
      <c r="B1395" s="22"/>
      <c r="C1395" s="4">
        <f t="shared" ca="1" si="85"/>
        <v>247</v>
      </c>
      <c r="D1395" s="16"/>
      <c r="E1395" s="16"/>
      <c r="F1395" s="22"/>
      <c r="G1395" s="29"/>
      <c r="K1395" s="30"/>
      <c r="AS1395">
        <v>1395</v>
      </c>
      <c r="AT1395">
        <f>5*60+1</f>
        <v>301</v>
      </c>
    </row>
    <row r="1396" spans="1:46" ht="15.75" x14ac:dyDescent="0.25">
      <c r="A1396" s="16">
        <v>1354</v>
      </c>
      <c r="B1396" s="22"/>
      <c r="C1396" s="4">
        <f t="shared" ca="1" si="85"/>
        <v>220</v>
      </c>
      <c r="D1396" s="16"/>
      <c r="E1396" s="16"/>
      <c r="F1396" s="22"/>
      <c r="G1396" s="29"/>
      <c r="K1396" s="30"/>
      <c r="AS1396">
        <v>1396</v>
      </c>
      <c r="AT1396">
        <f>5*60+1</f>
        <v>301</v>
      </c>
    </row>
    <row r="1397" spans="1:46" ht="15.75" x14ac:dyDescent="0.25">
      <c r="A1397" s="16">
        <v>1355</v>
      </c>
      <c r="B1397" s="22"/>
      <c r="C1397" s="4">
        <f t="shared" ca="1" si="85"/>
        <v>207</v>
      </c>
      <c r="D1397" s="16"/>
      <c r="E1397" s="16"/>
      <c r="F1397" s="22"/>
      <c r="G1397" s="29"/>
      <c r="K1397" s="30"/>
      <c r="AS1397">
        <v>1397</v>
      </c>
      <c r="AT1397">
        <f>5*60+1</f>
        <v>301</v>
      </c>
    </row>
    <row r="1398" spans="1:46" ht="15.75" x14ac:dyDescent="0.25">
      <c r="A1398" s="16">
        <v>1356</v>
      </c>
      <c r="B1398" s="22"/>
      <c r="C1398" s="4">
        <f t="shared" ca="1" si="85"/>
        <v>233</v>
      </c>
      <c r="D1398" s="16"/>
      <c r="E1398" s="16"/>
      <c r="F1398" s="22"/>
      <c r="G1398" s="29"/>
      <c r="K1398" s="30"/>
      <c r="AS1398">
        <v>1398</v>
      </c>
      <c r="AT1398">
        <f>4*60+27</f>
        <v>267</v>
      </c>
    </row>
    <row r="1399" spans="1:46" ht="15.75" x14ac:dyDescent="0.25">
      <c r="A1399" s="16">
        <v>1357</v>
      </c>
      <c r="B1399" s="22"/>
      <c r="C1399" s="4">
        <f t="shared" ca="1" si="85"/>
        <v>239</v>
      </c>
      <c r="D1399" s="16"/>
      <c r="E1399" s="16"/>
      <c r="F1399" s="22"/>
      <c r="G1399" s="29"/>
      <c r="K1399" s="30"/>
      <c r="AS1399">
        <v>1399</v>
      </c>
      <c r="AT1399">
        <f t="shared" ref="AT1399:AT1404" si="86">3*60+50</f>
        <v>230</v>
      </c>
    </row>
    <row r="1400" spans="1:46" ht="15.75" x14ac:dyDescent="0.25">
      <c r="A1400" s="16">
        <v>1358</v>
      </c>
      <c r="B1400" s="22"/>
      <c r="C1400" s="4">
        <f t="shared" ca="1" si="85"/>
        <v>180</v>
      </c>
      <c r="D1400" s="16"/>
      <c r="E1400" s="16"/>
      <c r="F1400" s="22"/>
      <c r="G1400" s="29"/>
      <c r="K1400" s="30"/>
      <c r="AS1400">
        <v>1400</v>
      </c>
      <c r="AT1400">
        <f t="shared" si="86"/>
        <v>230</v>
      </c>
    </row>
    <row r="1401" spans="1:46" ht="15.75" x14ac:dyDescent="0.25">
      <c r="A1401" s="16">
        <v>1359</v>
      </c>
      <c r="B1401" s="22"/>
      <c r="C1401" s="4">
        <f t="shared" ca="1" si="85"/>
        <v>134</v>
      </c>
      <c r="D1401" s="16"/>
      <c r="E1401" s="16"/>
      <c r="F1401" s="22"/>
      <c r="G1401" s="29"/>
      <c r="K1401" s="30"/>
      <c r="AS1401">
        <v>1401</v>
      </c>
      <c r="AT1401">
        <f t="shared" si="86"/>
        <v>230</v>
      </c>
    </row>
    <row r="1402" spans="1:46" ht="15.75" x14ac:dyDescent="0.25">
      <c r="A1402" s="16">
        <v>1360</v>
      </c>
      <c r="B1402" s="22"/>
      <c r="C1402" s="4">
        <f t="shared" ca="1" si="85"/>
        <v>196</v>
      </c>
      <c r="D1402" s="16"/>
      <c r="E1402" s="16"/>
      <c r="F1402" s="22"/>
      <c r="G1402" s="29"/>
      <c r="K1402" s="30"/>
      <c r="AS1402">
        <v>1402</v>
      </c>
      <c r="AT1402">
        <f t="shared" si="86"/>
        <v>230</v>
      </c>
    </row>
    <row r="1403" spans="1:46" ht="15.75" x14ac:dyDescent="0.25">
      <c r="A1403" s="16">
        <v>1361</v>
      </c>
      <c r="B1403" s="22"/>
      <c r="C1403" s="4">
        <f t="shared" ca="1" si="85"/>
        <v>229</v>
      </c>
      <c r="D1403" s="16"/>
      <c r="E1403" s="16"/>
      <c r="F1403" s="22"/>
      <c r="G1403" s="29"/>
      <c r="K1403" s="30"/>
      <c r="AS1403">
        <v>1403</v>
      </c>
      <c r="AT1403">
        <f t="shared" si="86"/>
        <v>230</v>
      </c>
    </row>
    <row r="1404" spans="1:46" ht="15.75" x14ac:dyDescent="0.25">
      <c r="A1404" s="16">
        <v>1362</v>
      </c>
      <c r="B1404" s="22"/>
      <c r="C1404" s="4">
        <f t="shared" ca="1" si="85"/>
        <v>295</v>
      </c>
      <c r="D1404" s="16"/>
      <c r="E1404" s="16"/>
      <c r="F1404" s="22"/>
      <c r="G1404" s="29"/>
      <c r="K1404" s="30"/>
      <c r="AS1404">
        <v>1404</v>
      </c>
      <c r="AT1404">
        <f t="shared" si="86"/>
        <v>230</v>
      </c>
    </row>
    <row r="1405" spans="1:46" ht="15.75" x14ac:dyDescent="0.25">
      <c r="A1405" s="16">
        <v>1363</v>
      </c>
      <c r="B1405" s="22"/>
      <c r="C1405" s="4">
        <f t="shared" ca="1" si="85"/>
        <v>212</v>
      </c>
      <c r="D1405" s="16"/>
      <c r="E1405" s="16"/>
      <c r="F1405" s="22"/>
      <c r="G1405" s="29"/>
      <c r="K1405" s="30"/>
      <c r="AS1405">
        <v>1405</v>
      </c>
      <c r="AT1405">
        <f t="shared" ref="AT1405:AT1410" si="87">3*60+59</f>
        <v>239</v>
      </c>
    </row>
    <row r="1406" spans="1:46" ht="15.75" x14ac:dyDescent="0.25">
      <c r="A1406" s="16">
        <v>1364</v>
      </c>
      <c r="B1406" s="22"/>
      <c r="C1406" s="4">
        <f t="shared" ca="1" si="85"/>
        <v>265</v>
      </c>
      <c r="D1406" s="16"/>
      <c r="E1406" s="16"/>
      <c r="F1406" s="22"/>
      <c r="G1406" s="29"/>
      <c r="K1406" s="30"/>
      <c r="AS1406">
        <v>1406</v>
      </c>
      <c r="AT1406">
        <f t="shared" si="87"/>
        <v>239</v>
      </c>
    </row>
    <row r="1407" spans="1:46" ht="15.75" x14ac:dyDescent="0.25">
      <c r="A1407" s="16">
        <v>1365</v>
      </c>
      <c r="B1407" s="22"/>
      <c r="C1407" s="4">
        <f t="shared" ca="1" si="85"/>
        <v>209</v>
      </c>
      <c r="D1407" s="16"/>
      <c r="E1407" s="16"/>
      <c r="F1407" s="22"/>
      <c r="G1407" s="29"/>
      <c r="K1407" s="30"/>
      <c r="AS1407">
        <v>1407</v>
      </c>
      <c r="AT1407">
        <f t="shared" si="87"/>
        <v>239</v>
      </c>
    </row>
    <row r="1408" spans="1:46" ht="15.75" x14ac:dyDescent="0.25">
      <c r="A1408" s="16">
        <v>1366</v>
      </c>
      <c r="B1408" s="22"/>
      <c r="C1408" s="4">
        <f t="shared" ca="1" si="85"/>
        <v>204</v>
      </c>
      <c r="D1408" s="16"/>
      <c r="E1408" s="16"/>
      <c r="F1408" s="22"/>
      <c r="G1408" s="29"/>
      <c r="K1408" s="30"/>
      <c r="AS1408">
        <v>1408</v>
      </c>
      <c r="AT1408">
        <f t="shared" si="87"/>
        <v>239</v>
      </c>
    </row>
    <row r="1409" spans="1:46" ht="15.75" x14ac:dyDescent="0.25">
      <c r="A1409" s="16">
        <v>1367</v>
      </c>
      <c r="B1409" s="22"/>
      <c r="C1409" s="4">
        <f t="shared" ca="1" si="85"/>
        <v>246</v>
      </c>
      <c r="D1409" s="16"/>
      <c r="E1409" s="16"/>
      <c r="F1409" s="22"/>
      <c r="G1409" s="29"/>
      <c r="K1409" s="30"/>
      <c r="AS1409">
        <v>1409</v>
      </c>
      <c r="AT1409">
        <f t="shared" si="87"/>
        <v>239</v>
      </c>
    </row>
    <row r="1410" spans="1:46" ht="15.75" x14ac:dyDescent="0.25">
      <c r="A1410" s="16">
        <v>1368</v>
      </c>
      <c r="B1410" s="22"/>
      <c r="C1410" s="4">
        <f t="shared" ca="1" si="85"/>
        <v>321</v>
      </c>
      <c r="D1410" s="16"/>
      <c r="E1410" s="16"/>
      <c r="F1410" s="22"/>
      <c r="G1410" s="29"/>
      <c r="K1410" s="30"/>
      <c r="AS1410">
        <v>1410</v>
      </c>
      <c r="AT1410">
        <f t="shared" si="87"/>
        <v>239</v>
      </c>
    </row>
    <row r="1411" spans="1:46" ht="15.75" x14ac:dyDescent="0.25">
      <c r="A1411" s="16">
        <v>1369</v>
      </c>
      <c r="B1411" s="22"/>
      <c r="C1411" s="4">
        <f t="shared" ca="1" si="85"/>
        <v>258</v>
      </c>
      <c r="D1411" s="16"/>
      <c r="E1411" s="16"/>
      <c r="F1411" s="22"/>
      <c r="G1411" s="29"/>
      <c r="K1411" s="30"/>
      <c r="AS1411">
        <v>1411</v>
      </c>
      <c r="AT1411">
        <f>3*60+59</f>
        <v>239</v>
      </c>
    </row>
    <row r="1412" spans="1:46" ht="15.75" x14ac:dyDescent="0.25">
      <c r="A1412" s="16">
        <v>1370</v>
      </c>
      <c r="B1412" s="22"/>
      <c r="C1412" s="4">
        <f t="shared" ca="1" si="85"/>
        <v>329</v>
      </c>
      <c r="D1412" s="16"/>
      <c r="E1412" s="16"/>
      <c r="F1412" s="22"/>
      <c r="G1412" s="29"/>
      <c r="K1412" s="30"/>
      <c r="AS1412">
        <v>1412</v>
      </c>
      <c r="AT1412">
        <f>3*60+59</f>
        <v>239</v>
      </c>
    </row>
    <row r="1413" spans="1:46" ht="15.75" x14ac:dyDescent="0.25">
      <c r="A1413" s="16">
        <v>1371</v>
      </c>
      <c r="B1413" s="22"/>
      <c r="C1413" s="4">
        <f t="shared" ca="1" si="85"/>
        <v>260</v>
      </c>
      <c r="D1413" s="16"/>
      <c r="E1413" s="16"/>
      <c r="F1413" s="22"/>
      <c r="G1413" s="29"/>
      <c r="K1413" s="30"/>
      <c r="AS1413">
        <v>1413</v>
      </c>
      <c r="AT1413">
        <f>4*60+37</f>
        <v>277</v>
      </c>
    </row>
    <row r="1414" spans="1:46" ht="15.75" x14ac:dyDescent="0.25">
      <c r="A1414" s="16">
        <v>1372</v>
      </c>
      <c r="B1414" s="22"/>
      <c r="C1414" s="4">
        <f t="shared" ca="1" si="85"/>
        <v>212</v>
      </c>
      <c r="D1414" s="16"/>
      <c r="E1414" s="16"/>
      <c r="F1414" s="22"/>
      <c r="G1414" s="29"/>
      <c r="K1414" s="30"/>
      <c r="AS1414">
        <v>1414</v>
      </c>
      <c r="AT1414">
        <f>4*60+37</f>
        <v>277</v>
      </c>
    </row>
    <row r="1415" spans="1:46" ht="15.75" x14ac:dyDescent="0.25">
      <c r="A1415" s="16">
        <v>1373</v>
      </c>
      <c r="B1415" s="22"/>
      <c r="C1415" s="4">
        <f t="shared" ca="1" si="85"/>
        <v>223</v>
      </c>
      <c r="D1415" s="16"/>
      <c r="E1415" s="16"/>
      <c r="F1415" s="22"/>
      <c r="G1415" s="29"/>
      <c r="K1415" s="30"/>
      <c r="AS1415">
        <v>1415</v>
      </c>
      <c r="AT1415">
        <f>4*60+22</f>
        <v>262</v>
      </c>
    </row>
    <row r="1416" spans="1:46" ht="15.75" x14ac:dyDescent="0.25">
      <c r="A1416" s="16">
        <v>1374</v>
      </c>
      <c r="B1416" s="22"/>
      <c r="C1416" s="4">
        <f t="shared" ca="1" si="85"/>
        <v>340</v>
      </c>
      <c r="D1416" s="16"/>
      <c r="E1416" s="16"/>
      <c r="F1416" s="22"/>
      <c r="G1416" s="29"/>
      <c r="K1416" s="30"/>
      <c r="AS1416">
        <v>1416</v>
      </c>
      <c r="AT1416">
        <f>4*60+22</f>
        <v>262</v>
      </c>
    </row>
    <row r="1417" spans="1:46" ht="15.75" x14ac:dyDescent="0.25">
      <c r="A1417" s="16">
        <v>1375</v>
      </c>
      <c r="B1417" s="22"/>
      <c r="C1417" s="4">
        <f t="shared" ca="1" si="85"/>
        <v>255</v>
      </c>
      <c r="D1417" s="16"/>
      <c r="E1417" s="16"/>
      <c r="F1417" s="22"/>
      <c r="G1417" s="29"/>
      <c r="K1417" s="30"/>
      <c r="AS1417">
        <v>1417</v>
      </c>
      <c r="AT1417">
        <f>3*60+48</f>
        <v>228</v>
      </c>
    </row>
    <row r="1418" spans="1:46" ht="15.75" x14ac:dyDescent="0.25">
      <c r="A1418" s="16">
        <v>1376</v>
      </c>
      <c r="B1418" s="22"/>
      <c r="C1418" s="4">
        <f t="shared" ca="1" si="85"/>
        <v>247</v>
      </c>
      <c r="D1418" s="16"/>
      <c r="E1418" s="16"/>
      <c r="F1418" s="22"/>
      <c r="G1418" s="29"/>
      <c r="K1418" s="30"/>
      <c r="AS1418">
        <v>1418</v>
      </c>
      <c r="AT1418">
        <f>3*60+48</f>
        <v>228</v>
      </c>
    </row>
    <row r="1419" spans="1:46" ht="15.75" x14ac:dyDescent="0.25">
      <c r="A1419" s="16">
        <v>1377</v>
      </c>
      <c r="B1419" s="22"/>
      <c r="C1419" s="4">
        <f t="shared" ca="1" si="85"/>
        <v>180</v>
      </c>
      <c r="D1419" s="16"/>
      <c r="E1419" s="16"/>
      <c r="F1419" s="22"/>
      <c r="G1419" s="29"/>
      <c r="K1419" s="30"/>
      <c r="AS1419">
        <v>1419</v>
      </c>
      <c r="AT1419">
        <f>4*60+40</f>
        <v>280</v>
      </c>
    </row>
    <row r="1420" spans="1:46" ht="15.75" x14ac:dyDescent="0.25">
      <c r="A1420" s="16">
        <v>1378</v>
      </c>
      <c r="B1420" s="22"/>
      <c r="C1420" s="4">
        <f t="shared" ca="1" si="85"/>
        <v>239</v>
      </c>
      <c r="D1420" s="16"/>
      <c r="E1420" s="16"/>
      <c r="F1420" s="22"/>
      <c r="G1420" s="29"/>
      <c r="K1420" s="30"/>
      <c r="AS1420">
        <v>1420</v>
      </c>
      <c r="AT1420">
        <f>4*60+40</f>
        <v>280</v>
      </c>
    </row>
    <row r="1421" spans="1:46" ht="15.75" x14ac:dyDescent="0.25">
      <c r="A1421" s="16">
        <v>1379</v>
      </c>
      <c r="B1421" s="22"/>
      <c r="C1421" s="4">
        <f t="shared" ca="1" si="85"/>
        <v>248</v>
      </c>
      <c r="D1421" s="16"/>
      <c r="E1421" s="16"/>
      <c r="F1421" s="22"/>
      <c r="G1421" s="29"/>
      <c r="K1421" s="30"/>
      <c r="AS1421">
        <v>1421</v>
      </c>
      <c r="AT1421">
        <f>3*60+48</f>
        <v>228</v>
      </c>
    </row>
    <row r="1422" spans="1:46" ht="15.75" x14ac:dyDescent="0.25">
      <c r="A1422" s="16">
        <v>1380</v>
      </c>
      <c r="B1422" s="22"/>
      <c r="C1422" s="4">
        <f t="shared" ca="1" si="85"/>
        <v>192</v>
      </c>
      <c r="D1422" s="16"/>
      <c r="E1422" s="16"/>
      <c r="F1422" s="22"/>
      <c r="G1422" s="29"/>
      <c r="K1422" s="30"/>
      <c r="AS1422">
        <v>1422</v>
      </c>
      <c r="AT1422">
        <f>3*60+48</f>
        <v>228</v>
      </c>
    </row>
    <row r="1423" spans="1:46" ht="15.75" x14ac:dyDescent="0.25">
      <c r="A1423" s="16">
        <v>1381</v>
      </c>
      <c r="B1423" s="22"/>
      <c r="C1423" s="4">
        <f t="shared" ca="1" si="85"/>
        <v>246</v>
      </c>
      <c r="D1423" s="16"/>
      <c r="E1423" s="16"/>
      <c r="F1423" s="22"/>
      <c r="G1423" s="29"/>
      <c r="K1423" s="30"/>
      <c r="AS1423">
        <v>1423</v>
      </c>
      <c r="AT1423">
        <f>3*60+48</f>
        <v>228</v>
      </c>
    </row>
    <row r="1424" spans="1:46" ht="15.75" x14ac:dyDescent="0.25">
      <c r="A1424" s="16">
        <v>1382</v>
      </c>
      <c r="B1424" s="22"/>
      <c r="C1424" s="4">
        <f t="shared" ca="1" si="85"/>
        <v>346</v>
      </c>
      <c r="D1424" s="16"/>
      <c r="E1424" s="16"/>
      <c r="F1424" s="22"/>
      <c r="G1424" s="29"/>
      <c r="K1424" s="30"/>
      <c r="AS1424">
        <v>1424</v>
      </c>
      <c r="AT1424">
        <f>3*60+39</f>
        <v>219</v>
      </c>
    </row>
    <row r="1425" spans="1:46" ht="15.75" x14ac:dyDescent="0.25">
      <c r="A1425" s="16">
        <v>1383</v>
      </c>
      <c r="B1425" s="22"/>
      <c r="C1425" s="4">
        <f t="shared" ca="1" si="85"/>
        <v>263</v>
      </c>
      <c r="D1425" s="16"/>
      <c r="E1425" s="16"/>
      <c r="F1425" s="22"/>
      <c r="G1425" s="29"/>
      <c r="K1425" s="30"/>
      <c r="AS1425">
        <v>1425</v>
      </c>
      <c r="AT1425">
        <f>3*60+39</f>
        <v>219</v>
      </c>
    </row>
    <row r="1426" spans="1:46" ht="15.75" x14ac:dyDescent="0.25">
      <c r="A1426" s="16">
        <v>1384</v>
      </c>
      <c r="B1426" s="22"/>
      <c r="C1426" s="4">
        <f t="shared" ca="1" si="85"/>
        <v>231</v>
      </c>
      <c r="D1426" s="16"/>
      <c r="E1426" s="16"/>
      <c r="F1426" s="22"/>
      <c r="G1426" s="29"/>
      <c r="K1426" s="30"/>
      <c r="AS1426">
        <v>1426</v>
      </c>
      <c r="AT1426">
        <f>3*60+39</f>
        <v>219</v>
      </c>
    </row>
    <row r="1427" spans="1:46" ht="15.75" x14ac:dyDescent="0.25">
      <c r="A1427" s="16">
        <v>1385</v>
      </c>
      <c r="B1427" s="22"/>
      <c r="C1427" s="4">
        <f t="shared" ca="1" si="85"/>
        <v>222</v>
      </c>
      <c r="D1427" s="16"/>
      <c r="E1427" s="16"/>
      <c r="F1427" s="22"/>
      <c r="G1427" s="29"/>
      <c r="K1427" s="30"/>
      <c r="AS1427">
        <v>1427</v>
      </c>
      <c r="AT1427">
        <f>4*60+20</f>
        <v>260</v>
      </c>
    </row>
    <row r="1428" spans="1:46" ht="15.75" x14ac:dyDescent="0.25">
      <c r="A1428" s="16">
        <v>1386</v>
      </c>
      <c r="B1428" s="22"/>
      <c r="C1428" s="4">
        <f t="shared" ca="1" si="85"/>
        <v>225</v>
      </c>
      <c r="D1428" s="16"/>
      <c r="E1428" s="16"/>
      <c r="F1428" s="22"/>
      <c r="G1428" s="29"/>
      <c r="K1428" s="30"/>
      <c r="AS1428">
        <v>1428</v>
      </c>
      <c r="AT1428">
        <f>4*60+20</f>
        <v>260</v>
      </c>
    </row>
    <row r="1429" spans="1:46" ht="15.75" x14ac:dyDescent="0.25">
      <c r="A1429" s="16">
        <v>1387</v>
      </c>
      <c r="B1429" s="22"/>
      <c r="C1429" s="4">
        <f t="shared" ca="1" si="85"/>
        <v>156</v>
      </c>
      <c r="D1429" s="16"/>
      <c r="E1429" s="16"/>
      <c r="F1429" s="22"/>
      <c r="G1429" s="29"/>
      <c r="K1429" s="30"/>
      <c r="AS1429">
        <v>1429</v>
      </c>
      <c r="AT1429">
        <f>4*60+20</f>
        <v>260</v>
      </c>
    </row>
    <row r="1430" spans="1:46" ht="15.75" x14ac:dyDescent="0.25">
      <c r="A1430" s="16">
        <v>1388</v>
      </c>
      <c r="B1430" s="22"/>
      <c r="C1430" s="4">
        <f t="shared" ca="1" si="85"/>
        <v>255</v>
      </c>
      <c r="D1430" s="16"/>
      <c r="E1430" s="16"/>
      <c r="F1430" s="22"/>
      <c r="G1430" s="29"/>
      <c r="K1430" s="30"/>
      <c r="AS1430">
        <v>1430</v>
      </c>
      <c r="AT1430">
        <f>4*60+20</f>
        <v>260</v>
      </c>
    </row>
    <row r="1431" spans="1:46" ht="15.75" x14ac:dyDescent="0.25">
      <c r="A1431" s="16">
        <v>1389</v>
      </c>
      <c r="B1431" s="22"/>
      <c r="C1431" s="4">
        <f t="shared" ca="1" si="85"/>
        <v>216</v>
      </c>
      <c r="D1431" s="16"/>
      <c r="E1431" s="16"/>
      <c r="F1431" s="22"/>
      <c r="G1431" s="29"/>
      <c r="K1431" s="30"/>
      <c r="AS1431">
        <v>1431</v>
      </c>
      <c r="AT1431">
        <f>3*60+50</f>
        <v>230</v>
      </c>
    </row>
    <row r="1432" spans="1:46" ht="15.75" x14ac:dyDescent="0.25">
      <c r="A1432" s="16">
        <v>1390</v>
      </c>
      <c r="B1432" s="22"/>
      <c r="C1432" s="4">
        <f t="shared" ca="1" si="85"/>
        <v>217</v>
      </c>
      <c r="D1432" s="16"/>
      <c r="E1432" s="16"/>
      <c r="F1432" s="22"/>
      <c r="G1432" s="29"/>
      <c r="K1432" s="30"/>
      <c r="AS1432">
        <v>1432</v>
      </c>
      <c r="AT1432">
        <f>4*60+20</f>
        <v>260</v>
      </c>
    </row>
    <row r="1433" spans="1:46" ht="15.75" x14ac:dyDescent="0.25">
      <c r="A1433" s="16">
        <v>1391</v>
      </c>
      <c r="B1433" s="22"/>
      <c r="C1433" s="4">
        <f t="shared" ca="1" si="85"/>
        <v>219</v>
      </c>
      <c r="D1433" s="16"/>
      <c r="E1433" s="16"/>
      <c r="F1433" s="22"/>
      <c r="G1433" s="29"/>
      <c r="K1433" s="30"/>
      <c r="AS1433">
        <v>1433</v>
      </c>
      <c r="AT1433">
        <f t="shared" ref="AT1433:AT1445" si="88">4*60+3</f>
        <v>243</v>
      </c>
    </row>
    <row r="1434" spans="1:46" ht="15.75" x14ac:dyDescent="0.25">
      <c r="A1434" s="16">
        <v>1392</v>
      </c>
      <c r="B1434" s="22"/>
      <c r="C1434" s="4">
        <f t="shared" ca="1" si="85"/>
        <v>311</v>
      </c>
      <c r="D1434" s="16"/>
      <c r="E1434" s="16"/>
      <c r="F1434" s="22"/>
      <c r="G1434" s="29"/>
      <c r="K1434" s="30"/>
      <c r="AS1434">
        <v>1434</v>
      </c>
      <c r="AT1434">
        <f t="shared" si="88"/>
        <v>243</v>
      </c>
    </row>
    <row r="1435" spans="1:46" ht="15.75" x14ac:dyDescent="0.25">
      <c r="A1435" s="16">
        <v>1393</v>
      </c>
      <c r="B1435" s="22"/>
      <c r="C1435" s="4">
        <f t="shared" ca="1" si="85"/>
        <v>308</v>
      </c>
      <c r="D1435" s="16"/>
      <c r="E1435" s="16"/>
      <c r="F1435" s="22"/>
      <c r="G1435" s="29"/>
      <c r="K1435" s="30"/>
      <c r="AS1435">
        <v>1435</v>
      </c>
      <c r="AT1435">
        <f t="shared" si="88"/>
        <v>243</v>
      </c>
    </row>
    <row r="1436" spans="1:46" ht="15.75" x14ac:dyDescent="0.25">
      <c r="A1436" s="16">
        <v>1394</v>
      </c>
      <c r="B1436" s="22"/>
      <c r="C1436" s="4">
        <f t="shared" ca="1" si="85"/>
        <v>241</v>
      </c>
      <c r="D1436" s="16"/>
      <c r="E1436" s="16"/>
      <c r="F1436" s="22"/>
      <c r="G1436" s="29"/>
      <c r="K1436" s="30"/>
      <c r="AS1436">
        <v>1436</v>
      </c>
      <c r="AT1436">
        <f t="shared" si="88"/>
        <v>243</v>
      </c>
    </row>
    <row r="1437" spans="1:46" ht="15.75" x14ac:dyDescent="0.25">
      <c r="A1437" s="16">
        <v>1395</v>
      </c>
      <c r="B1437" s="22"/>
      <c r="C1437" s="4">
        <f t="shared" ca="1" si="85"/>
        <v>162</v>
      </c>
      <c r="D1437" s="16"/>
      <c r="E1437" s="16"/>
      <c r="F1437" s="22"/>
      <c r="G1437" s="29"/>
      <c r="K1437" s="30"/>
      <c r="AS1437">
        <v>1437</v>
      </c>
      <c r="AT1437">
        <f t="shared" si="88"/>
        <v>243</v>
      </c>
    </row>
    <row r="1438" spans="1:46" ht="15.75" x14ac:dyDescent="0.25">
      <c r="A1438" s="16">
        <v>1396</v>
      </c>
      <c r="B1438" s="22"/>
      <c r="C1438" s="4">
        <f t="shared" ca="1" si="85"/>
        <v>222</v>
      </c>
      <c r="D1438" s="16"/>
      <c r="E1438" s="16"/>
      <c r="F1438" s="22"/>
      <c r="G1438" s="29"/>
      <c r="K1438" s="30"/>
      <c r="AS1438">
        <v>1438</v>
      </c>
      <c r="AT1438">
        <f t="shared" si="88"/>
        <v>243</v>
      </c>
    </row>
    <row r="1439" spans="1:46" ht="15.75" x14ac:dyDescent="0.25">
      <c r="A1439" s="16">
        <v>1397</v>
      </c>
      <c r="B1439" s="22"/>
      <c r="C1439" s="4">
        <f t="shared" ca="1" si="85"/>
        <v>222</v>
      </c>
      <c r="D1439" s="16"/>
      <c r="E1439" s="16"/>
      <c r="F1439" s="22"/>
      <c r="G1439" s="29"/>
      <c r="K1439" s="30"/>
      <c r="AS1439">
        <v>1439</v>
      </c>
      <c r="AT1439">
        <f t="shared" si="88"/>
        <v>243</v>
      </c>
    </row>
    <row r="1440" spans="1:46" ht="15.75" x14ac:dyDescent="0.25">
      <c r="A1440" s="16">
        <v>1398</v>
      </c>
      <c r="B1440" s="22"/>
      <c r="C1440" s="4">
        <f t="shared" ca="1" si="85"/>
        <v>230</v>
      </c>
      <c r="D1440" s="16"/>
      <c r="E1440" s="16"/>
      <c r="F1440" s="22"/>
      <c r="G1440" s="29"/>
      <c r="K1440" s="30"/>
      <c r="AS1440">
        <v>1440</v>
      </c>
      <c r="AT1440">
        <f t="shared" si="88"/>
        <v>243</v>
      </c>
    </row>
    <row r="1441" spans="1:46" ht="15.75" x14ac:dyDescent="0.25">
      <c r="A1441" s="16">
        <v>1399</v>
      </c>
      <c r="B1441" s="22"/>
      <c r="C1441" s="4">
        <f t="shared" ca="1" si="85"/>
        <v>235</v>
      </c>
      <c r="D1441" s="16"/>
      <c r="E1441" s="16"/>
      <c r="F1441" s="22"/>
      <c r="G1441" s="29"/>
      <c r="K1441" s="30"/>
      <c r="AS1441">
        <v>1441</v>
      </c>
      <c r="AT1441">
        <f t="shared" si="88"/>
        <v>243</v>
      </c>
    </row>
    <row r="1442" spans="1:46" ht="15.75" x14ac:dyDescent="0.25">
      <c r="A1442" s="16">
        <v>1400</v>
      </c>
      <c r="B1442" s="22"/>
      <c r="C1442" s="4">
        <f t="shared" ca="1" si="85"/>
        <v>203</v>
      </c>
      <c r="D1442" s="16"/>
      <c r="E1442" s="16"/>
      <c r="F1442" s="22"/>
      <c r="G1442" s="29"/>
      <c r="K1442" s="30"/>
      <c r="AS1442">
        <v>1442</v>
      </c>
      <c r="AT1442">
        <f t="shared" si="88"/>
        <v>243</v>
      </c>
    </row>
    <row r="1443" spans="1:46" ht="15.75" x14ac:dyDescent="0.25">
      <c r="A1443" s="16">
        <v>1401</v>
      </c>
      <c r="B1443" s="22"/>
      <c r="C1443" s="4">
        <f t="shared" ca="1" si="85"/>
        <v>228</v>
      </c>
      <c r="D1443" s="16"/>
      <c r="E1443" s="16"/>
      <c r="F1443" s="22"/>
      <c r="G1443" s="29"/>
      <c r="K1443" s="30"/>
      <c r="AS1443">
        <v>1443</v>
      </c>
      <c r="AT1443">
        <f t="shared" si="88"/>
        <v>243</v>
      </c>
    </row>
    <row r="1444" spans="1:46" ht="15.75" x14ac:dyDescent="0.25">
      <c r="A1444" s="16">
        <v>1402</v>
      </c>
      <c r="B1444" s="22"/>
      <c r="C1444" s="4">
        <f t="shared" ca="1" si="85"/>
        <v>254</v>
      </c>
      <c r="D1444" s="16"/>
      <c r="E1444" s="16"/>
      <c r="F1444" s="22"/>
      <c r="G1444" s="29"/>
      <c r="K1444" s="30"/>
      <c r="AS1444">
        <v>1444</v>
      </c>
      <c r="AT1444">
        <f t="shared" si="88"/>
        <v>243</v>
      </c>
    </row>
    <row r="1445" spans="1:46" ht="15.75" x14ac:dyDescent="0.25">
      <c r="A1445" s="16">
        <v>1403</v>
      </c>
      <c r="B1445" s="22"/>
      <c r="C1445" s="4">
        <f t="shared" ca="1" si="85"/>
        <v>216</v>
      </c>
      <c r="D1445" s="16"/>
      <c r="E1445" s="16"/>
      <c r="F1445" s="22"/>
      <c r="G1445" s="29"/>
      <c r="K1445" s="30"/>
      <c r="AS1445">
        <v>1445</v>
      </c>
      <c r="AT1445">
        <f t="shared" si="88"/>
        <v>243</v>
      </c>
    </row>
    <row r="1446" spans="1:46" ht="15.75" x14ac:dyDescent="0.25">
      <c r="A1446" s="16">
        <v>1404</v>
      </c>
      <c r="B1446" s="22"/>
      <c r="C1446" s="4">
        <f t="shared" ca="1" si="85"/>
        <v>256</v>
      </c>
      <c r="D1446" s="16"/>
      <c r="E1446" s="16"/>
      <c r="F1446" s="22"/>
      <c r="G1446" s="29"/>
      <c r="K1446" s="30"/>
      <c r="AS1446">
        <v>1446</v>
      </c>
      <c r="AT1446">
        <f>4*60+58</f>
        <v>298</v>
      </c>
    </row>
    <row r="1447" spans="1:46" ht="15.75" x14ac:dyDescent="0.25">
      <c r="A1447" s="16">
        <v>1405</v>
      </c>
      <c r="B1447" s="22"/>
      <c r="C1447" s="4">
        <f t="shared" ca="1" si="85"/>
        <v>263</v>
      </c>
      <c r="D1447" s="16"/>
      <c r="E1447" s="16"/>
      <c r="F1447" s="22"/>
      <c r="G1447" s="29"/>
      <c r="K1447" s="30"/>
      <c r="AS1447">
        <v>1447</v>
      </c>
      <c r="AT1447">
        <f>4*60+58</f>
        <v>298</v>
      </c>
    </row>
    <row r="1448" spans="1:46" ht="15.75" x14ac:dyDescent="0.25">
      <c r="A1448" s="16">
        <v>1406</v>
      </c>
      <c r="B1448" s="22"/>
      <c r="C1448" s="4">
        <f t="shared" ca="1" si="85"/>
        <v>264</v>
      </c>
      <c r="D1448" s="16"/>
      <c r="E1448" s="16"/>
      <c r="F1448" s="22"/>
      <c r="G1448" s="29"/>
      <c r="K1448" s="30"/>
      <c r="AS1448">
        <v>1448</v>
      </c>
      <c r="AT1448">
        <f>4*60+58</f>
        <v>298</v>
      </c>
    </row>
    <row r="1449" spans="1:46" ht="15.75" x14ac:dyDescent="0.25">
      <c r="A1449" s="16">
        <v>1407</v>
      </c>
      <c r="B1449" s="22"/>
      <c r="C1449" s="4">
        <f t="shared" ca="1" si="85"/>
        <v>244</v>
      </c>
      <c r="D1449" s="16"/>
      <c r="E1449" s="16"/>
      <c r="F1449" s="22"/>
      <c r="G1449" s="29"/>
      <c r="K1449" s="30"/>
      <c r="AS1449">
        <v>1449</v>
      </c>
      <c r="AT1449">
        <f>4*60+58</f>
        <v>298</v>
      </c>
    </row>
    <row r="1450" spans="1:46" ht="15.75" x14ac:dyDescent="0.25">
      <c r="A1450" s="16">
        <v>1408</v>
      </c>
      <c r="B1450" s="22"/>
      <c r="C1450" s="4">
        <f t="shared" ca="1" si="85"/>
        <v>243</v>
      </c>
      <c r="D1450" s="16"/>
      <c r="E1450" s="16"/>
      <c r="F1450" s="22"/>
      <c r="G1450" s="29"/>
      <c r="K1450" s="30"/>
      <c r="AS1450">
        <v>1450</v>
      </c>
      <c r="AT1450">
        <f>3*60+55</f>
        <v>235</v>
      </c>
    </row>
    <row r="1451" spans="1:46" ht="15.75" x14ac:dyDescent="0.25">
      <c r="A1451" s="16">
        <v>1409</v>
      </c>
      <c r="B1451" s="22"/>
      <c r="C1451" s="4">
        <f t="shared" ref="C1451:C1514" ca="1" si="89">IF(OR(ISBLANK(A1451),A1451&gt;$I$9),NA(),OFFSET(INDIRECT($BA$3),A1451-1,0,1,1))</f>
        <v>254</v>
      </c>
      <c r="D1451" s="16"/>
      <c r="E1451" s="16"/>
      <c r="F1451" s="22"/>
      <c r="G1451" s="29"/>
      <c r="K1451" s="30"/>
      <c r="AS1451">
        <v>1451</v>
      </c>
      <c r="AT1451">
        <f>3*60+55</f>
        <v>235</v>
      </c>
    </row>
    <row r="1452" spans="1:46" ht="15.75" x14ac:dyDescent="0.25">
      <c r="A1452" s="16">
        <v>1410</v>
      </c>
      <c r="B1452" s="22"/>
      <c r="C1452" s="4">
        <f t="shared" ca="1" si="89"/>
        <v>256</v>
      </c>
      <c r="D1452" s="16"/>
      <c r="E1452" s="16"/>
      <c r="F1452" s="22"/>
      <c r="G1452" s="29"/>
      <c r="K1452" s="30"/>
      <c r="AS1452">
        <v>1452</v>
      </c>
      <c r="AT1452">
        <f>2*60+52</f>
        <v>172</v>
      </c>
    </row>
    <row r="1453" spans="1:46" ht="15.75" x14ac:dyDescent="0.25">
      <c r="A1453" s="16">
        <v>1411</v>
      </c>
      <c r="B1453" s="22"/>
      <c r="C1453" s="4">
        <f t="shared" ca="1" si="89"/>
        <v>272</v>
      </c>
      <c r="D1453" s="16"/>
      <c r="E1453" s="16"/>
      <c r="F1453" s="22"/>
      <c r="G1453" s="29"/>
      <c r="K1453" s="30"/>
      <c r="AS1453">
        <v>1453</v>
      </c>
      <c r="AT1453">
        <f>3*60+55</f>
        <v>235</v>
      </c>
    </row>
    <row r="1454" spans="1:46" ht="15.75" x14ac:dyDescent="0.25">
      <c r="A1454" s="16">
        <v>1412</v>
      </c>
      <c r="B1454" s="22"/>
      <c r="C1454" s="4">
        <f t="shared" ca="1" si="89"/>
        <v>302</v>
      </c>
      <c r="D1454" s="16"/>
      <c r="E1454" s="16"/>
      <c r="F1454" s="22"/>
      <c r="G1454" s="29"/>
      <c r="K1454" s="30"/>
      <c r="AS1454">
        <v>1454</v>
      </c>
      <c r="AT1454">
        <f>3*60+55</f>
        <v>235</v>
      </c>
    </row>
    <row r="1455" spans="1:46" ht="15.75" x14ac:dyDescent="0.25">
      <c r="A1455" s="16">
        <v>1413</v>
      </c>
      <c r="B1455" s="22"/>
      <c r="C1455" s="4">
        <f t="shared" ca="1" si="89"/>
        <v>253</v>
      </c>
      <c r="D1455" s="16"/>
      <c r="E1455" s="16"/>
      <c r="F1455" s="22"/>
      <c r="G1455" s="29"/>
      <c r="K1455" s="30"/>
      <c r="AS1455">
        <v>1455</v>
      </c>
      <c r="AT1455">
        <f>3*60+55</f>
        <v>235</v>
      </c>
    </row>
    <row r="1456" spans="1:46" ht="15.75" x14ac:dyDescent="0.25">
      <c r="A1456" s="16">
        <v>1414</v>
      </c>
      <c r="B1456" s="22"/>
      <c r="C1456" s="4">
        <f t="shared" ca="1" si="89"/>
        <v>252</v>
      </c>
      <c r="D1456" s="16"/>
      <c r="E1456" s="16"/>
      <c r="F1456" s="22"/>
      <c r="G1456" s="29"/>
      <c r="K1456" s="30"/>
      <c r="AS1456">
        <v>1456</v>
      </c>
      <c r="AT1456">
        <f>3*60+51</f>
        <v>231</v>
      </c>
    </row>
    <row r="1457" spans="1:46" ht="15.75" x14ac:dyDescent="0.25">
      <c r="A1457" s="16">
        <v>1415</v>
      </c>
      <c r="B1457" s="22"/>
      <c r="C1457" s="4">
        <f t="shared" ca="1" si="89"/>
        <v>291</v>
      </c>
      <c r="D1457" s="16"/>
      <c r="E1457" s="16"/>
      <c r="F1457" s="22"/>
      <c r="G1457" s="29"/>
      <c r="K1457" s="30"/>
      <c r="AS1457">
        <v>1457</v>
      </c>
      <c r="AT1457">
        <f>3*60+51</f>
        <v>231</v>
      </c>
    </row>
    <row r="1458" spans="1:46" ht="15.75" x14ac:dyDescent="0.25">
      <c r="A1458" s="16">
        <v>1416</v>
      </c>
      <c r="B1458" s="22"/>
      <c r="C1458" s="4">
        <f t="shared" ca="1" si="89"/>
        <v>256</v>
      </c>
      <c r="D1458" s="16"/>
      <c r="E1458" s="16"/>
      <c r="F1458" s="22"/>
      <c r="G1458" s="29"/>
      <c r="K1458" s="30"/>
      <c r="AS1458">
        <v>1458</v>
      </c>
      <c r="AT1458">
        <f>4*60+18</f>
        <v>258</v>
      </c>
    </row>
    <row r="1459" spans="1:46" ht="15.75" x14ac:dyDescent="0.25">
      <c r="A1459" s="16">
        <v>1417</v>
      </c>
      <c r="B1459" s="22"/>
      <c r="C1459" s="4">
        <f t="shared" ca="1" si="89"/>
        <v>247</v>
      </c>
      <c r="D1459" s="16"/>
      <c r="E1459" s="16"/>
      <c r="F1459" s="22"/>
      <c r="G1459" s="29"/>
      <c r="K1459" s="30"/>
      <c r="AS1459">
        <v>1459</v>
      </c>
      <c r="AT1459">
        <f t="shared" ref="AT1459:AT1464" si="90">5*60+31</f>
        <v>331</v>
      </c>
    </row>
    <row r="1460" spans="1:46" ht="15.75" x14ac:dyDescent="0.25">
      <c r="A1460" s="16">
        <v>1418</v>
      </c>
      <c r="B1460" s="22"/>
      <c r="C1460" s="4">
        <f t="shared" ca="1" si="89"/>
        <v>223</v>
      </c>
      <c r="D1460" s="16"/>
      <c r="E1460" s="16"/>
      <c r="F1460" s="22"/>
      <c r="G1460" s="29"/>
      <c r="K1460" s="30"/>
      <c r="AS1460">
        <v>1460</v>
      </c>
      <c r="AT1460">
        <f t="shared" si="90"/>
        <v>331</v>
      </c>
    </row>
    <row r="1461" spans="1:46" ht="15.75" x14ac:dyDescent="0.25">
      <c r="A1461" s="16">
        <v>1419</v>
      </c>
      <c r="B1461" s="22"/>
      <c r="C1461" s="4">
        <f t="shared" ca="1" si="89"/>
        <v>216</v>
      </c>
      <c r="D1461" s="16"/>
      <c r="E1461" s="16"/>
      <c r="F1461" s="22"/>
      <c r="G1461" s="29"/>
      <c r="K1461" s="30"/>
      <c r="AS1461">
        <v>1461</v>
      </c>
      <c r="AT1461">
        <f t="shared" si="90"/>
        <v>331</v>
      </c>
    </row>
    <row r="1462" spans="1:46" ht="15.75" x14ac:dyDescent="0.25">
      <c r="A1462" s="16">
        <v>1420</v>
      </c>
      <c r="B1462" s="22"/>
      <c r="C1462" s="4">
        <f t="shared" ca="1" si="89"/>
        <v>265</v>
      </c>
      <c r="D1462" s="16"/>
      <c r="E1462" s="16"/>
      <c r="F1462" s="22"/>
      <c r="G1462" s="29"/>
      <c r="K1462" s="30"/>
      <c r="AS1462">
        <v>1462</v>
      </c>
      <c r="AT1462">
        <f t="shared" si="90"/>
        <v>331</v>
      </c>
    </row>
    <row r="1463" spans="1:46" ht="15.75" x14ac:dyDescent="0.25">
      <c r="A1463" s="16">
        <v>1421</v>
      </c>
      <c r="B1463" s="22"/>
      <c r="C1463" s="4">
        <f t="shared" ca="1" si="89"/>
        <v>235</v>
      </c>
      <c r="D1463" s="16"/>
      <c r="E1463" s="16"/>
      <c r="F1463" s="22"/>
      <c r="G1463" s="29"/>
      <c r="K1463" s="30"/>
      <c r="AS1463">
        <v>1463</v>
      </c>
      <c r="AT1463">
        <f t="shared" si="90"/>
        <v>331</v>
      </c>
    </row>
    <row r="1464" spans="1:46" ht="15.75" x14ac:dyDescent="0.25">
      <c r="A1464" s="16">
        <v>1422</v>
      </c>
      <c r="B1464" s="22"/>
      <c r="C1464" s="4">
        <f t="shared" ca="1" si="89"/>
        <v>220</v>
      </c>
      <c r="D1464" s="16"/>
      <c r="E1464" s="16"/>
      <c r="F1464" s="22"/>
      <c r="G1464" s="29"/>
      <c r="K1464" s="30"/>
      <c r="AS1464">
        <v>1464</v>
      </c>
      <c r="AT1464">
        <f t="shared" si="90"/>
        <v>331</v>
      </c>
    </row>
    <row r="1465" spans="1:46" ht="15.75" x14ac:dyDescent="0.25">
      <c r="A1465" s="16">
        <v>1423</v>
      </c>
      <c r="B1465" s="22"/>
      <c r="C1465" s="4">
        <f t="shared" ca="1" si="89"/>
        <v>283</v>
      </c>
      <c r="D1465" s="16"/>
      <c r="E1465" s="16"/>
      <c r="F1465" s="22"/>
      <c r="G1465" s="29"/>
      <c r="K1465" s="30"/>
      <c r="AS1465">
        <v>1465</v>
      </c>
      <c r="AT1465">
        <f>4*60+26</f>
        <v>266</v>
      </c>
    </row>
    <row r="1466" spans="1:46" ht="15.75" x14ac:dyDescent="0.25">
      <c r="A1466" s="16">
        <v>1424</v>
      </c>
      <c r="B1466" s="22"/>
      <c r="C1466" s="4">
        <f t="shared" ca="1" si="89"/>
        <v>208</v>
      </c>
      <c r="D1466" s="16"/>
      <c r="E1466" s="16"/>
      <c r="F1466" s="22"/>
      <c r="G1466" s="29"/>
      <c r="K1466" s="30"/>
      <c r="AS1466">
        <v>1466</v>
      </c>
      <c r="AT1466">
        <f>4*60+26</f>
        <v>266</v>
      </c>
    </row>
    <row r="1467" spans="1:46" ht="15.75" x14ac:dyDescent="0.25">
      <c r="A1467" s="16">
        <v>1425</v>
      </c>
      <c r="B1467" s="22"/>
      <c r="C1467" s="4">
        <f t="shared" ca="1" si="89"/>
        <v>203</v>
      </c>
      <c r="D1467" s="16"/>
      <c r="E1467" s="16"/>
      <c r="F1467" s="22"/>
      <c r="G1467" s="29"/>
      <c r="K1467" s="30"/>
      <c r="AS1467">
        <v>1467</v>
      </c>
      <c r="AT1467">
        <f>3*60+30</f>
        <v>210</v>
      </c>
    </row>
    <row r="1468" spans="1:46" ht="15.75" x14ac:dyDescent="0.25">
      <c r="A1468" s="16">
        <v>1426</v>
      </c>
      <c r="B1468" s="22"/>
      <c r="C1468" s="4">
        <f t="shared" ca="1" si="89"/>
        <v>341</v>
      </c>
      <c r="D1468" s="16"/>
      <c r="E1468" s="16"/>
      <c r="F1468" s="22"/>
      <c r="G1468" s="29"/>
      <c r="K1468" s="30"/>
      <c r="AS1468">
        <v>1468</v>
      </c>
      <c r="AT1468">
        <f>3*60+30</f>
        <v>210</v>
      </c>
    </row>
    <row r="1469" spans="1:46" ht="15.75" x14ac:dyDescent="0.25">
      <c r="A1469" s="16">
        <v>1427</v>
      </c>
      <c r="B1469" s="22"/>
      <c r="C1469" s="4">
        <f t="shared" ca="1" si="89"/>
        <v>245</v>
      </c>
      <c r="D1469" s="16"/>
      <c r="E1469" s="16"/>
      <c r="F1469" s="22"/>
      <c r="G1469" s="29"/>
      <c r="K1469" s="30"/>
      <c r="AS1469">
        <v>1469</v>
      </c>
      <c r="AT1469">
        <f>4*60+21</f>
        <v>261</v>
      </c>
    </row>
    <row r="1470" spans="1:46" ht="15.75" x14ac:dyDescent="0.25">
      <c r="A1470" s="16">
        <v>1428</v>
      </c>
      <c r="B1470" s="22"/>
      <c r="C1470" s="4">
        <f t="shared" ca="1" si="89"/>
        <v>244</v>
      </c>
      <c r="D1470" s="16"/>
      <c r="E1470" s="16"/>
      <c r="F1470" s="22"/>
      <c r="G1470" s="29"/>
      <c r="K1470" s="30"/>
      <c r="AS1470">
        <v>1470</v>
      </c>
      <c r="AT1470">
        <f>4*60+21</f>
        <v>261</v>
      </c>
    </row>
    <row r="1471" spans="1:46" ht="15.75" x14ac:dyDescent="0.25">
      <c r="A1471" s="16">
        <v>1429</v>
      </c>
      <c r="B1471" s="22"/>
      <c r="C1471" s="4">
        <f t="shared" ca="1" si="89"/>
        <v>204</v>
      </c>
      <c r="D1471" s="16"/>
      <c r="E1471" s="16"/>
      <c r="F1471" s="22"/>
      <c r="G1471" s="29"/>
      <c r="K1471" s="30"/>
      <c r="AS1471">
        <v>1471</v>
      </c>
      <c r="AT1471">
        <f>4*60+21</f>
        <v>261</v>
      </c>
    </row>
    <row r="1472" spans="1:46" ht="15.75" x14ac:dyDescent="0.25">
      <c r="A1472" s="16">
        <v>1430</v>
      </c>
      <c r="B1472" s="22"/>
      <c r="C1472" s="4">
        <f t="shared" ca="1" si="89"/>
        <v>282</v>
      </c>
      <c r="D1472" s="16"/>
      <c r="E1472" s="16"/>
      <c r="F1472" s="22"/>
      <c r="G1472" s="29"/>
      <c r="K1472" s="30"/>
      <c r="AS1472">
        <v>1472</v>
      </c>
      <c r="AT1472">
        <f>4*60+21</f>
        <v>261</v>
      </c>
    </row>
    <row r="1473" spans="1:46" ht="15.75" x14ac:dyDescent="0.25">
      <c r="A1473" s="16">
        <v>1431</v>
      </c>
      <c r="B1473" s="22"/>
      <c r="C1473" s="4">
        <f t="shared" ca="1" si="89"/>
        <v>269</v>
      </c>
      <c r="D1473" s="16"/>
      <c r="E1473" s="16"/>
      <c r="F1473" s="22"/>
      <c r="G1473" s="29"/>
      <c r="K1473" s="30"/>
      <c r="AS1473">
        <v>1473</v>
      </c>
      <c r="AT1473">
        <f>3*60+58</f>
        <v>238</v>
      </c>
    </row>
    <row r="1474" spans="1:46" ht="15.75" x14ac:dyDescent="0.25">
      <c r="A1474" s="16">
        <v>1432</v>
      </c>
      <c r="B1474" s="22"/>
      <c r="C1474" s="4">
        <f t="shared" ca="1" si="89"/>
        <v>212</v>
      </c>
      <c r="D1474" s="16"/>
      <c r="E1474" s="16"/>
      <c r="F1474" s="22"/>
      <c r="G1474" s="29"/>
      <c r="K1474" s="30"/>
      <c r="AS1474">
        <v>1474</v>
      </c>
      <c r="AT1474">
        <f>3*60+58</f>
        <v>238</v>
      </c>
    </row>
    <row r="1475" spans="1:46" ht="15.75" x14ac:dyDescent="0.25">
      <c r="A1475" s="16">
        <v>1433</v>
      </c>
      <c r="B1475" s="22"/>
      <c r="C1475" s="4">
        <f t="shared" ca="1" si="89"/>
        <v>237</v>
      </c>
      <c r="D1475" s="16"/>
      <c r="E1475" s="16"/>
      <c r="F1475" s="22"/>
      <c r="G1475" s="29"/>
      <c r="K1475" s="30"/>
      <c r="AS1475">
        <v>1475</v>
      </c>
      <c r="AT1475">
        <f>3*60+58</f>
        <v>238</v>
      </c>
    </row>
    <row r="1476" spans="1:46" ht="15.75" x14ac:dyDescent="0.25">
      <c r="A1476" s="16">
        <v>1434</v>
      </c>
      <c r="B1476" s="22"/>
      <c r="C1476" s="4">
        <f t="shared" ca="1" si="89"/>
        <v>261</v>
      </c>
      <c r="D1476" s="16"/>
      <c r="E1476" s="16"/>
      <c r="F1476" s="22"/>
      <c r="G1476" s="29"/>
      <c r="K1476" s="30"/>
      <c r="AS1476">
        <v>1476</v>
      </c>
      <c r="AT1476">
        <f>3*60+58</f>
        <v>238</v>
      </c>
    </row>
    <row r="1477" spans="1:46" ht="15.75" x14ac:dyDescent="0.25">
      <c r="A1477" s="16">
        <v>1435</v>
      </c>
      <c r="B1477" s="22"/>
      <c r="C1477" s="4">
        <f t="shared" ca="1" si="89"/>
        <v>300</v>
      </c>
      <c r="D1477" s="16"/>
      <c r="E1477" s="16"/>
      <c r="F1477" s="22"/>
      <c r="G1477" s="29"/>
      <c r="K1477" s="30"/>
      <c r="AS1477">
        <v>1477</v>
      </c>
      <c r="AT1477">
        <f>3*60+38</f>
        <v>218</v>
      </c>
    </row>
    <row r="1478" spans="1:46" ht="15.75" x14ac:dyDescent="0.25">
      <c r="A1478" s="16">
        <v>1436</v>
      </c>
      <c r="B1478" s="22"/>
      <c r="C1478" s="4">
        <f t="shared" ca="1" si="89"/>
        <v>227</v>
      </c>
      <c r="D1478" s="16"/>
      <c r="E1478" s="16"/>
      <c r="F1478" s="22"/>
      <c r="G1478" s="29"/>
      <c r="K1478" s="30"/>
      <c r="AS1478">
        <v>1478</v>
      </c>
      <c r="AT1478">
        <f>3*60+38</f>
        <v>218</v>
      </c>
    </row>
    <row r="1479" spans="1:46" ht="15.75" x14ac:dyDescent="0.25">
      <c r="A1479" s="16">
        <v>1437</v>
      </c>
      <c r="B1479" s="22"/>
      <c r="C1479" s="4">
        <f t="shared" ca="1" si="89"/>
        <v>227</v>
      </c>
      <c r="D1479" s="16"/>
      <c r="E1479" s="16"/>
      <c r="F1479" s="22"/>
      <c r="G1479" s="29"/>
      <c r="K1479" s="30"/>
      <c r="AS1479">
        <v>1479</v>
      </c>
      <c r="AT1479">
        <f>3*60+38</f>
        <v>218</v>
      </c>
    </row>
    <row r="1480" spans="1:46" ht="15.75" x14ac:dyDescent="0.25">
      <c r="A1480" s="16">
        <v>1438</v>
      </c>
      <c r="B1480" s="22"/>
      <c r="C1480" s="4">
        <f t="shared" ca="1" si="89"/>
        <v>204</v>
      </c>
      <c r="D1480" s="16"/>
      <c r="E1480" s="16"/>
      <c r="F1480" s="22"/>
      <c r="G1480" s="29"/>
      <c r="K1480" s="30"/>
      <c r="AS1480">
        <v>1480</v>
      </c>
      <c r="AT1480">
        <f>3*60+38</f>
        <v>218</v>
      </c>
    </row>
    <row r="1481" spans="1:46" ht="15.75" x14ac:dyDescent="0.25">
      <c r="A1481" s="16">
        <v>1439</v>
      </c>
      <c r="B1481" s="22"/>
      <c r="C1481" s="4">
        <f t="shared" ca="1" si="89"/>
        <v>177</v>
      </c>
      <c r="D1481" s="16"/>
      <c r="E1481" s="16"/>
      <c r="F1481" s="22"/>
      <c r="G1481" s="29"/>
      <c r="K1481" s="30"/>
      <c r="AS1481">
        <v>1481</v>
      </c>
      <c r="AT1481">
        <f>4*60+3</f>
        <v>243</v>
      </c>
    </row>
    <row r="1482" spans="1:46" ht="15.75" x14ac:dyDescent="0.25">
      <c r="A1482" s="16">
        <v>1440</v>
      </c>
      <c r="B1482" s="22"/>
      <c r="C1482" s="4">
        <f t="shared" ca="1" si="89"/>
        <v>244</v>
      </c>
      <c r="D1482" s="16"/>
      <c r="E1482" s="16"/>
      <c r="F1482" s="22"/>
      <c r="G1482" s="29"/>
      <c r="K1482" s="30"/>
      <c r="AS1482">
        <v>1482</v>
      </c>
      <c r="AT1482">
        <f>4*60+3</f>
        <v>243</v>
      </c>
    </row>
    <row r="1483" spans="1:46" ht="15.75" x14ac:dyDescent="0.25">
      <c r="A1483" s="16">
        <v>1441</v>
      </c>
      <c r="B1483" s="22"/>
      <c r="C1483" s="4">
        <f t="shared" ca="1" si="89"/>
        <v>220</v>
      </c>
      <c r="D1483" s="16"/>
      <c r="E1483" s="16"/>
      <c r="F1483" s="22"/>
      <c r="G1483" s="29"/>
      <c r="K1483" s="30"/>
      <c r="AS1483">
        <v>1483</v>
      </c>
      <c r="AT1483">
        <f>4*60+3</f>
        <v>243</v>
      </c>
    </row>
    <row r="1484" spans="1:46" ht="15.75" x14ac:dyDescent="0.25">
      <c r="A1484" s="16">
        <v>1442</v>
      </c>
      <c r="B1484" s="22"/>
      <c r="C1484" s="4">
        <f t="shared" ca="1" si="89"/>
        <v>162</v>
      </c>
      <c r="D1484" s="16"/>
      <c r="E1484" s="16"/>
      <c r="F1484" s="22"/>
      <c r="G1484" s="29"/>
      <c r="K1484" s="30"/>
      <c r="AS1484">
        <v>1484</v>
      </c>
      <c r="AT1484">
        <f>4*60+3</f>
        <v>243</v>
      </c>
    </row>
    <row r="1485" spans="1:46" ht="15.75" x14ac:dyDescent="0.25">
      <c r="A1485" s="16">
        <v>1443</v>
      </c>
      <c r="B1485" s="22"/>
      <c r="C1485" s="4">
        <f t="shared" ca="1" si="89"/>
        <v>278</v>
      </c>
      <c r="D1485" s="16"/>
      <c r="E1485" s="16"/>
      <c r="F1485" s="22"/>
      <c r="G1485" s="29"/>
      <c r="K1485" s="30"/>
      <c r="AS1485">
        <v>1485</v>
      </c>
      <c r="AT1485">
        <f>4*60+3</f>
        <v>243</v>
      </c>
    </row>
    <row r="1486" spans="1:46" ht="15.75" x14ac:dyDescent="0.25">
      <c r="A1486" s="16">
        <v>1444</v>
      </c>
      <c r="B1486" s="22"/>
      <c r="C1486" s="4">
        <f t="shared" ca="1" si="89"/>
        <v>176</v>
      </c>
      <c r="D1486" s="16"/>
      <c r="E1486" s="16"/>
      <c r="F1486" s="22"/>
      <c r="G1486" s="29"/>
      <c r="K1486" s="30"/>
      <c r="AS1486">
        <v>1486</v>
      </c>
      <c r="AT1486">
        <f>4*60+25</f>
        <v>265</v>
      </c>
    </row>
    <row r="1487" spans="1:46" ht="15.75" x14ac:dyDescent="0.25">
      <c r="A1487" s="16">
        <v>1445</v>
      </c>
      <c r="B1487" s="22"/>
      <c r="C1487" s="4">
        <f t="shared" ca="1" si="89"/>
        <v>263</v>
      </c>
      <c r="D1487" s="16"/>
      <c r="E1487" s="16"/>
      <c r="F1487" s="22"/>
      <c r="G1487" s="29"/>
      <c r="K1487" s="30"/>
      <c r="AS1487">
        <v>1487</v>
      </c>
      <c r="AT1487">
        <f>4*60+25</f>
        <v>265</v>
      </c>
    </row>
    <row r="1488" spans="1:46" ht="15.75" x14ac:dyDescent="0.25">
      <c r="A1488" s="16">
        <v>1446</v>
      </c>
      <c r="B1488" s="22"/>
      <c r="C1488" s="4">
        <f t="shared" ca="1" si="89"/>
        <v>211</v>
      </c>
      <c r="D1488" s="16"/>
      <c r="E1488" s="16"/>
      <c r="F1488" s="22"/>
      <c r="G1488" s="29"/>
      <c r="K1488" s="30"/>
      <c r="AS1488">
        <v>1488</v>
      </c>
      <c r="AT1488">
        <f>4*60+25</f>
        <v>265</v>
      </c>
    </row>
    <row r="1489" spans="1:46" ht="15.75" x14ac:dyDescent="0.25">
      <c r="A1489" s="16">
        <v>1447</v>
      </c>
      <c r="B1489" s="22"/>
      <c r="C1489" s="4">
        <f t="shared" ca="1" si="89"/>
        <v>282</v>
      </c>
      <c r="D1489" s="16"/>
      <c r="E1489" s="16"/>
      <c r="F1489" s="22"/>
      <c r="G1489" s="29"/>
      <c r="K1489" s="30"/>
      <c r="AS1489">
        <v>1489</v>
      </c>
      <c r="AT1489">
        <f>4*60+25</f>
        <v>265</v>
      </c>
    </row>
    <row r="1490" spans="1:46" ht="15.75" x14ac:dyDescent="0.25">
      <c r="A1490" s="16">
        <v>1448</v>
      </c>
      <c r="B1490" s="22"/>
      <c r="C1490" s="4">
        <f t="shared" ca="1" si="89"/>
        <v>268</v>
      </c>
      <c r="D1490" s="16"/>
      <c r="E1490" s="16"/>
      <c r="F1490" s="22"/>
      <c r="G1490" s="29"/>
      <c r="K1490" s="30"/>
      <c r="AS1490">
        <v>1490</v>
      </c>
      <c r="AT1490">
        <f>4*60+25</f>
        <v>265</v>
      </c>
    </row>
    <row r="1491" spans="1:46" ht="15.75" x14ac:dyDescent="0.25">
      <c r="A1491" s="16">
        <v>1449</v>
      </c>
      <c r="B1491" s="22"/>
      <c r="C1491" s="4">
        <f t="shared" ca="1" si="89"/>
        <v>244</v>
      </c>
      <c r="D1491" s="16"/>
      <c r="E1491" s="16"/>
      <c r="F1491" s="22"/>
      <c r="G1491" s="29"/>
      <c r="K1491" s="30"/>
      <c r="AS1491">
        <v>1491</v>
      </c>
      <c r="AT1491">
        <f>4*60+16</f>
        <v>256</v>
      </c>
    </row>
    <row r="1492" spans="1:46" ht="15.75" x14ac:dyDescent="0.25">
      <c r="A1492" s="16">
        <v>1450</v>
      </c>
      <c r="B1492" s="22"/>
      <c r="C1492" s="4">
        <f t="shared" ca="1" si="89"/>
        <v>211</v>
      </c>
      <c r="D1492" s="16"/>
      <c r="E1492" s="16"/>
      <c r="F1492" s="22"/>
      <c r="G1492" s="29"/>
      <c r="K1492" s="30"/>
      <c r="AS1492">
        <v>1492</v>
      </c>
      <c r="AT1492">
        <f>4*60+7</f>
        <v>247</v>
      </c>
    </row>
    <row r="1493" spans="1:46" ht="15.75" x14ac:dyDescent="0.25">
      <c r="A1493" s="16">
        <v>1451</v>
      </c>
      <c r="B1493" s="22"/>
      <c r="C1493" s="4">
        <f t="shared" ca="1" si="89"/>
        <v>222</v>
      </c>
      <c r="D1493" s="16"/>
      <c r="E1493" s="16"/>
      <c r="F1493" s="22"/>
      <c r="G1493" s="29"/>
      <c r="K1493" s="30"/>
      <c r="AS1493">
        <v>1493</v>
      </c>
      <c r="AT1493">
        <f>3*60+36</f>
        <v>216</v>
      </c>
    </row>
    <row r="1494" spans="1:46" ht="15.75" x14ac:dyDescent="0.25">
      <c r="A1494" s="16">
        <v>1452</v>
      </c>
      <c r="B1494" s="22"/>
      <c r="C1494" s="4">
        <f t="shared" ca="1" si="89"/>
        <v>235</v>
      </c>
      <c r="D1494" s="16"/>
      <c r="E1494" s="16"/>
      <c r="F1494" s="22"/>
      <c r="G1494" s="29"/>
      <c r="K1494" s="30"/>
      <c r="AS1494">
        <v>1494</v>
      </c>
      <c r="AT1494">
        <f>3*60+36</f>
        <v>216</v>
      </c>
    </row>
    <row r="1495" spans="1:46" ht="15.75" x14ac:dyDescent="0.25">
      <c r="A1495" s="16">
        <v>1453</v>
      </c>
      <c r="B1495" s="22"/>
      <c r="C1495" s="4">
        <f t="shared" ca="1" si="89"/>
        <v>219</v>
      </c>
      <c r="D1495" s="16"/>
      <c r="E1495" s="16"/>
      <c r="F1495" s="22"/>
      <c r="G1495" s="29"/>
      <c r="K1495" s="30"/>
      <c r="AS1495">
        <v>1495</v>
      </c>
      <c r="AT1495">
        <f>3*60+36</f>
        <v>216</v>
      </c>
    </row>
    <row r="1496" spans="1:46" ht="15.75" x14ac:dyDescent="0.25">
      <c r="A1496" s="16">
        <v>1454</v>
      </c>
      <c r="B1496" s="22"/>
      <c r="C1496" s="4">
        <f t="shared" ca="1" si="89"/>
        <v>265</v>
      </c>
      <c r="D1496" s="16"/>
      <c r="E1496" s="16"/>
      <c r="F1496" s="22"/>
      <c r="G1496" s="29"/>
      <c r="K1496" s="30"/>
      <c r="AS1496">
        <v>1496</v>
      </c>
      <c r="AT1496">
        <f>3*60+36</f>
        <v>216</v>
      </c>
    </row>
    <row r="1497" spans="1:46" ht="15.75" x14ac:dyDescent="0.25">
      <c r="A1497" s="16">
        <v>1455</v>
      </c>
      <c r="B1497" s="22"/>
      <c r="C1497" s="4">
        <f t="shared" ca="1" si="89"/>
        <v>251</v>
      </c>
      <c r="D1497" s="16"/>
      <c r="E1497" s="16"/>
      <c r="F1497" s="22"/>
      <c r="G1497" s="29"/>
      <c r="K1497" s="30"/>
      <c r="AS1497">
        <v>1497</v>
      </c>
      <c r="AT1497">
        <f>3*60+36</f>
        <v>216</v>
      </c>
    </row>
    <row r="1498" spans="1:46" ht="15.75" x14ac:dyDescent="0.25">
      <c r="A1498" s="16">
        <v>1456</v>
      </c>
      <c r="B1498" s="22"/>
      <c r="C1498" s="4">
        <f t="shared" ca="1" si="89"/>
        <v>265</v>
      </c>
      <c r="D1498" s="16"/>
      <c r="E1498" s="16"/>
      <c r="F1498" s="22"/>
      <c r="G1498" s="29"/>
      <c r="K1498" s="30"/>
      <c r="AS1498">
        <v>1498</v>
      </c>
      <c r="AT1498">
        <v>218</v>
      </c>
    </row>
    <row r="1499" spans="1:46" ht="15.75" x14ac:dyDescent="0.25">
      <c r="A1499" s="16">
        <v>1457</v>
      </c>
      <c r="B1499" s="22"/>
      <c r="C1499" s="4">
        <f t="shared" ca="1" si="89"/>
        <v>170</v>
      </c>
      <c r="D1499" s="16"/>
      <c r="E1499" s="16"/>
      <c r="F1499" s="22"/>
      <c r="G1499" s="29"/>
      <c r="K1499" s="30"/>
      <c r="AS1499">
        <v>1499</v>
      </c>
      <c r="AT1499">
        <v>218</v>
      </c>
    </row>
    <row r="1500" spans="1:46" ht="15.75" x14ac:dyDescent="0.25">
      <c r="A1500" s="16">
        <v>1458</v>
      </c>
      <c r="B1500" s="22"/>
      <c r="C1500" s="4">
        <f t="shared" ca="1" si="89"/>
        <v>216</v>
      </c>
      <c r="D1500" s="16"/>
      <c r="E1500" s="16"/>
      <c r="F1500" s="22"/>
      <c r="G1500" s="29"/>
      <c r="K1500" s="30"/>
      <c r="AS1500">
        <v>1500</v>
      </c>
      <c r="AT1500">
        <f>4*60+38</f>
        <v>278</v>
      </c>
    </row>
    <row r="1501" spans="1:46" ht="15.75" x14ac:dyDescent="0.25">
      <c r="A1501" s="16">
        <v>1459</v>
      </c>
      <c r="B1501" s="22"/>
      <c r="C1501" s="4">
        <f t="shared" ca="1" si="89"/>
        <v>250</v>
      </c>
      <c r="D1501" s="16"/>
      <c r="E1501" s="16"/>
      <c r="F1501" s="22"/>
      <c r="G1501" s="29"/>
      <c r="K1501" s="30"/>
      <c r="AS1501">
        <v>1501</v>
      </c>
      <c r="AT1501">
        <f>4*60+38</f>
        <v>278</v>
      </c>
    </row>
    <row r="1502" spans="1:46" ht="15.75" x14ac:dyDescent="0.25">
      <c r="A1502" s="16">
        <v>1460</v>
      </c>
      <c r="B1502" s="22"/>
      <c r="C1502" s="4">
        <f t="shared" ca="1" si="89"/>
        <v>251</v>
      </c>
      <c r="D1502" s="16"/>
      <c r="E1502" s="16"/>
      <c r="F1502" s="22"/>
      <c r="G1502" s="29"/>
      <c r="K1502" s="30"/>
      <c r="AS1502">
        <v>1502</v>
      </c>
      <c r="AT1502">
        <f>4*60+38</f>
        <v>278</v>
      </c>
    </row>
    <row r="1503" spans="1:46" ht="15.75" x14ac:dyDescent="0.25">
      <c r="A1503" s="16">
        <v>1461</v>
      </c>
      <c r="B1503" s="22"/>
      <c r="C1503" s="4">
        <f t="shared" ca="1" si="89"/>
        <v>240</v>
      </c>
      <c r="D1503" s="16"/>
      <c r="E1503" s="16"/>
      <c r="F1503" s="22"/>
      <c r="G1503" s="29"/>
      <c r="K1503" s="30"/>
      <c r="AS1503">
        <v>1503</v>
      </c>
      <c r="AT1503">
        <f>4*60+46</f>
        <v>286</v>
      </c>
    </row>
    <row r="1504" spans="1:46" ht="15.75" x14ac:dyDescent="0.25">
      <c r="A1504" s="16">
        <v>1462</v>
      </c>
      <c r="B1504" s="22"/>
      <c r="C1504" s="4">
        <f t="shared" ca="1" si="89"/>
        <v>197</v>
      </c>
      <c r="D1504" s="16"/>
      <c r="E1504" s="16"/>
      <c r="F1504" s="22"/>
      <c r="G1504" s="29"/>
      <c r="K1504" s="30"/>
      <c r="AS1504">
        <v>1504</v>
      </c>
      <c r="AT1504">
        <f>4*60+46</f>
        <v>286</v>
      </c>
    </row>
    <row r="1505" spans="1:46" ht="15.75" x14ac:dyDescent="0.25">
      <c r="A1505" s="16">
        <v>1463</v>
      </c>
      <c r="B1505" s="22"/>
      <c r="C1505" s="4">
        <f t="shared" ca="1" si="89"/>
        <v>210</v>
      </c>
      <c r="D1505" s="16"/>
      <c r="E1505" s="16"/>
      <c r="F1505" s="22"/>
      <c r="G1505" s="29"/>
      <c r="K1505" s="30"/>
      <c r="AS1505">
        <v>1505</v>
      </c>
      <c r="AT1505">
        <f t="shared" ref="AT1505:AT1516" si="91">4*60</f>
        <v>240</v>
      </c>
    </row>
    <row r="1506" spans="1:46" ht="15.75" x14ac:dyDescent="0.25">
      <c r="A1506" s="16">
        <v>1464</v>
      </c>
      <c r="B1506" s="22"/>
      <c r="C1506" s="4">
        <f t="shared" ca="1" si="89"/>
        <v>225</v>
      </c>
      <c r="D1506" s="16"/>
      <c r="E1506" s="16"/>
      <c r="F1506" s="22"/>
      <c r="G1506" s="29"/>
      <c r="K1506" s="30"/>
      <c r="AS1506">
        <v>1506</v>
      </c>
      <c r="AT1506">
        <f t="shared" si="91"/>
        <v>240</v>
      </c>
    </row>
    <row r="1507" spans="1:46" ht="15.75" x14ac:dyDescent="0.25">
      <c r="A1507" s="16">
        <v>1465</v>
      </c>
      <c r="B1507" s="22"/>
      <c r="C1507" s="4">
        <f t="shared" ca="1" si="89"/>
        <v>290</v>
      </c>
      <c r="D1507" s="16"/>
      <c r="E1507" s="16"/>
      <c r="F1507" s="22"/>
      <c r="G1507" s="29"/>
      <c r="K1507" s="30"/>
      <c r="AS1507">
        <v>1507</v>
      </c>
      <c r="AT1507">
        <f t="shared" si="91"/>
        <v>240</v>
      </c>
    </row>
    <row r="1508" spans="1:46" ht="15.75" x14ac:dyDescent="0.25">
      <c r="A1508" s="16">
        <v>1466</v>
      </c>
      <c r="B1508" s="22"/>
      <c r="C1508" s="4">
        <f t="shared" ca="1" si="89"/>
        <v>244</v>
      </c>
      <c r="D1508" s="16"/>
      <c r="E1508" s="16"/>
      <c r="F1508" s="22"/>
      <c r="G1508" s="29"/>
      <c r="K1508" s="30"/>
      <c r="AS1508">
        <v>1508</v>
      </c>
      <c r="AT1508">
        <f t="shared" si="91"/>
        <v>240</v>
      </c>
    </row>
    <row r="1509" spans="1:46" ht="15.75" x14ac:dyDescent="0.25">
      <c r="A1509" s="16">
        <v>1467</v>
      </c>
      <c r="B1509" s="22"/>
      <c r="C1509" s="4">
        <f t="shared" ca="1" si="89"/>
        <v>203</v>
      </c>
      <c r="D1509" s="16"/>
      <c r="E1509" s="16"/>
      <c r="F1509" s="22"/>
      <c r="G1509" s="29"/>
      <c r="K1509" s="30"/>
      <c r="AS1509">
        <v>1509</v>
      </c>
      <c r="AT1509">
        <f t="shared" si="91"/>
        <v>240</v>
      </c>
    </row>
    <row r="1510" spans="1:46" ht="15.75" x14ac:dyDescent="0.25">
      <c r="A1510" s="16">
        <v>1468</v>
      </c>
      <c r="B1510" s="22"/>
      <c r="C1510" s="4">
        <f t="shared" ca="1" si="89"/>
        <v>265</v>
      </c>
      <c r="D1510" s="16"/>
      <c r="E1510" s="16"/>
      <c r="F1510" s="22"/>
      <c r="G1510" s="29"/>
      <c r="K1510" s="30"/>
      <c r="AS1510">
        <v>1510</v>
      </c>
      <c r="AT1510">
        <f t="shared" si="91"/>
        <v>240</v>
      </c>
    </row>
    <row r="1511" spans="1:46" ht="15.75" x14ac:dyDescent="0.25">
      <c r="A1511" s="16">
        <v>1469</v>
      </c>
      <c r="B1511" s="22"/>
      <c r="C1511" s="4">
        <f t="shared" ca="1" si="89"/>
        <v>266</v>
      </c>
      <c r="D1511" s="16"/>
      <c r="E1511" s="16"/>
      <c r="F1511" s="22"/>
      <c r="G1511" s="29"/>
      <c r="K1511" s="30"/>
      <c r="AS1511">
        <v>1511</v>
      </c>
      <c r="AT1511">
        <f t="shared" si="91"/>
        <v>240</v>
      </c>
    </row>
    <row r="1512" spans="1:46" ht="15.75" x14ac:dyDescent="0.25">
      <c r="A1512" s="16">
        <v>1470</v>
      </c>
      <c r="B1512" s="22"/>
      <c r="C1512" s="4">
        <f t="shared" ca="1" si="89"/>
        <v>264</v>
      </c>
      <c r="D1512" s="16"/>
      <c r="E1512" s="16"/>
      <c r="F1512" s="22"/>
      <c r="G1512" s="29"/>
      <c r="K1512" s="30"/>
      <c r="AS1512">
        <v>1512</v>
      </c>
      <c r="AT1512">
        <f t="shared" si="91"/>
        <v>240</v>
      </c>
    </row>
    <row r="1513" spans="1:46" ht="15.75" x14ac:dyDescent="0.25">
      <c r="A1513" s="16">
        <v>1471</v>
      </c>
      <c r="B1513" s="22"/>
      <c r="C1513" s="4">
        <f t="shared" ca="1" si="89"/>
        <v>252</v>
      </c>
      <c r="D1513" s="16"/>
      <c r="E1513" s="16"/>
      <c r="F1513" s="22"/>
      <c r="G1513" s="29"/>
      <c r="K1513" s="30"/>
      <c r="AS1513">
        <v>1513</v>
      </c>
      <c r="AT1513">
        <f t="shared" si="91"/>
        <v>240</v>
      </c>
    </row>
    <row r="1514" spans="1:46" ht="15.75" x14ac:dyDescent="0.25">
      <c r="A1514" s="16">
        <v>1472</v>
      </c>
      <c r="B1514" s="22"/>
      <c r="C1514" s="4">
        <f t="shared" ca="1" si="89"/>
        <v>217</v>
      </c>
      <c r="D1514" s="16"/>
      <c r="E1514" s="16"/>
      <c r="F1514" s="22"/>
      <c r="G1514" s="29"/>
      <c r="K1514" s="30"/>
      <c r="AS1514">
        <v>1514</v>
      </c>
      <c r="AT1514">
        <f t="shared" si="91"/>
        <v>240</v>
      </c>
    </row>
    <row r="1515" spans="1:46" ht="15.75" x14ac:dyDescent="0.25">
      <c r="A1515" s="16">
        <v>1473</v>
      </c>
      <c r="B1515" s="22"/>
      <c r="C1515" s="4">
        <f t="shared" ref="C1515:C1578" ca="1" si="92">IF(OR(ISBLANK(A1515),A1515&gt;$I$9),NA(),OFFSET(INDIRECT($BA$3),A1515-1,0,1,1))</f>
        <v>273</v>
      </c>
      <c r="D1515" s="16"/>
      <c r="E1515" s="16"/>
      <c r="F1515" s="22"/>
      <c r="G1515" s="29"/>
      <c r="K1515" s="30"/>
      <c r="AS1515">
        <v>1515</v>
      </c>
      <c r="AT1515">
        <f t="shared" si="91"/>
        <v>240</v>
      </c>
    </row>
    <row r="1516" spans="1:46" ht="15.75" x14ac:dyDescent="0.25">
      <c r="A1516" s="16">
        <v>1474</v>
      </c>
      <c r="B1516" s="22"/>
      <c r="C1516" s="4">
        <f t="shared" ca="1" si="92"/>
        <v>188</v>
      </c>
      <c r="D1516" s="16"/>
      <c r="E1516" s="16"/>
      <c r="F1516" s="22"/>
      <c r="G1516" s="29"/>
      <c r="K1516" s="30"/>
      <c r="AS1516">
        <v>1516</v>
      </c>
      <c r="AT1516">
        <f t="shared" si="91"/>
        <v>240</v>
      </c>
    </row>
    <row r="1517" spans="1:46" ht="15.75" x14ac:dyDescent="0.25">
      <c r="A1517" s="16">
        <v>1475</v>
      </c>
      <c r="B1517" s="22"/>
      <c r="C1517" s="4">
        <f t="shared" ca="1" si="92"/>
        <v>227</v>
      </c>
      <c r="D1517" s="16"/>
      <c r="E1517" s="16"/>
      <c r="F1517" s="22"/>
      <c r="G1517" s="29"/>
      <c r="K1517" s="30"/>
      <c r="AS1517">
        <v>1517</v>
      </c>
      <c r="AT1517">
        <f>3*60+22</f>
        <v>202</v>
      </c>
    </row>
    <row r="1518" spans="1:46" ht="15.75" x14ac:dyDescent="0.25">
      <c r="A1518" s="16">
        <v>1476</v>
      </c>
      <c r="B1518" s="22"/>
      <c r="C1518" s="4">
        <f t="shared" ca="1" si="92"/>
        <v>170</v>
      </c>
      <c r="D1518" s="16"/>
      <c r="E1518" s="16"/>
      <c r="F1518" s="22"/>
      <c r="G1518" s="29"/>
      <c r="K1518" s="30"/>
      <c r="AS1518">
        <v>1518</v>
      </c>
      <c r="AT1518">
        <f>3*60+22</f>
        <v>202</v>
      </c>
    </row>
    <row r="1519" spans="1:46" ht="15.75" x14ac:dyDescent="0.25">
      <c r="A1519" s="16">
        <v>1477</v>
      </c>
      <c r="B1519" s="22"/>
      <c r="C1519" s="4">
        <f t="shared" ca="1" si="92"/>
        <v>219</v>
      </c>
      <c r="D1519" s="16"/>
      <c r="E1519" s="16"/>
      <c r="F1519" s="22"/>
      <c r="G1519" s="29"/>
      <c r="K1519" s="30"/>
      <c r="AS1519">
        <v>1519</v>
      </c>
      <c r="AT1519">
        <f>4*60+10</f>
        <v>250</v>
      </c>
    </row>
    <row r="1520" spans="1:46" ht="15.75" x14ac:dyDescent="0.25">
      <c r="A1520" s="16">
        <v>1478</v>
      </c>
      <c r="B1520" s="22"/>
      <c r="C1520" s="4">
        <f t="shared" ca="1" si="92"/>
        <v>227</v>
      </c>
      <c r="D1520" s="16"/>
      <c r="E1520" s="16"/>
      <c r="F1520" s="22"/>
      <c r="G1520" s="29"/>
      <c r="K1520" s="30"/>
      <c r="AS1520">
        <v>1520</v>
      </c>
      <c r="AT1520">
        <f>4*60+10</f>
        <v>250</v>
      </c>
    </row>
    <row r="1521" spans="1:46" ht="15.75" x14ac:dyDescent="0.25">
      <c r="A1521" s="16">
        <v>1479</v>
      </c>
      <c r="B1521" s="22"/>
      <c r="C1521" s="4">
        <f t="shared" ca="1" si="92"/>
        <v>274</v>
      </c>
      <c r="D1521" s="16"/>
      <c r="E1521" s="16"/>
      <c r="F1521" s="22"/>
      <c r="G1521" s="29"/>
      <c r="K1521" s="30"/>
      <c r="AS1521">
        <v>1521</v>
      </c>
      <c r="AT1521">
        <f>4*60+10</f>
        <v>250</v>
      </c>
    </row>
    <row r="1522" spans="1:46" ht="15.75" x14ac:dyDescent="0.25">
      <c r="A1522" s="16">
        <v>1480</v>
      </c>
      <c r="B1522" s="22"/>
      <c r="C1522" s="4">
        <f t="shared" ca="1" si="92"/>
        <v>243</v>
      </c>
      <c r="D1522" s="16"/>
      <c r="E1522" s="16"/>
      <c r="F1522" s="22"/>
      <c r="G1522" s="29"/>
      <c r="K1522" s="30"/>
      <c r="AS1522">
        <v>1522</v>
      </c>
      <c r="AT1522">
        <f>4*60+17</f>
        <v>257</v>
      </c>
    </row>
    <row r="1523" spans="1:46" ht="15.75" x14ac:dyDescent="0.25">
      <c r="A1523" s="16">
        <v>1481</v>
      </c>
      <c r="B1523" s="22"/>
      <c r="C1523" s="4">
        <f t="shared" ca="1" si="92"/>
        <v>211</v>
      </c>
      <c r="D1523" s="16"/>
      <c r="E1523" s="16"/>
      <c r="F1523" s="22"/>
      <c r="G1523" s="29"/>
      <c r="K1523" s="30"/>
      <c r="AS1523">
        <v>1523</v>
      </c>
      <c r="AT1523">
        <f>4*60+10</f>
        <v>250</v>
      </c>
    </row>
    <row r="1524" spans="1:46" ht="15.75" x14ac:dyDescent="0.25">
      <c r="A1524" s="16">
        <v>1482</v>
      </c>
      <c r="B1524" s="22"/>
      <c r="C1524" s="4">
        <f t="shared" ca="1" si="92"/>
        <v>228</v>
      </c>
      <c r="D1524" s="16"/>
      <c r="E1524" s="16"/>
      <c r="F1524" s="22"/>
      <c r="G1524" s="29"/>
      <c r="K1524" s="30"/>
      <c r="AS1524">
        <v>1524</v>
      </c>
      <c r="AT1524">
        <f>4*60+2</f>
        <v>242</v>
      </c>
    </row>
    <row r="1525" spans="1:46" ht="15.75" x14ac:dyDescent="0.25">
      <c r="A1525" s="16">
        <v>1483</v>
      </c>
      <c r="B1525" s="22"/>
      <c r="C1525" s="4">
        <f t="shared" ca="1" si="92"/>
        <v>212</v>
      </c>
      <c r="D1525" s="16"/>
      <c r="E1525" s="16"/>
      <c r="F1525" s="22"/>
      <c r="G1525" s="29"/>
      <c r="K1525" s="30"/>
      <c r="AS1525">
        <v>1525</v>
      </c>
      <c r="AT1525">
        <f>4*60+2</f>
        <v>242</v>
      </c>
    </row>
    <row r="1526" spans="1:46" ht="15.75" x14ac:dyDescent="0.25">
      <c r="A1526" s="16">
        <v>1484</v>
      </c>
      <c r="B1526" s="22"/>
      <c r="C1526" s="4">
        <f t="shared" ca="1" si="92"/>
        <v>236</v>
      </c>
      <c r="D1526" s="16"/>
      <c r="E1526" s="16"/>
      <c r="F1526" s="22"/>
      <c r="G1526" s="29"/>
      <c r="K1526" s="30"/>
      <c r="AS1526">
        <v>1526</v>
      </c>
      <c r="AT1526">
        <f>4*60+28</f>
        <v>268</v>
      </c>
    </row>
    <row r="1527" spans="1:46" ht="15.75" x14ac:dyDescent="0.25">
      <c r="A1527" s="16">
        <v>1485</v>
      </c>
      <c r="B1527" s="22"/>
      <c r="C1527" s="4">
        <f t="shared" ca="1" si="92"/>
        <v>236</v>
      </c>
      <c r="D1527" s="16"/>
      <c r="E1527" s="16"/>
      <c r="F1527" s="22"/>
      <c r="G1527" s="29"/>
      <c r="K1527" s="30"/>
      <c r="AS1527">
        <v>1527</v>
      </c>
      <c r="AT1527">
        <f>4*60+28</f>
        <v>268</v>
      </c>
    </row>
    <row r="1528" spans="1:46" ht="15.75" x14ac:dyDescent="0.25">
      <c r="A1528" s="16">
        <v>1486</v>
      </c>
      <c r="B1528" s="22"/>
      <c r="C1528" s="4">
        <f t="shared" ca="1" si="92"/>
        <v>211</v>
      </c>
      <c r="D1528" s="16"/>
      <c r="E1528" s="16"/>
      <c r="F1528" s="22"/>
      <c r="G1528" s="29"/>
      <c r="K1528" s="30"/>
      <c r="AS1528">
        <v>1528</v>
      </c>
      <c r="AT1528">
        <f>4*60+28</f>
        <v>268</v>
      </c>
    </row>
    <row r="1529" spans="1:46" ht="15.75" x14ac:dyDescent="0.25">
      <c r="A1529" s="16">
        <v>1487</v>
      </c>
      <c r="B1529" s="22"/>
      <c r="C1529" s="4">
        <f t="shared" ca="1" si="92"/>
        <v>189</v>
      </c>
      <c r="D1529" s="16"/>
      <c r="E1529" s="16"/>
      <c r="F1529" s="22"/>
      <c r="G1529" s="29"/>
      <c r="K1529" s="30"/>
      <c r="AS1529">
        <v>1529</v>
      </c>
      <c r="AT1529">
        <f t="shared" ref="AT1529:AT1538" si="93">4*60+23</f>
        <v>263</v>
      </c>
    </row>
    <row r="1530" spans="1:46" ht="15.75" x14ac:dyDescent="0.25">
      <c r="A1530" s="16">
        <v>1488</v>
      </c>
      <c r="B1530" s="22"/>
      <c r="C1530" s="4">
        <f t="shared" ca="1" si="92"/>
        <v>229</v>
      </c>
      <c r="D1530" s="16"/>
      <c r="E1530" s="16"/>
      <c r="F1530" s="22"/>
      <c r="G1530" s="29"/>
      <c r="K1530" s="30"/>
      <c r="AS1530">
        <v>1530</v>
      </c>
      <c r="AT1530">
        <f t="shared" si="93"/>
        <v>263</v>
      </c>
    </row>
    <row r="1531" spans="1:46" ht="15.75" x14ac:dyDescent="0.25">
      <c r="A1531" s="16">
        <v>1489</v>
      </c>
      <c r="B1531" s="22"/>
      <c r="C1531" s="4">
        <f t="shared" ca="1" si="92"/>
        <v>216</v>
      </c>
      <c r="D1531" s="16"/>
      <c r="E1531" s="16"/>
      <c r="F1531" s="22"/>
      <c r="G1531" s="29"/>
      <c r="K1531" s="30"/>
      <c r="AS1531">
        <v>1531</v>
      </c>
      <c r="AT1531">
        <f t="shared" si="93"/>
        <v>263</v>
      </c>
    </row>
    <row r="1532" spans="1:46" ht="15.75" x14ac:dyDescent="0.25">
      <c r="A1532" s="16">
        <v>1490</v>
      </c>
      <c r="B1532" s="22"/>
      <c r="C1532" s="4">
        <f t="shared" ca="1" si="92"/>
        <v>293</v>
      </c>
      <c r="D1532" s="16"/>
      <c r="E1532" s="16"/>
      <c r="F1532" s="22"/>
      <c r="G1532" s="29"/>
      <c r="K1532" s="30"/>
      <c r="AS1532">
        <v>1532</v>
      </c>
      <c r="AT1532">
        <f t="shared" si="93"/>
        <v>263</v>
      </c>
    </row>
    <row r="1533" spans="1:46" ht="15.75" x14ac:dyDescent="0.25">
      <c r="A1533" s="16">
        <v>1491</v>
      </c>
      <c r="B1533" s="22"/>
      <c r="C1533" s="4">
        <f t="shared" ca="1" si="92"/>
        <v>242</v>
      </c>
      <c r="D1533" s="16"/>
      <c r="E1533" s="16"/>
      <c r="F1533" s="22"/>
      <c r="G1533" s="29"/>
      <c r="K1533" s="30"/>
      <c r="AS1533">
        <v>1533</v>
      </c>
      <c r="AT1533">
        <f t="shared" si="93"/>
        <v>263</v>
      </c>
    </row>
    <row r="1534" spans="1:46" ht="15.75" x14ac:dyDescent="0.25">
      <c r="A1534" s="16">
        <v>1492</v>
      </c>
      <c r="B1534" s="22"/>
      <c r="C1534" s="4">
        <f t="shared" ca="1" si="92"/>
        <v>264</v>
      </c>
      <c r="D1534" s="16"/>
      <c r="E1534" s="16"/>
      <c r="F1534" s="22"/>
      <c r="G1534" s="29"/>
      <c r="K1534" s="30"/>
      <c r="AS1534">
        <v>1534</v>
      </c>
      <c r="AT1534">
        <f t="shared" si="93"/>
        <v>263</v>
      </c>
    </row>
    <row r="1535" spans="1:46" ht="15.75" x14ac:dyDescent="0.25">
      <c r="A1535" s="16">
        <v>1493</v>
      </c>
      <c r="B1535" s="22"/>
      <c r="C1535" s="4">
        <f t="shared" ca="1" si="92"/>
        <v>252</v>
      </c>
      <c r="D1535" s="16"/>
      <c r="E1535" s="16"/>
      <c r="F1535" s="22"/>
      <c r="G1535" s="29"/>
      <c r="K1535" s="30"/>
      <c r="AS1535">
        <v>1535</v>
      </c>
      <c r="AT1535">
        <f t="shared" si="93"/>
        <v>263</v>
      </c>
    </row>
    <row r="1536" spans="1:46" ht="15.75" x14ac:dyDescent="0.25">
      <c r="A1536" s="16">
        <v>1494</v>
      </c>
      <c r="B1536" s="22"/>
      <c r="C1536" s="4">
        <f t="shared" ca="1" si="92"/>
        <v>238</v>
      </c>
      <c r="D1536" s="16"/>
      <c r="E1536" s="16"/>
      <c r="F1536" s="22"/>
      <c r="G1536" s="29"/>
      <c r="K1536" s="30"/>
      <c r="AS1536">
        <v>1536</v>
      </c>
      <c r="AT1536">
        <f t="shared" si="93"/>
        <v>263</v>
      </c>
    </row>
    <row r="1537" spans="1:46" ht="15.75" x14ac:dyDescent="0.25">
      <c r="A1537" s="16">
        <v>1495</v>
      </c>
      <c r="B1537" s="22"/>
      <c r="C1537" s="4">
        <f t="shared" ca="1" si="92"/>
        <v>254</v>
      </c>
      <c r="D1537" s="16"/>
      <c r="E1537" s="16"/>
      <c r="F1537" s="22"/>
      <c r="G1537" s="29"/>
      <c r="K1537" s="30"/>
      <c r="AS1537">
        <v>1537</v>
      </c>
      <c r="AT1537">
        <f t="shared" si="93"/>
        <v>263</v>
      </c>
    </row>
    <row r="1538" spans="1:46" ht="15.75" x14ac:dyDescent="0.25">
      <c r="A1538" s="16">
        <v>1496</v>
      </c>
      <c r="B1538" s="22"/>
      <c r="C1538" s="4">
        <f t="shared" ca="1" si="92"/>
        <v>192</v>
      </c>
      <c r="D1538" s="16"/>
      <c r="E1538" s="16"/>
      <c r="F1538" s="22"/>
      <c r="G1538" s="29"/>
      <c r="K1538" s="30"/>
      <c r="AS1538">
        <v>1538</v>
      </c>
      <c r="AT1538">
        <f t="shared" si="93"/>
        <v>263</v>
      </c>
    </row>
    <row r="1539" spans="1:46" ht="15.75" x14ac:dyDescent="0.25">
      <c r="A1539" s="16">
        <v>1497</v>
      </c>
      <c r="B1539" s="22"/>
      <c r="C1539" s="4">
        <f t="shared" ca="1" si="92"/>
        <v>193</v>
      </c>
      <c r="D1539" s="16"/>
      <c r="E1539" s="16"/>
      <c r="F1539" s="22"/>
      <c r="G1539" s="29"/>
      <c r="K1539" s="30"/>
      <c r="AS1539">
        <v>1539</v>
      </c>
      <c r="AT1539">
        <f>4*60+49</f>
        <v>289</v>
      </c>
    </row>
    <row r="1540" spans="1:46" ht="15.75" x14ac:dyDescent="0.25">
      <c r="A1540" s="16">
        <v>1498</v>
      </c>
      <c r="B1540" s="22"/>
      <c r="C1540" s="4">
        <f t="shared" ca="1" si="92"/>
        <v>304</v>
      </c>
      <c r="D1540" s="16"/>
      <c r="E1540" s="16"/>
      <c r="F1540" s="22"/>
      <c r="G1540" s="29"/>
      <c r="K1540" s="30"/>
      <c r="AS1540">
        <v>1540</v>
      </c>
      <c r="AT1540">
        <f>3*60+40</f>
        <v>220</v>
      </c>
    </row>
    <row r="1541" spans="1:46" ht="15.75" x14ac:dyDescent="0.25">
      <c r="A1541" s="16">
        <v>1499</v>
      </c>
      <c r="B1541" s="22"/>
      <c r="C1541" s="4">
        <f t="shared" ca="1" si="92"/>
        <v>288</v>
      </c>
      <c r="D1541" s="16"/>
      <c r="E1541" s="16"/>
      <c r="F1541" s="22"/>
      <c r="G1541" s="29"/>
      <c r="K1541" s="30"/>
      <c r="AS1541">
        <v>1541</v>
      </c>
      <c r="AT1541">
        <f>3*60+40</f>
        <v>220</v>
      </c>
    </row>
    <row r="1542" spans="1:46" ht="15.75" x14ac:dyDescent="0.25">
      <c r="A1542" s="16">
        <v>1500</v>
      </c>
      <c r="B1542" s="22"/>
      <c r="C1542" s="4">
        <f t="shared" ca="1" si="92"/>
        <v>204</v>
      </c>
      <c r="D1542" s="16"/>
      <c r="E1542" s="16"/>
      <c r="F1542" s="22"/>
      <c r="G1542" s="29"/>
      <c r="K1542" s="30"/>
      <c r="AS1542">
        <v>1542</v>
      </c>
      <c r="AT1542">
        <f>3*60+40</f>
        <v>220</v>
      </c>
    </row>
    <row r="1543" spans="1:46" ht="15.75" x14ac:dyDescent="0.25">
      <c r="A1543" s="16">
        <v>1501</v>
      </c>
      <c r="B1543" s="22"/>
      <c r="C1543" s="4">
        <f t="shared" ca="1" si="92"/>
        <v>197</v>
      </c>
      <c r="D1543" s="16"/>
      <c r="E1543" s="16"/>
      <c r="F1543" s="22"/>
      <c r="G1543" s="29"/>
      <c r="K1543" s="30"/>
      <c r="AS1543">
        <v>1543</v>
      </c>
      <c r="AT1543">
        <f>4*60+6</f>
        <v>246</v>
      </c>
    </row>
    <row r="1544" spans="1:46" ht="15.75" x14ac:dyDescent="0.25">
      <c r="A1544" s="16">
        <v>1502</v>
      </c>
      <c r="B1544" s="22"/>
      <c r="C1544" s="4">
        <f t="shared" ca="1" si="92"/>
        <v>238</v>
      </c>
      <c r="D1544" s="16"/>
      <c r="E1544" s="16"/>
      <c r="F1544" s="22"/>
      <c r="G1544" s="29"/>
      <c r="K1544" s="30"/>
      <c r="AS1544">
        <v>1544</v>
      </c>
      <c r="AT1544">
        <f>4*60+16</f>
        <v>256</v>
      </c>
    </row>
    <row r="1545" spans="1:46" ht="15.75" x14ac:dyDescent="0.25">
      <c r="A1545" s="16">
        <v>1503</v>
      </c>
      <c r="B1545" s="22"/>
      <c r="C1545" s="4">
        <f t="shared" ca="1" si="92"/>
        <v>331</v>
      </c>
      <c r="D1545" s="16"/>
      <c r="E1545" s="16"/>
      <c r="F1545" s="22"/>
      <c r="G1545" s="29"/>
      <c r="K1545" s="30"/>
      <c r="AS1545">
        <v>1545</v>
      </c>
      <c r="AT1545">
        <f>3*60+11</f>
        <v>191</v>
      </c>
    </row>
    <row r="1546" spans="1:46" ht="15.75" x14ac:dyDescent="0.25">
      <c r="A1546" s="16">
        <v>1504</v>
      </c>
      <c r="B1546" s="22"/>
      <c r="C1546" s="4">
        <f t="shared" ca="1" si="92"/>
        <v>153</v>
      </c>
      <c r="D1546" s="16"/>
      <c r="E1546" s="16"/>
      <c r="F1546" s="22"/>
      <c r="G1546" s="29"/>
      <c r="K1546" s="30"/>
      <c r="AS1546">
        <v>1546</v>
      </c>
      <c r="AT1546">
        <f>3*60+11</f>
        <v>191</v>
      </c>
    </row>
    <row r="1547" spans="1:46" ht="15.75" x14ac:dyDescent="0.25">
      <c r="A1547" s="16">
        <v>1505</v>
      </c>
      <c r="B1547" s="22"/>
      <c r="C1547" s="4">
        <f t="shared" ca="1" si="92"/>
        <v>202</v>
      </c>
      <c r="D1547" s="16"/>
      <c r="E1547" s="16"/>
      <c r="F1547" s="22"/>
      <c r="G1547" s="29"/>
      <c r="K1547" s="30"/>
      <c r="AS1547">
        <v>1547</v>
      </c>
      <c r="AT1547">
        <f>4*60+12</f>
        <v>252</v>
      </c>
    </row>
    <row r="1548" spans="1:46" ht="15.75" x14ac:dyDescent="0.25">
      <c r="A1548" s="16">
        <v>1506</v>
      </c>
      <c r="B1548" s="22"/>
      <c r="C1548" s="4">
        <f t="shared" ca="1" si="92"/>
        <v>223</v>
      </c>
      <c r="D1548" s="16"/>
      <c r="E1548" s="16"/>
      <c r="F1548" s="22"/>
      <c r="G1548" s="29"/>
      <c r="K1548" s="30"/>
      <c r="AS1548">
        <v>1548</v>
      </c>
      <c r="AT1548">
        <f>4*60+12</f>
        <v>252</v>
      </c>
    </row>
    <row r="1549" spans="1:46" ht="15.75" x14ac:dyDescent="0.25">
      <c r="A1549" s="16">
        <v>1507</v>
      </c>
      <c r="B1549" s="22"/>
      <c r="C1549" s="4">
        <f t="shared" ca="1" si="92"/>
        <v>242</v>
      </c>
      <c r="D1549" s="16"/>
      <c r="E1549" s="16"/>
      <c r="F1549" s="22"/>
      <c r="G1549" s="29"/>
      <c r="K1549" s="30"/>
      <c r="AS1549">
        <v>1549</v>
      </c>
      <c r="AT1549">
        <f>4*60+18</f>
        <v>258</v>
      </c>
    </row>
    <row r="1550" spans="1:46" ht="15.75" x14ac:dyDescent="0.25">
      <c r="A1550" s="16">
        <v>1508</v>
      </c>
      <c r="B1550" s="22"/>
      <c r="C1550" s="4">
        <f t="shared" ca="1" si="92"/>
        <v>325</v>
      </c>
      <c r="D1550" s="16"/>
      <c r="E1550" s="16"/>
      <c r="F1550" s="22"/>
      <c r="G1550" s="29"/>
      <c r="K1550" s="30"/>
      <c r="AS1550">
        <v>1550</v>
      </c>
      <c r="AT1550">
        <f>4*60+18</f>
        <v>258</v>
      </c>
    </row>
    <row r="1551" spans="1:46" ht="15.75" x14ac:dyDescent="0.25">
      <c r="A1551" s="16">
        <v>1509</v>
      </c>
      <c r="B1551" s="22"/>
      <c r="C1551" s="4">
        <f t="shared" ca="1" si="92"/>
        <v>184</v>
      </c>
      <c r="D1551" s="16"/>
      <c r="E1551" s="16"/>
      <c r="F1551" s="22"/>
      <c r="G1551" s="29"/>
      <c r="K1551" s="30"/>
      <c r="AS1551">
        <v>1551</v>
      </c>
      <c r="AT1551">
        <f>4*60+18</f>
        <v>258</v>
      </c>
    </row>
    <row r="1552" spans="1:46" ht="15.75" x14ac:dyDescent="0.25">
      <c r="A1552" s="16">
        <v>1510</v>
      </c>
      <c r="B1552" s="22"/>
      <c r="C1552" s="4">
        <f t="shared" ca="1" si="92"/>
        <v>193</v>
      </c>
      <c r="D1552" s="16"/>
      <c r="E1552" s="16"/>
      <c r="F1552" s="22"/>
      <c r="G1552" s="29"/>
      <c r="K1552" s="30"/>
      <c r="AS1552">
        <v>1552</v>
      </c>
      <c r="AT1552">
        <f>3*60+45</f>
        <v>225</v>
      </c>
    </row>
    <row r="1553" spans="1:46" ht="15.75" x14ac:dyDescent="0.25">
      <c r="A1553" s="16">
        <v>1511</v>
      </c>
      <c r="B1553" s="22"/>
      <c r="C1553" s="4">
        <f t="shared" ca="1" si="92"/>
        <v>259</v>
      </c>
      <c r="D1553" s="16"/>
      <c r="E1553" s="16"/>
      <c r="F1553" s="22"/>
      <c r="G1553" s="29"/>
      <c r="K1553" s="30"/>
      <c r="AS1553">
        <v>1553</v>
      </c>
      <c r="AT1553">
        <f>3*60+45</f>
        <v>225</v>
      </c>
    </row>
    <row r="1554" spans="1:46" ht="15.75" x14ac:dyDescent="0.25">
      <c r="A1554" s="16">
        <v>1512</v>
      </c>
      <c r="B1554" s="22"/>
      <c r="C1554" s="4">
        <f t="shared" ca="1" si="92"/>
        <v>203</v>
      </c>
      <c r="D1554" s="16"/>
      <c r="E1554" s="16"/>
      <c r="F1554" s="22"/>
      <c r="G1554" s="29"/>
      <c r="K1554" s="30"/>
      <c r="AS1554">
        <v>1554</v>
      </c>
      <c r="AT1554">
        <f>3*60+45</f>
        <v>225</v>
      </c>
    </row>
    <row r="1555" spans="1:46" ht="15.75" x14ac:dyDescent="0.25">
      <c r="A1555" s="16">
        <v>1513</v>
      </c>
      <c r="B1555" s="22"/>
      <c r="C1555" s="4">
        <f t="shared" ca="1" si="92"/>
        <v>192</v>
      </c>
      <c r="D1555" s="16"/>
      <c r="E1555" s="16"/>
      <c r="F1555" s="22"/>
      <c r="G1555" s="29"/>
      <c r="K1555" s="30"/>
      <c r="AS1555">
        <v>1555</v>
      </c>
      <c r="AT1555">
        <f>3*60+45</f>
        <v>225</v>
      </c>
    </row>
    <row r="1556" spans="1:46" ht="15.75" x14ac:dyDescent="0.25">
      <c r="A1556" s="16">
        <v>1514</v>
      </c>
      <c r="B1556" s="22"/>
      <c r="C1556" s="4">
        <f t="shared" ca="1" si="92"/>
        <v>223</v>
      </c>
      <c r="D1556" s="16"/>
      <c r="E1556" s="16"/>
      <c r="F1556" s="22"/>
      <c r="G1556" s="29"/>
      <c r="K1556" s="30"/>
      <c r="AS1556">
        <v>1556</v>
      </c>
      <c r="AT1556">
        <f>3*60+23</f>
        <v>203</v>
      </c>
    </row>
    <row r="1557" spans="1:46" ht="15.75" x14ac:dyDescent="0.25">
      <c r="A1557" s="16">
        <v>1515</v>
      </c>
      <c r="B1557" s="22"/>
      <c r="C1557" s="4">
        <f t="shared" ca="1" si="92"/>
        <v>257</v>
      </c>
      <c r="D1557" s="16"/>
      <c r="E1557" s="16"/>
      <c r="F1557" s="22"/>
      <c r="G1557" s="29"/>
      <c r="K1557" s="30"/>
      <c r="AS1557">
        <v>1557</v>
      </c>
      <c r="AT1557">
        <f>3*60+23</f>
        <v>203</v>
      </c>
    </row>
    <row r="1558" spans="1:46" ht="15.75" x14ac:dyDescent="0.25">
      <c r="A1558" s="16">
        <v>1516</v>
      </c>
      <c r="B1558" s="22"/>
      <c r="C1558" s="4">
        <f t="shared" ca="1" si="92"/>
        <v>231</v>
      </c>
      <c r="D1558" s="16"/>
      <c r="E1558" s="16"/>
      <c r="F1558" s="22"/>
      <c r="G1558" s="29"/>
      <c r="K1558" s="30"/>
      <c r="AS1558">
        <v>1558</v>
      </c>
      <c r="AT1558">
        <f>3*60+23</f>
        <v>203</v>
      </c>
    </row>
    <row r="1559" spans="1:46" ht="15.75" x14ac:dyDescent="0.25">
      <c r="A1559" s="16">
        <v>1517</v>
      </c>
      <c r="B1559" s="22"/>
      <c r="C1559" s="4">
        <f t="shared" ca="1" si="92"/>
        <v>217</v>
      </c>
      <c r="D1559" s="16"/>
      <c r="E1559" s="16"/>
      <c r="F1559" s="22"/>
      <c r="G1559" s="29"/>
      <c r="K1559" s="30"/>
      <c r="AS1559">
        <v>1559</v>
      </c>
      <c r="AT1559">
        <f>3*60+23</f>
        <v>203</v>
      </c>
    </row>
    <row r="1560" spans="1:46" ht="15.75" x14ac:dyDescent="0.25">
      <c r="A1560" s="16">
        <v>1518</v>
      </c>
      <c r="B1560" s="22"/>
      <c r="C1560" s="4">
        <f t="shared" ca="1" si="92"/>
        <v>229</v>
      </c>
      <c r="D1560" s="16"/>
      <c r="E1560" s="16"/>
      <c r="F1560" s="22"/>
      <c r="G1560" s="29"/>
      <c r="K1560" s="30"/>
      <c r="AS1560">
        <v>1560</v>
      </c>
      <c r="AT1560">
        <f>3*60+53</f>
        <v>233</v>
      </c>
    </row>
    <row r="1561" spans="1:46" ht="15.75" x14ac:dyDescent="0.25">
      <c r="A1561" s="16">
        <v>1519</v>
      </c>
      <c r="B1561" s="22"/>
      <c r="C1561" s="4">
        <f t="shared" ca="1" si="92"/>
        <v>247</v>
      </c>
      <c r="D1561" s="16"/>
      <c r="E1561" s="16"/>
      <c r="F1561" s="22"/>
      <c r="G1561" s="29"/>
      <c r="K1561" s="30"/>
      <c r="AS1561">
        <v>1561</v>
      </c>
      <c r="AT1561">
        <f t="shared" ref="AT1561:AT1568" si="94">3*60+37</f>
        <v>217</v>
      </c>
    </row>
    <row r="1562" spans="1:46" ht="15.75" x14ac:dyDescent="0.25">
      <c r="A1562" s="16">
        <v>1520</v>
      </c>
      <c r="B1562" s="22"/>
      <c r="C1562" s="4">
        <f t="shared" ca="1" si="92"/>
        <v>251</v>
      </c>
      <c r="D1562" s="16"/>
      <c r="E1562" s="16"/>
      <c r="F1562" s="22"/>
      <c r="G1562" s="29"/>
      <c r="K1562" s="30"/>
      <c r="AS1562">
        <v>1562</v>
      </c>
      <c r="AT1562">
        <f t="shared" si="94"/>
        <v>217</v>
      </c>
    </row>
    <row r="1563" spans="1:46" ht="15.75" x14ac:dyDescent="0.25">
      <c r="A1563" s="16">
        <v>1521</v>
      </c>
      <c r="B1563" s="22"/>
      <c r="C1563" s="4">
        <f t="shared" ca="1" si="92"/>
        <v>203</v>
      </c>
      <c r="D1563" s="16"/>
      <c r="E1563" s="16"/>
      <c r="F1563" s="22"/>
      <c r="G1563" s="29"/>
      <c r="K1563" s="30"/>
      <c r="AS1563">
        <v>1563</v>
      </c>
      <c r="AT1563">
        <f t="shared" si="94"/>
        <v>217</v>
      </c>
    </row>
    <row r="1564" spans="1:46" ht="15.75" x14ac:dyDescent="0.25">
      <c r="A1564" s="16">
        <v>1522</v>
      </c>
      <c r="B1564" s="22"/>
      <c r="C1564" s="4">
        <f t="shared" ca="1" si="92"/>
        <v>300</v>
      </c>
      <c r="D1564" s="16"/>
      <c r="E1564" s="16"/>
      <c r="F1564" s="22"/>
      <c r="G1564" s="29"/>
      <c r="K1564" s="30"/>
      <c r="AS1564">
        <v>1564</v>
      </c>
      <c r="AT1564">
        <f t="shared" si="94"/>
        <v>217</v>
      </c>
    </row>
    <row r="1565" spans="1:46" ht="15.75" x14ac:dyDescent="0.25">
      <c r="A1565" s="16">
        <v>1523</v>
      </c>
      <c r="B1565" s="22"/>
      <c r="C1565" s="4">
        <f t="shared" ca="1" si="92"/>
        <v>187</v>
      </c>
      <c r="D1565" s="16"/>
      <c r="E1565" s="16"/>
      <c r="F1565" s="22"/>
      <c r="G1565" s="29"/>
      <c r="K1565" s="30"/>
      <c r="AS1565">
        <v>1565</v>
      </c>
      <c r="AT1565">
        <f t="shared" si="94"/>
        <v>217</v>
      </c>
    </row>
    <row r="1566" spans="1:46" ht="15.75" x14ac:dyDescent="0.25">
      <c r="A1566" s="16">
        <v>1524</v>
      </c>
      <c r="B1566" s="22"/>
      <c r="C1566" s="4">
        <f t="shared" ca="1" si="92"/>
        <v>293</v>
      </c>
      <c r="D1566" s="16"/>
      <c r="E1566" s="16"/>
      <c r="F1566" s="22"/>
      <c r="G1566" s="29"/>
      <c r="K1566" s="30"/>
      <c r="AS1566">
        <v>1566</v>
      </c>
      <c r="AT1566">
        <f t="shared" si="94"/>
        <v>217</v>
      </c>
    </row>
    <row r="1567" spans="1:46" ht="15.75" x14ac:dyDescent="0.25">
      <c r="A1567" s="16">
        <v>1525</v>
      </c>
      <c r="B1567" s="22"/>
      <c r="C1567" s="4">
        <f t="shared" ca="1" si="92"/>
        <v>227</v>
      </c>
      <c r="D1567" s="16"/>
      <c r="E1567" s="16"/>
      <c r="F1567" s="22"/>
      <c r="G1567" s="29"/>
      <c r="K1567" s="30"/>
      <c r="AS1567">
        <v>1567</v>
      </c>
      <c r="AT1567">
        <f t="shared" si="94"/>
        <v>217</v>
      </c>
    </row>
    <row r="1568" spans="1:46" ht="15.75" x14ac:dyDescent="0.25">
      <c r="A1568" s="16">
        <v>1526</v>
      </c>
      <c r="B1568" s="22"/>
      <c r="C1568" s="4">
        <f t="shared" ca="1" si="92"/>
        <v>230</v>
      </c>
      <c r="D1568" s="16"/>
      <c r="E1568" s="16"/>
      <c r="F1568" s="22"/>
      <c r="G1568" s="29"/>
      <c r="K1568" s="30"/>
      <c r="AS1568">
        <v>1568</v>
      </c>
      <c r="AT1568">
        <f t="shared" si="94"/>
        <v>217</v>
      </c>
    </row>
    <row r="1569" spans="1:46" ht="15.75" x14ac:dyDescent="0.25">
      <c r="A1569" s="16">
        <v>1527</v>
      </c>
      <c r="B1569" s="22"/>
      <c r="C1569" s="4">
        <f t="shared" ca="1" si="92"/>
        <v>217</v>
      </c>
      <c r="D1569" s="16"/>
      <c r="E1569" s="16"/>
      <c r="F1569" s="22"/>
      <c r="G1569" s="29"/>
      <c r="K1569" s="30"/>
      <c r="AS1569">
        <v>1569</v>
      </c>
      <c r="AT1569" s="1">
        <v>217</v>
      </c>
    </row>
    <row r="1570" spans="1:46" ht="15.75" x14ac:dyDescent="0.25">
      <c r="A1570" s="16">
        <v>1528</v>
      </c>
      <c r="B1570" s="22"/>
      <c r="C1570" s="4">
        <f t="shared" ca="1" si="92"/>
        <v>152</v>
      </c>
      <c r="D1570" s="16"/>
      <c r="E1570" s="16"/>
      <c r="F1570" s="22"/>
      <c r="G1570" s="29"/>
      <c r="K1570" s="30"/>
      <c r="AS1570">
        <v>1570</v>
      </c>
      <c r="AT1570" s="1">
        <v>217</v>
      </c>
    </row>
    <row r="1571" spans="1:46" ht="15.75" x14ac:dyDescent="0.25">
      <c r="A1571" s="16">
        <v>1529</v>
      </c>
      <c r="B1571" s="22"/>
      <c r="C1571" s="4">
        <f t="shared" ca="1" si="92"/>
        <v>242</v>
      </c>
      <c r="D1571" s="16"/>
      <c r="E1571" s="16"/>
      <c r="F1571" s="22"/>
      <c r="G1571" s="29"/>
      <c r="K1571" s="30"/>
      <c r="AS1571">
        <v>1571</v>
      </c>
      <c r="AT1571" s="1">
        <v>217</v>
      </c>
    </row>
    <row r="1572" spans="1:46" ht="15.75" x14ac:dyDescent="0.25">
      <c r="A1572" s="16">
        <v>1530</v>
      </c>
      <c r="B1572" s="22"/>
      <c r="C1572" s="4">
        <f t="shared" ca="1" si="92"/>
        <v>210</v>
      </c>
      <c r="D1572" s="16"/>
      <c r="E1572" s="16"/>
      <c r="F1572" s="22"/>
      <c r="G1572" s="29"/>
      <c r="K1572" s="30"/>
      <c r="AS1572">
        <v>1572</v>
      </c>
      <c r="AT1572">
        <f>3*60+47</f>
        <v>227</v>
      </c>
    </row>
    <row r="1573" spans="1:46" ht="15.75" x14ac:dyDescent="0.25">
      <c r="A1573" s="16">
        <v>1531</v>
      </c>
      <c r="B1573" s="22"/>
      <c r="C1573" s="4">
        <f t="shared" ca="1" si="92"/>
        <v>253</v>
      </c>
      <c r="D1573" s="16"/>
      <c r="E1573" s="16"/>
      <c r="F1573" s="22"/>
      <c r="G1573" s="29"/>
      <c r="K1573" s="30"/>
      <c r="AS1573">
        <v>1573</v>
      </c>
      <c r="AT1573">
        <f>3*60+47</f>
        <v>227</v>
      </c>
    </row>
    <row r="1574" spans="1:46" ht="15.75" x14ac:dyDescent="0.25">
      <c r="A1574" s="16">
        <v>1532</v>
      </c>
      <c r="B1574" s="22"/>
      <c r="C1574" s="4">
        <f t="shared" ca="1" si="92"/>
        <v>338</v>
      </c>
      <c r="D1574" s="16"/>
      <c r="E1574" s="16"/>
      <c r="F1574" s="22"/>
      <c r="G1574" s="29"/>
      <c r="K1574" s="30"/>
      <c r="AS1574">
        <v>1574</v>
      </c>
      <c r="AT1574">
        <f>4*60+3</f>
        <v>243</v>
      </c>
    </row>
    <row r="1575" spans="1:46" ht="15.75" x14ac:dyDescent="0.25">
      <c r="A1575" s="16">
        <v>1533</v>
      </c>
      <c r="B1575" s="22"/>
      <c r="C1575" s="4">
        <f t="shared" ca="1" si="92"/>
        <v>229</v>
      </c>
      <c r="D1575" s="16"/>
      <c r="E1575" s="16"/>
      <c r="F1575" s="22"/>
      <c r="G1575" s="29"/>
      <c r="K1575" s="30"/>
      <c r="AS1575">
        <v>1575</v>
      </c>
      <c r="AT1575">
        <f>3*60+53</f>
        <v>233</v>
      </c>
    </row>
    <row r="1576" spans="1:46" ht="15.75" x14ac:dyDescent="0.25">
      <c r="A1576" s="16">
        <v>1534</v>
      </c>
      <c r="B1576" s="22"/>
      <c r="C1576" s="4">
        <f t="shared" ca="1" si="92"/>
        <v>256</v>
      </c>
      <c r="D1576" s="16"/>
      <c r="E1576" s="16"/>
      <c r="F1576" s="22"/>
      <c r="G1576" s="29"/>
      <c r="K1576" s="30"/>
      <c r="AS1576">
        <v>1576</v>
      </c>
      <c r="AT1576">
        <f>3*60+53</f>
        <v>233</v>
      </c>
    </row>
    <row r="1577" spans="1:46" ht="15.75" x14ac:dyDescent="0.25">
      <c r="A1577" s="16">
        <v>1535</v>
      </c>
      <c r="B1577" s="22"/>
      <c r="C1577" s="4">
        <f t="shared" ca="1" si="92"/>
        <v>235</v>
      </c>
      <c r="D1577" s="16"/>
      <c r="E1577" s="16"/>
      <c r="F1577" s="22"/>
      <c r="G1577" s="29"/>
      <c r="K1577" s="30"/>
      <c r="AS1577">
        <v>1577</v>
      </c>
      <c r="AT1577">
        <f>3*60+53</f>
        <v>233</v>
      </c>
    </row>
    <row r="1578" spans="1:46" ht="15.75" x14ac:dyDescent="0.25">
      <c r="A1578" s="16">
        <v>1536</v>
      </c>
      <c r="B1578" s="22"/>
      <c r="C1578" s="4">
        <f t="shared" ca="1" si="92"/>
        <v>228</v>
      </c>
      <c r="D1578" s="16"/>
      <c r="E1578" s="16"/>
      <c r="F1578" s="22"/>
      <c r="G1578" s="29"/>
      <c r="K1578" s="30"/>
      <c r="AS1578">
        <v>1578</v>
      </c>
      <c r="AT1578">
        <f>3*60+53</f>
        <v>233</v>
      </c>
    </row>
    <row r="1579" spans="1:46" ht="15.75" x14ac:dyDescent="0.25">
      <c r="A1579" s="16">
        <v>1537</v>
      </c>
      <c r="B1579" s="22"/>
      <c r="C1579" s="4">
        <f t="shared" ref="C1579:C1642" ca="1" si="95">IF(OR(ISBLANK(A1579),A1579&gt;$I$9),NA(),OFFSET(INDIRECT($BA$3),A1579-1,0,1,1))</f>
        <v>220</v>
      </c>
      <c r="D1579" s="16"/>
      <c r="E1579" s="16"/>
      <c r="F1579" s="22"/>
      <c r="G1579" s="29"/>
      <c r="K1579" s="30"/>
      <c r="AS1579">
        <v>1579</v>
      </c>
      <c r="AT1579">
        <f>3*60+36</f>
        <v>216</v>
      </c>
    </row>
    <row r="1580" spans="1:46" ht="15.75" x14ac:dyDescent="0.25">
      <c r="A1580" s="16">
        <v>1538</v>
      </c>
      <c r="B1580" s="22"/>
      <c r="C1580" s="4">
        <f t="shared" ca="1" si="95"/>
        <v>225</v>
      </c>
      <c r="D1580" s="16"/>
      <c r="E1580" s="16"/>
      <c r="F1580" s="22"/>
      <c r="G1580" s="29"/>
      <c r="K1580" s="30"/>
      <c r="AS1580">
        <v>1580</v>
      </c>
      <c r="AT1580">
        <f>3*60+31</f>
        <v>211</v>
      </c>
    </row>
    <row r="1581" spans="1:46" ht="15.75" x14ac:dyDescent="0.25">
      <c r="A1581" s="16">
        <v>1539</v>
      </c>
      <c r="B1581" s="22"/>
      <c r="C1581" s="4">
        <f t="shared" ca="1" si="95"/>
        <v>209</v>
      </c>
      <c r="D1581" s="16"/>
      <c r="E1581" s="16"/>
      <c r="F1581" s="22"/>
      <c r="G1581" s="29"/>
      <c r="K1581" s="30"/>
      <c r="AS1581">
        <v>1581</v>
      </c>
      <c r="AT1581">
        <f>3*60+36</f>
        <v>216</v>
      </c>
    </row>
    <row r="1582" spans="1:46" ht="15.75" x14ac:dyDescent="0.25">
      <c r="A1582" s="16">
        <v>1540</v>
      </c>
      <c r="B1582" s="22"/>
      <c r="C1582" s="4">
        <f t="shared" ca="1" si="95"/>
        <v>254</v>
      </c>
      <c r="D1582" s="16"/>
      <c r="E1582" s="16"/>
      <c r="F1582" s="22"/>
      <c r="G1582" s="29"/>
      <c r="K1582" s="30"/>
      <c r="AS1582">
        <v>1582</v>
      </c>
      <c r="AT1582">
        <f t="shared" ref="AT1582:AT1593" si="96">4*60+24</f>
        <v>264</v>
      </c>
    </row>
    <row r="1583" spans="1:46" ht="15.75" x14ac:dyDescent="0.25">
      <c r="A1583" s="16">
        <v>1541</v>
      </c>
      <c r="B1583" s="22"/>
      <c r="C1583" s="4">
        <f t="shared" ca="1" si="95"/>
        <v>225</v>
      </c>
      <c r="D1583" s="16"/>
      <c r="E1583" s="16"/>
      <c r="F1583" s="22"/>
      <c r="G1583" s="29"/>
      <c r="K1583" s="30"/>
      <c r="AS1583">
        <v>1583</v>
      </c>
      <c r="AT1583">
        <f t="shared" si="96"/>
        <v>264</v>
      </c>
    </row>
    <row r="1584" spans="1:46" ht="15.75" x14ac:dyDescent="0.25">
      <c r="A1584" s="16">
        <v>1542</v>
      </c>
      <c r="B1584" s="22"/>
      <c r="C1584" s="4">
        <f t="shared" ca="1" si="95"/>
        <v>245</v>
      </c>
      <c r="D1584" s="16"/>
      <c r="E1584" s="16"/>
      <c r="F1584" s="22"/>
      <c r="G1584" s="29"/>
      <c r="K1584" s="30"/>
      <c r="AS1584">
        <v>1584</v>
      </c>
      <c r="AT1584">
        <f t="shared" si="96"/>
        <v>264</v>
      </c>
    </row>
    <row r="1585" spans="1:46" ht="15.75" x14ac:dyDescent="0.25">
      <c r="A1585" s="16">
        <v>1543</v>
      </c>
      <c r="B1585" s="22"/>
      <c r="C1585" s="4">
        <f t="shared" ca="1" si="95"/>
        <v>222</v>
      </c>
      <c r="D1585" s="16"/>
      <c r="E1585" s="16"/>
      <c r="F1585" s="22"/>
      <c r="G1585" s="29"/>
      <c r="K1585" s="30"/>
      <c r="AS1585">
        <v>1585</v>
      </c>
      <c r="AT1585">
        <f t="shared" si="96"/>
        <v>264</v>
      </c>
    </row>
    <row r="1586" spans="1:46" ht="15.75" x14ac:dyDescent="0.25">
      <c r="A1586" s="16">
        <v>1544</v>
      </c>
      <c r="B1586" s="22"/>
      <c r="C1586" s="4">
        <f t="shared" ca="1" si="95"/>
        <v>213</v>
      </c>
      <c r="D1586" s="16"/>
      <c r="E1586" s="16"/>
      <c r="F1586" s="22"/>
      <c r="G1586" s="29"/>
      <c r="K1586" s="30"/>
      <c r="AS1586">
        <v>1586</v>
      </c>
      <c r="AT1586">
        <f t="shared" si="96"/>
        <v>264</v>
      </c>
    </row>
    <row r="1587" spans="1:46" ht="15.75" x14ac:dyDescent="0.25">
      <c r="A1587" s="16">
        <v>1545</v>
      </c>
      <c r="B1587" s="22"/>
      <c r="C1587" s="4">
        <f t="shared" ca="1" si="95"/>
        <v>200</v>
      </c>
      <c r="D1587" s="16"/>
      <c r="E1587" s="16"/>
      <c r="F1587" s="22"/>
      <c r="G1587" s="29"/>
      <c r="K1587" s="30"/>
      <c r="AS1587">
        <v>1587</v>
      </c>
      <c r="AT1587">
        <f t="shared" si="96"/>
        <v>264</v>
      </c>
    </row>
    <row r="1588" spans="1:46" ht="15.75" x14ac:dyDescent="0.25">
      <c r="A1588" s="16">
        <v>1546</v>
      </c>
      <c r="B1588" s="22"/>
      <c r="C1588" s="4">
        <f t="shared" ca="1" si="95"/>
        <v>228</v>
      </c>
      <c r="D1588" s="16"/>
      <c r="E1588" s="16"/>
      <c r="F1588" s="22"/>
      <c r="G1588" s="29"/>
      <c r="K1588" s="30"/>
      <c r="AS1588">
        <v>1588</v>
      </c>
      <c r="AT1588">
        <f t="shared" si="96"/>
        <v>264</v>
      </c>
    </row>
    <row r="1589" spans="1:46" ht="15.75" x14ac:dyDescent="0.25">
      <c r="A1589" s="16">
        <v>1547</v>
      </c>
      <c r="B1589" s="22"/>
      <c r="C1589" s="4">
        <f t="shared" ca="1" si="95"/>
        <v>222</v>
      </c>
      <c r="D1589" s="16"/>
      <c r="E1589" s="16"/>
      <c r="F1589" s="22"/>
      <c r="G1589" s="29"/>
      <c r="K1589" s="30"/>
      <c r="AS1589">
        <v>1589</v>
      </c>
      <c r="AT1589">
        <f t="shared" si="96"/>
        <v>264</v>
      </c>
    </row>
    <row r="1590" spans="1:46" ht="15.75" x14ac:dyDescent="0.25">
      <c r="A1590" s="16">
        <v>1548</v>
      </c>
      <c r="B1590" s="22"/>
      <c r="C1590" s="4">
        <f t="shared" ca="1" si="95"/>
        <v>192</v>
      </c>
      <c r="D1590" s="16"/>
      <c r="E1590" s="16"/>
      <c r="F1590" s="22"/>
      <c r="G1590" s="29"/>
      <c r="K1590" s="30"/>
      <c r="AS1590">
        <v>1590</v>
      </c>
      <c r="AT1590">
        <f t="shared" si="96"/>
        <v>264</v>
      </c>
    </row>
    <row r="1591" spans="1:46" ht="15.75" x14ac:dyDescent="0.25">
      <c r="A1591" s="16">
        <v>1549</v>
      </c>
      <c r="B1591" s="22"/>
      <c r="C1591" s="4">
        <f t="shared" ca="1" si="95"/>
        <v>254</v>
      </c>
      <c r="D1591" s="16"/>
      <c r="E1591" s="16"/>
      <c r="F1591" s="22"/>
      <c r="G1591" s="29"/>
      <c r="K1591" s="30"/>
      <c r="AS1591">
        <v>1591</v>
      </c>
      <c r="AT1591">
        <f t="shared" si="96"/>
        <v>264</v>
      </c>
    </row>
    <row r="1592" spans="1:46" ht="15.75" x14ac:dyDescent="0.25">
      <c r="A1592" s="16">
        <v>1550</v>
      </c>
      <c r="B1592" s="22"/>
      <c r="C1592" s="4">
        <f t="shared" ca="1" si="95"/>
        <v>253</v>
      </c>
      <c r="D1592" s="16"/>
      <c r="E1592" s="16"/>
      <c r="F1592" s="22"/>
      <c r="G1592" s="29"/>
      <c r="K1592" s="30"/>
      <c r="AS1592">
        <v>1592</v>
      </c>
      <c r="AT1592">
        <f t="shared" si="96"/>
        <v>264</v>
      </c>
    </row>
    <row r="1593" spans="1:46" ht="15.75" x14ac:dyDescent="0.25">
      <c r="A1593" s="16">
        <v>1551</v>
      </c>
      <c r="B1593" s="22"/>
      <c r="C1593" s="4">
        <f t="shared" ca="1" si="95"/>
        <v>186</v>
      </c>
      <c r="D1593" s="16"/>
      <c r="E1593" s="16"/>
      <c r="F1593" s="22"/>
      <c r="G1593" s="29"/>
      <c r="K1593" s="30"/>
      <c r="AS1593">
        <v>1593</v>
      </c>
      <c r="AT1593">
        <f t="shared" si="96"/>
        <v>264</v>
      </c>
    </row>
    <row r="1594" spans="1:46" ht="15.75" x14ac:dyDescent="0.25">
      <c r="A1594" s="16">
        <v>1552</v>
      </c>
      <c r="B1594" s="22"/>
      <c r="C1594" s="4">
        <f t="shared" ca="1" si="95"/>
        <v>253</v>
      </c>
      <c r="D1594" s="16"/>
      <c r="E1594" s="16"/>
      <c r="F1594" s="22"/>
      <c r="G1594" s="29"/>
      <c r="K1594" s="30"/>
      <c r="AS1594">
        <v>1594</v>
      </c>
      <c r="AT1594">
        <f>4*60+27</f>
        <v>267</v>
      </c>
    </row>
    <row r="1595" spans="1:46" ht="15.75" x14ac:dyDescent="0.25">
      <c r="A1595" s="16">
        <v>1553</v>
      </c>
      <c r="B1595" s="22"/>
      <c r="C1595" s="4">
        <f t="shared" ca="1" si="95"/>
        <v>230</v>
      </c>
      <c r="D1595" s="16"/>
      <c r="E1595" s="16"/>
      <c r="F1595" s="22"/>
      <c r="G1595" s="29"/>
      <c r="K1595" s="30"/>
      <c r="AS1595">
        <v>1595</v>
      </c>
      <c r="AT1595">
        <f>4*60+27</f>
        <v>267</v>
      </c>
    </row>
    <row r="1596" spans="1:46" ht="15.75" x14ac:dyDescent="0.25">
      <c r="A1596" s="16">
        <v>1554</v>
      </c>
      <c r="B1596" s="22"/>
      <c r="C1596" s="4">
        <f t="shared" ca="1" si="95"/>
        <v>215</v>
      </c>
      <c r="D1596" s="16"/>
      <c r="E1596" s="16"/>
      <c r="F1596" s="22"/>
      <c r="G1596" s="29"/>
      <c r="K1596" s="30"/>
      <c r="AS1596">
        <v>1596</v>
      </c>
      <c r="AT1596">
        <f>4*60+27</f>
        <v>267</v>
      </c>
    </row>
    <row r="1597" spans="1:46" ht="15.75" x14ac:dyDescent="0.25">
      <c r="A1597" s="16">
        <v>1555</v>
      </c>
      <c r="B1597" s="22"/>
      <c r="C1597" s="4">
        <f t="shared" ca="1" si="95"/>
        <v>210</v>
      </c>
      <c r="D1597" s="16"/>
      <c r="E1597" s="16"/>
      <c r="F1597" s="22"/>
      <c r="G1597" s="29"/>
      <c r="K1597" s="30"/>
      <c r="AS1597">
        <v>1597</v>
      </c>
      <c r="AT1597">
        <f>4*60+27</f>
        <v>267</v>
      </c>
    </row>
    <row r="1598" spans="1:46" ht="15.75" x14ac:dyDescent="0.25">
      <c r="A1598" s="16">
        <v>1556</v>
      </c>
      <c r="B1598" s="22"/>
      <c r="C1598" s="4">
        <f t="shared" ca="1" si="95"/>
        <v>291</v>
      </c>
      <c r="D1598" s="16"/>
      <c r="E1598" s="16"/>
      <c r="F1598" s="22"/>
      <c r="G1598" s="29"/>
      <c r="K1598" s="30"/>
      <c r="AS1598">
        <v>1598</v>
      </c>
      <c r="AT1598">
        <f>3*60+27</f>
        <v>207</v>
      </c>
    </row>
    <row r="1599" spans="1:46" ht="15.75" x14ac:dyDescent="0.25">
      <c r="A1599" s="16">
        <v>1557</v>
      </c>
      <c r="B1599" s="22"/>
      <c r="C1599" s="4">
        <f t="shared" ca="1" si="95"/>
        <v>228</v>
      </c>
      <c r="D1599" s="16"/>
      <c r="E1599" s="16"/>
      <c r="F1599" s="22"/>
      <c r="G1599" s="29"/>
      <c r="K1599" s="30"/>
      <c r="AS1599">
        <v>1599</v>
      </c>
      <c r="AT1599">
        <f>3*60+27</f>
        <v>207</v>
      </c>
    </row>
    <row r="1600" spans="1:46" ht="15.75" x14ac:dyDescent="0.25">
      <c r="A1600" s="16">
        <v>1558</v>
      </c>
      <c r="B1600" s="22"/>
      <c r="C1600" s="4">
        <f t="shared" ca="1" si="95"/>
        <v>513</v>
      </c>
      <c r="D1600" s="16"/>
      <c r="E1600" s="16"/>
      <c r="F1600" s="22"/>
      <c r="G1600" s="29"/>
      <c r="K1600" s="30"/>
      <c r="AS1600">
        <v>1600</v>
      </c>
      <c r="AT1600">
        <f>3*60+30</f>
        <v>210</v>
      </c>
    </row>
    <row r="1601" spans="1:46" ht="15.75" x14ac:dyDescent="0.25">
      <c r="A1601" s="16">
        <v>1559</v>
      </c>
      <c r="B1601" s="22"/>
      <c r="C1601" s="4">
        <f t="shared" ca="1" si="95"/>
        <v>213</v>
      </c>
      <c r="D1601" s="16"/>
      <c r="E1601" s="16"/>
      <c r="F1601" s="22"/>
      <c r="G1601" s="29"/>
      <c r="K1601" s="30"/>
      <c r="AS1601">
        <v>1601</v>
      </c>
      <c r="AT1601">
        <f>3*60+30</f>
        <v>210</v>
      </c>
    </row>
    <row r="1602" spans="1:46" ht="15.75" x14ac:dyDescent="0.25">
      <c r="A1602" s="16">
        <v>1560</v>
      </c>
      <c r="B1602" s="22"/>
      <c r="C1602" s="4">
        <f t="shared" ca="1" si="95"/>
        <v>282</v>
      </c>
      <c r="D1602" s="16"/>
      <c r="E1602" s="16"/>
      <c r="F1602" s="22"/>
      <c r="G1602" s="29"/>
      <c r="K1602" s="30"/>
      <c r="AS1602">
        <v>1602</v>
      </c>
      <c r="AT1602">
        <f>3*60+30</f>
        <v>210</v>
      </c>
    </row>
    <row r="1603" spans="1:46" ht="15.75" x14ac:dyDescent="0.25">
      <c r="A1603" s="16">
        <v>1561</v>
      </c>
      <c r="B1603" s="22"/>
      <c r="C1603" s="4">
        <f t="shared" ca="1" si="95"/>
        <v>272</v>
      </c>
      <c r="D1603" s="16"/>
      <c r="E1603" s="16"/>
      <c r="F1603" s="22"/>
      <c r="G1603" s="29"/>
      <c r="K1603" s="30"/>
      <c r="AS1603">
        <v>1603</v>
      </c>
      <c r="AT1603">
        <f>4*60+58</f>
        <v>298</v>
      </c>
    </row>
    <row r="1604" spans="1:46" ht="15.75" x14ac:dyDescent="0.25">
      <c r="A1604" s="16">
        <v>1562</v>
      </c>
      <c r="B1604" s="22"/>
      <c r="C1604" s="4">
        <f t="shared" ca="1" si="95"/>
        <v>225</v>
      </c>
      <c r="D1604" s="16"/>
      <c r="E1604" s="16"/>
      <c r="F1604" s="22"/>
      <c r="G1604" s="29"/>
      <c r="K1604" s="30"/>
      <c r="AS1604">
        <v>1604</v>
      </c>
      <c r="AT1604">
        <f>4*60+58</f>
        <v>298</v>
      </c>
    </row>
    <row r="1605" spans="1:46" ht="15.75" x14ac:dyDescent="0.25">
      <c r="A1605" s="16">
        <v>1563</v>
      </c>
      <c r="B1605" s="22"/>
      <c r="C1605" s="4">
        <f t="shared" ca="1" si="95"/>
        <v>175</v>
      </c>
      <c r="D1605" s="16"/>
      <c r="E1605" s="16"/>
      <c r="F1605" s="22"/>
      <c r="G1605" s="29"/>
      <c r="K1605" s="30"/>
      <c r="AS1605">
        <v>1605</v>
      </c>
      <c r="AT1605">
        <f>4*60+58</f>
        <v>298</v>
      </c>
    </row>
    <row r="1606" spans="1:46" ht="15.75" x14ac:dyDescent="0.25">
      <c r="A1606" s="16">
        <v>1564</v>
      </c>
      <c r="B1606" s="22"/>
      <c r="C1606" s="4">
        <f t="shared" ca="1" si="95"/>
        <v>243</v>
      </c>
      <c r="D1606" s="16"/>
      <c r="E1606" s="16"/>
      <c r="F1606" s="22"/>
      <c r="G1606" s="29"/>
      <c r="K1606" s="30"/>
      <c r="AS1606">
        <v>1606</v>
      </c>
      <c r="AT1606">
        <f>3*60+30</f>
        <v>210</v>
      </c>
    </row>
    <row r="1607" spans="1:46" ht="15.75" x14ac:dyDescent="0.25">
      <c r="A1607" s="16">
        <v>1565</v>
      </c>
      <c r="B1607" s="22"/>
      <c r="C1607" s="4">
        <f t="shared" ca="1" si="95"/>
        <v>272</v>
      </c>
      <c r="D1607" s="16"/>
      <c r="E1607" s="16"/>
      <c r="F1607" s="22"/>
      <c r="G1607" s="29"/>
      <c r="K1607" s="30"/>
      <c r="AS1607">
        <v>1607</v>
      </c>
      <c r="AT1607">
        <f>3*60+30</f>
        <v>210</v>
      </c>
    </row>
    <row r="1608" spans="1:46" ht="15.75" x14ac:dyDescent="0.25">
      <c r="A1608" s="16">
        <v>1566</v>
      </c>
      <c r="B1608" s="22"/>
      <c r="C1608" s="4">
        <f t="shared" ca="1" si="95"/>
        <v>201</v>
      </c>
      <c r="D1608" s="16"/>
      <c r="E1608" s="16"/>
      <c r="F1608" s="22"/>
      <c r="G1608" s="29"/>
      <c r="K1608" s="30"/>
      <c r="AS1608">
        <v>1608</v>
      </c>
      <c r="AT1608">
        <f>4*60+58</f>
        <v>298</v>
      </c>
    </row>
    <row r="1609" spans="1:46" ht="15.75" x14ac:dyDescent="0.25">
      <c r="A1609" s="16">
        <v>1567</v>
      </c>
      <c r="B1609" s="22"/>
      <c r="C1609" s="4">
        <f t="shared" ca="1" si="95"/>
        <v>287</v>
      </c>
      <c r="D1609" s="16"/>
      <c r="E1609" s="16"/>
      <c r="F1609" s="22"/>
      <c r="G1609" s="29"/>
      <c r="K1609" s="30"/>
      <c r="AS1609">
        <v>1609</v>
      </c>
      <c r="AT1609">
        <f>4*60+58</f>
        <v>298</v>
      </c>
    </row>
    <row r="1610" spans="1:46" ht="15.75" x14ac:dyDescent="0.25">
      <c r="A1610" s="16">
        <v>1568</v>
      </c>
      <c r="B1610" s="22"/>
      <c r="C1610" s="4">
        <f t="shared" ca="1" si="95"/>
        <v>220</v>
      </c>
      <c r="D1610" s="16"/>
      <c r="E1610" s="16"/>
      <c r="F1610" s="22"/>
      <c r="G1610" s="29"/>
      <c r="K1610" s="30"/>
      <c r="AS1610">
        <v>1610</v>
      </c>
      <c r="AT1610">
        <f>3*60+30</f>
        <v>210</v>
      </c>
    </row>
    <row r="1611" spans="1:46" ht="15.75" x14ac:dyDescent="0.25">
      <c r="A1611" s="16">
        <v>1569</v>
      </c>
      <c r="B1611" s="22"/>
      <c r="C1611" s="4">
        <f t="shared" ca="1" si="95"/>
        <v>288</v>
      </c>
      <c r="D1611" s="16"/>
      <c r="E1611" s="16"/>
      <c r="F1611" s="22"/>
      <c r="G1611" s="29"/>
      <c r="K1611" s="30"/>
      <c r="AS1611">
        <v>1611</v>
      </c>
      <c r="AT1611">
        <f t="shared" ref="AT1611:AT1616" si="97">4*60+25</f>
        <v>265</v>
      </c>
    </row>
    <row r="1612" spans="1:46" ht="15.75" x14ac:dyDescent="0.25">
      <c r="A1612" s="16">
        <v>1570</v>
      </c>
      <c r="B1612" s="22"/>
      <c r="C1612" s="4">
        <f t="shared" ca="1" si="95"/>
        <v>303</v>
      </c>
      <c r="D1612" s="16"/>
      <c r="E1612" s="16"/>
      <c r="F1612" s="22"/>
      <c r="G1612" s="29"/>
      <c r="K1612" s="30"/>
      <c r="AS1612">
        <v>1612</v>
      </c>
      <c r="AT1612">
        <f t="shared" si="97"/>
        <v>265</v>
      </c>
    </row>
    <row r="1613" spans="1:46" ht="15.75" x14ac:dyDescent="0.25">
      <c r="A1613" s="16">
        <v>1571</v>
      </c>
      <c r="B1613" s="22"/>
      <c r="C1613" s="4">
        <f t="shared" ca="1" si="95"/>
        <v>239</v>
      </c>
      <c r="D1613" s="16"/>
      <c r="E1613" s="16"/>
      <c r="F1613" s="22"/>
      <c r="G1613" s="29"/>
      <c r="K1613" s="30"/>
      <c r="AS1613">
        <v>1613</v>
      </c>
      <c r="AT1613">
        <f t="shared" si="97"/>
        <v>265</v>
      </c>
    </row>
    <row r="1614" spans="1:46" ht="15.75" x14ac:dyDescent="0.25">
      <c r="A1614" s="16">
        <v>1572</v>
      </c>
      <c r="B1614" s="22"/>
      <c r="C1614" s="4">
        <f t="shared" ca="1" si="95"/>
        <v>254</v>
      </c>
      <c r="D1614" s="16"/>
      <c r="E1614" s="16"/>
      <c r="F1614" s="22"/>
      <c r="G1614" s="29"/>
      <c r="K1614" s="30"/>
      <c r="AS1614">
        <v>1614</v>
      </c>
      <c r="AT1614">
        <f t="shared" si="97"/>
        <v>265</v>
      </c>
    </row>
    <row r="1615" spans="1:46" ht="15.75" x14ac:dyDescent="0.25">
      <c r="A1615" s="16">
        <v>1573</v>
      </c>
      <c r="B1615" s="22"/>
      <c r="C1615" s="4">
        <f t="shared" ca="1" si="95"/>
        <v>231</v>
      </c>
      <c r="D1615" s="16"/>
      <c r="E1615" s="16"/>
      <c r="F1615" s="22"/>
      <c r="G1615" s="29"/>
      <c r="K1615" s="30"/>
      <c r="AS1615">
        <v>1615</v>
      </c>
      <c r="AT1615">
        <f t="shared" si="97"/>
        <v>265</v>
      </c>
    </row>
    <row r="1616" spans="1:46" ht="15.75" x14ac:dyDescent="0.25">
      <c r="A1616" s="16">
        <v>1574</v>
      </c>
      <c r="B1616" s="22"/>
      <c r="C1616" s="4">
        <f t="shared" ca="1" si="95"/>
        <v>256</v>
      </c>
      <c r="D1616" s="16"/>
      <c r="E1616" s="16"/>
      <c r="F1616" s="22"/>
      <c r="G1616" s="29"/>
      <c r="K1616" s="30"/>
      <c r="AS1616">
        <v>1616</v>
      </c>
      <c r="AT1616">
        <f t="shared" si="97"/>
        <v>265</v>
      </c>
    </row>
    <row r="1617" spans="1:46" ht="15.75" x14ac:dyDescent="0.25">
      <c r="A1617" s="16">
        <v>1575</v>
      </c>
      <c r="B1617" s="22"/>
      <c r="C1617" s="4">
        <f t="shared" ca="1" si="95"/>
        <v>235</v>
      </c>
      <c r="D1617" s="16"/>
      <c r="E1617" s="16"/>
      <c r="F1617" s="22"/>
      <c r="G1617" s="29"/>
      <c r="K1617" s="30"/>
      <c r="AS1617">
        <v>1617</v>
      </c>
      <c r="AT1617">
        <f>4*60+7</f>
        <v>247</v>
      </c>
    </row>
    <row r="1618" spans="1:46" ht="15.75" x14ac:dyDescent="0.25">
      <c r="A1618" s="16">
        <v>1576</v>
      </c>
      <c r="B1618" s="22"/>
      <c r="C1618" s="4">
        <f t="shared" ca="1" si="95"/>
        <v>238</v>
      </c>
      <c r="D1618" s="16"/>
      <c r="E1618" s="16"/>
      <c r="F1618" s="22"/>
      <c r="G1618" s="29"/>
      <c r="K1618" s="30"/>
      <c r="AS1618">
        <v>1618</v>
      </c>
      <c r="AT1618">
        <f>3*60+43</f>
        <v>223</v>
      </c>
    </row>
    <row r="1619" spans="1:46" ht="15.75" x14ac:dyDescent="0.25">
      <c r="A1619" s="16">
        <v>1577</v>
      </c>
      <c r="B1619" s="22"/>
      <c r="C1619" s="4">
        <f t="shared" ca="1" si="95"/>
        <v>244</v>
      </c>
      <c r="D1619" s="16"/>
      <c r="E1619" s="16"/>
      <c r="F1619" s="22"/>
      <c r="G1619" s="29"/>
      <c r="K1619" s="30"/>
      <c r="AS1619">
        <v>1619</v>
      </c>
      <c r="AT1619">
        <f>3*60+43</f>
        <v>223</v>
      </c>
    </row>
    <row r="1620" spans="1:46" ht="15.75" x14ac:dyDescent="0.25">
      <c r="A1620" s="16">
        <v>1578</v>
      </c>
      <c r="B1620" s="22"/>
      <c r="C1620" s="4">
        <f t="shared" ca="1" si="95"/>
        <v>235</v>
      </c>
      <c r="D1620" s="16"/>
      <c r="E1620" s="16"/>
      <c r="F1620" s="22"/>
      <c r="G1620" s="29"/>
      <c r="K1620" s="30"/>
      <c r="AS1620">
        <v>1620</v>
      </c>
      <c r="AT1620">
        <f>3*60+43</f>
        <v>223</v>
      </c>
    </row>
    <row r="1621" spans="1:46" ht="15.75" x14ac:dyDescent="0.25">
      <c r="A1621" s="16">
        <v>1579</v>
      </c>
      <c r="B1621" s="22"/>
      <c r="C1621" s="4">
        <f t="shared" ca="1" si="95"/>
        <v>283</v>
      </c>
      <c r="D1621" s="16"/>
      <c r="E1621" s="16"/>
      <c r="F1621" s="22"/>
      <c r="G1621" s="29"/>
      <c r="K1621" s="30"/>
      <c r="AS1621">
        <v>1621</v>
      </c>
      <c r="AT1621">
        <f>3*60+43</f>
        <v>223</v>
      </c>
    </row>
    <row r="1622" spans="1:46" ht="15.75" x14ac:dyDescent="0.25">
      <c r="A1622" s="16">
        <v>1580</v>
      </c>
      <c r="B1622" s="22"/>
      <c r="C1622" s="4">
        <f t="shared" ca="1" si="95"/>
        <v>192</v>
      </c>
      <c r="D1622" s="16"/>
      <c r="E1622" s="16"/>
      <c r="F1622" s="22"/>
      <c r="G1622" s="29"/>
      <c r="K1622" s="30"/>
      <c r="AS1622">
        <v>1622</v>
      </c>
      <c r="AT1622">
        <f>4*60+7</f>
        <v>247</v>
      </c>
    </row>
    <row r="1623" spans="1:46" ht="15.75" x14ac:dyDescent="0.25">
      <c r="A1623" s="16">
        <v>1581</v>
      </c>
      <c r="B1623" s="22"/>
      <c r="C1623" s="4">
        <f t="shared" ca="1" si="95"/>
        <v>224</v>
      </c>
      <c r="D1623" s="16"/>
      <c r="E1623" s="16"/>
      <c r="F1623" s="22"/>
      <c r="G1623" s="29"/>
      <c r="K1623" s="30"/>
      <c r="AS1623">
        <v>1623</v>
      </c>
      <c r="AT1623">
        <f>4*60+7</f>
        <v>247</v>
      </c>
    </row>
    <row r="1624" spans="1:46" ht="15.75" x14ac:dyDescent="0.25">
      <c r="A1624" s="16">
        <v>1582</v>
      </c>
      <c r="B1624" s="22"/>
      <c r="C1624" s="4">
        <f t="shared" ca="1" si="95"/>
        <v>200</v>
      </c>
      <c r="D1624" s="16"/>
      <c r="E1624" s="16"/>
      <c r="F1624" s="22"/>
      <c r="G1624" s="29"/>
      <c r="K1624" s="30"/>
      <c r="AS1624">
        <v>1624</v>
      </c>
      <c r="AT1624">
        <f>4*60+7</f>
        <v>247</v>
      </c>
    </row>
    <row r="1625" spans="1:46" ht="15.75" x14ac:dyDescent="0.25">
      <c r="A1625" s="16">
        <v>1583</v>
      </c>
      <c r="B1625" s="22"/>
      <c r="C1625" s="4">
        <f t="shared" ca="1" si="95"/>
        <v>229</v>
      </c>
      <c r="D1625" s="16"/>
      <c r="E1625" s="16"/>
      <c r="F1625" s="22"/>
      <c r="G1625" s="29"/>
      <c r="K1625" s="30"/>
      <c r="AS1625">
        <v>1625</v>
      </c>
      <c r="AT1625">
        <f>4*60+7</f>
        <v>247</v>
      </c>
    </row>
    <row r="1626" spans="1:46" ht="15.75" x14ac:dyDescent="0.25">
      <c r="A1626" s="16">
        <v>1584</v>
      </c>
      <c r="B1626" s="22"/>
      <c r="C1626" s="4">
        <f t="shared" ca="1" si="95"/>
        <v>228</v>
      </c>
      <c r="D1626" s="16"/>
      <c r="E1626" s="16"/>
      <c r="F1626" s="22"/>
      <c r="G1626" s="29"/>
      <c r="K1626" s="30"/>
      <c r="AS1626">
        <v>1626</v>
      </c>
      <c r="AT1626">
        <f>4*60+7</f>
        <v>247</v>
      </c>
    </row>
    <row r="1627" spans="1:46" ht="15.75" x14ac:dyDescent="0.25">
      <c r="A1627" s="16">
        <v>1585</v>
      </c>
      <c r="B1627" s="22"/>
      <c r="C1627" s="4">
        <f t="shared" ca="1" si="95"/>
        <v>238</v>
      </c>
      <c r="D1627" s="16"/>
      <c r="E1627" s="16"/>
      <c r="F1627" s="22"/>
      <c r="G1627" s="29"/>
      <c r="K1627" s="30"/>
      <c r="AS1627">
        <v>1627</v>
      </c>
      <c r="AT1627">
        <f>4*60+5</f>
        <v>245</v>
      </c>
    </row>
    <row r="1628" spans="1:46" ht="15.75" x14ac:dyDescent="0.25">
      <c r="A1628" s="16">
        <v>1586</v>
      </c>
      <c r="B1628" s="22"/>
      <c r="C1628" s="4">
        <f t="shared" ca="1" si="95"/>
        <v>230</v>
      </c>
      <c r="D1628" s="16"/>
      <c r="E1628" s="16"/>
      <c r="F1628" s="22"/>
      <c r="G1628" s="29"/>
      <c r="K1628" s="30"/>
      <c r="AS1628">
        <v>1628</v>
      </c>
      <c r="AT1628">
        <f>4*60+5</f>
        <v>245</v>
      </c>
    </row>
    <row r="1629" spans="1:46" ht="15.75" x14ac:dyDescent="0.25">
      <c r="A1629" s="16">
        <v>1587</v>
      </c>
      <c r="B1629" s="22"/>
      <c r="C1629" s="4">
        <f t="shared" ca="1" si="95"/>
        <v>256</v>
      </c>
      <c r="D1629" s="16"/>
      <c r="E1629" s="16"/>
      <c r="F1629" s="22"/>
      <c r="G1629" s="29"/>
      <c r="K1629" s="30"/>
      <c r="AS1629">
        <v>1629</v>
      </c>
      <c r="AT1629">
        <f t="shared" ref="AT1629:AT1634" si="98">4*60+6</f>
        <v>246</v>
      </c>
    </row>
    <row r="1630" spans="1:46" ht="15.75" x14ac:dyDescent="0.25">
      <c r="A1630" s="16">
        <v>1588</v>
      </c>
      <c r="B1630" s="22"/>
      <c r="C1630" s="4">
        <f t="shared" ca="1" si="95"/>
        <v>190</v>
      </c>
      <c r="D1630" s="16"/>
      <c r="E1630" s="16"/>
      <c r="F1630" s="22"/>
      <c r="G1630" s="29"/>
      <c r="K1630" s="30"/>
      <c r="AS1630">
        <v>1630</v>
      </c>
      <c r="AT1630">
        <f t="shared" si="98"/>
        <v>246</v>
      </c>
    </row>
    <row r="1631" spans="1:46" ht="15.75" x14ac:dyDescent="0.25">
      <c r="A1631" s="16">
        <v>1589</v>
      </c>
      <c r="B1631" s="22"/>
      <c r="C1631" s="4">
        <f t="shared" ca="1" si="95"/>
        <v>215</v>
      </c>
      <c r="D1631" s="16"/>
      <c r="E1631" s="16"/>
      <c r="F1631" s="22"/>
      <c r="G1631" s="29"/>
      <c r="K1631" s="30"/>
      <c r="AS1631">
        <v>1631</v>
      </c>
      <c r="AT1631">
        <f t="shared" si="98"/>
        <v>246</v>
      </c>
    </row>
    <row r="1632" spans="1:46" ht="15.75" x14ac:dyDescent="0.25">
      <c r="A1632" s="16">
        <v>1590</v>
      </c>
      <c r="B1632" s="22"/>
      <c r="C1632" s="4">
        <f t="shared" ca="1" si="95"/>
        <v>311</v>
      </c>
      <c r="D1632" s="16"/>
      <c r="E1632" s="16"/>
      <c r="F1632" s="22"/>
      <c r="G1632" s="29"/>
      <c r="K1632" s="30"/>
      <c r="AS1632">
        <v>1632</v>
      </c>
      <c r="AT1632">
        <f t="shared" si="98"/>
        <v>246</v>
      </c>
    </row>
    <row r="1633" spans="1:46" ht="15.75" x14ac:dyDescent="0.25">
      <c r="A1633" s="16">
        <v>1591</v>
      </c>
      <c r="B1633" s="22"/>
      <c r="C1633" s="4">
        <f t="shared" ca="1" si="95"/>
        <v>239</v>
      </c>
      <c r="D1633" s="16"/>
      <c r="E1633" s="16"/>
      <c r="F1633" s="22"/>
      <c r="G1633" s="29"/>
      <c r="K1633" s="30"/>
      <c r="AS1633">
        <v>1633</v>
      </c>
      <c r="AT1633">
        <f t="shared" si="98"/>
        <v>246</v>
      </c>
    </row>
    <row r="1634" spans="1:46" ht="15.75" x14ac:dyDescent="0.25">
      <c r="A1634" s="16">
        <v>1592</v>
      </c>
      <c r="B1634" s="22"/>
      <c r="C1634" s="4">
        <f t="shared" ca="1" si="95"/>
        <v>290</v>
      </c>
      <c r="D1634" s="16"/>
      <c r="E1634" s="16"/>
      <c r="F1634" s="22"/>
      <c r="G1634" s="29"/>
      <c r="K1634" s="30"/>
      <c r="AS1634">
        <v>1634</v>
      </c>
      <c r="AT1634">
        <f t="shared" si="98"/>
        <v>246</v>
      </c>
    </row>
    <row r="1635" spans="1:46" ht="15.75" x14ac:dyDescent="0.25">
      <c r="A1635" s="16">
        <v>1593</v>
      </c>
      <c r="B1635" s="22"/>
      <c r="C1635" s="4">
        <f t="shared" ca="1" si="95"/>
        <v>223</v>
      </c>
      <c r="D1635" s="16"/>
      <c r="E1635" s="16"/>
      <c r="F1635" s="22"/>
      <c r="G1635" s="29"/>
      <c r="K1635" s="30"/>
      <c r="AS1635">
        <v>1635</v>
      </c>
      <c r="AT1635">
        <f t="shared" ref="AT1635:AT1644" si="99">3*60+47</f>
        <v>227</v>
      </c>
    </row>
    <row r="1636" spans="1:46" ht="15.75" x14ac:dyDescent="0.25">
      <c r="A1636" s="16">
        <v>1594</v>
      </c>
      <c r="B1636" s="22"/>
      <c r="C1636" s="4">
        <f t="shared" ca="1" si="95"/>
        <v>243</v>
      </c>
      <c r="D1636" s="16"/>
      <c r="E1636" s="16"/>
      <c r="F1636" s="22"/>
      <c r="G1636" s="29"/>
      <c r="K1636" s="30"/>
      <c r="AS1636">
        <v>1636</v>
      </c>
      <c r="AT1636">
        <f t="shared" si="99"/>
        <v>227</v>
      </c>
    </row>
    <row r="1637" spans="1:46" ht="15.75" x14ac:dyDescent="0.25">
      <c r="A1637" s="16">
        <v>1595</v>
      </c>
      <c r="B1637" s="22"/>
      <c r="C1637" s="4">
        <f t="shared" ca="1" si="95"/>
        <v>225</v>
      </c>
      <c r="D1637" s="16"/>
      <c r="E1637" s="16"/>
      <c r="F1637" s="22"/>
      <c r="G1637" s="29"/>
      <c r="K1637" s="30"/>
      <c r="AS1637">
        <v>1637</v>
      </c>
      <c r="AT1637">
        <f t="shared" si="99"/>
        <v>227</v>
      </c>
    </row>
    <row r="1638" spans="1:46" ht="15.75" x14ac:dyDescent="0.25">
      <c r="A1638" s="16">
        <v>1596</v>
      </c>
      <c r="B1638" s="22"/>
      <c r="C1638" s="4">
        <f t="shared" ca="1" si="95"/>
        <v>283</v>
      </c>
      <c r="D1638" s="16"/>
      <c r="E1638" s="16"/>
      <c r="F1638" s="22"/>
      <c r="G1638" s="29"/>
      <c r="K1638" s="30"/>
      <c r="AS1638">
        <v>1638</v>
      </c>
      <c r="AT1638">
        <f t="shared" si="99"/>
        <v>227</v>
      </c>
    </row>
    <row r="1639" spans="1:46" ht="15.75" x14ac:dyDescent="0.25">
      <c r="A1639" s="16">
        <v>1597</v>
      </c>
      <c r="B1639" s="22"/>
      <c r="C1639" s="4">
        <f t="shared" ca="1" si="95"/>
        <v>258</v>
      </c>
      <c r="D1639" s="16"/>
      <c r="E1639" s="16"/>
      <c r="F1639" s="22"/>
      <c r="G1639" s="29"/>
      <c r="K1639" s="30"/>
      <c r="AS1639">
        <v>1639</v>
      </c>
      <c r="AT1639">
        <f t="shared" si="99"/>
        <v>227</v>
      </c>
    </row>
    <row r="1640" spans="1:46" ht="15.75" x14ac:dyDescent="0.25">
      <c r="A1640" s="16">
        <v>1598</v>
      </c>
      <c r="B1640" s="22"/>
      <c r="C1640" s="4">
        <f t="shared" ca="1" si="95"/>
        <v>256</v>
      </c>
      <c r="D1640" s="16"/>
      <c r="E1640" s="16"/>
      <c r="F1640" s="22"/>
      <c r="G1640" s="29"/>
      <c r="K1640" s="30"/>
      <c r="AS1640">
        <v>1640</v>
      </c>
      <c r="AT1640">
        <f t="shared" si="99"/>
        <v>227</v>
      </c>
    </row>
    <row r="1641" spans="1:46" ht="15.75" x14ac:dyDescent="0.25">
      <c r="A1641" s="16">
        <v>1599</v>
      </c>
      <c r="B1641" s="22"/>
      <c r="C1641" s="4">
        <f t="shared" ca="1" si="95"/>
        <v>295</v>
      </c>
      <c r="D1641" s="16"/>
      <c r="E1641" s="16"/>
      <c r="F1641" s="22"/>
      <c r="G1641" s="29"/>
      <c r="K1641" s="30"/>
      <c r="AS1641">
        <v>1641</v>
      </c>
      <c r="AT1641">
        <f t="shared" si="99"/>
        <v>227</v>
      </c>
    </row>
    <row r="1642" spans="1:46" ht="15.75" x14ac:dyDescent="0.25">
      <c r="A1642" s="16">
        <v>1600</v>
      </c>
      <c r="B1642" s="22"/>
      <c r="C1642" s="4">
        <f t="shared" ca="1" si="95"/>
        <v>321</v>
      </c>
      <c r="D1642" s="16"/>
      <c r="E1642" s="16"/>
      <c r="F1642" s="22"/>
      <c r="G1642" s="29"/>
      <c r="K1642" s="30"/>
      <c r="AS1642">
        <v>1642</v>
      </c>
      <c r="AT1642">
        <f t="shared" si="99"/>
        <v>227</v>
      </c>
    </row>
    <row r="1643" spans="1:46" ht="15.75" x14ac:dyDescent="0.25">
      <c r="A1643" s="16">
        <v>1601</v>
      </c>
      <c r="B1643" s="22"/>
      <c r="C1643" s="4">
        <f t="shared" ref="C1643:C1706" ca="1" si="100">IF(OR(ISBLANK(A1643),A1643&gt;$I$9),NA(),OFFSET(INDIRECT($BA$3),A1643-1,0,1,1))</f>
        <v>235</v>
      </c>
      <c r="D1643" s="16"/>
      <c r="E1643" s="16"/>
      <c r="F1643" s="22"/>
      <c r="G1643" s="29"/>
      <c r="K1643" s="30"/>
      <c r="AS1643">
        <v>1643</v>
      </c>
      <c r="AT1643">
        <f t="shared" si="99"/>
        <v>227</v>
      </c>
    </row>
    <row r="1644" spans="1:46" ht="15.75" x14ac:dyDescent="0.25">
      <c r="A1644" s="16">
        <v>1602</v>
      </c>
      <c r="B1644" s="22"/>
      <c r="C1644" s="4">
        <f t="shared" ca="1" si="100"/>
        <v>184</v>
      </c>
      <c r="D1644" s="16"/>
      <c r="E1644" s="16"/>
      <c r="F1644" s="22"/>
      <c r="G1644" s="29"/>
      <c r="K1644" s="30"/>
      <c r="AS1644">
        <v>1644</v>
      </c>
      <c r="AT1644">
        <f t="shared" si="99"/>
        <v>227</v>
      </c>
    </row>
    <row r="1645" spans="1:46" ht="15.75" x14ac:dyDescent="0.25">
      <c r="A1645" s="16">
        <v>1603</v>
      </c>
      <c r="B1645" s="22"/>
      <c r="C1645" s="4">
        <f t="shared" ca="1" si="100"/>
        <v>209</v>
      </c>
      <c r="D1645" s="16"/>
      <c r="E1645" s="16"/>
      <c r="F1645" s="22"/>
      <c r="G1645" s="29"/>
      <c r="K1645" s="30"/>
      <c r="AS1645">
        <v>1645</v>
      </c>
      <c r="AT1645">
        <f t="shared" ref="AT1645:AT1651" si="101">3*60+49</f>
        <v>229</v>
      </c>
    </row>
    <row r="1646" spans="1:46" ht="15.75" x14ac:dyDescent="0.25">
      <c r="A1646" s="16">
        <v>1604</v>
      </c>
      <c r="B1646" s="22"/>
      <c r="C1646" s="4">
        <f t="shared" ca="1" si="100"/>
        <v>257</v>
      </c>
      <c r="D1646" s="16"/>
      <c r="E1646" s="16"/>
      <c r="F1646" s="22"/>
      <c r="G1646" s="29"/>
      <c r="K1646" s="30"/>
      <c r="AS1646">
        <v>1646</v>
      </c>
      <c r="AT1646">
        <f t="shared" si="101"/>
        <v>229</v>
      </c>
    </row>
    <row r="1647" spans="1:46" ht="15.75" x14ac:dyDescent="0.25">
      <c r="A1647" s="16">
        <v>1605</v>
      </c>
      <c r="B1647" s="22"/>
      <c r="C1647" s="4">
        <f t="shared" ca="1" si="100"/>
        <v>222</v>
      </c>
      <c r="D1647" s="16"/>
      <c r="E1647" s="16"/>
      <c r="F1647" s="22"/>
      <c r="G1647" s="29"/>
      <c r="K1647" s="30"/>
      <c r="AS1647">
        <v>1647</v>
      </c>
      <c r="AT1647">
        <f t="shared" si="101"/>
        <v>229</v>
      </c>
    </row>
    <row r="1648" spans="1:46" ht="15.75" x14ac:dyDescent="0.25">
      <c r="A1648" s="16">
        <v>1606</v>
      </c>
      <c r="B1648" s="22"/>
      <c r="C1648" s="4">
        <f t="shared" ca="1" si="100"/>
        <v>217</v>
      </c>
      <c r="D1648" s="16"/>
      <c r="E1648" s="16"/>
      <c r="F1648" s="22"/>
      <c r="G1648" s="29"/>
      <c r="K1648" s="30"/>
      <c r="AS1648">
        <v>1648</v>
      </c>
      <c r="AT1648">
        <f t="shared" si="101"/>
        <v>229</v>
      </c>
    </row>
    <row r="1649" spans="1:46" ht="15.75" x14ac:dyDescent="0.25">
      <c r="A1649" s="16">
        <v>1607</v>
      </c>
      <c r="B1649" s="22"/>
      <c r="C1649" s="4">
        <f t="shared" ca="1" si="100"/>
        <v>222</v>
      </c>
      <c r="D1649" s="16"/>
      <c r="E1649" s="16"/>
      <c r="F1649" s="22"/>
      <c r="G1649" s="29"/>
      <c r="K1649" s="30"/>
      <c r="AS1649">
        <v>1649</v>
      </c>
      <c r="AT1649">
        <f t="shared" si="101"/>
        <v>229</v>
      </c>
    </row>
    <row r="1650" spans="1:46" ht="15.75" x14ac:dyDescent="0.25">
      <c r="A1650" s="16">
        <v>1608</v>
      </c>
      <c r="B1650" s="22"/>
      <c r="C1650" s="4">
        <f t="shared" ca="1" si="100"/>
        <v>257</v>
      </c>
      <c r="D1650" s="16"/>
      <c r="E1650" s="16"/>
      <c r="F1650" s="22"/>
      <c r="G1650" s="29"/>
      <c r="K1650" s="30"/>
      <c r="AS1650">
        <v>1650</v>
      </c>
      <c r="AT1650">
        <f t="shared" si="101"/>
        <v>229</v>
      </c>
    </row>
    <row r="1651" spans="1:46" ht="15.75" x14ac:dyDescent="0.25">
      <c r="A1651" s="16">
        <v>1609</v>
      </c>
      <c r="B1651" s="22"/>
      <c r="C1651" s="4">
        <f t="shared" ca="1" si="100"/>
        <v>315</v>
      </c>
      <c r="D1651" s="16"/>
      <c r="E1651" s="16"/>
      <c r="F1651" s="22"/>
      <c r="G1651" s="29"/>
      <c r="K1651" s="30"/>
      <c r="AS1651">
        <v>1651</v>
      </c>
      <c r="AT1651">
        <f t="shared" si="101"/>
        <v>229</v>
      </c>
    </row>
    <row r="1652" spans="1:46" ht="15.75" x14ac:dyDescent="0.25">
      <c r="A1652" s="16">
        <v>1610</v>
      </c>
      <c r="B1652" s="22"/>
      <c r="C1652" s="4">
        <f t="shared" ca="1" si="100"/>
        <v>242</v>
      </c>
      <c r="D1652" s="16"/>
      <c r="E1652" s="16"/>
      <c r="F1652" s="22"/>
      <c r="G1652" s="29"/>
      <c r="K1652" s="30"/>
      <c r="AS1652">
        <v>1652</v>
      </c>
      <c r="AT1652">
        <f t="shared" ref="AT1652:AT1658" si="102">3*60+55</f>
        <v>235</v>
      </c>
    </row>
    <row r="1653" spans="1:46" ht="15.75" x14ac:dyDescent="0.25">
      <c r="A1653" s="16">
        <v>1611</v>
      </c>
      <c r="B1653" s="22"/>
      <c r="C1653" s="4">
        <f t="shared" ca="1" si="100"/>
        <v>248</v>
      </c>
      <c r="D1653" s="16"/>
      <c r="E1653" s="16"/>
      <c r="F1653" s="22"/>
      <c r="G1653" s="29"/>
      <c r="K1653" s="30"/>
      <c r="AS1653">
        <v>1653</v>
      </c>
      <c r="AT1653">
        <f t="shared" si="102"/>
        <v>235</v>
      </c>
    </row>
    <row r="1654" spans="1:46" ht="15.75" x14ac:dyDescent="0.25">
      <c r="A1654" s="16">
        <v>1612</v>
      </c>
      <c r="B1654" s="22"/>
      <c r="C1654" s="4">
        <f t="shared" ca="1" si="100"/>
        <v>264</v>
      </c>
      <c r="D1654" s="16"/>
      <c r="E1654" s="16"/>
      <c r="F1654" s="22"/>
      <c r="G1654" s="29"/>
      <c r="K1654" s="30"/>
      <c r="AS1654">
        <v>1654</v>
      </c>
      <c r="AT1654">
        <f t="shared" si="102"/>
        <v>235</v>
      </c>
    </row>
    <row r="1655" spans="1:46" ht="15.75" x14ac:dyDescent="0.25">
      <c r="A1655" s="16">
        <v>1613</v>
      </c>
      <c r="B1655" s="22"/>
      <c r="C1655" s="4">
        <f t="shared" ca="1" si="100"/>
        <v>205</v>
      </c>
      <c r="D1655" s="16"/>
      <c r="E1655" s="16"/>
      <c r="F1655" s="22"/>
      <c r="G1655" s="29"/>
      <c r="K1655" s="30"/>
      <c r="AS1655">
        <v>1655</v>
      </c>
      <c r="AT1655">
        <f t="shared" si="102"/>
        <v>235</v>
      </c>
    </row>
    <row r="1656" spans="1:46" ht="15.75" x14ac:dyDescent="0.25">
      <c r="A1656" s="16">
        <v>1614</v>
      </c>
      <c r="B1656" s="22"/>
      <c r="C1656" s="4">
        <f t="shared" ca="1" si="100"/>
        <v>195</v>
      </c>
      <c r="D1656" s="16"/>
      <c r="E1656" s="16"/>
      <c r="F1656" s="22"/>
      <c r="G1656" s="29"/>
      <c r="K1656" s="30"/>
      <c r="AS1656">
        <v>1656</v>
      </c>
      <c r="AT1656">
        <f t="shared" si="102"/>
        <v>235</v>
      </c>
    </row>
    <row r="1657" spans="1:46" ht="15.75" x14ac:dyDescent="0.25">
      <c r="A1657" s="16">
        <v>1615</v>
      </c>
      <c r="B1657" s="22"/>
      <c r="C1657" s="4">
        <f t="shared" ca="1" si="100"/>
        <v>265</v>
      </c>
      <c r="D1657" s="16"/>
      <c r="E1657" s="16"/>
      <c r="F1657" s="22"/>
      <c r="G1657" s="29"/>
      <c r="K1657" s="30"/>
      <c r="AS1657">
        <v>1657</v>
      </c>
      <c r="AT1657">
        <f t="shared" si="102"/>
        <v>235</v>
      </c>
    </row>
    <row r="1658" spans="1:46" ht="15.75" x14ac:dyDescent="0.25">
      <c r="A1658" s="16">
        <v>1616</v>
      </c>
      <c r="B1658" s="22"/>
      <c r="C1658" s="4">
        <f t="shared" ca="1" si="100"/>
        <v>513</v>
      </c>
      <c r="D1658" s="16"/>
      <c r="E1658" s="16"/>
      <c r="F1658" s="22"/>
      <c r="G1658" s="29"/>
      <c r="K1658" s="30"/>
      <c r="AS1658">
        <v>1658</v>
      </c>
      <c r="AT1658">
        <f t="shared" si="102"/>
        <v>235</v>
      </c>
    </row>
    <row r="1659" spans="1:46" ht="15.75" x14ac:dyDescent="0.25">
      <c r="A1659" s="16">
        <v>1617</v>
      </c>
      <c r="B1659" s="22"/>
      <c r="C1659" s="4">
        <f t="shared" ca="1" si="100"/>
        <v>255</v>
      </c>
      <c r="D1659" s="16"/>
      <c r="E1659" s="16"/>
      <c r="F1659" s="22"/>
      <c r="G1659" s="29"/>
      <c r="K1659" s="30"/>
      <c r="AS1659">
        <v>1659</v>
      </c>
      <c r="AT1659">
        <f>3*60+49</f>
        <v>229</v>
      </c>
    </row>
    <row r="1660" spans="1:46" ht="15.75" x14ac:dyDescent="0.25">
      <c r="A1660" s="16">
        <v>1618</v>
      </c>
      <c r="B1660" s="22"/>
      <c r="C1660" s="4">
        <f t="shared" ca="1" si="100"/>
        <v>207</v>
      </c>
      <c r="D1660" s="16"/>
      <c r="E1660" s="16"/>
      <c r="F1660" s="22"/>
      <c r="G1660" s="29"/>
      <c r="K1660" s="30"/>
      <c r="AS1660">
        <v>1660</v>
      </c>
      <c r="AT1660">
        <f>3*60+49</f>
        <v>229</v>
      </c>
    </row>
    <row r="1661" spans="1:46" ht="15.75" x14ac:dyDescent="0.25">
      <c r="A1661" s="16">
        <v>1619</v>
      </c>
      <c r="B1661" s="22"/>
      <c r="C1661" s="4">
        <f t="shared" ca="1" si="100"/>
        <v>200</v>
      </c>
      <c r="D1661" s="16"/>
      <c r="E1661" s="16"/>
      <c r="F1661" s="22"/>
      <c r="G1661" s="29"/>
      <c r="K1661" s="30"/>
      <c r="AS1661">
        <v>1661</v>
      </c>
      <c r="AT1661">
        <f>3*60+55</f>
        <v>235</v>
      </c>
    </row>
    <row r="1662" spans="1:46" ht="15.75" x14ac:dyDescent="0.25">
      <c r="A1662" s="16">
        <v>1620</v>
      </c>
      <c r="B1662" s="22"/>
      <c r="C1662" s="4">
        <f t="shared" ca="1" si="100"/>
        <v>218</v>
      </c>
      <c r="D1662" s="16"/>
      <c r="E1662" s="16"/>
      <c r="F1662" s="22"/>
      <c r="G1662" s="29"/>
      <c r="K1662" s="30"/>
      <c r="AS1662">
        <v>1662</v>
      </c>
      <c r="AT1662">
        <f>3*60+55</f>
        <v>235</v>
      </c>
    </row>
    <row r="1663" spans="1:46" ht="15.75" x14ac:dyDescent="0.25">
      <c r="A1663" s="16">
        <v>1621</v>
      </c>
      <c r="B1663" s="22"/>
      <c r="C1663" s="4">
        <f t="shared" ca="1" si="100"/>
        <v>283</v>
      </c>
      <c r="D1663" s="16"/>
      <c r="E1663" s="16"/>
      <c r="F1663" s="22"/>
      <c r="G1663" s="29"/>
      <c r="K1663" s="30"/>
      <c r="AS1663">
        <v>1663</v>
      </c>
      <c r="AT1663">
        <f>3*60+55</f>
        <v>235</v>
      </c>
    </row>
    <row r="1664" spans="1:46" ht="15.75" x14ac:dyDescent="0.25">
      <c r="A1664" s="16">
        <v>1622</v>
      </c>
      <c r="B1664" s="22"/>
      <c r="C1664" s="4">
        <f t="shared" ca="1" si="100"/>
        <v>209</v>
      </c>
      <c r="D1664" s="16"/>
      <c r="E1664" s="16"/>
      <c r="F1664" s="22"/>
      <c r="G1664" s="29"/>
      <c r="K1664" s="30"/>
      <c r="AS1664">
        <v>1664</v>
      </c>
      <c r="AT1664">
        <f t="shared" ref="AT1664:AT1675" si="103">4*60+26</f>
        <v>266</v>
      </c>
    </row>
    <row r="1665" spans="1:46" ht="15.75" x14ac:dyDescent="0.25">
      <c r="A1665" s="16">
        <v>1623</v>
      </c>
      <c r="B1665" s="22"/>
      <c r="C1665" s="4">
        <f t="shared" ca="1" si="100"/>
        <v>203</v>
      </c>
      <c r="D1665" s="16"/>
      <c r="E1665" s="16"/>
      <c r="F1665" s="22"/>
      <c r="G1665" s="29"/>
      <c r="K1665" s="30"/>
      <c r="AS1665">
        <v>1665</v>
      </c>
      <c r="AT1665">
        <f t="shared" si="103"/>
        <v>266</v>
      </c>
    </row>
    <row r="1666" spans="1:46" ht="15.75" x14ac:dyDescent="0.25">
      <c r="A1666" s="16">
        <v>1624</v>
      </c>
      <c r="B1666" s="22"/>
      <c r="C1666" s="4">
        <f t="shared" ca="1" si="100"/>
        <v>292</v>
      </c>
      <c r="D1666" s="16"/>
      <c r="E1666" s="16"/>
      <c r="F1666" s="22"/>
      <c r="G1666" s="29"/>
      <c r="K1666" s="30"/>
      <c r="AS1666">
        <v>1666</v>
      </c>
      <c r="AT1666">
        <f t="shared" si="103"/>
        <v>266</v>
      </c>
    </row>
    <row r="1667" spans="1:46" ht="15.75" x14ac:dyDescent="0.25">
      <c r="A1667" s="16">
        <v>1625</v>
      </c>
      <c r="B1667" s="22"/>
      <c r="C1667" s="4">
        <f t="shared" ca="1" si="100"/>
        <v>228</v>
      </c>
      <c r="D1667" s="16"/>
      <c r="E1667" s="16"/>
      <c r="F1667" s="22"/>
      <c r="G1667" s="29"/>
      <c r="K1667" s="30"/>
      <c r="AS1667">
        <v>1667</v>
      </c>
      <c r="AT1667">
        <f t="shared" si="103"/>
        <v>266</v>
      </c>
    </row>
    <row r="1668" spans="1:46" ht="15.75" x14ac:dyDescent="0.25">
      <c r="A1668" s="16">
        <v>1626</v>
      </c>
      <c r="B1668" s="22"/>
      <c r="C1668" s="4">
        <f t="shared" ca="1" si="100"/>
        <v>203</v>
      </c>
      <c r="D1668" s="16"/>
      <c r="E1668" s="16"/>
      <c r="F1668" s="22"/>
      <c r="G1668" s="29"/>
      <c r="K1668" s="30"/>
      <c r="AS1668">
        <v>1668</v>
      </c>
      <c r="AT1668">
        <f t="shared" si="103"/>
        <v>266</v>
      </c>
    </row>
    <row r="1669" spans="1:46" ht="15.75" x14ac:dyDescent="0.25">
      <c r="A1669" s="16">
        <v>1627</v>
      </c>
      <c r="B1669" s="22"/>
      <c r="C1669" s="4">
        <f t="shared" ca="1" si="100"/>
        <v>273</v>
      </c>
      <c r="D1669" s="16"/>
      <c r="E1669" s="16"/>
      <c r="F1669" s="22"/>
      <c r="G1669" s="29"/>
      <c r="K1669" s="30"/>
      <c r="AS1669">
        <v>1669</v>
      </c>
      <c r="AT1669">
        <f t="shared" si="103"/>
        <v>266</v>
      </c>
    </row>
    <row r="1670" spans="1:46" ht="15.75" x14ac:dyDescent="0.25">
      <c r="A1670" s="16">
        <v>1628</v>
      </c>
      <c r="B1670" s="22"/>
      <c r="C1670" s="4">
        <f t="shared" ca="1" si="100"/>
        <v>231</v>
      </c>
      <c r="D1670" s="16"/>
      <c r="E1670" s="16"/>
      <c r="F1670" s="22"/>
      <c r="G1670" s="29"/>
      <c r="K1670" s="30"/>
      <c r="AS1670">
        <v>1670</v>
      </c>
      <c r="AT1670">
        <f t="shared" si="103"/>
        <v>266</v>
      </c>
    </row>
    <row r="1671" spans="1:46" ht="15.75" x14ac:dyDescent="0.25">
      <c r="A1671" s="16">
        <v>1629</v>
      </c>
      <c r="B1671" s="22"/>
      <c r="C1671" s="4">
        <f t="shared" ca="1" si="100"/>
        <v>254</v>
      </c>
      <c r="D1671" s="16"/>
      <c r="E1671" s="16"/>
      <c r="F1671" s="22"/>
      <c r="G1671" s="29"/>
      <c r="K1671" s="30"/>
      <c r="AS1671">
        <v>1671</v>
      </c>
      <c r="AT1671">
        <f t="shared" si="103"/>
        <v>266</v>
      </c>
    </row>
    <row r="1672" spans="1:46" ht="15.75" x14ac:dyDescent="0.25">
      <c r="A1672" s="16">
        <v>1630</v>
      </c>
      <c r="B1672" s="22"/>
      <c r="C1672" s="4">
        <f t="shared" ca="1" si="100"/>
        <v>202</v>
      </c>
      <c r="D1672" s="16"/>
      <c r="E1672" s="16"/>
      <c r="F1672" s="22"/>
      <c r="G1672" s="29"/>
      <c r="K1672" s="30"/>
      <c r="AS1672">
        <v>1672</v>
      </c>
      <c r="AT1672">
        <f t="shared" si="103"/>
        <v>266</v>
      </c>
    </row>
    <row r="1673" spans="1:46" ht="15.75" x14ac:dyDescent="0.25">
      <c r="A1673" s="16">
        <v>1631</v>
      </c>
      <c r="B1673" s="22"/>
      <c r="C1673" s="4">
        <f t="shared" ca="1" si="100"/>
        <v>219</v>
      </c>
      <c r="D1673" s="16"/>
      <c r="E1673" s="16"/>
      <c r="F1673" s="22"/>
      <c r="G1673" s="29"/>
      <c r="K1673" s="30"/>
      <c r="AS1673">
        <v>1673</v>
      </c>
      <c r="AT1673">
        <f t="shared" si="103"/>
        <v>266</v>
      </c>
    </row>
    <row r="1674" spans="1:46" ht="15.75" x14ac:dyDescent="0.25">
      <c r="A1674" s="16">
        <v>1632</v>
      </c>
      <c r="B1674" s="22"/>
      <c r="C1674" s="4">
        <f t="shared" ca="1" si="100"/>
        <v>293</v>
      </c>
      <c r="D1674" s="16"/>
      <c r="E1674" s="16"/>
      <c r="F1674" s="22"/>
      <c r="G1674" s="29"/>
      <c r="K1674" s="30"/>
      <c r="AS1674">
        <v>1674</v>
      </c>
      <c r="AT1674">
        <f t="shared" si="103"/>
        <v>266</v>
      </c>
    </row>
    <row r="1675" spans="1:46" ht="15.75" x14ac:dyDescent="0.25">
      <c r="A1675" s="16">
        <v>1633</v>
      </c>
      <c r="B1675" s="22"/>
      <c r="C1675" s="4">
        <f t="shared" ca="1" si="100"/>
        <v>193</v>
      </c>
      <c r="D1675" s="16"/>
      <c r="E1675" s="16"/>
      <c r="F1675" s="22"/>
      <c r="G1675" s="29"/>
      <c r="K1675" s="30"/>
      <c r="AS1675">
        <v>1675</v>
      </c>
      <c r="AT1675">
        <f t="shared" si="103"/>
        <v>266</v>
      </c>
    </row>
    <row r="1676" spans="1:46" ht="15.75" x14ac:dyDescent="0.25">
      <c r="A1676" s="16">
        <v>1634</v>
      </c>
      <c r="B1676" s="22"/>
      <c r="C1676" s="4">
        <f t="shared" ca="1" si="100"/>
        <v>197</v>
      </c>
      <c r="D1676" s="16"/>
      <c r="E1676" s="16"/>
      <c r="F1676" s="22"/>
      <c r="G1676" s="29"/>
      <c r="K1676" s="30"/>
      <c r="AS1676">
        <v>1676</v>
      </c>
      <c r="AT1676">
        <f>3*60+56</f>
        <v>236</v>
      </c>
    </row>
    <row r="1677" spans="1:46" ht="15.75" x14ac:dyDescent="0.25">
      <c r="A1677" s="16">
        <v>1635</v>
      </c>
      <c r="B1677" s="22"/>
      <c r="C1677" s="4">
        <f t="shared" ca="1" si="100"/>
        <v>285</v>
      </c>
      <c r="D1677" s="16"/>
      <c r="E1677" s="16"/>
      <c r="F1677" s="22"/>
      <c r="G1677" s="29"/>
      <c r="K1677" s="30"/>
      <c r="AS1677">
        <v>1677</v>
      </c>
      <c r="AT1677">
        <f>4*60+14</f>
        <v>254</v>
      </c>
    </row>
    <row r="1678" spans="1:46" ht="15.75" x14ac:dyDescent="0.25">
      <c r="A1678" s="16">
        <v>1636</v>
      </c>
      <c r="B1678" s="22"/>
      <c r="C1678" s="4">
        <f t="shared" ca="1" si="100"/>
        <v>513</v>
      </c>
      <c r="D1678" s="16"/>
      <c r="E1678" s="16"/>
      <c r="F1678" s="22"/>
      <c r="G1678" s="29"/>
      <c r="K1678" s="30"/>
      <c r="AS1678">
        <v>1678</v>
      </c>
      <c r="AT1678">
        <f>4*60+14</f>
        <v>254</v>
      </c>
    </row>
    <row r="1679" spans="1:46" ht="15.75" x14ac:dyDescent="0.25">
      <c r="A1679" s="16">
        <v>1637</v>
      </c>
      <c r="B1679" s="22"/>
      <c r="C1679" s="4">
        <f t="shared" ca="1" si="100"/>
        <v>199</v>
      </c>
      <c r="D1679" s="16"/>
      <c r="E1679" s="16"/>
      <c r="F1679" s="22"/>
      <c r="G1679" s="29"/>
      <c r="K1679" s="30"/>
      <c r="AS1679">
        <v>1679</v>
      </c>
      <c r="AT1679">
        <f>4*60+14</f>
        <v>254</v>
      </c>
    </row>
    <row r="1680" spans="1:46" ht="15.75" x14ac:dyDescent="0.25">
      <c r="A1680" s="16">
        <v>1638</v>
      </c>
      <c r="B1680" s="22"/>
      <c r="C1680" s="4">
        <f t="shared" ca="1" si="100"/>
        <v>288</v>
      </c>
      <c r="D1680" s="16"/>
      <c r="E1680" s="16"/>
      <c r="F1680" s="22"/>
      <c r="G1680" s="29"/>
      <c r="K1680" s="30"/>
      <c r="AS1680">
        <v>1680</v>
      </c>
      <c r="AT1680">
        <f>4*60+14</f>
        <v>254</v>
      </c>
    </row>
    <row r="1681" spans="1:46" ht="15.75" x14ac:dyDescent="0.25">
      <c r="A1681" s="16">
        <v>1639</v>
      </c>
      <c r="B1681" s="22"/>
      <c r="C1681" s="4">
        <f t="shared" ca="1" si="100"/>
        <v>191</v>
      </c>
      <c r="D1681" s="16"/>
      <c r="E1681" s="16"/>
      <c r="F1681" s="22"/>
      <c r="G1681" s="29"/>
      <c r="K1681" s="30"/>
      <c r="AS1681">
        <v>1681</v>
      </c>
      <c r="AT1681">
        <f t="shared" ref="AT1681:AT1689" si="104">3*60+12</f>
        <v>192</v>
      </c>
    </row>
    <row r="1682" spans="1:46" ht="15.75" x14ac:dyDescent="0.25">
      <c r="A1682" s="16">
        <v>1640</v>
      </c>
      <c r="B1682" s="22"/>
      <c r="C1682" s="4">
        <f t="shared" ca="1" si="100"/>
        <v>239</v>
      </c>
      <c r="D1682" s="16"/>
      <c r="E1682" s="16"/>
      <c r="F1682" s="22"/>
      <c r="G1682" s="29"/>
      <c r="K1682" s="30"/>
      <c r="AS1682">
        <v>1682</v>
      </c>
      <c r="AT1682">
        <f t="shared" si="104"/>
        <v>192</v>
      </c>
    </row>
    <row r="1683" spans="1:46" ht="15.75" x14ac:dyDescent="0.25">
      <c r="A1683" s="16">
        <v>1641</v>
      </c>
      <c r="B1683" s="22"/>
      <c r="C1683" s="4">
        <f t="shared" ca="1" si="100"/>
        <v>264</v>
      </c>
      <c r="D1683" s="16"/>
      <c r="E1683" s="16"/>
      <c r="F1683" s="22"/>
      <c r="G1683" s="29"/>
      <c r="K1683" s="30"/>
      <c r="AS1683">
        <v>1683</v>
      </c>
      <c r="AT1683">
        <f t="shared" si="104"/>
        <v>192</v>
      </c>
    </row>
    <row r="1684" spans="1:46" ht="15.75" x14ac:dyDescent="0.25">
      <c r="A1684" s="16">
        <v>1642</v>
      </c>
      <c r="B1684" s="22"/>
      <c r="C1684" s="4">
        <f t="shared" ca="1" si="100"/>
        <v>231</v>
      </c>
      <c r="D1684" s="16"/>
      <c r="E1684" s="16"/>
      <c r="F1684" s="22"/>
      <c r="G1684" s="29"/>
      <c r="K1684" s="30"/>
      <c r="AS1684">
        <v>1684</v>
      </c>
      <c r="AT1684">
        <f t="shared" si="104"/>
        <v>192</v>
      </c>
    </row>
    <row r="1685" spans="1:46" ht="15.75" x14ac:dyDescent="0.25">
      <c r="A1685" s="16">
        <v>1643</v>
      </c>
      <c r="B1685" s="22"/>
      <c r="C1685" s="4">
        <f t="shared" ca="1" si="100"/>
        <v>209</v>
      </c>
      <c r="D1685" s="16"/>
      <c r="E1685" s="16"/>
      <c r="F1685" s="22"/>
      <c r="G1685" s="29"/>
      <c r="K1685" s="30"/>
      <c r="AS1685">
        <v>1685</v>
      </c>
      <c r="AT1685">
        <f t="shared" si="104"/>
        <v>192</v>
      </c>
    </row>
    <row r="1686" spans="1:46" ht="15.75" x14ac:dyDescent="0.25">
      <c r="A1686" s="16">
        <v>1644</v>
      </c>
      <c r="B1686" s="22"/>
      <c r="C1686" s="4">
        <f t="shared" ca="1" si="100"/>
        <v>195</v>
      </c>
      <c r="D1686" s="16"/>
      <c r="E1686" s="16"/>
      <c r="F1686" s="22"/>
      <c r="G1686" s="29"/>
      <c r="K1686" s="30"/>
      <c r="AS1686">
        <v>1686</v>
      </c>
      <c r="AT1686">
        <f t="shared" si="104"/>
        <v>192</v>
      </c>
    </row>
    <row r="1687" spans="1:46" ht="15.75" x14ac:dyDescent="0.25">
      <c r="A1687" s="16">
        <v>1645</v>
      </c>
      <c r="B1687" s="22"/>
      <c r="C1687" s="4">
        <f t="shared" ca="1" si="100"/>
        <v>197</v>
      </c>
      <c r="D1687" s="16"/>
      <c r="E1687" s="16"/>
      <c r="F1687" s="22"/>
      <c r="G1687" s="29"/>
      <c r="K1687" s="30"/>
      <c r="AS1687">
        <v>1687</v>
      </c>
      <c r="AT1687">
        <f t="shared" si="104"/>
        <v>192</v>
      </c>
    </row>
    <row r="1688" spans="1:46" ht="15.75" x14ac:dyDescent="0.25">
      <c r="A1688" s="16">
        <v>1646</v>
      </c>
      <c r="B1688" s="22"/>
      <c r="C1688" s="4">
        <f t="shared" ca="1" si="100"/>
        <v>227</v>
      </c>
      <c r="D1688" s="16"/>
      <c r="E1688" s="16"/>
      <c r="F1688" s="22"/>
      <c r="G1688" s="29"/>
      <c r="K1688" s="30"/>
      <c r="AS1688">
        <v>1688</v>
      </c>
      <c r="AT1688">
        <f t="shared" si="104"/>
        <v>192</v>
      </c>
    </row>
    <row r="1689" spans="1:46" ht="15.75" x14ac:dyDescent="0.25">
      <c r="A1689" s="16">
        <v>1647</v>
      </c>
      <c r="B1689" s="22"/>
      <c r="C1689" s="4">
        <f t="shared" ca="1" si="100"/>
        <v>202</v>
      </c>
      <c r="D1689" s="16"/>
      <c r="E1689" s="16"/>
      <c r="F1689" s="22"/>
      <c r="G1689" s="29"/>
      <c r="K1689" s="30"/>
      <c r="AS1689">
        <v>1689</v>
      </c>
      <c r="AT1689">
        <f t="shared" si="104"/>
        <v>192</v>
      </c>
    </row>
    <row r="1690" spans="1:46" ht="15.75" x14ac:dyDescent="0.25">
      <c r="A1690" s="16">
        <v>1648</v>
      </c>
      <c r="B1690" s="22"/>
      <c r="C1690" s="4">
        <f t="shared" ca="1" si="100"/>
        <v>278</v>
      </c>
      <c r="D1690" s="16"/>
      <c r="E1690" s="16"/>
      <c r="F1690" s="22"/>
      <c r="G1690" s="29"/>
      <c r="K1690" s="30"/>
      <c r="AS1690">
        <v>1690</v>
      </c>
      <c r="AT1690">
        <f>3*60+32</f>
        <v>212</v>
      </c>
    </row>
    <row r="1691" spans="1:46" ht="15.75" x14ac:dyDescent="0.25">
      <c r="A1691" s="16">
        <v>1649</v>
      </c>
      <c r="B1691" s="22"/>
      <c r="C1691" s="4">
        <f t="shared" ca="1" si="100"/>
        <v>182</v>
      </c>
      <c r="D1691" s="16"/>
      <c r="E1691" s="16"/>
      <c r="F1691" s="22"/>
      <c r="G1691" s="29"/>
      <c r="K1691" s="30"/>
      <c r="AS1691">
        <v>1691</v>
      </c>
      <c r="AT1691">
        <f>3*60+32</f>
        <v>212</v>
      </c>
    </row>
    <row r="1692" spans="1:46" ht="15.75" x14ac:dyDescent="0.25">
      <c r="A1692" s="16">
        <v>1650</v>
      </c>
      <c r="B1692" s="22"/>
      <c r="C1692" s="4">
        <f t="shared" ca="1" si="100"/>
        <v>215</v>
      </c>
      <c r="D1692" s="16"/>
      <c r="E1692" s="16"/>
      <c r="F1692" s="22"/>
      <c r="G1692" s="29"/>
      <c r="K1692" s="30"/>
      <c r="AS1692">
        <v>1692</v>
      </c>
      <c r="AT1692">
        <f>3*60+32</f>
        <v>212</v>
      </c>
    </row>
    <row r="1693" spans="1:46" ht="15.75" x14ac:dyDescent="0.25">
      <c r="A1693" s="16">
        <v>1651</v>
      </c>
      <c r="B1693" s="22"/>
      <c r="C1693" s="4">
        <f t="shared" ca="1" si="100"/>
        <v>229</v>
      </c>
      <c r="D1693" s="16"/>
      <c r="E1693" s="16"/>
      <c r="F1693" s="22"/>
      <c r="G1693" s="29"/>
      <c r="K1693" s="30"/>
      <c r="AS1693">
        <v>1693</v>
      </c>
      <c r="AT1693">
        <f>3*60+44</f>
        <v>224</v>
      </c>
    </row>
    <row r="1694" spans="1:46" ht="15.75" x14ac:dyDescent="0.25">
      <c r="A1694" s="16">
        <v>1652</v>
      </c>
      <c r="B1694" s="22"/>
      <c r="C1694" s="4">
        <f t="shared" ca="1" si="100"/>
        <v>267</v>
      </c>
      <c r="D1694" s="16"/>
      <c r="E1694" s="16"/>
      <c r="F1694" s="22"/>
      <c r="G1694" s="29"/>
      <c r="K1694" s="30"/>
      <c r="AS1694">
        <v>1694</v>
      </c>
      <c r="AT1694">
        <f>3*60+44</f>
        <v>224</v>
      </c>
    </row>
    <row r="1695" spans="1:46" ht="15.75" x14ac:dyDescent="0.25">
      <c r="A1695" s="16">
        <v>1653</v>
      </c>
      <c r="B1695" s="22"/>
      <c r="C1695" s="4">
        <f t="shared" ca="1" si="100"/>
        <v>247</v>
      </c>
      <c r="D1695" s="16"/>
      <c r="E1695" s="16"/>
      <c r="F1695" s="22"/>
      <c r="G1695" s="29"/>
      <c r="K1695" s="30"/>
      <c r="AS1695">
        <v>1695</v>
      </c>
      <c r="AT1695">
        <f>3*60+44</f>
        <v>224</v>
      </c>
    </row>
    <row r="1696" spans="1:46" ht="15.75" x14ac:dyDescent="0.25">
      <c r="A1696" s="16">
        <v>1654</v>
      </c>
      <c r="B1696" s="22"/>
      <c r="C1696" s="4">
        <f t="shared" ca="1" si="100"/>
        <v>231</v>
      </c>
      <c r="D1696" s="16"/>
      <c r="E1696" s="16"/>
      <c r="F1696" s="22"/>
      <c r="G1696" s="29"/>
      <c r="K1696" s="30"/>
      <c r="AS1696">
        <v>1696</v>
      </c>
      <c r="AT1696">
        <f>3*60+44</f>
        <v>224</v>
      </c>
    </row>
    <row r="1697" spans="1:46" ht="15.75" x14ac:dyDescent="0.25">
      <c r="A1697" s="16">
        <v>1655</v>
      </c>
      <c r="B1697" s="22"/>
      <c r="C1697" s="4">
        <f t="shared" ca="1" si="100"/>
        <v>218</v>
      </c>
      <c r="D1697" s="16"/>
      <c r="E1697" s="16"/>
      <c r="F1697" s="22"/>
      <c r="G1697" s="29"/>
      <c r="K1697" s="30"/>
      <c r="AS1697">
        <v>1697</v>
      </c>
      <c r="AT1697">
        <f>3*60+32</f>
        <v>212</v>
      </c>
    </row>
    <row r="1698" spans="1:46" ht="15.75" x14ac:dyDescent="0.25">
      <c r="A1698" s="16">
        <v>1656</v>
      </c>
      <c r="B1698" s="22"/>
      <c r="C1698" s="4">
        <f t="shared" ca="1" si="100"/>
        <v>198</v>
      </c>
      <c r="D1698" s="16"/>
      <c r="E1698" s="16"/>
      <c r="F1698" s="22"/>
      <c r="G1698" s="29"/>
      <c r="K1698" s="30"/>
      <c r="AS1698">
        <v>1698</v>
      </c>
      <c r="AT1698">
        <f>3*60+32</f>
        <v>212</v>
      </c>
    </row>
    <row r="1699" spans="1:46" ht="15.75" x14ac:dyDescent="0.25">
      <c r="A1699" s="16">
        <v>1657</v>
      </c>
      <c r="B1699" s="22"/>
      <c r="C1699" s="4">
        <f t="shared" ca="1" si="100"/>
        <v>253</v>
      </c>
      <c r="D1699" s="16"/>
      <c r="E1699" s="16"/>
      <c r="F1699" s="22"/>
      <c r="G1699" s="29"/>
      <c r="K1699" s="30"/>
      <c r="AS1699">
        <v>1699</v>
      </c>
      <c r="AT1699">
        <f t="shared" ref="AT1699:AT1706" si="105">3*60+56</f>
        <v>236</v>
      </c>
    </row>
    <row r="1700" spans="1:46" ht="15.75" x14ac:dyDescent="0.25">
      <c r="A1700" s="16">
        <v>1658</v>
      </c>
      <c r="B1700" s="22"/>
      <c r="C1700" s="4">
        <f t="shared" ca="1" si="100"/>
        <v>165</v>
      </c>
      <c r="D1700" s="16"/>
      <c r="E1700" s="16"/>
      <c r="F1700" s="22"/>
      <c r="G1700" s="29"/>
      <c r="K1700" s="30"/>
      <c r="AS1700">
        <v>1700</v>
      </c>
      <c r="AT1700">
        <f t="shared" si="105"/>
        <v>236</v>
      </c>
    </row>
    <row r="1701" spans="1:46" ht="15.75" x14ac:dyDescent="0.25">
      <c r="A1701" s="16">
        <v>1659</v>
      </c>
      <c r="B1701" s="22"/>
      <c r="C1701" s="4">
        <f t="shared" ca="1" si="100"/>
        <v>208</v>
      </c>
      <c r="D1701" s="16"/>
      <c r="E1701" s="16"/>
      <c r="F1701" s="22"/>
      <c r="G1701" s="29"/>
      <c r="K1701" s="30"/>
      <c r="AS1701">
        <v>1701</v>
      </c>
      <c r="AT1701">
        <f t="shared" si="105"/>
        <v>236</v>
      </c>
    </row>
    <row r="1702" spans="1:46" ht="15.75" x14ac:dyDescent="0.25">
      <c r="A1702" s="16">
        <v>1660</v>
      </c>
      <c r="B1702" s="22"/>
      <c r="C1702" s="4">
        <f t="shared" ca="1" si="100"/>
        <v>235</v>
      </c>
      <c r="D1702" s="16"/>
      <c r="E1702" s="16"/>
      <c r="F1702" s="22"/>
      <c r="G1702" s="29"/>
      <c r="K1702" s="30"/>
      <c r="AS1702">
        <v>1702</v>
      </c>
      <c r="AT1702">
        <f t="shared" si="105"/>
        <v>236</v>
      </c>
    </row>
    <row r="1703" spans="1:46" ht="15.75" x14ac:dyDescent="0.25">
      <c r="A1703" s="16">
        <v>1661</v>
      </c>
      <c r="B1703" s="22"/>
      <c r="C1703" s="4">
        <f t="shared" ca="1" si="100"/>
        <v>331</v>
      </c>
      <c r="D1703" s="16"/>
      <c r="E1703" s="16"/>
      <c r="F1703" s="22"/>
      <c r="G1703" s="29"/>
      <c r="K1703" s="30"/>
      <c r="AS1703">
        <v>1703</v>
      </c>
      <c r="AT1703">
        <f t="shared" si="105"/>
        <v>236</v>
      </c>
    </row>
    <row r="1704" spans="1:46" ht="15.75" x14ac:dyDescent="0.25">
      <c r="A1704" s="16">
        <v>1662</v>
      </c>
      <c r="B1704" s="22"/>
      <c r="C1704" s="4">
        <f t="shared" ca="1" si="100"/>
        <v>301</v>
      </c>
      <c r="D1704" s="16"/>
      <c r="E1704" s="16"/>
      <c r="F1704" s="22"/>
      <c r="G1704" s="29"/>
      <c r="K1704" s="30"/>
      <c r="AS1704">
        <v>1704</v>
      </c>
      <c r="AT1704">
        <f t="shared" si="105"/>
        <v>236</v>
      </c>
    </row>
    <row r="1705" spans="1:46" ht="15.75" x14ac:dyDescent="0.25">
      <c r="A1705" s="16">
        <v>1663</v>
      </c>
      <c r="B1705" s="22"/>
      <c r="C1705" s="4">
        <f t="shared" ca="1" si="100"/>
        <v>251</v>
      </c>
      <c r="D1705" s="16"/>
      <c r="E1705" s="16"/>
      <c r="F1705" s="22"/>
      <c r="G1705" s="29"/>
      <c r="K1705" s="30"/>
      <c r="AS1705">
        <v>1705</v>
      </c>
      <c r="AT1705">
        <f t="shared" si="105"/>
        <v>236</v>
      </c>
    </row>
    <row r="1706" spans="1:46" ht="15.75" x14ac:dyDescent="0.25">
      <c r="A1706" s="16">
        <v>1664</v>
      </c>
      <c r="B1706" s="22"/>
      <c r="C1706" s="4">
        <f t="shared" ca="1" si="100"/>
        <v>220</v>
      </c>
      <c r="D1706" s="16"/>
      <c r="E1706" s="16"/>
      <c r="F1706" s="22"/>
      <c r="G1706" s="29"/>
      <c r="K1706" s="30"/>
      <c r="AS1706">
        <v>1706</v>
      </c>
      <c r="AT1706">
        <f t="shared" si="105"/>
        <v>236</v>
      </c>
    </row>
    <row r="1707" spans="1:46" ht="15.75" x14ac:dyDescent="0.25">
      <c r="A1707" s="16">
        <v>1665</v>
      </c>
      <c r="B1707" s="22"/>
      <c r="C1707" s="4">
        <f t="shared" ref="C1707:C1770" ca="1" si="106">IF(OR(ISBLANK(A1707),A1707&gt;$I$9),NA(),OFFSET(INDIRECT($BA$3),A1707-1,0,1,1))</f>
        <v>258</v>
      </c>
      <c r="D1707" s="16"/>
      <c r="E1707" s="16"/>
      <c r="F1707" s="22"/>
      <c r="G1707" s="29"/>
      <c r="K1707" s="30"/>
      <c r="AS1707">
        <v>1707</v>
      </c>
      <c r="AT1707">
        <f>4*60+53</f>
        <v>293</v>
      </c>
    </row>
    <row r="1708" spans="1:46" ht="15.75" x14ac:dyDescent="0.25">
      <c r="A1708" s="16">
        <v>1666</v>
      </c>
      <c r="B1708" s="22"/>
      <c r="C1708" s="4">
        <f t="shared" ca="1" si="106"/>
        <v>191</v>
      </c>
      <c r="D1708" s="16"/>
      <c r="E1708" s="16"/>
      <c r="F1708" s="22"/>
      <c r="G1708" s="29"/>
      <c r="K1708" s="30"/>
      <c r="AS1708">
        <v>1708</v>
      </c>
      <c r="AT1708">
        <f>4*60+53</f>
        <v>293</v>
      </c>
    </row>
    <row r="1709" spans="1:46" ht="15.75" x14ac:dyDescent="0.25">
      <c r="A1709" s="16">
        <v>1667</v>
      </c>
      <c r="B1709" s="22"/>
      <c r="C1709" s="4">
        <f t="shared" ca="1" si="106"/>
        <v>146</v>
      </c>
      <c r="D1709" s="16"/>
      <c r="E1709" s="16"/>
      <c r="F1709" s="22"/>
      <c r="G1709" s="29"/>
      <c r="K1709" s="30"/>
      <c r="AS1709">
        <v>1709</v>
      </c>
      <c r="AT1709">
        <f>4*60+53</f>
        <v>293</v>
      </c>
    </row>
    <row r="1710" spans="1:46" ht="15.75" x14ac:dyDescent="0.25">
      <c r="A1710" s="16">
        <v>1668</v>
      </c>
      <c r="B1710" s="22"/>
      <c r="C1710" s="4">
        <f t="shared" ca="1" si="106"/>
        <v>263</v>
      </c>
      <c r="D1710" s="16"/>
      <c r="E1710" s="16"/>
      <c r="F1710" s="22"/>
      <c r="G1710" s="29"/>
      <c r="K1710" s="30"/>
      <c r="AS1710">
        <v>1710</v>
      </c>
      <c r="AT1710">
        <f>4*60+53</f>
        <v>293</v>
      </c>
    </row>
    <row r="1711" spans="1:46" ht="15.75" x14ac:dyDescent="0.25">
      <c r="A1711" s="16">
        <v>1669</v>
      </c>
      <c r="B1711" s="22"/>
      <c r="C1711" s="4">
        <f t="shared" ca="1" si="106"/>
        <v>250</v>
      </c>
      <c r="D1711" s="16"/>
      <c r="E1711" s="16"/>
      <c r="F1711" s="22"/>
      <c r="G1711" s="29"/>
      <c r="K1711" s="30"/>
      <c r="AS1711">
        <v>1711</v>
      </c>
      <c r="AT1711">
        <f t="shared" ref="AT1711:AT1719" si="107">4*60+4</f>
        <v>244</v>
      </c>
    </row>
    <row r="1712" spans="1:46" ht="15.75" x14ac:dyDescent="0.25">
      <c r="A1712" s="16">
        <v>1670</v>
      </c>
      <c r="B1712" s="22"/>
      <c r="C1712" s="4">
        <f t="shared" ca="1" si="106"/>
        <v>168</v>
      </c>
      <c r="D1712" s="16"/>
      <c r="E1712" s="16"/>
      <c r="F1712" s="22"/>
      <c r="G1712" s="29"/>
      <c r="K1712" s="30"/>
      <c r="AS1712">
        <v>1712</v>
      </c>
      <c r="AT1712">
        <f t="shared" si="107"/>
        <v>244</v>
      </c>
    </row>
    <row r="1713" spans="1:46" ht="15.75" x14ac:dyDescent="0.25">
      <c r="A1713" s="16">
        <v>1671</v>
      </c>
      <c r="B1713" s="22"/>
      <c r="C1713" s="4">
        <f t="shared" ca="1" si="106"/>
        <v>235</v>
      </c>
      <c r="D1713" s="16"/>
      <c r="E1713" s="16"/>
      <c r="F1713" s="22"/>
      <c r="G1713" s="29"/>
      <c r="K1713" s="30"/>
      <c r="AS1713">
        <v>1713</v>
      </c>
      <c r="AT1713">
        <f t="shared" si="107"/>
        <v>244</v>
      </c>
    </row>
    <row r="1714" spans="1:46" ht="15.75" x14ac:dyDescent="0.25">
      <c r="A1714" s="16">
        <v>1672</v>
      </c>
      <c r="B1714" s="22"/>
      <c r="C1714" s="4">
        <f t="shared" ca="1" si="106"/>
        <v>238</v>
      </c>
      <c r="D1714" s="16"/>
      <c r="E1714" s="16"/>
      <c r="F1714" s="22"/>
      <c r="G1714" s="29"/>
      <c r="K1714" s="30"/>
      <c r="AS1714">
        <v>1714</v>
      </c>
      <c r="AT1714">
        <f t="shared" si="107"/>
        <v>244</v>
      </c>
    </row>
    <row r="1715" spans="1:46" ht="15.75" x14ac:dyDescent="0.25">
      <c r="A1715" s="16">
        <v>1673</v>
      </c>
      <c r="B1715" s="22"/>
      <c r="C1715" s="4">
        <f t="shared" ca="1" si="106"/>
        <v>273</v>
      </c>
      <c r="D1715" s="16"/>
      <c r="E1715" s="16"/>
      <c r="F1715" s="22"/>
      <c r="G1715" s="29"/>
      <c r="K1715" s="30"/>
      <c r="AS1715">
        <v>1715</v>
      </c>
      <c r="AT1715">
        <f t="shared" si="107"/>
        <v>244</v>
      </c>
    </row>
    <row r="1716" spans="1:46" ht="15.75" x14ac:dyDescent="0.25">
      <c r="A1716" s="16">
        <v>1674</v>
      </c>
      <c r="B1716" s="22"/>
      <c r="C1716" s="4">
        <f t="shared" ca="1" si="106"/>
        <v>263</v>
      </c>
      <c r="D1716" s="16"/>
      <c r="E1716" s="16"/>
      <c r="F1716" s="22"/>
      <c r="G1716" s="29"/>
      <c r="K1716" s="30"/>
      <c r="AS1716">
        <v>1716</v>
      </c>
      <c r="AT1716">
        <f t="shared" si="107"/>
        <v>244</v>
      </c>
    </row>
    <row r="1717" spans="1:46" ht="15.75" x14ac:dyDescent="0.25">
      <c r="A1717" s="16">
        <v>1675</v>
      </c>
      <c r="B1717" s="22"/>
      <c r="C1717" s="4">
        <f t="shared" ca="1" si="106"/>
        <v>244</v>
      </c>
      <c r="D1717" s="16"/>
      <c r="E1717" s="16"/>
      <c r="F1717" s="22"/>
      <c r="G1717" s="29"/>
      <c r="K1717" s="30"/>
      <c r="AS1717">
        <v>1717</v>
      </c>
      <c r="AT1717">
        <f t="shared" si="107"/>
        <v>244</v>
      </c>
    </row>
    <row r="1718" spans="1:46" ht="15.75" x14ac:dyDescent="0.25">
      <c r="A1718" s="16">
        <v>1676</v>
      </c>
      <c r="B1718" s="22"/>
      <c r="C1718" s="4">
        <f t="shared" ca="1" si="106"/>
        <v>218</v>
      </c>
      <c r="D1718" s="16"/>
      <c r="E1718" s="16"/>
      <c r="F1718" s="22"/>
      <c r="G1718" s="29"/>
      <c r="K1718" s="30"/>
      <c r="AS1718">
        <v>1718</v>
      </c>
      <c r="AT1718">
        <f t="shared" si="107"/>
        <v>244</v>
      </c>
    </row>
    <row r="1719" spans="1:46" ht="15.75" x14ac:dyDescent="0.25">
      <c r="A1719" s="16">
        <v>1677</v>
      </c>
      <c r="B1719" s="22"/>
      <c r="C1719" s="4">
        <f t="shared" ca="1" si="106"/>
        <v>243</v>
      </c>
      <c r="D1719" s="16"/>
      <c r="E1719" s="16"/>
      <c r="F1719" s="22"/>
      <c r="G1719" s="29"/>
      <c r="K1719" s="30"/>
      <c r="AS1719">
        <v>1719</v>
      </c>
      <c r="AT1719">
        <f t="shared" si="107"/>
        <v>244</v>
      </c>
    </row>
    <row r="1720" spans="1:46" ht="15.75" x14ac:dyDescent="0.25">
      <c r="A1720" s="16">
        <v>1678</v>
      </c>
      <c r="B1720" s="22"/>
      <c r="C1720" s="4">
        <f t="shared" ca="1" si="106"/>
        <v>180</v>
      </c>
      <c r="D1720" s="16"/>
      <c r="E1720" s="16"/>
      <c r="F1720" s="22"/>
      <c r="G1720" s="29"/>
      <c r="K1720" s="30"/>
      <c r="AS1720">
        <v>1720</v>
      </c>
      <c r="AT1720">
        <f>3*60+33</f>
        <v>213</v>
      </c>
    </row>
    <row r="1721" spans="1:46" ht="15.75" x14ac:dyDescent="0.25">
      <c r="A1721" s="16">
        <v>1679</v>
      </c>
      <c r="B1721" s="22"/>
      <c r="C1721" s="4">
        <f t="shared" ca="1" si="106"/>
        <v>264</v>
      </c>
      <c r="D1721" s="16"/>
      <c r="E1721" s="16"/>
      <c r="F1721" s="22"/>
      <c r="G1721" s="29"/>
      <c r="K1721" s="30"/>
      <c r="AS1721">
        <v>1721</v>
      </c>
      <c r="AT1721">
        <f t="shared" ref="AT1721:AT1730" si="108">3*60+55</f>
        <v>235</v>
      </c>
    </row>
    <row r="1722" spans="1:46" ht="15.75" x14ac:dyDescent="0.25">
      <c r="A1722" s="16">
        <v>1680</v>
      </c>
      <c r="B1722" s="22"/>
      <c r="C1722" s="4">
        <f t="shared" ca="1" si="106"/>
        <v>201</v>
      </c>
      <c r="D1722" s="16"/>
      <c r="E1722" s="16"/>
      <c r="F1722" s="22"/>
      <c r="G1722" s="29"/>
      <c r="K1722" s="30"/>
      <c r="AS1722">
        <v>1722</v>
      </c>
      <c r="AT1722">
        <f t="shared" si="108"/>
        <v>235</v>
      </c>
    </row>
    <row r="1723" spans="1:46" ht="15.75" x14ac:dyDescent="0.25">
      <c r="A1723" s="16">
        <v>1681</v>
      </c>
      <c r="B1723" s="22"/>
      <c r="C1723" s="4">
        <f t="shared" ca="1" si="106"/>
        <v>227</v>
      </c>
      <c r="D1723" s="16"/>
      <c r="E1723" s="16"/>
      <c r="F1723" s="22"/>
      <c r="G1723" s="29"/>
      <c r="K1723" s="30"/>
      <c r="AS1723">
        <v>1723</v>
      </c>
      <c r="AT1723">
        <f t="shared" si="108"/>
        <v>235</v>
      </c>
    </row>
    <row r="1724" spans="1:46" ht="15.75" x14ac:dyDescent="0.25">
      <c r="A1724" s="16">
        <v>1682</v>
      </c>
      <c r="B1724" s="22"/>
      <c r="C1724" s="4">
        <f t="shared" ca="1" si="106"/>
        <v>247</v>
      </c>
      <c r="D1724" s="16"/>
      <c r="E1724" s="16"/>
      <c r="F1724" s="22"/>
      <c r="G1724" s="29"/>
      <c r="K1724" s="30"/>
      <c r="AS1724">
        <v>1724</v>
      </c>
      <c r="AT1724">
        <f t="shared" si="108"/>
        <v>235</v>
      </c>
    </row>
    <row r="1725" spans="1:46" ht="15.75" x14ac:dyDescent="0.25">
      <c r="A1725" s="16">
        <v>1683</v>
      </c>
      <c r="B1725" s="22"/>
      <c r="C1725" s="4">
        <f t="shared" ca="1" si="106"/>
        <v>287</v>
      </c>
      <c r="D1725" s="16"/>
      <c r="E1725" s="16"/>
      <c r="F1725" s="22"/>
      <c r="G1725" s="29"/>
      <c r="K1725" s="30"/>
      <c r="AS1725">
        <v>1725</v>
      </c>
      <c r="AT1725">
        <f t="shared" si="108"/>
        <v>235</v>
      </c>
    </row>
    <row r="1726" spans="1:46" ht="15.75" x14ac:dyDescent="0.25">
      <c r="A1726" s="16">
        <v>1684</v>
      </c>
      <c r="B1726" s="22"/>
      <c r="C1726" s="4">
        <f t="shared" ca="1" si="106"/>
        <v>245</v>
      </c>
      <c r="D1726" s="16"/>
      <c r="E1726" s="16"/>
      <c r="F1726" s="22"/>
      <c r="G1726" s="29"/>
      <c r="K1726" s="30"/>
      <c r="AS1726">
        <v>1726</v>
      </c>
      <c r="AT1726">
        <f t="shared" si="108"/>
        <v>235</v>
      </c>
    </row>
    <row r="1727" spans="1:46" ht="15.75" x14ac:dyDescent="0.25">
      <c r="A1727" s="16">
        <v>1685</v>
      </c>
      <c r="B1727" s="22"/>
      <c r="C1727" s="4">
        <f t="shared" ca="1" si="106"/>
        <v>196</v>
      </c>
      <c r="D1727" s="16"/>
      <c r="E1727" s="16"/>
      <c r="F1727" s="22"/>
      <c r="G1727" s="29"/>
      <c r="K1727" s="30"/>
      <c r="AS1727">
        <v>1727</v>
      </c>
      <c r="AT1727">
        <f t="shared" si="108"/>
        <v>235</v>
      </c>
    </row>
    <row r="1728" spans="1:46" ht="15.75" x14ac:dyDescent="0.25">
      <c r="A1728" s="16">
        <v>1686</v>
      </c>
      <c r="B1728" s="22"/>
      <c r="C1728" s="4">
        <f t="shared" ca="1" si="106"/>
        <v>298</v>
      </c>
      <c r="D1728" s="16"/>
      <c r="E1728" s="16"/>
      <c r="F1728" s="22"/>
      <c r="G1728" s="29"/>
      <c r="K1728" s="30"/>
      <c r="AS1728">
        <v>1728</v>
      </c>
      <c r="AT1728">
        <f t="shared" si="108"/>
        <v>235</v>
      </c>
    </row>
    <row r="1729" spans="1:46" ht="15.75" x14ac:dyDescent="0.25">
      <c r="A1729" s="16">
        <v>1687</v>
      </c>
      <c r="B1729" s="22"/>
      <c r="C1729" s="4">
        <f t="shared" ca="1" si="106"/>
        <v>230</v>
      </c>
      <c r="D1729" s="16"/>
      <c r="E1729" s="16"/>
      <c r="F1729" s="22"/>
      <c r="G1729" s="29"/>
      <c r="K1729" s="30"/>
      <c r="AS1729">
        <v>1729</v>
      </c>
      <c r="AT1729">
        <f t="shared" si="108"/>
        <v>235</v>
      </c>
    </row>
    <row r="1730" spans="1:46" ht="15.75" x14ac:dyDescent="0.25">
      <c r="A1730" s="16">
        <v>1688</v>
      </c>
      <c r="B1730" s="22"/>
      <c r="C1730" s="4">
        <f t="shared" ca="1" si="106"/>
        <v>393</v>
      </c>
      <c r="D1730" s="16"/>
      <c r="E1730" s="16"/>
      <c r="F1730" s="22"/>
      <c r="G1730" s="29"/>
      <c r="K1730" s="30"/>
      <c r="AS1730">
        <v>1730</v>
      </c>
      <c r="AT1730">
        <f t="shared" si="108"/>
        <v>235</v>
      </c>
    </row>
    <row r="1731" spans="1:46" ht="15.75" x14ac:dyDescent="0.25">
      <c r="A1731" s="16">
        <v>1689</v>
      </c>
      <c r="B1731" s="22"/>
      <c r="C1731" s="4">
        <f t="shared" ca="1" si="106"/>
        <v>225</v>
      </c>
      <c r="D1731" s="16"/>
      <c r="E1731" s="16"/>
      <c r="F1731" s="22"/>
      <c r="G1731" s="29"/>
      <c r="K1731" s="30"/>
      <c r="AS1731">
        <v>1731</v>
      </c>
      <c r="AT1731">
        <f>3*60+32</f>
        <v>212</v>
      </c>
    </row>
    <row r="1732" spans="1:46" ht="15.75" x14ac:dyDescent="0.25">
      <c r="A1732" s="16">
        <v>1690</v>
      </c>
      <c r="B1732" s="22"/>
      <c r="C1732" s="4">
        <f t="shared" ca="1" si="106"/>
        <v>295</v>
      </c>
      <c r="D1732" s="16"/>
      <c r="E1732" s="16"/>
      <c r="F1732" s="22"/>
      <c r="G1732" s="29"/>
      <c r="K1732" s="30"/>
      <c r="AS1732">
        <v>1732</v>
      </c>
      <c r="AT1732">
        <f t="shared" ref="AT1732:AT1743" si="109">4*60+10</f>
        <v>250</v>
      </c>
    </row>
    <row r="1733" spans="1:46" ht="15.75" x14ac:dyDescent="0.25">
      <c r="A1733" s="16">
        <v>1691</v>
      </c>
      <c r="B1733" s="22"/>
      <c r="C1733" s="4">
        <f t="shared" ca="1" si="106"/>
        <v>216</v>
      </c>
      <c r="D1733" s="16"/>
      <c r="E1733" s="16"/>
      <c r="F1733" s="22"/>
      <c r="G1733" s="29"/>
      <c r="K1733" s="30"/>
      <c r="AS1733">
        <v>1733</v>
      </c>
      <c r="AT1733">
        <f t="shared" si="109"/>
        <v>250</v>
      </c>
    </row>
    <row r="1734" spans="1:46" ht="15.75" x14ac:dyDescent="0.25">
      <c r="A1734" s="16">
        <v>1692</v>
      </c>
      <c r="B1734" s="22"/>
      <c r="C1734" s="4">
        <f t="shared" ca="1" si="106"/>
        <v>303</v>
      </c>
      <c r="D1734" s="16"/>
      <c r="E1734" s="16"/>
      <c r="F1734" s="22"/>
      <c r="G1734" s="29"/>
      <c r="K1734" s="30"/>
      <c r="AS1734">
        <v>1734</v>
      </c>
      <c r="AT1734">
        <f t="shared" si="109"/>
        <v>250</v>
      </c>
    </row>
    <row r="1735" spans="1:46" ht="15.75" x14ac:dyDescent="0.25">
      <c r="A1735" s="16">
        <v>1693</v>
      </c>
      <c r="B1735" s="22"/>
      <c r="C1735" s="4">
        <f t="shared" ca="1" si="106"/>
        <v>230</v>
      </c>
      <c r="D1735" s="16"/>
      <c r="E1735" s="16"/>
      <c r="F1735" s="22"/>
      <c r="G1735" s="29"/>
      <c r="K1735" s="30"/>
      <c r="AS1735">
        <v>1735</v>
      </c>
      <c r="AT1735">
        <f t="shared" si="109"/>
        <v>250</v>
      </c>
    </row>
    <row r="1736" spans="1:46" ht="15.75" x14ac:dyDescent="0.25">
      <c r="A1736" s="16">
        <v>1694</v>
      </c>
      <c r="B1736" s="22"/>
      <c r="C1736" s="4">
        <f t="shared" ca="1" si="106"/>
        <v>260</v>
      </c>
      <c r="D1736" s="16"/>
      <c r="E1736" s="16"/>
      <c r="F1736" s="22"/>
      <c r="G1736" s="29"/>
      <c r="K1736" s="30"/>
      <c r="AS1736">
        <v>1736</v>
      </c>
      <c r="AT1736">
        <f t="shared" si="109"/>
        <v>250</v>
      </c>
    </row>
    <row r="1737" spans="1:46" ht="15.75" x14ac:dyDescent="0.25">
      <c r="A1737" s="16">
        <v>1695</v>
      </c>
      <c r="B1737" s="22"/>
      <c r="C1737" s="4">
        <f t="shared" ca="1" si="106"/>
        <v>258</v>
      </c>
      <c r="D1737" s="16"/>
      <c r="E1737" s="16"/>
      <c r="F1737" s="22"/>
      <c r="G1737" s="29"/>
      <c r="K1737" s="30"/>
      <c r="AS1737">
        <v>1737</v>
      </c>
      <c r="AT1737">
        <f t="shared" si="109"/>
        <v>250</v>
      </c>
    </row>
    <row r="1738" spans="1:46" ht="15.75" x14ac:dyDescent="0.25">
      <c r="A1738" s="16">
        <v>1696</v>
      </c>
      <c r="B1738" s="22"/>
      <c r="C1738" s="4">
        <f t="shared" ca="1" si="106"/>
        <v>229</v>
      </c>
      <c r="D1738" s="16"/>
      <c r="E1738" s="16"/>
      <c r="F1738" s="22"/>
      <c r="G1738" s="29"/>
      <c r="K1738" s="30"/>
      <c r="AS1738">
        <v>1738</v>
      </c>
      <c r="AT1738">
        <f t="shared" si="109"/>
        <v>250</v>
      </c>
    </row>
    <row r="1739" spans="1:46" ht="15.75" x14ac:dyDescent="0.25">
      <c r="A1739" s="16">
        <v>1697</v>
      </c>
      <c r="B1739" s="22"/>
      <c r="C1739" s="4">
        <f t="shared" ca="1" si="106"/>
        <v>180</v>
      </c>
      <c r="D1739" s="16"/>
      <c r="E1739" s="16"/>
      <c r="F1739" s="22"/>
      <c r="G1739" s="29"/>
      <c r="K1739" s="30"/>
      <c r="AS1739">
        <v>1739</v>
      </c>
      <c r="AT1739">
        <f t="shared" si="109"/>
        <v>250</v>
      </c>
    </row>
    <row r="1740" spans="1:46" ht="15.75" x14ac:dyDescent="0.25">
      <c r="A1740" s="16">
        <v>1698</v>
      </c>
      <c r="B1740" s="22"/>
      <c r="C1740" s="4">
        <f t="shared" ca="1" si="106"/>
        <v>239</v>
      </c>
      <c r="D1740" s="16"/>
      <c r="E1740" s="16"/>
      <c r="F1740" s="22"/>
      <c r="G1740" s="29"/>
      <c r="K1740" s="30"/>
      <c r="AS1740">
        <v>1740</v>
      </c>
      <c r="AT1740">
        <f t="shared" si="109"/>
        <v>250</v>
      </c>
    </row>
    <row r="1741" spans="1:46" ht="15.75" x14ac:dyDescent="0.25">
      <c r="A1741" s="16">
        <v>1699</v>
      </c>
      <c r="B1741" s="22"/>
      <c r="C1741" s="4">
        <f t="shared" ca="1" si="106"/>
        <v>266</v>
      </c>
      <c r="D1741" s="16"/>
      <c r="E1741" s="16"/>
      <c r="F1741" s="22"/>
      <c r="G1741" s="29"/>
      <c r="K1741" s="30"/>
      <c r="AS1741">
        <v>1741</v>
      </c>
      <c r="AT1741">
        <f t="shared" si="109"/>
        <v>250</v>
      </c>
    </row>
    <row r="1742" spans="1:46" ht="15.75" x14ac:dyDescent="0.25">
      <c r="A1742" s="16">
        <v>1700</v>
      </c>
      <c r="B1742" s="22"/>
      <c r="C1742" s="4">
        <f t="shared" ca="1" si="106"/>
        <v>253</v>
      </c>
      <c r="D1742" s="16"/>
      <c r="E1742" s="16"/>
      <c r="F1742" s="22"/>
      <c r="G1742" s="29"/>
      <c r="K1742" s="30"/>
      <c r="AS1742">
        <v>1742</v>
      </c>
      <c r="AT1742">
        <f t="shared" si="109"/>
        <v>250</v>
      </c>
    </row>
    <row r="1743" spans="1:46" ht="15.75" x14ac:dyDescent="0.25">
      <c r="A1743" s="16">
        <v>1701</v>
      </c>
      <c r="B1743" s="22"/>
      <c r="C1743" s="4">
        <f t="shared" ca="1" si="106"/>
        <v>236</v>
      </c>
      <c r="D1743" s="16"/>
      <c r="E1743" s="16"/>
      <c r="F1743" s="22"/>
      <c r="G1743" s="29"/>
      <c r="K1743" s="30"/>
      <c r="AS1743">
        <v>1743</v>
      </c>
      <c r="AT1743">
        <f t="shared" si="109"/>
        <v>250</v>
      </c>
    </row>
    <row r="1744" spans="1:46" ht="15.75" x14ac:dyDescent="0.25">
      <c r="A1744" s="16">
        <v>1702</v>
      </c>
      <c r="B1744" s="22"/>
      <c r="C1744" s="4">
        <f t="shared" ca="1" si="106"/>
        <v>213</v>
      </c>
      <c r="D1744" s="16"/>
      <c r="E1744" s="16"/>
      <c r="F1744" s="22"/>
      <c r="G1744" s="29"/>
      <c r="K1744" s="30"/>
      <c r="AS1744">
        <v>1744</v>
      </c>
      <c r="AT1744">
        <f t="shared" ref="AT1744:AT1750" si="110">4*60+15</f>
        <v>255</v>
      </c>
    </row>
    <row r="1745" spans="1:46" ht="15.75" x14ac:dyDescent="0.25">
      <c r="A1745" s="16">
        <v>1703</v>
      </c>
      <c r="B1745" s="22"/>
      <c r="C1745" s="4">
        <f t="shared" ca="1" si="106"/>
        <v>285</v>
      </c>
      <c r="D1745" s="16"/>
      <c r="E1745" s="16"/>
      <c r="F1745" s="22"/>
      <c r="G1745" s="29"/>
      <c r="K1745" s="30"/>
      <c r="AS1745">
        <v>1745</v>
      </c>
      <c r="AT1745">
        <f t="shared" si="110"/>
        <v>255</v>
      </c>
    </row>
    <row r="1746" spans="1:46" ht="15.75" x14ac:dyDescent="0.25">
      <c r="A1746" s="16">
        <v>1704</v>
      </c>
      <c r="B1746" s="22"/>
      <c r="C1746" s="4">
        <f t="shared" ca="1" si="106"/>
        <v>290</v>
      </c>
      <c r="D1746" s="16"/>
      <c r="E1746" s="16"/>
      <c r="F1746" s="22"/>
      <c r="G1746" s="29"/>
      <c r="K1746" s="30"/>
      <c r="AS1746">
        <v>1746</v>
      </c>
      <c r="AT1746">
        <f t="shared" si="110"/>
        <v>255</v>
      </c>
    </row>
    <row r="1747" spans="1:46" ht="15.75" x14ac:dyDescent="0.25">
      <c r="A1747" s="16">
        <v>1705</v>
      </c>
      <c r="B1747" s="22"/>
      <c r="C1747" s="4">
        <f t="shared" ca="1" si="106"/>
        <v>219</v>
      </c>
      <c r="D1747" s="16"/>
      <c r="E1747" s="16"/>
      <c r="F1747" s="22"/>
      <c r="G1747" s="29"/>
      <c r="K1747" s="30"/>
      <c r="AS1747">
        <v>1747</v>
      </c>
      <c r="AT1747">
        <f t="shared" si="110"/>
        <v>255</v>
      </c>
    </row>
    <row r="1748" spans="1:46" ht="15.75" x14ac:dyDescent="0.25">
      <c r="A1748" s="16">
        <v>1706</v>
      </c>
      <c r="B1748" s="22"/>
      <c r="C1748" s="4">
        <f t="shared" ca="1" si="106"/>
        <v>294</v>
      </c>
      <c r="D1748" s="16"/>
      <c r="E1748" s="16"/>
      <c r="F1748" s="22"/>
      <c r="G1748" s="29"/>
      <c r="K1748" s="30"/>
      <c r="AS1748">
        <v>1748</v>
      </c>
      <c r="AT1748">
        <f t="shared" si="110"/>
        <v>255</v>
      </c>
    </row>
    <row r="1749" spans="1:46" ht="15.75" x14ac:dyDescent="0.25">
      <c r="A1749" s="16">
        <v>1707</v>
      </c>
      <c r="B1749" s="22"/>
      <c r="C1749" s="4">
        <f t="shared" ca="1" si="106"/>
        <v>210</v>
      </c>
      <c r="D1749" s="16"/>
      <c r="E1749" s="16"/>
      <c r="F1749" s="22"/>
      <c r="G1749" s="29"/>
      <c r="K1749" s="30"/>
      <c r="AS1749">
        <v>1749</v>
      </c>
      <c r="AT1749">
        <f t="shared" si="110"/>
        <v>255</v>
      </c>
    </row>
    <row r="1750" spans="1:46" ht="15.75" x14ac:dyDescent="0.25">
      <c r="A1750" s="16">
        <v>1708</v>
      </c>
      <c r="B1750" s="22"/>
      <c r="C1750" s="4">
        <f t="shared" ca="1" si="106"/>
        <v>178</v>
      </c>
      <c r="D1750" s="16"/>
      <c r="E1750" s="16"/>
      <c r="F1750" s="22"/>
      <c r="G1750" s="29"/>
      <c r="K1750" s="30"/>
      <c r="AS1750">
        <v>1750</v>
      </c>
      <c r="AT1750">
        <f t="shared" si="110"/>
        <v>255</v>
      </c>
    </row>
    <row r="1751" spans="1:46" ht="15.75" x14ac:dyDescent="0.25">
      <c r="A1751" s="16">
        <v>1709</v>
      </c>
      <c r="B1751" s="22"/>
      <c r="C1751" s="4">
        <f t="shared" ca="1" si="106"/>
        <v>265</v>
      </c>
      <c r="D1751" s="16"/>
      <c r="E1751" s="16"/>
      <c r="F1751" s="22"/>
      <c r="G1751" s="29"/>
      <c r="K1751" s="30"/>
      <c r="AS1751">
        <v>1751</v>
      </c>
      <c r="AT1751">
        <f>4*60+7</f>
        <v>247</v>
      </c>
    </row>
    <row r="1752" spans="1:46" ht="15.75" x14ac:dyDescent="0.25">
      <c r="A1752" s="16">
        <v>1710</v>
      </c>
      <c r="B1752" s="22"/>
      <c r="C1752" s="4">
        <f t="shared" ca="1" si="106"/>
        <v>278</v>
      </c>
      <c r="D1752" s="16"/>
      <c r="E1752" s="16"/>
      <c r="F1752" s="22"/>
      <c r="G1752" s="29"/>
      <c r="K1752" s="30"/>
      <c r="AS1752">
        <v>1752</v>
      </c>
      <c r="AT1752">
        <f>4*60+15</f>
        <v>255</v>
      </c>
    </row>
    <row r="1753" spans="1:46" ht="15.75" x14ac:dyDescent="0.25">
      <c r="A1753" s="16">
        <v>1711</v>
      </c>
      <c r="B1753" s="22"/>
      <c r="C1753" s="4">
        <f t="shared" ca="1" si="106"/>
        <v>283</v>
      </c>
      <c r="D1753" s="16"/>
      <c r="E1753" s="16"/>
      <c r="F1753" s="22"/>
      <c r="G1753" s="29"/>
      <c r="K1753" s="30"/>
      <c r="AS1753">
        <v>1753</v>
      </c>
      <c r="AT1753">
        <f>3*60+49</f>
        <v>229</v>
      </c>
    </row>
    <row r="1754" spans="1:46" ht="15.75" x14ac:dyDescent="0.25">
      <c r="A1754" s="16">
        <v>1712</v>
      </c>
      <c r="B1754" s="22"/>
      <c r="C1754" s="4">
        <f t="shared" ca="1" si="106"/>
        <v>321</v>
      </c>
      <c r="D1754" s="16"/>
      <c r="E1754" s="16"/>
      <c r="F1754" s="22"/>
      <c r="G1754" s="29"/>
      <c r="K1754" s="30"/>
      <c r="AS1754">
        <v>1754</v>
      </c>
      <c r="AT1754">
        <f>3*60+49</f>
        <v>229</v>
      </c>
    </row>
    <row r="1755" spans="1:46" ht="15.75" x14ac:dyDescent="0.25">
      <c r="A1755" s="16">
        <v>1713</v>
      </c>
      <c r="B1755" s="22"/>
      <c r="C1755" s="4">
        <f t="shared" ca="1" si="106"/>
        <v>184</v>
      </c>
      <c r="D1755" s="16"/>
      <c r="E1755" s="16"/>
      <c r="F1755" s="22"/>
      <c r="G1755" s="29"/>
      <c r="K1755" s="30"/>
      <c r="AS1755">
        <v>1755</v>
      </c>
      <c r="AT1755">
        <f>4*60+8</f>
        <v>248</v>
      </c>
    </row>
    <row r="1756" spans="1:46" ht="15.75" x14ac:dyDescent="0.25">
      <c r="A1756" s="16">
        <v>1714</v>
      </c>
      <c r="B1756" s="22"/>
      <c r="C1756" s="4">
        <f t="shared" ca="1" si="106"/>
        <v>227</v>
      </c>
      <c r="D1756" s="16"/>
      <c r="E1756" s="16"/>
      <c r="F1756" s="22"/>
      <c r="G1756" s="29"/>
      <c r="K1756" s="30"/>
      <c r="AS1756">
        <v>1756</v>
      </c>
      <c r="AT1756">
        <f>4*60+8</f>
        <v>248</v>
      </c>
    </row>
    <row r="1757" spans="1:46" ht="15.75" x14ac:dyDescent="0.25">
      <c r="A1757" s="16">
        <v>1715</v>
      </c>
      <c r="B1757" s="22"/>
      <c r="C1757" s="4">
        <f t="shared" ca="1" si="106"/>
        <v>170</v>
      </c>
      <c r="D1757" s="16"/>
      <c r="E1757" s="16"/>
      <c r="F1757" s="22"/>
      <c r="G1757" s="29"/>
      <c r="K1757" s="30"/>
      <c r="AS1757">
        <v>1757</v>
      </c>
      <c r="AT1757">
        <f>4*60+7</f>
        <v>247</v>
      </c>
    </row>
    <row r="1758" spans="1:46" ht="15.75" x14ac:dyDescent="0.25">
      <c r="A1758" s="16">
        <v>1716</v>
      </c>
      <c r="B1758" s="22"/>
      <c r="C1758" s="4">
        <f t="shared" ca="1" si="106"/>
        <v>323</v>
      </c>
      <c r="D1758" s="16"/>
      <c r="E1758" s="16"/>
      <c r="F1758" s="22"/>
      <c r="G1758" s="29"/>
      <c r="K1758" s="30"/>
      <c r="AS1758">
        <v>1758</v>
      </c>
      <c r="AT1758">
        <f>4*60+7</f>
        <v>247</v>
      </c>
    </row>
    <row r="1759" spans="1:46" ht="15.75" x14ac:dyDescent="0.25">
      <c r="A1759" s="16">
        <v>1717</v>
      </c>
      <c r="B1759" s="22"/>
      <c r="C1759" s="4">
        <f t="shared" ca="1" si="106"/>
        <v>282</v>
      </c>
      <c r="D1759" s="16"/>
      <c r="E1759" s="16"/>
      <c r="F1759" s="22"/>
      <c r="G1759" s="29"/>
      <c r="K1759" s="30"/>
      <c r="AS1759">
        <v>1759</v>
      </c>
      <c r="AT1759">
        <f>4*60+7</f>
        <v>247</v>
      </c>
    </row>
    <row r="1760" spans="1:46" ht="15.75" x14ac:dyDescent="0.25">
      <c r="A1760" s="16">
        <v>1718</v>
      </c>
      <c r="B1760" s="22"/>
      <c r="C1760" s="4">
        <f t="shared" ca="1" si="106"/>
        <v>244</v>
      </c>
      <c r="D1760" s="16"/>
      <c r="E1760" s="16"/>
      <c r="F1760" s="22"/>
      <c r="G1760" s="29"/>
      <c r="K1760" s="30"/>
      <c r="AS1760">
        <v>1760</v>
      </c>
      <c r="AT1760">
        <f t="shared" ref="AT1760:AT1766" si="111">3*60+43</f>
        <v>223</v>
      </c>
    </row>
    <row r="1761" spans="1:46" ht="15.75" x14ac:dyDescent="0.25">
      <c r="A1761" s="16">
        <v>1719</v>
      </c>
      <c r="B1761" s="22"/>
      <c r="C1761" s="4">
        <f t="shared" ca="1" si="106"/>
        <v>252</v>
      </c>
      <c r="D1761" s="16"/>
      <c r="E1761" s="16"/>
      <c r="F1761" s="22"/>
      <c r="G1761" s="29"/>
      <c r="K1761" s="30"/>
      <c r="AS1761">
        <v>1761</v>
      </c>
      <c r="AT1761">
        <f t="shared" si="111"/>
        <v>223</v>
      </c>
    </row>
    <row r="1762" spans="1:46" ht="15.75" x14ac:dyDescent="0.25">
      <c r="A1762" s="16">
        <v>1720</v>
      </c>
      <c r="B1762" s="22"/>
      <c r="C1762" s="4">
        <f t="shared" ca="1" si="106"/>
        <v>257</v>
      </c>
      <c r="D1762" s="16"/>
      <c r="E1762" s="16"/>
      <c r="F1762" s="22"/>
      <c r="G1762" s="29"/>
      <c r="K1762" s="30"/>
      <c r="AS1762">
        <v>1762</v>
      </c>
      <c r="AT1762">
        <f t="shared" si="111"/>
        <v>223</v>
      </c>
    </row>
    <row r="1763" spans="1:46" ht="15.75" x14ac:dyDescent="0.25">
      <c r="A1763" s="16">
        <v>1721</v>
      </c>
      <c r="B1763" s="22"/>
      <c r="C1763" s="4">
        <f t="shared" ca="1" si="106"/>
        <v>220</v>
      </c>
      <c r="D1763" s="16"/>
      <c r="E1763" s="16"/>
      <c r="F1763" s="22"/>
      <c r="G1763" s="29"/>
      <c r="K1763" s="30"/>
      <c r="AS1763">
        <v>1763</v>
      </c>
      <c r="AT1763">
        <f t="shared" si="111"/>
        <v>223</v>
      </c>
    </row>
    <row r="1764" spans="1:46" ht="15.75" x14ac:dyDescent="0.25">
      <c r="A1764" s="16">
        <v>1722</v>
      </c>
      <c r="B1764" s="22"/>
      <c r="C1764" s="4">
        <f t="shared" ca="1" si="106"/>
        <v>245</v>
      </c>
      <c r="D1764" s="16"/>
      <c r="E1764" s="16"/>
      <c r="F1764" s="22"/>
      <c r="G1764" s="29"/>
      <c r="K1764" s="30"/>
      <c r="AS1764">
        <v>1764</v>
      </c>
      <c r="AT1764">
        <f t="shared" si="111"/>
        <v>223</v>
      </c>
    </row>
    <row r="1765" spans="1:46" ht="15.75" x14ac:dyDescent="0.25">
      <c r="A1765" s="16">
        <v>1723</v>
      </c>
      <c r="B1765" s="22"/>
      <c r="C1765" s="4">
        <f t="shared" ca="1" si="106"/>
        <v>247</v>
      </c>
      <c r="D1765" s="16"/>
      <c r="E1765" s="16"/>
      <c r="F1765" s="22"/>
      <c r="G1765" s="29"/>
      <c r="K1765" s="30"/>
      <c r="AS1765">
        <v>1765</v>
      </c>
      <c r="AT1765">
        <f t="shared" si="111"/>
        <v>223</v>
      </c>
    </row>
    <row r="1766" spans="1:46" ht="15.75" x14ac:dyDescent="0.25">
      <c r="A1766" s="16">
        <v>1724</v>
      </c>
      <c r="B1766" s="22"/>
      <c r="C1766" s="4">
        <f t="shared" ca="1" si="106"/>
        <v>300</v>
      </c>
      <c r="D1766" s="16"/>
      <c r="E1766" s="16"/>
      <c r="F1766" s="22"/>
      <c r="G1766" s="29"/>
      <c r="K1766" s="30"/>
      <c r="AS1766">
        <v>1766</v>
      </c>
      <c r="AT1766">
        <f t="shared" si="111"/>
        <v>223</v>
      </c>
    </row>
    <row r="1767" spans="1:46" ht="15.75" x14ac:dyDescent="0.25">
      <c r="A1767" s="16">
        <v>1725</v>
      </c>
      <c r="B1767" s="22"/>
      <c r="C1767" s="4">
        <f t="shared" ca="1" si="106"/>
        <v>235</v>
      </c>
      <c r="D1767" s="16"/>
      <c r="E1767" s="16"/>
      <c r="F1767" s="22"/>
      <c r="G1767" s="29"/>
      <c r="K1767" s="30"/>
      <c r="AS1767">
        <v>1767</v>
      </c>
      <c r="AT1767">
        <f t="shared" ref="AT1767:AT1772" si="112">3*60+42</f>
        <v>222</v>
      </c>
    </row>
    <row r="1768" spans="1:46" ht="15.75" x14ac:dyDescent="0.25">
      <c r="A1768" s="16">
        <v>1726</v>
      </c>
      <c r="B1768" s="22"/>
      <c r="C1768" s="4">
        <f t="shared" ca="1" si="106"/>
        <v>229</v>
      </c>
      <c r="D1768" s="16"/>
      <c r="E1768" s="16"/>
      <c r="F1768" s="22"/>
      <c r="G1768" s="29"/>
      <c r="K1768" s="30"/>
      <c r="AS1768">
        <v>1768</v>
      </c>
      <c r="AT1768">
        <f t="shared" si="112"/>
        <v>222</v>
      </c>
    </row>
    <row r="1769" spans="1:46" ht="15.75" x14ac:dyDescent="0.25">
      <c r="A1769" s="16">
        <v>1727</v>
      </c>
      <c r="B1769" s="22"/>
      <c r="C1769" s="4">
        <f t="shared" ca="1" si="106"/>
        <v>204</v>
      </c>
      <c r="D1769" s="16"/>
      <c r="E1769" s="16"/>
      <c r="F1769" s="22"/>
      <c r="G1769" s="29"/>
      <c r="K1769" s="30"/>
      <c r="AS1769">
        <v>1769</v>
      </c>
      <c r="AT1769">
        <f t="shared" si="112"/>
        <v>222</v>
      </c>
    </row>
    <row r="1770" spans="1:46" ht="15.75" x14ac:dyDescent="0.25">
      <c r="A1770" s="16">
        <v>1728</v>
      </c>
      <c r="B1770" s="22"/>
      <c r="C1770" s="4">
        <f t="shared" ca="1" si="106"/>
        <v>265</v>
      </c>
      <c r="D1770" s="16"/>
      <c r="E1770" s="16"/>
      <c r="F1770" s="22"/>
      <c r="G1770" s="29"/>
      <c r="K1770" s="30"/>
      <c r="AS1770">
        <v>1770</v>
      </c>
      <c r="AT1770">
        <f t="shared" si="112"/>
        <v>222</v>
      </c>
    </row>
    <row r="1771" spans="1:46" ht="15.75" x14ac:dyDescent="0.25">
      <c r="A1771" s="16">
        <v>1729</v>
      </c>
      <c r="B1771" s="22"/>
      <c r="C1771" s="4">
        <f t="shared" ref="C1771:C1834" ca="1" si="113">IF(OR(ISBLANK(A1771),A1771&gt;$I$9),NA(),OFFSET(INDIRECT($BA$3),A1771-1,0,1,1))</f>
        <v>263</v>
      </c>
      <c r="D1771" s="16"/>
      <c r="E1771" s="16"/>
      <c r="F1771" s="22"/>
      <c r="G1771" s="29"/>
      <c r="K1771" s="30"/>
      <c r="AS1771">
        <v>1771</v>
      </c>
      <c r="AT1771">
        <f t="shared" si="112"/>
        <v>222</v>
      </c>
    </row>
    <row r="1772" spans="1:46" ht="15.75" x14ac:dyDescent="0.25">
      <c r="A1772" s="16">
        <v>1730</v>
      </c>
      <c r="B1772" s="22"/>
      <c r="C1772" s="4">
        <f t="shared" ca="1" si="113"/>
        <v>250</v>
      </c>
      <c r="D1772" s="16"/>
      <c r="E1772" s="16"/>
      <c r="F1772" s="22"/>
      <c r="G1772" s="29"/>
      <c r="K1772" s="30"/>
      <c r="AS1772">
        <v>1772</v>
      </c>
      <c r="AT1772">
        <f t="shared" si="112"/>
        <v>222</v>
      </c>
    </row>
    <row r="1773" spans="1:46" ht="15.75" x14ac:dyDescent="0.25">
      <c r="A1773" s="16">
        <v>1731</v>
      </c>
      <c r="B1773" s="22"/>
      <c r="C1773" s="4">
        <f t="shared" ca="1" si="113"/>
        <v>227</v>
      </c>
      <c r="D1773" s="16"/>
      <c r="E1773" s="16"/>
      <c r="F1773" s="22"/>
      <c r="G1773" s="29"/>
      <c r="K1773" s="30"/>
      <c r="AS1773">
        <v>1773</v>
      </c>
      <c r="AT1773">
        <f>4*60+30</f>
        <v>270</v>
      </c>
    </row>
    <row r="1774" spans="1:46" ht="15.75" x14ac:dyDescent="0.25">
      <c r="A1774" s="16">
        <v>1732</v>
      </c>
      <c r="B1774" s="22"/>
      <c r="C1774" s="4">
        <f t="shared" ca="1" si="113"/>
        <v>260</v>
      </c>
      <c r="D1774" s="16"/>
      <c r="E1774" s="16"/>
      <c r="F1774" s="22"/>
      <c r="G1774" s="29"/>
      <c r="K1774" s="30"/>
      <c r="AS1774">
        <v>1774</v>
      </c>
      <c r="AT1774">
        <f>4*60+30</f>
        <v>270</v>
      </c>
    </row>
    <row r="1775" spans="1:46" ht="15.75" x14ac:dyDescent="0.25">
      <c r="A1775" s="16">
        <v>1733</v>
      </c>
      <c r="B1775" s="22"/>
      <c r="C1775" s="4">
        <f t="shared" ca="1" si="113"/>
        <v>266</v>
      </c>
      <c r="D1775" s="16"/>
      <c r="E1775" s="16"/>
      <c r="F1775" s="22"/>
      <c r="G1775" s="29"/>
      <c r="K1775" s="30"/>
      <c r="AS1775">
        <v>1775</v>
      </c>
      <c r="AT1775">
        <f>4*60+30</f>
        <v>270</v>
      </c>
    </row>
    <row r="1776" spans="1:46" ht="15.75" x14ac:dyDescent="0.25">
      <c r="A1776" s="16">
        <v>1734</v>
      </c>
      <c r="B1776" s="22"/>
      <c r="C1776" s="4">
        <f t="shared" ca="1" si="113"/>
        <v>196</v>
      </c>
      <c r="D1776" s="16"/>
      <c r="E1776" s="16"/>
      <c r="F1776" s="22"/>
      <c r="G1776" s="29"/>
      <c r="K1776" s="30"/>
      <c r="AS1776">
        <v>1776</v>
      </c>
      <c r="AT1776">
        <f t="shared" ref="AT1776:AT1784" si="114">4*60+9</f>
        <v>249</v>
      </c>
    </row>
    <row r="1777" spans="1:46" ht="15.75" x14ac:dyDescent="0.25">
      <c r="A1777" s="16">
        <v>1735</v>
      </c>
      <c r="B1777" s="22"/>
      <c r="C1777" s="4">
        <f t="shared" ca="1" si="113"/>
        <v>210</v>
      </c>
      <c r="D1777" s="16"/>
      <c r="E1777" s="16"/>
      <c r="F1777" s="22"/>
      <c r="G1777" s="29"/>
      <c r="K1777" s="30"/>
      <c r="AS1777">
        <v>1777</v>
      </c>
      <c r="AT1777">
        <f t="shared" si="114"/>
        <v>249</v>
      </c>
    </row>
    <row r="1778" spans="1:46" ht="15.75" x14ac:dyDescent="0.25">
      <c r="A1778" s="16">
        <v>1736</v>
      </c>
      <c r="B1778" s="22"/>
      <c r="C1778" s="4">
        <f t="shared" ca="1" si="113"/>
        <v>289</v>
      </c>
      <c r="D1778" s="16"/>
      <c r="E1778" s="16"/>
      <c r="F1778" s="22"/>
      <c r="G1778" s="29"/>
      <c r="K1778" s="30"/>
      <c r="AS1778">
        <v>1778</v>
      </c>
      <c r="AT1778">
        <f t="shared" si="114"/>
        <v>249</v>
      </c>
    </row>
    <row r="1779" spans="1:46" ht="15.75" x14ac:dyDescent="0.25">
      <c r="A1779" s="16">
        <v>1737</v>
      </c>
      <c r="B1779" s="22"/>
      <c r="C1779" s="4">
        <f t="shared" ca="1" si="113"/>
        <v>259</v>
      </c>
      <c r="D1779" s="16"/>
      <c r="E1779" s="16"/>
      <c r="F1779" s="22"/>
      <c r="G1779" s="29"/>
      <c r="K1779" s="30"/>
      <c r="AS1779">
        <v>1779</v>
      </c>
      <c r="AT1779">
        <f t="shared" si="114"/>
        <v>249</v>
      </c>
    </row>
    <row r="1780" spans="1:46" ht="15.75" x14ac:dyDescent="0.25">
      <c r="A1780" s="16">
        <v>1738</v>
      </c>
      <c r="B1780" s="22"/>
      <c r="C1780" s="4">
        <f t="shared" ca="1" si="113"/>
        <v>245</v>
      </c>
      <c r="D1780" s="16"/>
      <c r="E1780" s="16"/>
      <c r="F1780" s="22"/>
      <c r="G1780" s="29"/>
      <c r="K1780" s="30"/>
      <c r="AS1780">
        <v>1780</v>
      </c>
      <c r="AT1780">
        <f t="shared" si="114"/>
        <v>249</v>
      </c>
    </row>
    <row r="1781" spans="1:46" ht="15.75" x14ac:dyDescent="0.25">
      <c r="A1781" s="16">
        <v>1739</v>
      </c>
      <c r="B1781" s="22"/>
      <c r="C1781" s="4">
        <f t="shared" ca="1" si="113"/>
        <v>196</v>
      </c>
      <c r="D1781" s="16"/>
      <c r="E1781" s="16"/>
      <c r="F1781" s="22"/>
      <c r="G1781" s="29"/>
      <c r="K1781" s="30"/>
      <c r="AS1781">
        <v>1781</v>
      </c>
      <c r="AT1781">
        <f t="shared" si="114"/>
        <v>249</v>
      </c>
    </row>
    <row r="1782" spans="1:46" ht="15.75" x14ac:dyDescent="0.25">
      <c r="A1782" s="16">
        <v>1740</v>
      </c>
      <c r="B1782" s="22"/>
      <c r="C1782" s="4">
        <f t="shared" ca="1" si="113"/>
        <v>308</v>
      </c>
      <c r="D1782" s="16"/>
      <c r="E1782" s="16"/>
      <c r="F1782" s="22"/>
      <c r="G1782" s="29"/>
      <c r="K1782" s="30"/>
      <c r="AS1782">
        <v>1782</v>
      </c>
      <c r="AT1782">
        <f t="shared" si="114"/>
        <v>249</v>
      </c>
    </row>
    <row r="1783" spans="1:46" ht="15.75" x14ac:dyDescent="0.25">
      <c r="A1783" s="16">
        <v>1741</v>
      </c>
      <c r="B1783" s="22"/>
      <c r="C1783" s="4">
        <f t="shared" ca="1" si="113"/>
        <v>250</v>
      </c>
      <c r="D1783" s="16"/>
      <c r="E1783" s="16"/>
      <c r="F1783" s="22"/>
      <c r="G1783" s="29"/>
      <c r="K1783" s="30"/>
      <c r="AS1783">
        <v>1783</v>
      </c>
      <c r="AT1783">
        <f t="shared" si="114"/>
        <v>249</v>
      </c>
    </row>
    <row r="1784" spans="1:46" ht="15.75" x14ac:dyDescent="0.25">
      <c r="A1784" s="16">
        <v>1742</v>
      </c>
      <c r="B1784" s="22"/>
      <c r="C1784" s="4">
        <f t="shared" ca="1" si="113"/>
        <v>220</v>
      </c>
      <c r="D1784" s="16"/>
      <c r="E1784" s="16"/>
      <c r="F1784" s="22"/>
      <c r="G1784" s="29"/>
      <c r="K1784" s="30"/>
      <c r="AS1784">
        <v>1784</v>
      </c>
      <c r="AT1784">
        <f t="shared" si="114"/>
        <v>249</v>
      </c>
    </row>
    <row r="1785" spans="1:46" ht="15.75" x14ac:dyDescent="0.25">
      <c r="A1785" s="16">
        <v>1743</v>
      </c>
      <c r="B1785" s="22"/>
      <c r="C1785" s="4">
        <f t="shared" ca="1" si="113"/>
        <v>217</v>
      </c>
      <c r="D1785" s="16"/>
      <c r="E1785" s="16"/>
      <c r="F1785" s="22"/>
      <c r="G1785" s="29"/>
      <c r="K1785" s="30"/>
      <c r="AS1785">
        <v>1785</v>
      </c>
      <c r="AT1785">
        <f t="shared" ref="AT1785:AT1793" si="115">3*60+29</f>
        <v>209</v>
      </c>
    </row>
    <row r="1786" spans="1:46" ht="15.75" x14ac:dyDescent="0.25">
      <c r="A1786" s="16">
        <v>1744</v>
      </c>
      <c r="B1786" s="22"/>
      <c r="C1786" s="4">
        <f t="shared" ca="1" si="113"/>
        <v>226</v>
      </c>
      <c r="D1786" s="16"/>
      <c r="E1786" s="16"/>
      <c r="F1786" s="22"/>
      <c r="G1786" s="29"/>
      <c r="K1786" s="30"/>
      <c r="AS1786">
        <v>1786</v>
      </c>
      <c r="AT1786">
        <f t="shared" si="115"/>
        <v>209</v>
      </c>
    </row>
    <row r="1787" spans="1:46" ht="15.75" x14ac:dyDescent="0.25">
      <c r="A1787" s="16">
        <v>1745</v>
      </c>
      <c r="B1787" s="22"/>
      <c r="C1787" s="4">
        <f t="shared" ca="1" si="113"/>
        <v>245</v>
      </c>
      <c r="D1787" s="16"/>
      <c r="E1787" s="16"/>
      <c r="F1787" s="22"/>
      <c r="G1787" s="29"/>
      <c r="K1787" s="30"/>
      <c r="AS1787">
        <v>1787</v>
      </c>
      <c r="AT1787">
        <f t="shared" si="115"/>
        <v>209</v>
      </c>
    </row>
    <row r="1788" spans="1:46" ht="15.75" x14ac:dyDescent="0.25">
      <c r="A1788" s="16">
        <v>1746</v>
      </c>
      <c r="B1788" s="22"/>
      <c r="C1788" s="4">
        <f t="shared" ca="1" si="113"/>
        <v>244</v>
      </c>
      <c r="D1788" s="16"/>
      <c r="E1788" s="16"/>
      <c r="F1788" s="22"/>
      <c r="G1788" s="29"/>
      <c r="K1788" s="30"/>
      <c r="AS1788">
        <v>1788</v>
      </c>
      <c r="AT1788">
        <f t="shared" si="115"/>
        <v>209</v>
      </c>
    </row>
    <row r="1789" spans="1:46" ht="15.75" x14ac:dyDescent="0.25">
      <c r="A1789" s="16">
        <v>1747</v>
      </c>
      <c r="B1789" s="22"/>
      <c r="C1789" s="4">
        <f t="shared" ca="1" si="113"/>
        <v>252</v>
      </c>
      <c r="D1789" s="16"/>
      <c r="E1789" s="16"/>
      <c r="F1789" s="22"/>
      <c r="G1789" s="29"/>
      <c r="K1789" s="30"/>
      <c r="AS1789">
        <v>1789</v>
      </c>
      <c r="AT1789">
        <f t="shared" si="115"/>
        <v>209</v>
      </c>
    </row>
    <row r="1790" spans="1:46" ht="15.75" x14ac:dyDescent="0.25">
      <c r="A1790" s="16">
        <v>1748</v>
      </c>
      <c r="B1790" s="22"/>
      <c r="C1790" s="4">
        <f t="shared" ca="1" si="113"/>
        <v>254</v>
      </c>
      <c r="D1790" s="16"/>
      <c r="E1790" s="16"/>
      <c r="F1790" s="22"/>
      <c r="G1790" s="29"/>
      <c r="K1790" s="30"/>
      <c r="AS1790">
        <v>1790</v>
      </c>
      <c r="AT1790">
        <f t="shared" si="115"/>
        <v>209</v>
      </c>
    </row>
    <row r="1791" spans="1:46" ht="15.75" x14ac:dyDescent="0.25">
      <c r="A1791" s="16">
        <v>1749</v>
      </c>
      <c r="B1791" s="22"/>
      <c r="C1791" s="4">
        <f t="shared" ca="1" si="113"/>
        <v>258</v>
      </c>
      <c r="D1791" s="16"/>
      <c r="E1791" s="16"/>
      <c r="F1791" s="22"/>
      <c r="G1791" s="29"/>
      <c r="K1791" s="30"/>
      <c r="AS1791">
        <v>1791</v>
      </c>
      <c r="AT1791">
        <f t="shared" si="115"/>
        <v>209</v>
      </c>
    </row>
    <row r="1792" spans="1:46" ht="15.75" x14ac:dyDescent="0.25">
      <c r="A1792" s="16">
        <v>1750</v>
      </c>
      <c r="B1792" s="22"/>
      <c r="C1792" s="4">
        <f t="shared" ca="1" si="113"/>
        <v>246</v>
      </c>
      <c r="D1792" s="16"/>
      <c r="E1792" s="16"/>
      <c r="F1792" s="22"/>
      <c r="G1792" s="29"/>
      <c r="K1792" s="30"/>
      <c r="AS1792">
        <v>1792</v>
      </c>
      <c r="AT1792">
        <f t="shared" si="115"/>
        <v>209</v>
      </c>
    </row>
    <row r="1793" spans="1:46" ht="15.75" x14ac:dyDescent="0.25">
      <c r="A1793" s="16">
        <v>1751</v>
      </c>
      <c r="B1793" s="22"/>
      <c r="C1793" s="4">
        <f t="shared" ca="1" si="113"/>
        <v>197</v>
      </c>
      <c r="D1793" s="16"/>
      <c r="E1793" s="16"/>
      <c r="F1793" s="22"/>
      <c r="G1793" s="29"/>
      <c r="K1793" s="30"/>
      <c r="AS1793">
        <v>1793</v>
      </c>
      <c r="AT1793">
        <f t="shared" si="115"/>
        <v>209</v>
      </c>
    </row>
    <row r="1794" spans="1:46" ht="15.75" x14ac:dyDescent="0.25">
      <c r="A1794" s="16">
        <v>1752</v>
      </c>
      <c r="B1794" s="22"/>
      <c r="C1794" s="4">
        <f t="shared" ca="1" si="113"/>
        <v>260</v>
      </c>
      <c r="D1794" s="16"/>
      <c r="E1794" s="16"/>
      <c r="F1794" s="22"/>
      <c r="G1794" s="29"/>
      <c r="K1794" s="30"/>
      <c r="AS1794">
        <v>1794</v>
      </c>
      <c r="AT1794">
        <f>3*60+20</f>
        <v>200</v>
      </c>
    </row>
    <row r="1795" spans="1:46" ht="15.75" x14ac:dyDescent="0.25">
      <c r="A1795" s="16">
        <v>1753</v>
      </c>
      <c r="B1795" s="22"/>
      <c r="C1795" s="4">
        <f t="shared" ca="1" si="113"/>
        <v>245</v>
      </c>
      <c r="D1795" s="16"/>
      <c r="E1795" s="16"/>
      <c r="F1795" s="22"/>
      <c r="G1795" s="29"/>
      <c r="K1795" s="30"/>
      <c r="AS1795">
        <v>1795</v>
      </c>
      <c r="AT1795">
        <f>3*60+20</f>
        <v>200</v>
      </c>
    </row>
    <row r="1796" spans="1:46" ht="15.75" x14ac:dyDescent="0.25">
      <c r="A1796" s="16">
        <v>1754</v>
      </c>
      <c r="B1796" s="22"/>
      <c r="C1796" s="4">
        <f t="shared" ca="1" si="113"/>
        <v>223</v>
      </c>
      <c r="D1796" s="16"/>
      <c r="E1796" s="16"/>
      <c r="F1796" s="22"/>
      <c r="G1796" s="29"/>
      <c r="K1796" s="30"/>
      <c r="AS1796">
        <v>1796</v>
      </c>
      <c r="AT1796">
        <f>3*60+20</f>
        <v>200</v>
      </c>
    </row>
    <row r="1797" spans="1:46" ht="15.75" x14ac:dyDescent="0.25">
      <c r="A1797" s="16">
        <v>1755</v>
      </c>
      <c r="B1797" s="22"/>
      <c r="C1797" s="4">
        <f t="shared" ca="1" si="113"/>
        <v>273</v>
      </c>
      <c r="D1797" s="16"/>
      <c r="E1797" s="16"/>
      <c r="F1797" s="22"/>
      <c r="G1797" s="29"/>
      <c r="K1797" s="30"/>
      <c r="AS1797">
        <v>1797</v>
      </c>
      <c r="AT1797">
        <f>3*60+20</f>
        <v>200</v>
      </c>
    </row>
    <row r="1798" spans="1:46" ht="15.75" x14ac:dyDescent="0.25">
      <c r="A1798" s="16">
        <v>1756</v>
      </c>
      <c r="B1798" s="22"/>
      <c r="C1798" s="4">
        <f t="shared" ca="1" si="113"/>
        <v>237</v>
      </c>
      <c r="D1798" s="16"/>
      <c r="E1798" s="16"/>
      <c r="F1798" s="22"/>
      <c r="G1798" s="29"/>
      <c r="K1798" s="30"/>
      <c r="AS1798">
        <v>1798</v>
      </c>
      <c r="AT1798">
        <f>3*60+23</f>
        <v>203</v>
      </c>
    </row>
    <row r="1799" spans="1:46" ht="15.75" x14ac:dyDescent="0.25">
      <c r="A1799" s="16">
        <v>1757</v>
      </c>
      <c r="B1799" s="22"/>
      <c r="C1799" s="4">
        <f t="shared" ca="1" si="113"/>
        <v>186</v>
      </c>
      <c r="D1799" s="16"/>
      <c r="E1799" s="16"/>
      <c r="F1799" s="22"/>
      <c r="G1799" s="29"/>
      <c r="K1799" s="30"/>
      <c r="AS1799">
        <v>1799</v>
      </c>
      <c r="AT1799">
        <f>3*60+23</f>
        <v>203</v>
      </c>
    </row>
    <row r="1800" spans="1:46" ht="15.75" x14ac:dyDescent="0.25">
      <c r="A1800" s="16">
        <v>1758</v>
      </c>
      <c r="B1800" s="22"/>
      <c r="C1800" s="4">
        <f t="shared" ca="1" si="113"/>
        <v>223</v>
      </c>
      <c r="D1800" s="16"/>
      <c r="E1800" s="16"/>
      <c r="F1800" s="22"/>
      <c r="G1800" s="29"/>
      <c r="K1800" s="30"/>
      <c r="AS1800">
        <v>1800</v>
      </c>
      <c r="AT1800">
        <f>3*60+23</f>
        <v>203</v>
      </c>
    </row>
    <row r="1801" spans="1:46" ht="15.75" x14ac:dyDescent="0.25">
      <c r="A1801" s="16">
        <v>1759</v>
      </c>
      <c r="B1801" s="22"/>
      <c r="C1801" s="4">
        <f t="shared" ca="1" si="113"/>
        <v>268</v>
      </c>
      <c r="D1801" s="16"/>
      <c r="E1801" s="16"/>
      <c r="F1801" s="22"/>
      <c r="G1801" s="29"/>
      <c r="K1801" s="30"/>
      <c r="AS1801">
        <v>1801</v>
      </c>
      <c r="AT1801">
        <f>3*60+23</f>
        <v>203</v>
      </c>
    </row>
    <row r="1802" spans="1:46" ht="15.75" x14ac:dyDescent="0.25">
      <c r="A1802" s="16">
        <v>1760</v>
      </c>
      <c r="B1802" s="22"/>
      <c r="C1802" s="4">
        <f t="shared" ca="1" si="113"/>
        <v>229</v>
      </c>
      <c r="D1802" s="16"/>
      <c r="E1802" s="16"/>
      <c r="F1802" s="22"/>
      <c r="G1802" s="29"/>
      <c r="K1802" s="30"/>
      <c r="AS1802">
        <v>1802</v>
      </c>
      <c r="AT1802">
        <f>3*60+45</f>
        <v>225</v>
      </c>
    </row>
    <row r="1803" spans="1:46" ht="15.75" x14ac:dyDescent="0.25">
      <c r="A1803" s="16">
        <v>1761</v>
      </c>
      <c r="B1803" s="22"/>
      <c r="C1803" s="4">
        <f t="shared" ca="1" si="113"/>
        <v>199</v>
      </c>
      <c r="D1803" s="16"/>
      <c r="E1803" s="16"/>
      <c r="F1803" s="22"/>
      <c r="G1803" s="29"/>
      <c r="K1803" s="30"/>
      <c r="AS1803">
        <v>1803</v>
      </c>
      <c r="AT1803">
        <f t="shared" ref="AT1803:AT1812" si="116">3*60+23</f>
        <v>203</v>
      </c>
    </row>
    <row r="1804" spans="1:46" ht="15.75" x14ac:dyDescent="0.25">
      <c r="A1804" s="16">
        <v>1762</v>
      </c>
      <c r="B1804" s="22"/>
      <c r="C1804" s="4">
        <f t="shared" ca="1" si="113"/>
        <v>237</v>
      </c>
      <c r="D1804" s="16"/>
      <c r="E1804" s="16"/>
      <c r="F1804" s="22"/>
      <c r="G1804" s="29"/>
      <c r="K1804" s="30"/>
      <c r="AS1804">
        <v>1804</v>
      </c>
      <c r="AT1804">
        <f t="shared" si="116"/>
        <v>203</v>
      </c>
    </row>
    <row r="1805" spans="1:46" ht="15.75" x14ac:dyDescent="0.25">
      <c r="A1805" s="16">
        <v>1763</v>
      </c>
      <c r="B1805" s="22"/>
      <c r="C1805" s="4">
        <f t="shared" ca="1" si="113"/>
        <v>238</v>
      </c>
      <c r="D1805" s="16"/>
      <c r="E1805" s="16"/>
      <c r="F1805" s="22"/>
      <c r="G1805" s="29"/>
      <c r="K1805" s="30"/>
      <c r="AS1805">
        <v>1805</v>
      </c>
      <c r="AT1805">
        <f t="shared" si="116"/>
        <v>203</v>
      </c>
    </row>
    <row r="1806" spans="1:46" ht="15.75" x14ac:dyDescent="0.25">
      <c r="A1806" s="16">
        <v>1764</v>
      </c>
      <c r="B1806" s="22"/>
      <c r="C1806" s="4">
        <f t="shared" ca="1" si="113"/>
        <v>220</v>
      </c>
      <c r="D1806" s="16"/>
      <c r="E1806" s="16"/>
      <c r="F1806" s="22"/>
      <c r="G1806" s="29"/>
      <c r="K1806" s="30"/>
      <c r="AS1806">
        <v>1806</v>
      </c>
      <c r="AT1806">
        <f t="shared" si="116"/>
        <v>203</v>
      </c>
    </row>
    <row r="1807" spans="1:46" ht="15.75" x14ac:dyDescent="0.25">
      <c r="A1807" s="16">
        <v>1765</v>
      </c>
      <c r="B1807" s="22"/>
      <c r="C1807" s="4">
        <f t="shared" ca="1" si="113"/>
        <v>268</v>
      </c>
      <c r="D1807" s="16"/>
      <c r="E1807" s="16"/>
      <c r="F1807" s="22"/>
      <c r="G1807" s="29"/>
      <c r="K1807" s="30"/>
      <c r="AS1807">
        <v>1807</v>
      </c>
      <c r="AT1807">
        <f t="shared" si="116"/>
        <v>203</v>
      </c>
    </row>
    <row r="1808" spans="1:46" ht="15.75" x14ac:dyDescent="0.25">
      <c r="A1808" s="16">
        <v>1766</v>
      </c>
      <c r="B1808" s="22"/>
      <c r="C1808" s="4">
        <f t="shared" ca="1" si="113"/>
        <v>227</v>
      </c>
      <c r="D1808" s="16"/>
      <c r="E1808" s="16"/>
      <c r="F1808" s="22"/>
      <c r="G1808" s="29"/>
      <c r="K1808" s="30"/>
      <c r="AS1808">
        <v>1808</v>
      </c>
      <c r="AT1808">
        <f t="shared" si="116"/>
        <v>203</v>
      </c>
    </row>
    <row r="1809" spans="1:46" ht="15.75" x14ac:dyDescent="0.25">
      <c r="A1809" s="16">
        <v>1767</v>
      </c>
      <c r="B1809" s="22"/>
      <c r="C1809" s="4">
        <f t="shared" ca="1" si="113"/>
        <v>215</v>
      </c>
      <c r="D1809" s="16"/>
      <c r="E1809" s="16"/>
      <c r="F1809" s="22"/>
      <c r="G1809" s="29"/>
      <c r="K1809" s="30"/>
      <c r="AS1809">
        <v>1809</v>
      </c>
      <c r="AT1809">
        <f t="shared" si="116"/>
        <v>203</v>
      </c>
    </row>
    <row r="1810" spans="1:46" ht="15.75" x14ac:dyDescent="0.25">
      <c r="A1810" s="16">
        <v>1768</v>
      </c>
      <c r="B1810" s="22"/>
      <c r="C1810" s="4">
        <f t="shared" ca="1" si="113"/>
        <v>225</v>
      </c>
      <c r="D1810" s="16"/>
      <c r="E1810" s="16"/>
      <c r="F1810" s="22"/>
      <c r="G1810" s="29"/>
      <c r="K1810" s="30"/>
      <c r="AS1810">
        <v>1810</v>
      </c>
      <c r="AT1810">
        <f t="shared" si="116"/>
        <v>203</v>
      </c>
    </row>
    <row r="1811" spans="1:46" ht="15.75" x14ac:dyDescent="0.25">
      <c r="A1811" s="16">
        <v>1769</v>
      </c>
      <c r="B1811" s="22"/>
      <c r="C1811" s="4">
        <f t="shared" ca="1" si="113"/>
        <v>233</v>
      </c>
      <c r="D1811" s="16"/>
      <c r="E1811" s="16"/>
      <c r="F1811" s="22"/>
      <c r="G1811" s="29"/>
      <c r="K1811" s="30"/>
      <c r="AS1811">
        <v>1811</v>
      </c>
      <c r="AT1811">
        <f t="shared" si="116"/>
        <v>203</v>
      </c>
    </row>
    <row r="1812" spans="1:46" ht="15.75" x14ac:dyDescent="0.25">
      <c r="A1812" s="16">
        <v>1770</v>
      </c>
      <c r="B1812" s="22"/>
      <c r="C1812" s="4">
        <f t="shared" ca="1" si="113"/>
        <v>171</v>
      </c>
      <c r="D1812" s="16"/>
      <c r="E1812" s="16"/>
      <c r="F1812" s="22"/>
      <c r="G1812" s="29"/>
      <c r="K1812" s="30"/>
      <c r="AS1812">
        <v>1812</v>
      </c>
      <c r="AT1812">
        <f t="shared" si="116"/>
        <v>203</v>
      </c>
    </row>
    <row r="1813" spans="1:46" ht="15.75" x14ac:dyDescent="0.25">
      <c r="A1813" s="16">
        <v>1771</v>
      </c>
      <c r="B1813" s="22"/>
      <c r="C1813" s="4">
        <f t="shared" ca="1" si="113"/>
        <v>225</v>
      </c>
      <c r="D1813" s="16"/>
      <c r="E1813" s="16"/>
      <c r="F1813" s="22"/>
      <c r="G1813" s="29"/>
      <c r="K1813" s="30"/>
      <c r="AS1813">
        <v>1813</v>
      </c>
      <c r="AT1813">
        <f t="shared" ref="AT1813:AT1822" si="117">3*60+28</f>
        <v>208</v>
      </c>
    </row>
    <row r="1814" spans="1:46" ht="15.75" x14ac:dyDescent="0.25">
      <c r="A1814" s="16">
        <v>1772</v>
      </c>
      <c r="B1814" s="22"/>
      <c r="C1814" s="4">
        <f t="shared" ca="1" si="113"/>
        <v>242</v>
      </c>
      <c r="D1814" s="16"/>
      <c r="E1814" s="16"/>
      <c r="F1814" s="22"/>
      <c r="G1814" s="29"/>
      <c r="K1814" s="30"/>
      <c r="AS1814">
        <v>1814</v>
      </c>
      <c r="AT1814">
        <f t="shared" si="117"/>
        <v>208</v>
      </c>
    </row>
    <row r="1815" spans="1:46" ht="15.75" x14ac:dyDescent="0.25">
      <c r="A1815" s="16">
        <v>1773</v>
      </c>
      <c r="B1815" s="22"/>
      <c r="C1815" s="4">
        <f t="shared" ca="1" si="113"/>
        <v>266</v>
      </c>
      <c r="D1815" s="16"/>
      <c r="E1815" s="16"/>
      <c r="F1815" s="22"/>
      <c r="G1815" s="29"/>
      <c r="K1815" s="30"/>
      <c r="AS1815">
        <v>1815</v>
      </c>
      <c r="AT1815">
        <f t="shared" si="117"/>
        <v>208</v>
      </c>
    </row>
    <row r="1816" spans="1:46" ht="15.75" x14ac:dyDescent="0.25">
      <c r="A1816" s="16">
        <v>1774</v>
      </c>
      <c r="B1816" s="22"/>
      <c r="C1816" s="4">
        <f t="shared" ca="1" si="113"/>
        <v>227</v>
      </c>
      <c r="D1816" s="16"/>
      <c r="E1816" s="16"/>
      <c r="F1816" s="22"/>
      <c r="G1816" s="29"/>
      <c r="K1816" s="30"/>
      <c r="AS1816">
        <v>1816</v>
      </c>
      <c r="AT1816">
        <f t="shared" si="117"/>
        <v>208</v>
      </c>
    </row>
    <row r="1817" spans="1:46" ht="15.75" x14ac:dyDescent="0.25">
      <c r="A1817" s="16">
        <v>1775</v>
      </c>
      <c r="B1817" s="22"/>
      <c r="C1817" s="4">
        <f t="shared" ca="1" si="113"/>
        <v>210</v>
      </c>
      <c r="D1817" s="16"/>
      <c r="E1817" s="16"/>
      <c r="F1817" s="22"/>
      <c r="G1817" s="29"/>
      <c r="K1817" s="30"/>
      <c r="AS1817">
        <v>1817</v>
      </c>
      <c r="AT1817">
        <f t="shared" si="117"/>
        <v>208</v>
      </c>
    </row>
    <row r="1818" spans="1:46" ht="15.75" x14ac:dyDescent="0.25">
      <c r="A1818" s="16">
        <v>1776</v>
      </c>
      <c r="B1818" s="22"/>
      <c r="C1818" s="4">
        <f t="shared" ca="1" si="113"/>
        <v>247</v>
      </c>
      <c r="D1818" s="16"/>
      <c r="E1818" s="16"/>
      <c r="F1818" s="22"/>
      <c r="G1818" s="29"/>
      <c r="K1818" s="30"/>
      <c r="AS1818">
        <v>1818</v>
      </c>
      <c r="AT1818">
        <f t="shared" si="117"/>
        <v>208</v>
      </c>
    </row>
    <row r="1819" spans="1:46" ht="15.75" x14ac:dyDescent="0.25">
      <c r="A1819" s="16">
        <v>1777</v>
      </c>
      <c r="B1819" s="22"/>
      <c r="C1819" s="4">
        <f t="shared" ca="1" si="113"/>
        <v>240</v>
      </c>
      <c r="D1819" s="16"/>
      <c r="E1819" s="16"/>
      <c r="F1819" s="22"/>
      <c r="G1819" s="29"/>
      <c r="K1819" s="30"/>
      <c r="AS1819">
        <v>1819</v>
      </c>
      <c r="AT1819">
        <f t="shared" si="117"/>
        <v>208</v>
      </c>
    </row>
    <row r="1820" spans="1:46" ht="15.75" x14ac:dyDescent="0.25">
      <c r="A1820" s="16">
        <v>1778</v>
      </c>
      <c r="B1820" s="22"/>
      <c r="C1820" s="4">
        <f t="shared" ca="1" si="113"/>
        <v>249</v>
      </c>
      <c r="D1820" s="16"/>
      <c r="E1820" s="16"/>
      <c r="F1820" s="22"/>
      <c r="G1820" s="29"/>
      <c r="K1820" s="30"/>
      <c r="AS1820">
        <v>1820</v>
      </c>
      <c r="AT1820">
        <f t="shared" si="117"/>
        <v>208</v>
      </c>
    </row>
    <row r="1821" spans="1:46" ht="15.75" x14ac:dyDescent="0.25">
      <c r="A1821" s="16">
        <v>1779</v>
      </c>
      <c r="B1821" s="22"/>
      <c r="C1821" s="4">
        <f t="shared" ca="1" si="113"/>
        <v>228</v>
      </c>
      <c r="D1821" s="16"/>
      <c r="E1821" s="16"/>
      <c r="F1821" s="22"/>
      <c r="G1821" s="29"/>
      <c r="K1821" s="30"/>
      <c r="AS1821">
        <v>1821</v>
      </c>
      <c r="AT1821">
        <f t="shared" si="117"/>
        <v>208</v>
      </c>
    </row>
    <row r="1822" spans="1:46" ht="15.75" x14ac:dyDescent="0.25">
      <c r="A1822" s="16">
        <v>1780</v>
      </c>
      <c r="B1822" s="22"/>
      <c r="C1822" s="4">
        <f t="shared" ca="1" si="113"/>
        <v>243</v>
      </c>
      <c r="D1822" s="16"/>
      <c r="E1822" s="16"/>
      <c r="F1822" s="22"/>
      <c r="G1822" s="29"/>
      <c r="K1822" s="30"/>
      <c r="AS1822">
        <v>1822</v>
      </c>
      <c r="AT1822">
        <f t="shared" si="117"/>
        <v>208</v>
      </c>
    </row>
    <row r="1823" spans="1:46" ht="15.75" x14ac:dyDescent="0.25">
      <c r="A1823" s="16">
        <v>1781</v>
      </c>
      <c r="B1823" s="22"/>
      <c r="C1823" s="4">
        <f t="shared" ca="1" si="113"/>
        <v>143</v>
      </c>
      <c r="D1823" s="16"/>
      <c r="E1823" s="16"/>
      <c r="F1823" s="22"/>
      <c r="G1823" s="29"/>
      <c r="K1823" s="30"/>
      <c r="AS1823">
        <v>1823</v>
      </c>
      <c r="AT1823">
        <f>3*60+49</f>
        <v>229</v>
      </c>
    </row>
    <row r="1824" spans="1:46" ht="15.75" x14ac:dyDescent="0.25">
      <c r="A1824" s="16">
        <v>1782</v>
      </c>
      <c r="B1824" s="22"/>
      <c r="C1824" s="4">
        <f t="shared" ca="1" si="113"/>
        <v>229</v>
      </c>
      <c r="D1824" s="16"/>
      <c r="E1824" s="16"/>
      <c r="F1824" s="22"/>
      <c r="G1824" s="29"/>
      <c r="K1824" s="30"/>
      <c r="AS1824">
        <v>1824</v>
      </c>
      <c r="AT1824">
        <f>3*60+49</f>
        <v>229</v>
      </c>
    </row>
    <row r="1825" spans="1:46" ht="15.75" x14ac:dyDescent="0.25">
      <c r="A1825" s="16">
        <v>1783</v>
      </c>
      <c r="B1825" s="22"/>
      <c r="C1825" s="4">
        <f t="shared" ca="1" si="113"/>
        <v>327</v>
      </c>
      <c r="D1825" s="16"/>
      <c r="E1825" s="16"/>
      <c r="F1825" s="22"/>
      <c r="G1825" s="29"/>
      <c r="K1825" s="30"/>
      <c r="AS1825">
        <v>1825</v>
      </c>
      <c r="AT1825">
        <f>3*60+49</f>
        <v>229</v>
      </c>
    </row>
    <row r="1826" spans="1:46" ht="15.75" x14ac:dyDescent="0.25">
      <c r="A1826" s="16">
        <v>1784</v>
      </c>
      <c r="B1826" s="22"/>
      <c r="C1826" s="4">
        <f t="shared" ca="1" si="113"/>
        <v>222</v>
      </c>
      <c r="D1826" s="16"/>
      <c r="E1826" s="16"/>
      <c r="F1826" s="22"/>
      <c r="G1826" s="29"/>
      <c r="K1826" s="30"/>
      <c r="AS1826">
        <v>1826</v>
      </c>
      <c r="AT1826">
        <f>3*60+49</f>
        <v>229</v>
      </c>
    </row>
    <row r="1827" spans="1:46" ht="15.75" x14ac:dyDescent="0.25">
      <c r="A1827" s="16">
        <v>1785</v>
      </c>
      <c r="B1827" s="22"/>
      <c r="C1827" s="4">
        <f t="shared" ca="1" si="113"/>
        <v>243</v>
      </c>
      <c r="D1827" s="16"/>
      <c r="E1827" s="16"/>
      <c r="F1827" s="22"/>
      <c r="G1827" s="29"/>
      <c r="K1827" s="30"/>
      <c r="AS1827">
        <v>1827</v>
      </c>
      <c r="AT1827">
        <f>3*60+49</f>
        <v>229</v>
      </c>
    </row>
    <row r="1828" spans="1:46" ht="15.75" x14ac:dyDescent="0.25">
      <c r="A1828" s="16">
        <v>1786</v>
      </c>
      <c r="B1828" s="22"/>
      <c r="C1828" s="4">
        <f t="shared" ca="1" si="113"/>
        <v>210</v>
      </c>
      <c r="D1828" s="16"/>
      <c r="E1828" s="16"/>
      <c r="F1828" s="22"/>
      <c r="G1828" s="29"/>
      <c r="K1828" s="30"/>
      <c r="AS1828">
        <v>1828</v>
      </c>
      <c r="AT1828">
        <f>3*60+53</f>
        <v>233</v>
      </c>
    </row>
    <row r="1829" spans="1:46" ht="15.75" x14ac:dyDescent="0.25">
      <c r="A1829" s="16">
        <v>1787</v>
      </c>
      <c r="B1829" s="22"/>
      <c r="C1829" s="4">
        <f t="shared" ca="1" si="113"/>
        <v>207</v>
      </c>
      <c r="D1829" s="16"/>
      <c r="E1829" s="16"/>
      <c r="F1829" s="22"/>
      <c r="G1829" s="29"/>
      <c r="K1829" s="30"/>
      <c r="AS1829">
        <v>1829</v>
      </c>
      <c r="AT1829">
        <f>3*60+53</f>
        <v>233</v>
      </c>
    </row>
    <row r="1830" spans="1:46" ht="15.75" x14ac:dyDescent="0.25">
      <c r="A1830" s="16">
        <v>1788</v>
      </c>
      <c r="B1830" s="22"/>
      <c r="C1830" s="4">
        <f t="shared" ca="1" si="113"/>
        <v>231</v>
      </c>
      <c r="D1830" s="16"/>
      <c r="E1830" s="16"/>
      <c r="F1830" s="22"/>
      <c r="G1830" s="29"/>
      <c r="K1830" s="30"/>
      <c r="AS1830">
        <v>1830</v>
      </c>
      <c r="AT1830">
        <f>3*60+44</f>
        <v>224</v>
      </c>
    </row>
    <row r="1831" spans="1:46" ht="15.75" x14ac:dyDescent="0.25">
      <c r="A1831" s="16">
        <v>1789</v>
      </c>
      <c r="B1831" s="22"/>
      <c r="C1831" s="4">
        <f t="shared" ca="1" si="113"/>
        <v>231</v>
      </c>
      <c r="D1831" s="16"/>
      <c r="E1831" s="16"/>
      <c r="F1831" s="22"/>
      <c r="G1831" s="29"/>
      <c r="K1831" s="30"/>
      <c r="AS1831">
        <v>1831</v>
      </c>
      <c r="AT1831">
        <f>4*60+30</f>
        <v>270</v>
      </c>
    </row>
    <row r="1832" spans="1:46" ht="15.75" x14ac:dyDescent="0.25">
      <c r="A1832" s="16">
        <v>1790</v>
      </c>
      <c r="B1832" s="22"/>
      <c r="C1832" s="4">
        <f t="shared" ca="1" si="113"/>
        <v>280</v>
      </c>
      <c r="D1832" s="16"/>
      <c r="E1832" s="16"/>
      <c r="F1832" s="22"/>
      <c r="G1832" s="29"/>
      <c r="K1832" s="30"/>
      <c r="AS1832">
        <v>1832</v>
      </c>
      <c r="AT1832">
        <f>4*60+30</f>
        <v>270</v>
      </c>
    </row>
    <row r="1833" spans="1:46" ht="15.75" x14ac:dyDescent="0.25">
      <c r="A1833" s="16">
        <v>1791</v>
      </c>
      <c r="B1833" s="22"/>
      <c r="C1833" s="4">
        <f t="shared" ca="1" si="113"/>
        <v>245</v>
      </c>
      <c r="D1833" s="16"/>
      <c r="E1833" s="16"/>
      <c r="F1833" s="22"/>
      <c r="G1833" s="29"/>
      <c r="K1833" s="30"/>
      <c r="AS1833">
        <v>1833</v>
      </c>
      <c r="AT1833">
        <f>3*60+30</f>
        <v>210</v>
      </c>
    </row>
    <row r="1834" spans="1:46" ht="15.75" x14ac:dyDescent="0.25">
      <c r="A1834" s="16">
        <v>1792</v>
      </c>
      <c r="B1834" s="22"/>
      <c r="C1834" s="4">
        <f t="shared" ca="1" si="113"/>
        <v>193</v>
      </c>
      <c r="D1834" s="16"/>
      <c r="E1834" s="16"/>
      <c r="F1834" s="22"/>
      <c r="G1834" s="29"/>
      <c r="K1834" s="30"/>
      <c r="AS1834">
        <v>1834</v>
      </c>
      <c r="AT1834">
        <f>3*60+30</f>
        <v>210</v>
      </c>
    </row>
    <row r="1835" spans="1:46" ht="15.75" x14ac:dyDescent="0.25">
      <c r="A1835" s="16">
        <v>1793</v>
      </c>
      <c r="B1835" s="22"/>
      <c r="C1835" s="4">
        <f t="shared" ref="C1835:C1898" ca="1" si="118">IF(OR(ISBLANK(A1835),A1835&gt;$I$9),NA(),OFFSET(INDIRECT($BA$3),A1835-1,0,1,1))</f>
        <v>214</v>
      </c>
      <c r="D1835" s="16"/>
      <c r="E1835" s="16"/>
      <c r="F1835" s="22"/>
      <c r="G1835" s="29"/>
      <c r="K1835" s="30"/>
      <c r="AS1835">
        <v>1835</v>
      </c>
      <c r="AT1835">
        <f>3*60+30</f>
        <v>210</v>
      </c>
    </row>
    <row r="1836" spans="1:46" ht="15.75" x14ac:dyDescent="0.25">
      <c r="A1836" s="16">
        <v>1794</v>
      </c>
      <c r="B1836" s="22"/>
      <c r="C1836" s="4">
        <f t="shared" ca="1" si="118"/>
        <v>269</v>
      </c>
      <c r="D1836" s="16"/>
      <c r="E1836" s="16"/>
      <c r="F1836" s="22"/>
      <c r="G1836" s="29"/>
      <c r="K1836" s="30"/>
      <c r="AS1836">
        <v>1836</v>
      </c>
      <c r="AT1836">
        <f>3*60+30</f>
        <v>210</v>
      </c>
    </row>
    <row r="1837" spans="1:46" ht="15.75" x14ac:dyDescent="0.25">
      <c r="A1837" s="16">
        <v>1795</v>
      </c>
      <c r="B1837" s="22"/>
      <c r="C1837" s="4">
        <f t="shared" ca="1" si="118"/>
        <v>265</v>
      </c>
      <c r="D1837" s="16"/>
      <c r="E1837" s="16"/>
      <c r="F1837" s="22"/>
      <c r="G1837" s="29"/>
      <c r="K1837" s="30"/>
      <c r="AS1837">
        <v>1837</v>
      </c>
      <c r="AT1837">
        <f>3*60+30</f>
        <v>210</v>
      </c>
    </row>
    <row r="1838" spans="1:46" ht="15.75" x14ac:dyDescent="0.25">
      <c r="A1838" s="16">
        <v>1796</v>
      </c>
      <c r="B1838" s="22"/>
      <c r="C1838" s="4">
        <f t="shared" ca="1" si="118"/>
        <v>249</v>
      </c>
      <c r="D1838" s="16"/>
      <c r="E1838" s="16"/>
      <c r="F1838" s="22"/>
      <c r="G1838" s="29"/>
      <c r="K1838" s="30"/>
      <c r="AS1838">
        <v>1838</v>
      </c>
      <c r="AT1838">
        <f>3*60+22</f>
        <v>202</v>
      </c>
    </row>
    <row r="1839" spans="1:46" ht="15.75" x14ac:dyDescent="0.25">
      <c r="A1839" s="16">
        <v>1797</v>
      </c>
      <c r="B1839" s="22"/>
      <c r="C1839" s="4">
        <f t="shared" ca="1" si="118"/>
        <v>230</v>
      </c>
      <c r="D1839" s="16"/>
      <c r="E1839" s="16"/>
      <c r="F1839" s="22"/>
      <c r="G1839" s="29"/>
      <c r="K1839" s="30"/>
      <c r="AS1839">
        <v>1839</v>
      </c>
      <c r="AT1839">
        <f>3*60+27</f>
        <v>207</v>
      </c>
    </row>
    <row r="1840" spans="1:46" ht="15.75" x14ac:dyDescent="0.25">
      <c r="A1840" s="16">
        <v>1798</v>
      </c>
      <c r="B1840" s="22"/>
      <c r="C1840" s="4">
        <f t="shared" ca="1" si="118"/>
        <v>244</v>
      </c>
      <c r="D1840" s="16"/>
      <c r="E1840" s="16"/>
      <c r="F1840" s="22"/>
      <c r="G1840" s="29"/>
      <c r="K1840" s="30"/>
      <c r="AS1840">
        <v>1840</v>
      </c>
      <c r="AT1840">
        <f>3*60+36</f>
        <v>216</v>
      </c>
    </row>
    <row r="1841" spans="1:46" ht="15.75" x14ac:dyDescent="0.25">
      <c r="A1841" s="16">
        <v>1799</v>
      </c>
      <c r="B1841" s="22"/>
      <c r="C1841" s="4">
        <f t="shared" ca="1" si="118"/>
        <v>178</v>
      </c>
      <c r="D1841" s="16"/>
      <c r="E1841" s="16"/>
      <c r="F1841" s="22"/>
      <c r="G1841" s="29"/>
      <c r="K1841" s="30"/>
      <c r="AS1841">
        <v>1841</v>
      </c>
      <c r="AT1841">
        <f>3*60+27</f>
        <v>207</v>
      </c>
    </row>
    <row r="1842" spans="1:46" ht="15.75" x14ac:dyDescent="0.25">
      <c r="A1842" s="16">
        <v>1800</v>
      </c>
      <c r="B1842" s="22"/>
      <c r="C1842" s="4">
        <f t="shared" ca="1" si="118"/>
        <v>253</v>
      </c>
      <c r="D1842" s="16"/>
      <c r="E1842" s="16"/>
      <c r="F1842" s="22"/>
      <c r="G1842" s="29"/>
      <c r="K1842" s="30"/>
      <c r="AS1842">
        <v>1842</v>
      </c>
      <c r="AT1842">
        <f>3*60+53</f>
        <v>233</v>
      </c>
    </row>
    <row r="1843" spans="1:46" ht="15.75" x14ac:dyDescent="0.25">
      <c r="A1843" s="16">
        <v>1801</v>
      </c>
      <c r="B1843" s="22"/>
      <c r="C1843" s="4">
        <f t="shared" ca="1" si="118"/>
        <v>244</v>
      </c>
      <c r="D1843" s="16"/>
      <c r="E1843" s="16"/>
      <c r="F1843" s="22"/>
      <c r="G1843" s="29"/>
      <c r="K1843" s="30"/>
      <c r="AS1843">
        <v>1843</v>
      </c>
      <c r="AT1843">
        <f>3*60+53</f>
        <v>233</v>
      </c>
    </row>
    <row r="1844" spans="1:46" ht="15.75" x14ac:dyDescent="0.25">
      <c r="A1844" s="16">
        <v>1802</v>
      </c>
      <c r="B1844" s="22"/>
      <c r="C1844" s="4">
        <f t="shared" ca="1" si="118"/>
        <v>240</v>
      </c>
      <c r="D1844" s="16"/>
      <c r="E1844" s="16"/>
      <c r="F1844" s="22"/>
      <c r="G1844" s="29"/>
      <c r="K1844" s="30"/>
      <c r="AS1844">
        <v>1844</v>
      </c>
      <c r="AT1844">
        <f>3*60+53</f>
        <v>233</v>
      </c>
    </row>
    <row r="1845" spans="1:46" ht="15.75" x14ac:dyDescent="0.25">
      <c r="A1845" s="16">
        <v>1803</v>
      </c>
      <c r="B1845" s="22"/>
      <c r="C1845" s="4">
        <f t="shared" ca="1" si="118"/>
        <v>175</v>
      </c>
      <c r="D1845" s="16"/>
      <c r="E1845" s="16"/>
      <c r="F1845" s="22"/>
      <c r="G1845" s="29"/>
      <c r="K1845" s="30"/>
      <c r="AS1845">
        <v>1845</v>
      </c>
      <c r="AT1845">
        <f>3*60+53</f>
        <v>233</v>
      </c>
    </row>
    <row r="1846" spans="1:46" ht="15.75" x14ac:dyDescent="0.25">
      <c r="A1846" s="16">
        <v>1804</v>
      </c>
      <c r="B1846" s="22"/>
      <c r="C1846" s="4">
        <f t="shared" ca="1" si="118"/>
        <v>212</v>
      </c>
      <c r="D1846" s="16"/>
      <c r="E1846" s="16"/>
      <c r="F1846" s="22"/>
      <c r="G1846" s="29"/>
      <c r="K1846" s="30"/>
      <c r="AS1846">
        <v>1846</v>
      </c>
      <c r="AT1846">
        <f>3*60+53</f>
        <v>233</v>
      </c>
    </row>
    <row r="1847" spans="1:46" ht="15.75" x14ac:dyDescent="0.25">
      <c r="A1847" s="16">
        <v>1805</v>
      </c>
      <c r="B1847" s="22"/>
      <c r="C1847" s="4">
        <f t="shared" ca="1" si="118"/>
        <v>201</v>
      </c>
      <c r="D1847" s="16"/>
      <c r="E1847" s="16"/>
      <c r="F1847" s="22"/>
      <c r="G1847" s="29"/>
      <c r="K1847" s="30"/>
      <c r="AS1847">
        <v>1847</v>
      </c>
      <c r="AT1847">
        <f>3*60+58</f>
        <v>238</v>
      </c>
    </row>
    <row r="1848" spans="1:46" ht="15.75" x14ac:dyDescent="0.25">
      <c r="A1848" s="16">
        <v>1806</v>
      </c>
      <c r="B1848" s="22"/>
      <c r="C1848" s="4">
        <f t="shared" ca="1" si="118"/>
        <v>303</v>
      </c>
      <c r="D1848" s="16"/>
      <c r="E1848" s="16"/>
      <c r="F1848" s="22"/>
      <c r="G1848" s="29"/>
      <c r="K1848" s="30"/>
      <c r="AS1848">
        <v>1848</v>
      </c>
      <c r="AT1848">
        <f>3*60+58</f>
        <v>238</v>
      </c>
    </row>
    <row r="1849" spans="1:46" ht="15.75" x14ac:dyDescent="0.25">
      <c r="A1849" s="16">
        <v>1807</v>
      </c>
      <c r="B1849" s="22"/>
      <c r="C1849" s="4">
        <f t="shared" ca="1" si="118"/>
        <v>166</v>
      </c>
      <c r="D1849" s="16"/>
      <c r="E1849" s="16"/>
      <c r="F1849" s="22"/>
      <c r="G1849" s="29"/>
      <c r="K1849" s="30"/>
      <c r="AS1849">
        <v>1849</v>
      </c>
      <c r="AT1849">
        <f>3*60+58</f>
        <v>238</v>
      </c>
    </row>
    <row r="1850" spans="1:46" ht="15.75" x14ac:dyDescent="0.25">
      <c r="A1850" s="16">
        <v>1808</v>
      </c>
      <c r="B1850" s="22"/>
      <c r="C1850" s="4">
        <f t="shared" ca="1" si="118"/>
        <v>209</v>
      </c>
      <c r="D1850" s="16"/>
      <c r="E1850" s="16"/>
      <c r="F1850" s="22"/>
      <c r="G1850" s="29"/>
      <c r="K1850" s="30"/>
      <c r="AS1850">
        <v>1850</v>
      </c>
      <c r="AT1850">
        <f>5*60+2</f>
        <v>302</v>
      </c>
    </row>
    <row r="1851" spans="1:46" ht="15.75" x14ac:dyDescent="0.25">
      <c r="A1851" s="16">
        <v>1809</v>
      </c>
      <c r="B1851" s="22"/>
      <c r="C1851" s="4">
        <f t="shared" ca="1" si="118"/>
        <v>270</v>
      </c>
      <c r="D1851" s="16"/>
      <c r="E1851" s="16"/>
      <c r="F1851" s="22"/>
      <c r="G1851" s="29"/>
      <c r="K1851" s="30"/>
      <c r="AS1851">
        <v>1851</v>
      </c>
      <c r="AT1851">
        <f>5*60+2</f>
        <v>302</v>
      </c>
    </row>
    <row r="1852" spans="1:46" ht="15.75" x14ac:dyDescent="0.25">
      <c r="A1852" s="16">
        <v>1810</v>
      </c>
      <c r="B1852" s="22"/>
      <c r="C1852" s="4">
        <f t="shared" ca="1" si="118"/>
        <v>214</v>
      </c>
      <c r="D1852" s="16"/>
      <c r="E1852" s="16"/>
      <c r="F1852" s="22"/>
      <c r="G1852" s="29"/>
      <c r="K1852" s="30"/>
      <c r="AS1852">
        <v>1852</v>
      </c>
      <c r="AT1852">
        <f>3*60+38</f>
        <v>218</v>
      </c>
    </row>
    <row r="1853" spans="1:46" ht="15.75" x14ac:dyDescent="0.25">
      <c r="A1853" s="16">
        <v>1811</v>
      </c>
      <c r="B1853" s="22"/>
      <c r="C1853" s="4">
        <f t="shared" ca="1" si="118"/>
        <v>180</v>
      </c>
      <c r="D1853" s="16"/>
      <c r="E1853" s="16"/>
      <c r="F1853" s="22"/>
      <c r="G1853" s="29"/>
      <c r="K1853" s="30"/>
      <c r="AS1853">
        <v>1853</v>
      </c>
      <c r="AT1853">
        <f>3*60+38</f>
        <v>218</v>
      </c>
    </row>
    <row r="1854" spans="1:46" ht="15.75" x14ac:dyDescent="0.25">
      <c r="A1854" s="16">
        <v>1812</v>
      </c>
      <c r="B1854" s="22"/>
      <c r="C1854" s="4">
        <f t="shared" ca="1" si="118"/>
        <v>234</v>
      </c>
      <c r="D1854" s="16"/>
      <c r="E1854" s="16"/>
      <c r="F1854" s="22"/>
      <c r="G1854" s="29"/>
      <c r="K1854" s="30"/>
      <c r="AS1854">
        <v>1854</v>
      </c>
      <c r="AT1854">
        <f>4*60+13</f>
        <v>253</v>
      </c>
    </row>
    <row r="1855" spans="1:46" ht="15.75" x14ac:dyDescent="0.25">
      <c r="A1855" s="16">
        <v>1813</v>
      </c>
      <c r="B1855" s="22"/>
      <c r="C1855" s="4">
        <f t="shared" ca="1" si="118"/>
        <v>207</v>
      </c>
      <c r="D1855" s="16"/>
      <c r="E1855" s="16"/>
      <c r="F1855" s="22"/>
      <c r="G1855" s="29"/>
      <c r="K1855" s="30"/>
      <c r="AS1855">
        <v>1855</v>
      </c>
      <c r="AT1855">
        <f t="shared" ref="AT1855:AT1860" si="119">4*60+2</f>
        <v>242</v>
      </c>
    </row>
    <row r="1856" spans="1:46" ht="15.75" x14ac:dyDescent="0.25">
      <c r="A1856" s="16">
        <v>1814</v>
      </c>
      <c r="B1856" s="22"/>
      <c r="C1856" s="4">
        <f t="shared" ca="1" si="118"/>
        <v>191</v>
      </c>
      <c r="D1856" s="16"/>
      <c r="E1856" s="16"/>
      <c r="F1856" s="22"/>
      <c r="G1856" s="29"/>
      <c r="K1856" s="30"/>
      <c r="AS1856">
        <v>1856</v>
      </c>
      <c r="AT1856">
        <f t="shared" si="119"/>
        <v>242</v>
      </c>
    </row>
    <row r="1857" spans="1:46" ht="15.75" x14ac:dyDescent="0.25">
      <c r="A1857" s="16">
        <v>1815</v>
      </c>
      <c r="B1857" s="22"/>
      <c r="C1857" s="4">
        <f t="shared" ca="1" si="118"/>
        <v>352</v>
      </c>
      <c r="D1857" s="16"/>
      <c r="E1857" s="16"/>
      <c r="F1857" s="22"/>
      <c r="G1857" s="29"/>
      <c r="K1857" s="30"/>
      <c r="AS1857">
        <v>1857</v>
      </c>
      <c r="AT1857">
        <f t="shared" si="119"/>
        <v>242</v>
      </c>
    </row>
    <row r="1858" spans="1:46" ht="15.75" x14ac:dyDescent="0.25">
      <c r="A1858" s="16">
        <v>1816</v>
      </c>
      <c r="B1858" s="22"/>
      <c r="C1858" s="4">
        <f t="shared" ca="1" si="118"/>
        <v>293</v>
      </c>
      <c r="D1858" s="16"/>
      <c r="E1858" s="16"/>
      <c r="F1858" s="22"/>
      <c r="G1858" s="29"/>
      <c r="K1858" s="30"/>
      <c r="AS1858">
        <v>1858</v>
      </c>
      <c r="AT1858">
        <f t="shared" si="119"/>
        <v>242</v>
      </c>
    </row>
    <row r="1859" spans="1:46" ht="15.75" x14ac:dyDescent="0.25">
      <c r="A1859" s="16">
        <v>1817</v>
      </c>
      <c r="B1859" s="22"/>
      <c r="C1859" s="4">
        <f t="shared" ca="1" si="118"/>
        <v>205</v>
      </c>
      <c r="D1859" s="16"/>
      <c r="E1859" s="16"/>
      <c r="F1859" s="22"/>
      <c r="G1859" s="29"/>
      <c r="K1859" s="30"/>
      <c r="AS1859">
        <v>1859</v>
      </c>
      <c r="AT1859">
        <f t="shared" si="119"/>
        <v>242</v>
      </c>
    </row>
    <row r="1860" spans="1:46" ht="15.75" x14ac:dyDescent="0.25">
      <c r="A1860" s="16">
        <v>1818</v>
      </c>
      <c r="B1860" s="22"/>
      <c r="C1860" s="4">
        <f t="shared" ca="1" si="118"/>
        <v>258</v>
      </c>
      <c r="D1860" s="16"/>
      <c r="E1860" s="16"/>
      <c r="F1860" s="22"/>
      <c r="G1860" s="29"/>
      <c r="K1860" s="30"/>
      <c r="AS1860">
        <v>1860</v>
      </c>
      <c r="AT1860">
        <f t="shared" si="119"/>
        <v>242</v>
      </c>
    </row>
    <row r="1861" spans="1:46" ht="15.75" x14ac:dyDescent="0.25">
      <c r="A1861" s="16">
        <v>1819</v>
      </c>
      <c r="B1861" s="22"/>
      <c r="C1861" s="4">
        <f t="shared" ca="1" si="118"/>
        <v>258</v>
      </c>
      <c r="D1861" s="16"/>
      <c r="E1861" s="16"/>
      <c r="F1861" s="22"/>
      <c r="G1861" s="29"/>
      <c r="K1861" s="30"/>
      <c r="AS1861">
        <v>1861</v>
      </c>
      <c r="AT1861">
        <f>3*60+32</f>
        <v>212</v>
      </c>
    </row>
    <row r="1862" spans="1:46" ht="15.75" x14ac:dyDescent="0.25">
      <c r="A1862" s="16">
        <v>1820</v>
      </c>
      <c r="B1862" s="22"/>
      <c r="C1862" s="4">
        <f t="shared" ca="1" si="118"/>
        <v>256</v>
      </c>
      <c r="D1862" s="16"/>
      <c r="E1862" s="16"/>
      <c r="F1862" s="22"/>
      <c r="G1862" s="29"/>
      <c r="K1862" s="30"/>
      <c r="AS1862">
        <v>1862</v>
      </c>
      <c r="AT1862">
        <f>3*60+32</f>
        <v>212</v>
      </c>
    </row>
    <row r="1863" spans="1:46" ht="15.75" x14ac:dyDescent="0.25">
      <c r="A1863" s="16">
        <v>1821</v>
      </c>
      <c r="B1863" s="22"/>
      <c r="C1863" s="4">
        <f t="shared" ca="1" si="118"/>
        <v>227</v>
      </c>
      <c r="D1863" s="16"/>
      <c r="E1863" s="16"/>
      <c r="F1863" s="22"/>
      <c r="G1863" s="29"/>
      <c r="K1863" s="30"/>
      <c r="AS1863">
        <v>1863</v>
      </c>
      <c r="AT1863">
        <f>3*60+32</f>
        <v>212</v>
      </c>
    </row>
    <row r="1864" spans="1:46" ht="15.75" x14ac:dyDescent="0.25">
      <c r="A1864" s="16">
        <v>1822</v>
      </c>
      <c r="B1864" s="22"/>
      <c r="C1864" s="4">
        <f t="shared" ca="1" si="118"/>
        <v>315</v>
      </c>
      <c r="D1864" s="16"/>
      <c r="E1864" s="16"/>
      <c r="F1864" s="22"/>
      <c r="G1864" s="29"/>
      <c r="K1864" s="30"/>
      <c r="AS1864">
        <v>1864</v>
      </c>
      <c r="AT1864">
        <f t="shared" ref="AT1864:AT1870" si="120">4*60+3</f>
        <v>243</v>
      </c>
    </row>
    <row r="1865" spans="1:46" ht="15.75" x14ac:dyDescent="0.25">
      <c r="A1865" s="16">
        <v>1823</v>
      </c>
      <c r="B1865" s="22"/>
      <c r="C1865" s="4">
        <f t="shared" ca="1" si="118"/>
        <v>273</v>
      </c>
      <c r="D1865" s="16"/>
      <c r="E1865" s="16"/>
      <c r="F1865" s="22"/>
      <c r="G1865" s="29"/>
      <c r="K1865" s="30"/>
      <c r="AS1865">
        <v>1865</v>
      </c>
      <c r="AT1865">
        <f t="shared" si="120"/>
        <v>243</v>
      </c>
    </row>
    <row r="1866" spans="1:46" ht="15.75" x14ac:dyDescent="0.25">
      <c r="A1866" s="16">
        <v>1824</v>
      </c>
      <c r="B1866" s="22"/>
      <c r="C1866" s="4">
        <f t="shared" ca="1" si="118"/>
        <v>200</v>
      </c>
      <c r="D1866" s="16"/>
      <c r="E1866" s="16"/>
      <c r="F1866" s="22"/>
      <c r="G1866" s="29"/>
      <c r="K1866" s="30"/>
      <c r="AS1866">
        <v>1866</v>
      </c>
      <c r="AT1866">
        <f t="shared" si="120"/>
        <v>243</v>
      </c>
    </row>
    <row r="1867" spans="1:46" ht="15.75" x14ac:dyDescent="0.25">
      <c r="A1867" s="16">
        <v>1825</v>
      </c>
      <c r="B1867" s="22"/>
      <c r="C1867" s="4">
        <f t="shared" ca="1" si="118"/>
        <v>311</v>
      </c>
      <c r="D1867" s="16"/>
      <c r="E1867" s="16"/>
      <c r="F1867" s="22"/>
      <c r="G1867" s="29"/>
      <c r="K1867" s="30"/>
      <c r="AS1867">
        <v>1867</v>
      </c>
      <c r="AT1867">
        <f t="shared" si="120"/>
        <v>243</v>
      </c>
    </row>
    <row r="1868" spans="1:46" ht="15.75" x14ac:dyDescent="0.25">
      <c r="A1868" s="16">
        <v>1826</v>
      </c>
      <c r="B1868" s="22"/>
      <c r="C1868" s="4">
        <f t="shared" ca="1" si="118"/>
        <v>274</v>
      </c>
      <c r="D1868" s="16"/>
      <c r="E1868" s="16"/>
      <c r="F1868" s="22"/>
      <c r="G1868" s="29"/>
      <c r="K1868" s="30"/>
      <c r="AS1868">
        <v>1868</v>
      </c>
      <c r="AT1868">
        <f t="shared" si="120"/>
        <v>243</v>
      </c>
    </row>
    <row r="1869" spans="1:46" ht="15.75" x14ac:dyDescent="0.25">
      <c r="A1869" s="16">
        <v>1827</v>
      </c>
      <c r="B1869" s="22"/>
      <c r="C1869" s="4">
        <f t="shared" ca="1" si="118"/>
        <v>208</v>
      </c>
      <c r="D1869" s="16"/>
      <c r="E1869" s="16"/>
      <c r="F1869" s="22"/>
      <c r="G1869" s="29"/>
      <c r="K1869" s="30"/>
      <c r="AS1869">
        <v>1869</v>
      </c>
      <c r="AT1869">
        <f t="shared" si="120"/>
        <v>243</v>
      </c>
    </row>
    <row r="1870" spans="1:46" ht="15.75" x14ac:dyDescent="0.25">
      <c r="A1870" s="16">
        <v>1828</v>
      </c>
      <c r="B1870" s="22"/>
      <c r="C1870" s="4">
        <f t="shared" ca="1" si="118"/>
        <v>216</v>
      </c>
      <c r="D1870" s="16"/>
      <c r="E1870" s="16"/>
      <c r="F1870" s="22"/>
      <c r="G1870" s="29"/>
      <c r="K1870" s="30"/>
      <c r="AS1870">
        <v>1870</v>
      </c>
      <c r="AT1870">
        <f t="shared" si="120"/>
        <v>243</v>
      </c>
    </row>
    <row r="1871" spans="1:46" ht="15.75" x14ac:dyDescent="0.25">
      <c r="A1871" s="16">
        <v>1829</v>
      </c>
      <c r="B1871" s="22"/>
      <c r="C1871" s="4">
        <f t="shared" ca="1" si="118"/>
        <v>243</v>
      </c>
      <c r="D1871" s="16"/>
      <c r="E1871" s="16"/>
      <c r="F1871" s="22"/>
      <c r="G1871" s="29"/>
      <c r="K1871" s="30"/>
      <c r="AS1871">
        <v>1871</v>
      </c>
      <c r="AT1871">
        <f>3*60+55</f>
        <v>235</v>
      </c>
    </row>
    <row r="1872" spans="1:46" ht="15.75" x14ac:dyDescent="0.25">
      <c r="A1872" s="16">
        <v>1830</v>
      </c>
      <c r="B1872" s="22"/>
      <c r="C1872" s="4">
        <f t="shared" ca="1" si="118"/>
        <v>215</v>
      </c>
      <c r="D1872" s="16"/>
      <c r="E1872" s="16"/>
      <c r="F1872" s="22"/>
      <c r="G1872" s="29"/>
      <c r="K1872" s="30"/>
      <c r="AS1872">
        <v>1872</v>
      </c>
      <c r="AT1872">
        <f>3*60+55</f>
        <v>235</v>
      </c>
    </row>
    <row r="1873" spans="1:46" ht="15.75" x14ac:dyDescent="0.25">
      <c r="A1873" s="16">
        <v>1831</v>
      </c>
      <c r="B1873" s="22"/>
      <c r="C1873" s="4">
        <f t="shared" ca="1" si="118"/>
        <v>273</v>
      </c>
      <c r="D1873" s="16"/>
      <c r="E1873" s="16"/>
      <c r="F1873" s="22"/>
      <c r="G1873" s="29"/>
      <c r="K1873" s="30"/>
      <c r="AS1873">
        <v>1873</v>
      </c>
      <c r="AT1873">
        <f>4*60+36</f>
        <v>276</v>
      </c>
    </row>
    <row r="1874" spans="1:46" ht="15.75" x14ac:dyDescent="0.25">
      <c r="A1874" s="16">
        <v>1832</v>
      </c>
      <c r="B1874" s="22"/>
      <c r="C1874" s="4">
        <f t="shared" ca="1" si="118"/>
        <v>196</v>
      </c>
      <c r="D1874" s="16"/>
      <c r="E1874" s="16"/>
      <c r="F1874" s="22"/>
      <c r="G1874" s="29"/>
      <c r="K1874" s="30"/>
      <c r="AS1874">
        <v>1874</v>
      </c>
      <c r="AT1874">
        <f>4*60+36</f>
        <v>276</v>
      </c>
    </row>
    <row r="1875" spans="1:46" ht="15.75" x14ac:dyDescent="0.25">
      <c r="A1875" s="16">
        <v>1833</v>
      </c>
      <c r="B1875" s="22"/>
      <c r="C1875" s="4">
        <f t="shared" ca="1" si="118"/>
        <v>252</v>
      </c>
      <c r="D1875" s="16"/>
      <c r="E1875" s="16"/>
      <c r="F1875" s="22"/>
      <c r="G1875" s="29"/>
      <c r="K1875" s="30"/>
      <c r="AS1875">
        <v>1875</v>
      </c>
      <c r="AT1875">
        <f>4*60+36</f>
        <v>276</v>
      </c>
    </row>
    <row r="1876" spans="1:46" ht="15.75" x14ac:dyDescent="0.25">
      <c r="A1876" s="16">
        <v>1834</v>
      </c>
      <c r="B1876" s="22"/>
      <c r="C1876" s="4">
        <f t="shared" ca="1" si="118"/>
        <v>203</v>
      </c>
      <c r="D1876" s="16"/>
      <c r="E1876" s="16"/>
      <c r="F1876" s="22"/>
      <c r="G1876" s="29"/>
      <c r="K1876" s="30"/>
      <c r="AS1876">
        <v>1876</v>
      </c>
      <c r="AT1876">
        <f>4*60+7</f>
        <v>247</v>
      </c>
    </row>
    <row r="1877" spans="1:46" ht="15.75" x14ac:dyDescent="0.25">
      <c r="A1877" s="16">
        <v>1835</v>
      </c>
      <c r="B1877" s="22"/>
      <c r="C1877" s="4">
        <f t="shared" ca="1" si="118"/>
        <v>283</v>
      </c>
      <c r="D1877" s="16"/>
      <c r="E1877" s="16"/>
      <c r="F1877" s="22"/>
      <c r="G1877" s="29"/>
      <c r="K1877" s="30"/>
      <c r="AS1877">
        <v>1877</v>
      </c>
      <c r="AT1877">
        <f>4*60+7</f>
        <v>247</v>
      </c>
    </row>
    <row r="1878" spans="1:46" ht="15.75" x14ac:dyDescent="0.25">
      <c r="A1878" s="16">
        <v>1836</v>
      </c>
      <c r="B1878" s="22"/>
      <c r="C1878" s="4">
        <f t="shared" ca="1" si="118"/>
        <v>260</v>
      </c>
      <c r="D1878" s="16"/>
      <c r="E1878" s="16"/>
      <c r="F1878" s="22"/>
      <c r="G1878" s="29"/>
      <c r="K1878" s="30"/>
      <c r="AS1878">
        <v>1878</v>
      </c>
      <c r="AT1878">
        <f t="shared" ref="AT1878:AT1887" si="121">3*60+47</f>
        <v>227</v>
      </c>
    </row>
    <row r="1879" spans="1:46" ht="15.75" x14ac:dyDescent="0.25">
      <c r="A1879" s="16">
        <v>1837</v>
      </c>
      <c r="B1879" s="22"/>
      <c r="C1879" s="4">
        <f t="shared" ca="1" si="118"/>
        <v>513</v>
      </c>
      <c r="D1879" s="16"/>
      <c r="E1879" s="16"/>
      <c r="F1879" s="22"/>
      <c r="G1879" s="29"/>
      <c r="K1879" s="30"/>
      <c r="AS1879">
        <v>1879</v>
      </c>
      <c r="AT1879">
        <f t="shared" si="121"/>
        <v>227</v>
      </c>
    </row>
    <row r="1880" spans="1:46" ht="15.75" x14ac:dyDescent="0.25">
      <c r="A1880" s="16">
        <v>1838</v>
      </c>
      <c r="B1880" s="22"/>
      <c r="C1880" s="4">
        <f t="shared" ca="1" si="118"/>
        <v>225</v>
      </c>
      <c r="D1880" s="16"/>
      <c r="E1880" s="16"/>
      <c r="F1880" s="22"/>
      <c r="G1880" s="29"/>
      <c r="K1880" s="30"/>
      <c r="AS1880">
        <v>1880</v>
      </c>
      <c r="AT1880">
        <f t="shared" si="121"/>
        <v>227</v>
      </c>
    </row>
    <row r="1881" spans="1:46" ht="15.75" x14ac:dyDescent="0.25">
      <c r="A1881" s="16">
        <v>1839</v>
      </c>
      <c r="B1881" s="22"/>
      <c r="C1881" s="4">
        <f t="shared" ca="1" si="118"/>
        <v>265</v>
      </c>
      <c r="D1881" s="16"/>
      <c r="E1881" s="16"/>
      <c r="F1881" s="22"/>
      <c r="G1881" s="29"/>
      <c r="K1881" s="30"/>
      <c r="AS1881">
        <v>1881</v>
      </c>
      <c r="AT1881">
        <f t="shared" si="121"/>
        <v>227</v>
      </c>
    </row>
    <row r="1882" spans="1:46" ht="15.75" x14ac:dyDescent="0.25">
      <c r="A1882" s="16">
        <v>1840</v>
      </c>
      <c r="B1882" s="22"/>
      <c r="C1882" s="4">
        <f t="shared" ca="1" si="118"/>
        <v>219</v>
      </c>
      <c r="D1882" s="16"/>
      <c r="E1882" s="16"/>
      <c r="F1882" s="22"/>
      <c r="G1882" s="29"/>
      <c r="K1882" s="30"/>
      <c r="AS1882">
        <v>1882</v>
      </c>
      <c r="AT1882">
        <f t="shared" si="121"/>
        <v>227</v>
      </c>
    </row>
    <row r="1883" spans="1:46" ht="15.75" x14ac:dyDescent="0.25">
      <c r="A1883" s="16">
        <v>1841</v>
      </c>
      <c r="B1883" s="22"/>
      <c r="C1883" s="4">
        <f t="shared" ca="1" si="118"/>
        <v>257</v>
      </c>
      <c r="D1883" s="16"/>
      <c r="E1883" s="16"/>
      <c r="F1883" s="22"/>
      <c r="G1883" s="29"/>
      <c r="K1883" s="30"/>
      <c r="AS1883">
        <v>1883</v>
      </c>
      <c r="AT1883">
        <f t="shared" si="121"/>
        <v>227</v>
      </c>
    </row>
    <row r="1884" spans="1:46" ht="15.75" x14ac:dyDescent="0.25">
      <c r="A1884" s="16">
        <v>1842</v>
      </c>
      <c r="B1884" s="22"/>
      <c r="C1884" s="4">
        <f t="shared" ca="1" si="118"/>
        <v>233</v>
      </c>
      <c r="D1884" s="16"/>
      <c r="E1884" s="16"/>
      <c r="F1884" s="22"/>
      <c r="G1884" s="29"/>
      <c r="K1884" s="30"/>
      <c r="AS1884">
        <v>1884</v>
      </c>
      <c r="AT1884">
        <f t="shared" si="121"/>
        <v>227</v>
      </c>
    </row>
    <row r="1885" spans="1:46" ht="15.75" x14ac:dyDescent="0.25">
      <c r="A1885" s="16">
        <v>1843</v>
      </c>
      <c r="B1885" s="22"/>
      <c r="C1885" s="4">
        <f t="shared" ca="1" si="118"/>
        <v>247</v>
      </c>
      <c r="D1885" s="16"/>
      <c r="E1885" s="16"/>
      <c r="F1885" s="22"/>
      <c r="G1885" s="29"/>
      <c r="K1885" s="30"/>
      <c r="AS1885">
        <v>1885</v>
      </c>
      <c r="AT1885">
        <f t="shared" si="121"/>
        <v>227</v>
      </c>
    </row>
    <row r="1886" spans="1:46" ht="15.75" x14ac:dyDescent="0.25">
      <c r="A1886" s="16">
        <v>1844</v>
      </c>
      <c r="B1886" s="22"/>
      <c r="C1886" s="4">
        <f t="shared" ca="1" si="118"/>
        <v>202</v>
      </c>
      <c r="D1886" s="16"/>
      <c r="E1886" s="16"/>
      <c r="F1886" s="22"/>
      <c r="G1886" s="29"/>
      <c r="K1886" s="30"/>
      <c r="AS1886">
        <v>1886</v>
      </c>
      <c r="AT1886">
        <f t="shared" si="121"/>
        <v>227</v>
      </c>
    </row>
    <row r="1887" spans="1:46" ht="15.75" x14ac:dyDescent="0.25">
      <c r="A1887" s="16">
        <v>1845</v>
      </c>
      <c r="B1887" s="22"/>
      <c r="C1887" s="4">
        <f t="shared" ca="1" si="118"/>
        <v>244</v>
      </c>
      <c r="D1887" s="16"/>
      <c r="E1887" s="16"/>
      <c r="F1887" s="22"/>
      <c r="G1887" s="29"/>
      <c r="K1887" s="30"/>
      <c r="AS1887">
        <v>1887</v>
      </c>
      <c r="AT1887">
        <f t="shared" si="121"/>
        <v>227</v>
      </c>
    </row>
    <row r="1888" spans="1:46" ht="15.75" x14ac:dyDescent="0.25">
      <c r="A1888" s="16">
        <v>1846</v>
      </c>
      <c r="B1888" s="22"/>
      <c r="C1888" s="4">
        <f t="shared" ca="1" si="118"/>
        <v>216</v>
      </c>
      <c r="D1888" s="16"/>
      <c r="E1888" s="16"/>
      <c r="F1888" s="22"/>
      <c r="G1888" s="29"/>
      <c r="K1888" s="30"/>
      <c r="AS1888">
        <v>1888</v>
      </c>
      <c r="AT1888">
        <f>3*60+43</f>
        <v>223</v>
      </c>
    </row>
    <row r="1889" spans="1:46" ht="15.75" x14ac:dyDescent="0.25">
      <c r="A1889" s="16">
        <v>1847</v>
      </c>
      <c r="B1889" s="22"/>
      <c r="C1889" s="4">
        <f t="shared" ca="1" si="118"/>
        <v>254</v>
      </c>
      <c r="D1889" s="16"/>
      <c r="E1889" s="16"/>
      <c r="F1889" s="22"/>
      <c r="G1889" s="29"/>
      <c r="K1889" s="30"/>
      <c r="AS1889">
        <v>1889</v>
      </c>
      <c r="AT1889">
        <f>5*60+13</f>
        <v>313</v>
      </c>
    </row>
    <row r="1890" spans="1:46" ht="15.75" x14ac:dyDescent="0.25">
      <c r="A1890" s="16">
        <v>1848</v>
      </c>
      <c r="B1890" s="22"/>
      <c r="C1890" s="4">
        <f t="shared" ca="1" si="118"/>
        <v>185</v>
      </c>
      <c r="D1890" s="16"/>
      <c r="E1890" s="16"/>
      <c r="F1890" s="22"/>
      <c r="G1890" s="29"/>
      <c r="K1890" s="30"/>
      <c r="AS1890">
        <v>1890</v>
      </c>
      <c r="AT1890">
        <f>4*60+13</f>
        <v>253</v>
      </c>
    </row>
    <row r="1891" spans="1:46" ht="15.75" x14ac:dyDescent="0.25">
      <c r="A1891" s="16">
        <v>1849</v>
      </c>
      <c r="B1891" s="22"/>
      <c r="C1891" s="4">
        <f t="shared" ca="1" si="118"/>
        <v>242</v>
      </c>
      <c r="D1891" s="16"/>
      <c r="E1891" s="16"/>
      <c r="F1891" s="22"/>
      <c r="G1891" s="29"/>
      <c r="K1891" s="30"/>
      <c r="AS1891">
        <v>1891</v>
      </c>
      <c r="AT1891">
        <f>4*60+13</f>
        <v>253</v>
      </c>
    </row>
    <row r="1892" spans="1:46" ht="15.75" x14ac:dyDescent="0.25">
      <c r="A1892" s="16">
        <v>1850</v>
      </c>
      <c r="B1892" s="22"/>
      <c r="C1892" s="4">
        <f t="shared" ca="1" si="118"/>
        <v>258</v>
      </c>
      <c r="D1892" s="16"/>
      <c r="E1892" s="16"/>
      <c r="F1892" s="22"/>
      <c r="G1892" s="29"/>
      <c r="K1892" s="30"/>
      <c r="AS1892">
        <v>1892</v>
      </c>
      <c r="AT1892">
        <f>3*60+19</f>
        <v>199</v>
      </c>
    </row>
    <row r="1893" spans="1:46" ht="15.75" x14ac:dyDescent="0.25">
      <c r="A1893" s="16">
        <v>1851</v>
      </c>
      <c r="B1893" s="22"/>
      <c r="C1893" s="4">
        <f t="shared" ca="1" si="118"/>
        <v>199</v>
      </c>
      <c r="D1893" s="16"/>
      <c r="E1893" s="16"/>
      <c r="F1893" s="22"/>
      <c r="G1893" s="29"/>
      <c r="K1893" s="30"/>
      <c r="AS1893">
        <v>1893</v>
      </c>
      <c r="AT1893">
        <f>3*60+19</f>
        <v>199</v>
      </c>
    </row>
    <row r="1894" spans="1:46" ht="15.75" x14ac:dyDescent="0.25">
      <c r="A1894" s="16">
        <v>1852</v>
      </c>
      <c r="B1894" s="22"/>
      <c r="C1894" s="4">
        <f t="shared" ca="1" si="118"/>
        <v>301</v>
      </c>
      <c r="D1894" s="16"/>
      <c r="E1894" s="16"/>
      <c r="F1894" s="22"/>
      <c r="G1894" s="29"/>
      <c r="K1894" s="30"/>
      <c r="AS1894">
        <v>1894</v>
      </c>
      <c r="AT1894">
        <f>4*60+54</f>
        <v>294</v>
      </c>
    </row>
    <row r="1895" spans="1:46" ht="15.75" x14ac:dyDescent="0.25">
      <c r="A1895" s="16">
        <v>1853</v>
      </c>
      <c r="B1895" s="22"/>
      <c r="C1895" s="4">
        <f t="shared" ca="1" si="118"/>
        <v>226</v>
      </c>
      <c r="D1895" s="16"/>
      <c r="E1895" s="16"/>
      <c r="F1895" s="22"/>
      <c r="G1895" s="29"/>
      <c r="K1895" s="30"/>
      <c r="AS1895">
        <v>1895</v>
      </c>
      <c r="AT1895">
        <f>4*60+54</f>
        <v>294</v>
      </c>
    </row>
    <row r="1896" spans="1:46" ht="15.75" x14ac:dyDescent="0.25">
      <c r="A1896" s="16">
        <v>1854</v>
      </c>
      <c r="B1896" s="22"/>
      <c r="C1896" s="4">
        <f t="shared" ca="1" si="118"/>
        <v>264</v>
      </c>
      <c r="D1896" s="16"/>
      <c r="E1896" s="16"/>
      <c r="F1896" s="22"/>
      <c r="G1896" s="29"/>
      <c r="K1896" s="30"/>
      <c r="AS1896">
        <v>1896</v>
      </c>
      <c r="AT1896">
        <f>3*60+33</f>
        <v>213</v>
      </c>
    </row>
    <row r="1897" spans="1:46" ht="15.75" x14ac:dyDescent="0.25">
      <c r="A1897" s="16">
        <v>1855</v>
      </c>
      <c r="B1897" s="22"/>
      <c r="C1897" s="4">
        <f t="shared" ca="1" si="118"/>
        <v>231</v>
      </c>
      <c r="D1897" s="16"/>
      <c r="E1897" s="16"/>
      <c r="F1897" s="22"/>
      <c r="G1897" s="29"/>
      <c r="K1897" s="30"/>
      <c r="AS1897">
        <v>1897</v>
      </c>
      <c r="AT1897">
        <f>3*60+33</f>
        <v>213</v>
      </c>
    </row>
    <row r="1898" spans="1:46" ht="15.75" x14ac:dyDescent="0.25">
      <c r="A1898" s="16">
        <v>1856</v>
      </c>
      <c r="B1898" s="22"/>
      <c r="C1898" s="4">
        <f t="shared" ca="1" si="118"/>
        <v>208</v>
      </c>
      <c r="D1898" s="16"/>
      <c r="E1898" s="16"/>
      <c r="F1898" s="22"/>
      <c r="G1898" s="29"/>
      <c r="K1898" s="30"/>
      <c r="AS1898">
        <v>1898</v>
      </c>
      <c r="AT1898">
        <f>3*60+37</f>
        <v>217</v>
      </c>
    </row>
    <row r="1899" spans="1:46" ht="15.75" x14ac:dyDescent="0.25">
      <c r="A1899" s="16">
        <v>1857</v>
      </c>
      <c r="B1899" s="22"/>
      <c r="C1899" s="4">
        <f t="shared" ref="C1899:C1962" ca="1" si="122">IF(OR(ISBLANK(A1899),A1899&gt;$I$9),NA(),OFFSET(INDIRECT($BA$3),A1899-1,0,1,1))</f>
        <v>220</v>
      </c>
      <c r="D1899" s="16"/>
      <c r="E1899" s="16"/>
      <c r="F1899" s="22"/>
      <c r="G1899" s="29"/>
      <c r="K1899" s="30"/>
      <c r="AS1899">
        <v>1899</v>
      </c>
      <c r="AT1899">
        <f>3*60+31</f>
        <v>211</v>
      </c>
    </row>
    <row r="1900" spans="1:46" ht="15.75" x14ac:dyDescent="0.25">
      <c r="A1900" s="16">
        <v>1858</v>
      </c>
      <c r="B1900" s="22"/>
      <c r="C1900" s="4">
        <f t="shared" ca="1" si="122"/>
        <v>241</v>
      </c>
      <c r="D1900" s="16"/>
      <c r="E1900" s="16"/>
      <c r="F1900" s="22"/>
      <c r="G1900" s="29"/>
      <c r="K1900" s="30"/>
      <c r="AS1900">
        <v>1900</v>
      </c>
      <c r="AT1900">
        <f>3*60+31</f>
        <v>211</v>
      </c>
    </row>
    <row r="1901" spans="1:46" ht="15.75" x14ac:dyDescent="0.25">
      <c r="A1901" s="16">
        <v>1859</v>
      </c>
      <c r="B1901" s="22"/>
      <c r="C1901" s="4">
        <f t="shared" ca="1" si="122"/>
        <v>272</v>
      </c>
      <c r="D1901" s="16"/>
      <c r="E1901" s="16"/>
      <c r="F1901" s="22"/>
      <c r="G1901" s="29"/>
      <c r="K1901" s="30"/>
      <c r="AS1901">
        <v>1901</v>
      </c>
      <c r="AT1901">
        <f>3*60+48</f>
        <v>228</v>
      </c>
    </row>
    <row r="1902" spans="1:46" ht="15.75" x14ac:dyDescent="0.25">
      <c r="A1902" s="16">
        <v>1860</v>
      </c>
      <c r="B1902" s="22"/>
      <c r="C1902" s="4">
        <f t="shared" ca="1" si="122"/>
        <v>258</v>
      </c>
      <c r="D1902" s="16"/>
      <c r="E1902" s="16"/>
      <c r="F1902" s="22"/>
      <c r="G1902" s="29"/>
      <c r="K1902" s="30"/>
      <c r="AS1902">
        <v>1902</v>
      </c>
      <c r="AT1902">
        <f>3*60+31</f>
        <v>211</v>
      </c>
    </row>
    <row r="1903" spans="1:46" ht="15.75" x14ac:dyDescent="0.25">
      <c r="A1903" s="16">
        <v>1861</v>
      </c>
      <c r="B1903" s="22"/>
      <c r="C1903" s="4">
        <f t="shared" ca="1" si="122"/>
        <v>325</v>
      </c>
      <c r="D1903" s="16"/>
      <c r="E1903" s="16"/>
      <c r="F1903" s="22"/>
      <c r="G1903" s="29"/>
      <c r="K1903" s="30"/>
      <c r="AS1903">
        <v>1903</v>
      </c>
      <c r="AT1903">
        <f t="shared" ref="AT1903:AT1909" si="123">4*60+14</f>
        <v>254</v>
      </c>
    </row>
    <row r="1904" spans="1:46" ht="15.75" x14ac:dyDescent="0.25">
      <c r="A1904" s="16">
        <v>1862</v>
      </c>
      <c r="B1904" s="22"/>
      <c r="C1904" s="4">
        <f t="shared" ca="1" si="122"/>
        <v>166</v>
      </c>
      <c r="D1904" s="16"/>
      <c r="E1904" s="16"/>
      <c r="F1904" s="22"/>
      <c r="G1904" s="29"/>
      <c r="K1904" s="30"/>
      <c r="AS1904">
        <v>1904</v>
      </c>
      <c r="AT1904">
        <f t="shared" si="123"/>
        <v>254</v>
      </c>
    </row>
    <row r="1905" spans="1:46" ht="15.75" x14ac:dyDescent="0.25">
      <c r="A1905" s="16">
        <v>1863</v>
      </c>
      <c r="B1905" s="22"/>
      <c r="C1905" s="4">
        <f t="shared" ca="1" si="122"/>
        <v>219</v>
      </c>
      <c r="D1905" s="16"/>
      <c r="E1905" s="16"/>
      <c r="F1905" s="22"/>
      <c r="G1905" s="29"/>
      <c r="K1905" s="30"/>
      <c r="AS1905">
        <v>1905</v>
      </c>
      <c r="AT1905">
        <f t="shared" si="123"/>
        <v>254</v>
      </c>
    </row>
    <row r="1906" spans="1:46" ht="15.75" x14ac:dyDescent="0.25">
      <c r="A1906" s="16">
        <v>1864</v>
      </c>
      <c r="B1906" s="22"/>
      <c r="C1906" s="4">
        <f t="shared" ca="1" si="122"/>
        <v>230</v>
      </c>
      <c r="D1906" s="16"/>
      <c r="E1906" s="16"/>
      <c r="F1906" s="22"/>
      <c r="G1906" s="29"/>
      <c r="K1906" s="30"/>
      <c r="AS1906">
        <v>1906</v>
      </c>
      <c r="AT1906">
        <f t="shared" si="123"/>
        <v>254</v>
      </c>
    </row>
    <row r="1907" spans="1:46" ht="15.75" x14ac:dyDescent="0.25">
      <c r="A1907" s="16">
        <v>1865</v>
      </c>
      <c r="B1907" s="22"/>
      <c r="C1907" s="4">
        <f t="shared" ca="1" si="122"/>
        <v>209</v>
      </c>
      <c r="D1907" s="16"/>
      <c r="E1907" s="16"/>
      <c r="F1907" s="22"/>
      <c r="G1907" s="29"/>
      <c r="K1907" s="30"/>
      <c r="AS1907">
        <v>1907</v>
      </c>
      <c r="AT1907">
        <f t="shared" si="123"/>
        <v>254</v>
      </c>
    </row>
    <row r="1908" spans="1:46" ht="15.75" x14ac:dyDescent="0.25">
      <c r="A1908" s="16">
        <v>1866</v>
      </c>
      <c r="B1908" s="22"/>
      <c r="C1908" s="4">
        <f t="shared" ca="1" si="122"/>
        <v>252</v>
      </c>
      <c r="D1908" s="16"/>
      <c r="E1908" s="16"/>
      <c r="F1908" s="22"/>
      <c r="G1908" s="29"/>
      <c r="K1908" s="30"/>
      <c r="AS1908">
        <v>1908</v>
      </c>
      <c r="AT1908">
        <f t="shared" si="123"/>
        <v>254</v>
      </c>
    </row>
    <row r="1909" spans="1:46" ht="15.75" x14ac:dyDescent="0.25">
      <c r="A1909" s="16">
        <v>1867</v>
      </c>
      <c r="B1909" s="22"/>
      <c r="C1909" s="4">
        <f t="shared" ca="1" si="122"/>
        <v>215</v>
      </c>
      <c r="D1909" s="16"/>
      <c r="E1909" s="16"/>
      <c r="F1909" s="22"/>
      <c r="G1909" s="29"/>
      <c r="K1909" s="30"/>
      <c r="AS1909">
        <v>1909</v>
      </c>
      <c r="AT1909">
        <f t="shared" si="123"/>
        <v>254</v>
      </c>
    </row>
    <row r="1910" spans="1:46" ht="15.75" x14ac:dyDescent="0.25">
      <c r="A1910" s="16">
        <v>1868</v>
      </c>
      <c r="B1910" s="22"/>
      <c r="C1910" s="4">
        <f t="shared" ca="1" si="122"/>
        <v>220</v>
      </c>
      <c r="D1910" s="16"/>
      <c r="E1910" s="16"/>
      <c r="F1910" s="22"/>
      <c r="G1910" s="29"/>
      <c r="K1910" s="30"/>
      <c r="AS1910">
        <v>1910</v>
      </c>
      <c r="AT1910">
        <f>3*60+52</f>
        <v>232</v>
      </c>
    </row>
    <row r="1911" spans="1:46" ht="15.75" x14ac:dyDescent="0.25">
      <c r="A1911" s="16">
        <v>1869</v>
      </c>
      <c r="B1911" s="22"/>
      <c r="C1911" s="4">
        <f t="shared" ca="1" si="122"/>
        <v>199</v>
      </c>
      <c r="D1911" s="16"/>
      <c r="E1911" s="16"/>
      <c r="F1911" s="22"/>
      <c r="G1911" s="29"/>
      <c r="K1911" s="30"/>
      <c r="AS1911">
        <v>1911</v>
      </c>
      <c r="AT1911">
        <f>3*60+52</f>
        <v>232</v>
      </c>
    </row>
    <row r="1912" spans="1:46" ht="15.75" x14ac:dyDescent="0.25">
      <c r="A1912" s="16">
        <v>1870</v>
      </c>
      <c r="B1912" s="22"/>
      <c r="C1912" s="4">
        <f t="shared" ca="1" si="122"/>
        <v>224</v>
      </c>
      <c r="D1912" s="16"/>
      <c r="E1912" s="16"/>
      <c r="F1912" s="22"/>
      <c r="G1912" s="29"/>
      <c r="K1912" s="30"/>
      <c r="AS1912">
        <v>1912</v>
      </c>
      <c r="AT1912">
        <f>3*60+43</f>
        <v>223</v>
      </c>
    </row>
    <row r="1913" spans="1:46" ht="15.75" x14ac:dyDescent="0.25">
      <c r="A1913" s="16">
        <v>1871</v>
      </c>
      <c r="B1913" s="22"/>
      <c r="C1913" s="4">
        <f t="shared" ca="1" si="122"/>
        <v>265</v>
      </c>
      <c r="D1913" s="16"/>
      <c r="E1913" s="16"/>
      <c r="F1913" s="22"/>
      <c r="G1913" s="29"/>
      <c r="K1913" s="30"/>
      <c r="AS1913">
        <v>1913</v>
      </c>
      <c r="AT1913">
        <f>3*60+43</f>
        <v>223</v>
      </c>
    </row>
    <row r="1914" spans="1:46" ht="15.75" x14ac:dyDescent="0.25">
      <c r="A1914" s="16">
        <v>1872</v>
      </c>
      <c r="B1914" s="22"/>
      <c r="C1914" s="4">
        <f t="shared" ca="1" si="122"/>
        <v>295</v>
      </c>
      <c r="D1914" s="16"/>
      <c r="E1914" s="16"/>
      <c r="F1914" s="22"/>
      <c r="G1914" s="29"/>
      <c r="K1914" s="30"/>
      <c r="AS1914">
        <v>1914</v>
      </c>
      <c r="AT1914">
        <f>3*60+43</f>
        <v>223</v>
      </c>
    </row>
    <row r="1915" spans="1:46" ht="15.75" x14ac:dyDescent="0.25">
      <c r="A1915" s="16">
        <v>1873</v>
      </c>
      <c r="B1915" s="22"/>
      <c r="C1915" s="4">
        <f t="shared" ca="1" si="122"/>
        <v>199</v>
      </c>
      <c r="D1915" s="16"/>
      <c r="E1915" s="16"/>
      <c r="F1915" s="22"/>
      <c r="G1915" s="29"/>
      <c r="K1915" s="30"/>
      <c r="AS1915">
        <v>1915</v>
      </c>
      <c r="AT1915">
        <f>3*60+43</f>
        <v>223</v>
      </c>
    </row>
    <row r="1916" spans="1:46" ht="15.75" x14ac:dyDescent="0.25">
      <c r="A1916" s="16">
        <v>1874</v>
      </c>
      <c r="B1916" s="22"/>
      <c r="C1916" s="4">
        <f t="shared" ca="1" si="122"/>
        <v>236</v>
      </c>
      <c r="D1916" s="16"/>
      <c r="E1916" s="16"/>
      <c r="F1916" s="22"/>
      <c r="G1916" s="29"/>
      <c r="K1916" s="30"/>
      <c r="AS1916">
        <v>1916</v>
      </c>
      <c r="AT1916">
        <f>4*60+14</f>
        <v>254</v>
      </c>
    </row>
    <row r="1917" spans="1:46" ht="15.75" x14ac:dyDescent="0.25">
      <c r="A1917" s="16">
        <v>1875</v>
      </c>
      <c r="B1917" s="22"/>
      <c r="C1917" s="4">
        <f t="shared" ca="1" si="122"/>
        <v>224</v>
      </c>
      <c r="D1917" s="16"/>
      <c r="E1917" s="16"/>
      <c r="F1917" s="22"/>
      <c r="G1917" s="29"/>
      <c r="K1917" s="30"/>
      <c r="AS1917">
        <v>1917</v>
      </c>
      <c r="AT1917">
        <f>3*60+42</f>
        <v>222</v>
      </c>
    </row>
    <row r="1918" spans="1:46" ht="15.75" x14ac:dyDescent="0.25">
      <c r="A1918" s="16">
        <v>1876</v>
      </c>
      <c r="B1918" s="22"/>
      <c r="C1918" s="4">
        <f t="shared" ca="1" si="122"/>
        <v>295</v>
      </c>
      <c r="D1918" s="16"/>
      <c r="E1918" s="16"/>
      <c r="F1918" s="22"/>
      <c r="G1918" s="29"/>
      <c r="K1918" s="30"/>
      <c r="AS1918">
        <v>1918</v>
      </c>
      <c r="AT1918">
        <f>3*60+42</f>
        <v>222</v>
      </c>
    </row>
    <row r="1919" spans="1:46" ht="15.75" x14ac:dyDescent="0.25">
      <c r="A1919" s="16">
        <v>1877</v>
      </c>
      <c r="B1919" s="22"/>
      <c r="C1919" s="4">
        <f t="shared" ca="1" si="122"/>
        <v>255</v>
      </c>
      <c r="D1919" s="16"/>
      <c r="E1919" s="16"/>
      <c r="F1919" s="22"/>
      <c r="G1919" s="29"/>
      <c r="K1919" s="30"/>
      <c r="AS1919">
        <v>1919</v>
      </c>
      <c r="AT1919">
        <f>4*60+4</f>
        <v>244</v>
      </c>
    </row>
    <row r="1920" spans="1:46" ht="15.75" x14ac:dyDescent="0.25">
      <c r="A1920" s="16">
        <v>1878</v>
      </c>
      <c r="B1920" s="22"/>
      <c r="C1920" s="4">
        <f t="shared" ca="1" si="122"/>
        <v>191</v>
      </c>
      <c r="D1920" s="16"/>
      <c r="E1920" s="16"/>
      <c r="F1920" s="22"/>
      <c r="G1920" s="29"/>
      <c r="K1920" s="30"/>
      <c r="AS1920">
        <v>1920</v>
      </c>
      <c r="AT1920">
        <f>3*60+42</f>
        <v>222</v>
      </c>
    </row>
    <row r="1921" spans="1:46" ht="15.75" x14ac:dyDescent="0.25">
      <c r="A1921" s="16">
        <v>1879</v>
      </c>
      <c r="B1921" s="22"/>
      <c r="C1921" s="4">
        <f t="shared" ca="1" si="122"/>
        <v>249</v>
      </c>
      <c r="D1921" s="16"/>
      <c r="E1921" s="16"/>
      <c r="F1921" s="22"/>
      <c r="G1921" s="29"/>
      <c r="K1921" s="30"/>
      <c r="AS1921">
        <v>1921</v>
      </c>
      <c r="AT1921">
        <f>3*60+42</f>
        <v>222</v>
      </c>
    </row>
    <row r="1922" spans="1:46" ht="15.75" x14ac:dyDescent="0.25">
      <c r="A1922" s="16">
        <v>1880</v>
      </c>
      <c r="B1922" s="22"/>
      <c r="C1922" s="4">
        <f t="shared" ca="1" si="122"/>
        <v>223</v>
      </c>
      <c r="D1922" s="16"/>
      <c r="E1922" s="16"/>
      <c r="F1922" s="22"/>
      <c r="G1922" s="29"/>
      <c r="K1922" s="30"/>
      <c r="AS1922">
        <v>1922</v>
      </c>
      <c r="AT1922">
        <f>3*60+42</f>
        <v>222</v>
      </c>
    </row>
    <row r="1923" spans="1:46" ht="15.75" x14ac:dyDescent="0.25">
      <c r="A1923" s="16">
        <v>1881</v>
      </c>
      <c r="B1923" s="22"/>
      <c r="C1923" s="4">
        <f t="shared" ca="1" si="122"/>
        <v>235</v>
      </c>
      <c r="D1923" s="16"/>
      <c r="E1923" s="16"/>
      <c r="F1923" s="22"/>
      <c r="G1923" s="29"/>
      <c r="K1923" s="30"/>
      <c r="AS1923">
        <v>1923</v>
      </c>
      <c r="AT1923">
        <f>3*60+42</f>
        <v>222</v>
      </c>
    </row>
    <row r="1924" spans="1:46" ht="15.75" x14ac:dyDescent="0.25">
      <c r="A1924" s="16">
        <v>1882</v>
      </c>
      <c r="B1924" s="22"/>
      <c r="C1924" s="4">
        <f t="shared" ca="1" si="122"/>
        <v>265</v>
      </c>
      <c r="D1924" s="16"/>
      <c r="E1924" s="16"/>
      <c r="F1924" s="22"/>
      <c r="G1924" s="29"/>
      <c r="K1924" s="30"/>
      <c r="AS1924">
        <v>1924</v>
      </c>
      <c r="AT1924">
        <f>3*60+42</f>
        <v>222</v>
      </c>
    </row>
    <row r="1925" spans="1:46" ht="15.75" x14ac:dyDescent="0.25">
      <c r="A1925" s="16">
        <v>1883</v>
      </c>
      <c r="B1925" s="22"/>
      <c r="C1925" s="4">
        <f t="shared" ca="1" si="122"/>
        <v>210</v>
      </c>
      <c r="D1925" s="16"/>
      <c r="E1925" s="16"/>
      <c r="F1925" s="22"/>
      <c r="G1925" s="29"/>
      <c r="K1925" s="30"/>
      <c r="AS1925">
        <v>1925</v>
      </c>
      <c r="AT1925">
        <f>4*60+11</f>
        <v>251</v>
      </c>
    </row>
    <row r="1926" spans="1:46" ht="15.75" x14ac:dyDescent="0.25">
      <c r="A1926" s="16">
        <v>1884</v>
      </c>
      <c r="B1926" s="22"/>
      <c r="C1926" s="4">
        <f t="shared" ca="1" si="122"/>
        <v>233</v>
      </c>
      <c r="D1926" s="16"/>
      <c r="E1926" s="16"/>
      <c r="F1926" s="22"/>
      <c r="G1926" s="29"/>
      <c r="K1926" s="30"/>
      <c r="AS1926">
        <v>1926</v>
      </c>
      <c r="AT1926">
        <f>4*60+11</f>
        <v>251</v>
      </c>
    </row>
    <row r="1927" spans="1:46" ht="15.75" x14ac:dyDescent="0.25">
      <c r="A1927" s="16">
        <v>1885</v>
      </c>
      <c r="B1927" s="22"/>
      <c r="C1927" s="4">
        <f t="shared" ca="1" si="122"/>
        <v>223</v>
      </c>
      <c r="D1927" s="16"/>
      <c r="E1927" s="16"/>
      <c r="F1927" s="22"/>
      <c r="G1927" s="29"/>
      <c r="K1927" s="30"/>
      <c r="AS1927">
        <v>1927</v>
      </c>
      <c r="AT1927">
        <f>4*60+11</f>
        <v>251</v>
      </c>
    </row>
    <row r="1928" spans="1:46" ht="15.75" x14ac:dyDescent="0.25">
      <c r="A1928" s="16">
        <v>1886</v>
      </c>
      <c r="B1928" s="22"/>
      <c r="C1928" s="4">
        <f t="shared" ca="1" si="122"/>
        <v>238</v>
      </c>
      <c r="D1928" s="16"/>
      <c r="E1928" s="16"/>
      <c r="F1928" s="22"/>
      <c r="G1928" s="29"/>
      <c r="K1928" s="30"/>
      <c r="AS1928">
        <v>1928</v>
      </c>
      <c r="AT1928">
        <f>4*60+13</f>
        <v>253</v>
      </c>
    </row>
    <row r="1929" spans="1:46" ht="15.75" x14ac:dyDescent="0.25">
      <c r="A1929" s="16">
        <v>1887</v>
      </c>
      <c r="B1929" s="22"/>
      <c r="C1929" s="4">
        <f t="shared" ca="1" si="122"/>
        <v>276</v>
      </c>
      <c r="D1929" s="16"/>
      <c r="E1929" s="16"/>
      <c r="F1929" s="22"/>
      <c r="G1929" s="29"/>
      <c r="K1929" s="30"/>
      <c r="AS1929">
        <v>1929</v>
      </c>
      <c r="AT1929">
        <f>4*60+13</f>
        <v>253</v>
      </c>
    </row>
    <row r="1930" spans="1:46" ht="15.75" x14ac:dyDescent="0.25">
      <c r="A1930" s="16">
        <v>1888</v>
      </c>
      <c r="B1930" s="22"/>
      <c r="C1930" s="4">
        <f t="shared" ca="1" si="122"/>
        <v>240</v>
      </c>
      <c r="D1930" s="16"/>
      <c r="E1930" s="16"/>
      <c r="F1930" s="22"/>
      <c r="G1930" s="29"/>
      <c r="K1930" s="30"/>
      <c r="AS1930">
        <v>1930</v>
      </c>
      <c r="AT1930">
        <f>4*60+13</f>
        <v>253</v>
      </c>
    </row>
    <row r="1931" spans="1:46" ht="15.75" x14ac:dyDescent="0.25">
      <c r="A1931" s="16">
        <v>1889</v>
      </c>
      <c r="B1931" s="22"/>
      <c r="C1931" s="4">
        <f t="shared" ca="1" si="122"/>
        <v>235</v>
      </c>
      <c r="D1931" s="16"/>
      <c r="E1931" s="16"/>
      <c r="F1931" s="22"/>
      <c r="G1931" s="29"/>
      <c r="K1931" s="30"/>
      <c r="AS1931">
        <v>1931</v>
      </c>
      <c r="AT1931">
        <f>4*60+13</f>
        <v>253</v>
      </c>
    </row>
    <row r="1932" spans="1:46" ht="15.75" x14ac:dyDescent="0.25">
      <c r="A1932" s="16">
        <v>1890</v>
      </c>
      <c r="B1932" s="22"/>
      <c r="C1932" s="4">
        <f t="shared" ca="1" si="122"/>
        <v>283</v>
      </c>
      <c r="D1932" s="16"/>
      <c r="E1932" s="16"/>
      <c r="F1932" s="22"/>
      <c r="G1932" s="29"/>
      <c r="K1932" s="30"/>
      <c r="AS1932">
        <v>1932</v>
      </c>
      <c r="AT1932">
        <f>4*60+13</f>
        <v>253</v>
      </c>
    </row>
    <row r="1933" spans="1:46" ht="15.75" x14ac:dyDescent="0.25">
      <c r="A1933" s="16">
        <v>1891</v>
      </c>
      <c r="B1933" s="22"/>
      <c r="C1933" s="4">
        <f t="shared" ca="1" si="122"/>
        <v>289</v>
      </c>
      <c r="D1933" s="16"/>
      <c r="E1933" s="16"/>
      <c r="F1933" s="22"/>
      <c r="G1933" s="29"/>
      <c r="K1933" s="30"/>
      <c r="AS1933">
        <v>1933</v>
      </c>
      <c r="AT1933">
        <f t="shared" ref="AT1933:AT1942" si="124">3*60+50</f>
        <v>230</v>
      </c>
    </row>
    <row r="1934" spans="1:46" ht="15.75" x14ac:dyDescent="0.25">
      <c r="A1934" s="16">
        <v>1892</v>
      </c>
      <c r="B1934" s="22"/>
      <c r="C1934" s="4">
        <f t="shared" ca="1" si="122"/>
        <v>265</v>
      </c>
      <c r="D1934" s="16"/>
      <c r="E1934" s="16"/>
      <c r="F1934" s="22"/>
      <c r="G1934" s="29"/>
      <c r="K1934" s="30"/>
      <c r="AS1934">
        <v>1934</v>
      </c>
      <c r="AT1934">
        <f t="shared" si="124"/>
        <v>230</v>
      </c>
    </row>
    <row r="1935" spans="1:46" ht="15.75" x14ac:dyDescent="0.25">
      <c r="A1935" s="16">
        <v>1893</v>
      </c>
      <c r="B1935" s="22"/>
      <c r="C1935" s="4">
        <f t="shared" ca="1" si="122"/>
        <v>282</v>
      </c>
      <c r="D1935" s="16"/>
      <c r="E1935" s="16"/>
      <c r="F1935" s="22"/>
      <c r="G1935" s="29"/>
      <c r="K1935" s="30"/>
      <c r="AS1935">
        <v>1935</v>
      </c>
      <c r="AT1935">
        <f t="shared" si="124"/>
        <v>230</v>
      </c>
    </row>
    <row r="1936" spans="1:46" ht="15.75" x14ac:dyDescent="0.25">
      <c r="A1936" s="16">
        <v>1894</v>
      </c>
      <c r="B1936" s="22"/>
      <c r="C1936" s="4">
        <f t="shared" ca="1" si="122"/>
        <v>229</v>
      </c>
      <c r="D1936" s="16"/>
      <c r="E1936" s="16"/>
      <c r="F1936" s="22"/>
      <c r="G1936" s="29"/>
      <c r="K1936" s="30"/>
      <c r="AS1936">
        <v>1936</v>
      </c>
      <c r="AT1936">
        <f t="shared" si="124"/>
        <v>230</v>
      </c>
    </row>
    <row r="1937" spans="1:46" ht="15.75" x14ac:dyDescent="0.25">
      <c r="A1937" s="16">
        <v>1895</v>
      </c>
      <c r="B1937" s="22"/>
      <c r="C1937" s="4">
        <f t="shared" ca="1" si="122"/>
        <v>243</v>
      </c>
      <c r="D1937" s="16"/>
      <c r="E1937" s="16"/>
      <c r="F1937" s="22"/>
      <c r="G1937" s="29"/>
      <c r="K1937" s="30"/>
      <c r="AS1937">
        <v>1937</v>
      </c>
      <c r="AT1937">
        <f t="shared" si="124"/>
        <v>230</v>
      </c>
    </row>
    <row r="1938" spans="1:46" ht="15.75" x14ac:dyDescent="0.25">
      <c r="A1938" s="16">
        <v>1896</v>
      </c>
      <c r="B1938" s="22"/>
      <c r="C1938" s="4">
        <f t="shared" ca="1" si="122"/>
        <v>210</v>
      </c>
      <c r="D1938" s="16"/>
      <c r="E1938" s="16"/>
      <c r="F1938" s="22"/>
      <c r="G1938" s="29"/>
      <c r="K1938" s="30"/>
      <c r="AS1938">
        <v>1938</v>
      </c>
      <c r="AT1938">
        <f t="shared" si="124"/>
        <v>230</v>
      </c>
    </row>
    <row r="1939" spans="1:46" ht="15.75" x14ac:dyDescent="0.25">
      <c r="A1939" s="16">
        <v>1897</v>
      </c>
      <c r="B1939" s="22"/>
      <c r="C1939" s="4">
        <f t="shared" ca="1" si="122"/>
        <v>223</v>
      </c>
      <c r="D1939" s="16"/>
      <c r="E1939" s="16"/>
      <c r="F1939" s="22"/>
      <c r="G1939" s="29"/>
      <c r="K1939" s="30"/>
      <c r="AS1939">
        <v>1939</v>
      </c>
      <c r="AT1939">
        <f t="shared" si="124"/>
        <v>230</v>
      </c>
    </row>
    <row r="1940" spans="1:46" ht="15.75" x14ac:dyDescent="0.25">
      <c r="A1940" s="16">
        <v>1898</v>
      </c>
      <c r="B1940" s="22"/>
      <c r="C1940" s="4">
        <f t="shared" ca="1" si="122"/>
        <v>215</v>
      </c>
      <c r="D1940" s="16"/>
      <c r="E1940" s="16"/>
      <c r="F1940" s="22"/>
      <c r="G1940" s="29"/>
      <c r="K1940" s="30"/>
      <c r="AS1940">
        <v>1940</v>
      </c>
      <c r="AT1940">
        <f t="shared" si="124"/>
        <v>230</v>
      </c>
    </row>
    <row r="1941" spans="1:46" ht="15.75" x14ac:dyDescent="0.25">
      <c r="A1941" s="16">
        <v>1899</v>
      </c>
      <c r="B1941" s="22"/>
      <c r="C1941" s="4">
        <f t="shared" ca="1" si="122"/>
        <v>244</v>
      </c>
      <c r="D1941" s="16"/>
      <c r="E1941" s="16"/>
      <c r="F1941" s="22"/>
      <c r="G1941" s="29"/>
      <c r="K1941" s="30"/>
      <c r="AS1941">
        <v>1941</v>
      </c>
      <c r="AT1941">
        <f t="shared" si="124"/>
        <v>230</v>
      </c>
    </row>
    <row r="1942" spans="1:46" ht="15.75" x14ac:dyDescent="0.25">
      <c r="A1942" s="16">
        <v>1900</v>
      </c>
      <c r="B1942" s="22"/>
      <c r="C1942" s="4">
        <f t="shared" ca="1" si="122"/>
        <v>202</v>
      </c>
      <c r="D1942" s="16"/>
      <c r="E1942" s="16"/>
      <c r="F1942" s="22"/>
      <c r="G1942" s="29"/>
      <c r="K1942" s="30"/>
      <c r="AS1942">
        <v>1942</v>
      </c>
      <c r="AT1942">
        <f t="shared" si="124"/>
        <v>230</v>
      </c>
    </row>
    <row r="1943" spans="1:46" ht="15.75" x14ac:dyDescent="0.25">
      <c r="A1943" s="16">
        <v>1901</v>
      </c>
      <c r="B1943" s="22"/>
      <c r="C1943" s="4">
        <f t="shared" ca="1" si="122"/>
        <v>231</v>
      </c>
      <c r="D1943" s="16"/>
      <c r="E1943" s="16"/>
      <c r="F1943" s="22"/>
      <c r="G1943" s="29"/>
      <c r="K1943" s="30"/>
      <c r="AS1943">
        <v>1943</v>
      </c>
      <c r="AT1943">
        <f>4*60+19</f>
        <v>259</v>
      </c>
    </row>
    <row r="1944" spans="1:46" ht="15.75" x14ac:dyDescent="0.25">
      <c r="A1944" s="16">
        <v>1902</v>
      </c>
      <c r="B1944" s="22"/>
      <c r="C1944" s="4">
        <f t="shared" ca="1" si="122"/>
        <v>236</v>
      </c>
      <c r="D1944" s="16"/>
      <c r="E1944" s="16"/>
      <c r="F1944" s="22"/>
      <c r="G1944" s="29"/>
      <c r="K1944" s="30"/>
      <c r="AS1944">
        <v>1944</v>
      </c>
      <c r="AT1944">
        <f>4*60+19</f>
        <v>259</v>
      </c>
    </row>
    <row r="1945" spans="1:46" ht="15.75" x14ac:dyDescent="0.25">
      <c r="A1945" s="16">
        <v>1903</v>
      </c>
      <c r="B1945" s="22"/>
      <c r="C1945" s="4">
        <f t="shared" ca="1" si="122"/>
        <v>205</v>
      </c>
      <c r="D1945" s="16"/>
      <c r="E1945" s="16"/>
      <c r="F1945" s="22"/>
      <c r="G1945" s="29"/>
      <c r="K1945" s="30"/>
      <c r="AS1945">
        <v>1945</v>
      </c>
      <c r="AT1945">
        <f>4*60+19</f>
        <v>259</v>
      </c>
    </row>
    <row r="1946" spans="1:46" ht="15.75" x14ac:dyDescent="0.25">
      <c r="A1946" s="16">
        <v>1904</v>
      </c>
      <c r="B1946" s="22"/>
      <c r="C1946" s="4">
        <f t="shared" ca="1" si="122"/>
        <v>211</v>
      </c>
      <c r="D1946" s="16"/>
      <c r="E1946" s="16"/>
      <c r="F1946" s="22"/>
      <c r="G1946" s="29"/>
      <c r="K1946" s="30"/>
      <c r="AS1946">
        <v>1946</v>
      </c>
      <c r="AT1946">
        <f>3*60+58</f>
        <v>238</v>
      </c>
    </row>
    <row r="1947" spans="1:46" ht="15.75" x14ac:dyDescent="0.25">
      <c r="A1947" s="16">
        <v>1905</v>
      </c>
      <c r="B1947" s="22"/>
      <c r="C1947" s="4">
        <f t="shared" ca="1" si="122"/>
        <v>258</v>
      </c>
      <c r="D1947" s="16"/>
      <c r="E1947" s="16"/>
      <c r="F1947" s="22"/>
      <c r="G1947" s="29"/>
      <c r="K1947" s="30"/>
      <c r="AS1947">
        <v>1947</v>
      </c>
      <c r="AT1947">
        <f>3*60+24</f>
        <v>204</v>
      </c>
    </row>
    <row r="1948" spans="1:46" ht="15.75" x14ac:dyDescent="0.25">
      <c r="A1948" s="16">
        <v>1906</v>
      </c>
      <c r="B1948" s="22"/>
      <c r="C1948" s="4">
        <f t="shared" ca="1" si="122"/>
        <v>281</v>
      </c>
      <c r="D1948" s="16"/>
      <c r="E1948" s="16"/>
      <c r="F1948" s="22"/>
      <c r="G1948" s="29"/>
      <c r="K1948" s="30"/>
      <c r="AS1948">
        <v>1948</v>
      </c>
      <c r="AT1948">
        <f>3*60+24</f>
        <v>204</v>
      </c>
    </row>
    <row r="1949" spans="1:46" ht="15.75" x14ac:dyDescent="0.25">
      <c r="A1949" s="16">
        <v>1907</v>
      </c>
      <c r="B1949" s="22"/>
      <c r="C1949" s="4">
        <f t="shared" ca="1" si="122"/>
        <v>212</v>
      </c>
      <c r="D1949" s="16"/>
      <c r="E1949" s="16"/>
      <c r="F1949" s="22"/>
      <c r="G1949" s="29"/>
      <c r="K1949" s="30"/>
      <c r="AS1949">
        <v>1949</v>
      </c>
      <c r="AT1949">
        <f>3*60+58</f>
        <v>238</v>
      </c>
    </row>
    <row r="1950" spans="1:46" ht="15.75" x14ac:dyDescent="0.25">
      <c r="A1950" s="16">
        <v>1908</v>
      </c>
      <c r="B1950" s="22"/>
      <c r="C1950" s="4">
        <f t="shared" ca="1" si="122"/>
        <v>218</v>
      </c>
      <c r="D1950" s="16"/>
      <c r="E1950" s="16"/>
      <c r="F1950" s="22"/>
      <c r="G1950" s="29"/>
      <c r="K1950" s="30"/>
      <c r="AS1950">
        <v>1950</v>
      </c>
      <c r="AT1950">
        <f>4*60+7</f>
        <v>247</v>
      </c>
    </row>
    <row r="1951" spans="1:46" ht="15.75" x14ac:dyDescent="0.25">
      <c r="A1951" s="16">
        <v>1909</v>
      </c>
      <c r="B1951" s="22"/>
      <c r="C1951" s="4">
        <f t="shared" ca="1" si="122"/>
        <v>242</v>
      </c>
      <c r="D1951" s="16"/>
      <c r="E1951" s="16"/>
      <c r="F1951" s="22"/>
      <c r="G1951" s="29"/>
      <c r="K1951" s="30"/>
      <c r="AS1951">
        <v>1951</v>
      </c>
      <c r="AT1951">
        <f>3*60+58</f>
        <v>238</v>
      </c>
    </row>
    <row r="1952" spans="1:46" ht="15.75" x14ac:dyDescent="0.25">
      <c r="A1952" s="16">
        <v>1910</v>
      </c>
      <c r="B1952" s="22"/>
      <c r="C1952" s="4">
        <f t="shared" ca="1" si="122"/>
        <v>258</v>
      </c>
      <c r="D1952" s="16"/>
      <c r="E1952" s="16"/>
      <c r="F1952" s="22"/>
      <c r="G1952" s="29"/>
      <c r="K1952" s="30"/>
      <c r="AS1952">
        <v>1952</v>
      </c>
      <c r="AT1952">
        <f>3*60+58</f>
        <v>238</v>
      </c>
    </row>
    <row r="1953" spans="1:46" ht="15.75" x14ac:dyDescent="0.25">
      <c r="A1953" s="16">
        <v>1911</v>
      </c>
      <c r="B1953" s="22"/>
      <c r="C1953" s="4">
        <f t="shared" ca="1" si="122"/>
        <v>329</v>
      </c>
      <c r="D1953" s="16"/>
      <c r="E1953" s="16"/>
      <c r="F1953" s="22"/>
      <c r="G1953" s="29"/>
      <c r="K1953" s="30"/>
      <c r="AS1953">
        <v>1953</v>
      </c>
      <c r="AT1953">
        <f>3*60+49</f>
        <v>229</v>
      </c>
    </row>
    <row r="1954" spans="1:46" ht="15.75" x14ac:dyDescent="0.25">
      <c r="A1954" s="16">
        <v>1912</v>
      </c>
      <c r="B1954" s="22"/>
      <c r="C1954" s="4">
        <f t="shared" ca="1" si="122"/>
        <v>210</v>
      </c>
      <c r="D1954" s="16"/>
      <c r="E1954" s="16"/>
      <c r="F1954" s="22"/>
      <c r="G1954" s="29"/>
      <c r="K1954" s="30"/>
      <c r="AS1954">
        <v>1954</v>
      </c>
      <c r="AT1954">
        <f>4*60+7</f>
        <v>247</v>
      </c>
    </row>
    <row r="1955" spans="1:46" ht="15.75" x14ac:dyDescent="0.25">
      <c r="A1955" s="16">
        <v>1913</v>
      </c>
      <c r="B1955" s="22"/>
      <c r="C1955" s="4">
        <f t="shared" ca="1" si="122"/>
        <v>206</v>
      </c>
      <c r="D1955" s="16"/>
      <c r="E1955" s="16"/>
      <c r="F1955" s="22"/>
      <c r="G1955" s="29"/>
      <c r="K1955" s="30"/>
      <c r="AS1955">
        <v>1955</v>
      </c>
      <c r="AT1955">
        <f>4*60+7</f>
        <v>247</v>
      </c>
    </row>
    <row r="1956" spans="1:46" ht="15.75" x14ac:dyDescent="0.25">
      <c r="A1956" s="16">
        <v>1914</v>
      </c>
      <c r="B1956" s="22"/>
      <c r="C1956" s="4">
        <f t="shared" ca="1" si="122"/>
        <v>204</v>
      </c>
      <c r="D1956" s="16"/>
      <c r="E1956" s="16"/>
      <c r="F1956" s="22"/>
      <c r="G1956" s="29"/>
      <c r="K1956" s="30"/>
      <c r="AS1956">
        <v>1956</v>
      </c>
      <c r="AT1956">
        <f>4*60+7</f>
        <v>247</v>
      </c>
    </row>
    <row r="1957" spans="1:46" ht="15.75" x14ac:dyDescent="0.25">
      <c r="A1957" s="16">
        <v>1915</v>
      </c>
      <c r="B1957" s="22"/>
      <c r="C1957" s="4">
        <f t="shared" ca="1" si="122"/>
        <v>253</v>
      </c>
      <c r="D1957" s="16"/>
      <c r="E1957" s="16"/>
      <c r="F1957" s="22"/>
      <c r="G1957" s="29"/>
      <c r="K1957" s="30"/>
      <c r="AS1957">
        <v>1957</v>
      </c>
      <c r="AT1957">
        <f>4*60+7</f>
        <v>247</v>
      </c>
    </row>
    <row r="1958" spans="1:46" ht="15.75" x14ac:dyDescent="0.25">
      <c r="A1958" s="16">
        <v>1916</v>
      </c>
      <c r="B1958" s="22"/>
      <c r="C1958" s="4">
        <f t="shared" ca="1" si="122"/>
        <v>218</v>
      </c>
      <c r="D1958" s="16"/>
      <c r="E1958" s="16"/>
      <c r="F1958" s="22"/>
      <c r="G1958" s="29"/>
      <c r="K1958" s="30"/>
      <c r="AS1958">
        <v>1958</v>
      </c>
      <c r="AT1958">
        <f>3*60+45</f>
        <v>225</v>
      </c>
    </row>
    <row r="1959" spans="1:46" ht="15.75" x14ac:dyDescent="0.25">
      <c r="A1959" s="16">
        <v>1917</v>
      </c>
      <c r="B1959" s="22"/>
      <c r="C1959" s="4">
        <f t="shared" ca="1" si="122"/>
        <v>216</v>
      </c>
      <c r="D1959" s="16"/>
      <c r="E1959" s="16"/>
      <c r="F1959" s="22"/>
      <c r="G1959" s="29"/>
      <c r="K1959" s="30"/>
      <c r="AS1959">
        <v>1959</v>
      </c>
      <c r="AT1959">
        <f t="shared" ref="AT1959:AT1965" si="125">3*60</f>
        <v>180</v>
      </c>
    </row>
    <row r="1960" spans="1:46" ht="15.75" x14ac:dyDescent="0.25">
      <c r="A1960" s="16">
        <v>1918</v>
      </c>
      <c r="B1960" s="22"/>
      <c r="C1960" s="4">
        <f t="shared" ca="1" si="122"/>
        <v>254</v>
      </c>
      <c r="D1960" s="16"/>
      <c r="E1960" s="16"/>
      <c r="F1960" s="22"/>
      <c r="G1960" s="29"/>
      <c r="K1960" s="30"/>
      <c r="AS1960">
        <v>1960</v>
      </c>
      <c r="AT1960">
        <f t="shared" si="125"/>
        <v>180</v>
      </c>
    </row>
    <row r="1961" spans="1:46" ht="15.75" x14ac:dyDescent="0.25">
      <c r="A1961" s="16">
        <v>1919</v>
      </c>
      <c r="B1961" s="22"/>
      <c r="C1961" s="4">
        <f t="shared" ca="1" si="122"/>
        <v>223</v>
      </c>
      <c r="D1961" s="16"/>
      <c r="E1961" s="16"/>
      <c r="F1961" s="22"/>
      <c r="G1961" s="29"/>
      <c r="K1961" s="30"/>
      <c r="AS1961">
        <v>1961</v>
      </c>
      <c r="AT1961">
        <f t="shared" si="125"/>
        <v>180</v>
      </c>
    </row>
    <row r="1962" spans="1:46" ht="15.75" x14ac:dyDescent="0.25">
      <c r="A1962" s="16">
        <v>1920</v>
      </c>
      <c r="B1962" s="22"/>
      <c r="C1962" s="4">
        <f t="shared" ca="1" si="122"/>
        <v>264</v>
      </c>
      <c r="D1962" s="16"/>
      <c r="E1962" s="16"/>
      <c r="F1962" s="22"/>
      <c r="G1962" s="29"/>
      <c r="K1962" s="30"/>
      <c r="AS1962">
        <v>1962</v>
      </c>
      <c r="AT1962">
        <f t="shared" si="125"/>
        <v>180</v>
      </c>
    </row>
    <row r="1963" spans="1:46" ht="15.75" x14ac:dyDescent="0.25">
      <c r="A1963" s="16">
        <v>1921</v>
      </c>
      <c r="B1963" s="22"/>
      <c r="C1963" s="4">
        <f t="shared" ref="C1963:C2026" ca="1" si="126">IF(OR(ISBLANK(A1963),A1963&gt;$I$9),NA(),OFFSET(INDIRECT($BA$3),A1963-1,0,1,1))</f>
        <v>264</v>
      </c>
      <c r="D1963" s="16"/>
      <c r="E1963" s="16"/>
      <c r="F1963" s="22"/>
      <c r="G1963" s="29"/>
      <c r="K1963" s="30"/>
      <c r="AS1963">
        <v>1963</v>
      </c>
      <c r="AT1963">
        <f t="shared" si="125"/>
        <v>180</v>
      </c>
    </row>
    <row r="1964" spans="1:46" ht="15.75" x14ac:dyDescent="0.25">
      <c r="A1964" s="16">
        <v>1922</v>
      </c>
      <c r="B1964" s="22"/>
      <c r="C1964" s="4">
        <f t="shared" ca="1" si="126"/>
        <v>289</v>
      </c>
      <c r="D1964" s="16"/>
      <c r="E1964" s="16"/>
      <c r="F1964" s="22"/>
      <c r="G1964" s="29"/>
      <c r="K1964" s="30"/>
      <c r="AS1964">
        <v>1964</v>
      </c>
      <c r="AT1964">
        <f t="shared" si="125"/>
        <v>180</v>
      </c>
    </row>
    <row r="1965" spans="1:46" ht="15.75" x14ac:dyDescent="0.25">
      <c r="A1965" s="16">
        <v>1923</v>
      </c>
      <c r="B1965" s="22"/>
      <c r="C1965" s="4">
        <f t="shared" ca="1" si="126"/>
        <v>228</v>
      </c>
      <c r="D1965" s="16"/>
      <c r="E1965" s="16"/>
      <c r="F1965" s="22"/>
      <c r="G1965" s="29"/>
      <c r="K1965" s="30"/>
      <c r="AS1965">
        <v>1965</v>
      </c>
      <c r="AT1965">
        <f t="shared" si="125"/>
        <v>180</v>
      </c>
    </row>
    <row r="1966" spans="1:46" ht="15.75" x14ac:dyDescent="0.25">
      <c r="A1966" s="16">
        <v>1924</v>
      </c>
      <c r="B1966" s="22"/>
      <c r="C1966" s="4">
        <f t="shared" ca="1" si="126"/>
        <v>201</v>
      </c>
      <c r="D1966" s="16"/>
      <c r="E1966" s="16"/>
      <c r="F1966" s="22"/>
      <c r="G1966" s="29"/>
      <c r="K1966" s="30"/>
      <c r="AS1966">
        <v>1966</v>
      </c>
      <c r="AT1966">
        <f>3*60+58</f>
        <v>238</v>
      </c>
    </row>
    <row r="1967" spans="1:46" ht="15.75" x14ac:dyDescent="0.25">
      <c r="A1967" s="16">
        <v>1925</v>
      </c>
      <c r="B1967" s="22"/>
      <c r="C1967" s="4">
        <f t="shared" ca="1" si="126"/>
        <v>250</v>
      </c>
      <c r="D1967" s="16"/>
      <c r="E1967" s="16"/>
      <c r="F1967" s="22"/>
      <c r="G1967" s="29"/>
      <c r="K1967" s="30"/>
      <c r="AS1967">
        <v>1967</v>
      </c>
      <c r="AT1967">
        <f>3*60+58</f>
        <v>238</v>
      </c>
    </row>
    <row r="1968" spans="1:46" ht="15.75" x14ac:dyDescent="0.25">
      <c r="A1968" s="16">
        <v>1926</v>
      </c>
      <c r="B1968" s="22"/>
      <c r="C1968" s="4">
        <f t="shared" ca="1" si="126"/>
        <v>310</v>
      </c>
      <c r="D1968" s="16"/>
      <c r="E1968" s="16"/>
      <c r="F1968" s="22"/>
      <c r="G1968" s="29"/>
      <c r="K1968" s="30"/>
      <c r="AS1968">
        <v>1968</v>
      </c>
      <c r="AT1968">
        <f>3*60+40</f>
        <v>220</v>
      </c>
    </row>
    <row r="1969" spans="1:46" ht="15.75" x14ac:dyDescent="0.25">
      <c r="A1969" s="16">
        <v>1927</v>
      </c>
      <c r="B1969" s="22"/>
      <c r="C1969" s="4">
        <f t="shared" ca="1" si="126"/>
        <v>225</v>
      </c>
      <c r="D1969" s="16"/>
      <c r="E1969" s="16"/>
      <c r="F1969" s="22"/>
      <c r="G1969" s="29"/>
      <c r="K1969" s="30"/>
      <c r="AS1969">
        <v>1969</v>
      </c>
      <c r="AT1969">
        <f>3*60+40</f>
        <v>220</v>
      </c>
    </row>
    <row r="1970" spans="1:46" ht="15.75" x14ac:dyDescent="0.25">
      <c r="A1970" s="16">
        <v>1928</v>
      </c>
      <c r="B1970" s="22"/>
      <c r="C1970" s="4">
        <f t="shared" ca="1" si="126"/>
        <v>236</v>
      </c>
      <c r="D1970" s="16"/>
      <c r="E1970" s="16"/>
      <c r="F1970" s="22"/>
      <c r="G1970" s="29"/>
      <c r="K1970" s="30"/>
      <c r="AS1970">
        <v>1970</v>
      </c>
      <c r="AT1970">
        <f>3*60+40</f>
        <v>220</v>
      </c>
    </row>
    <row r="1971" spans="1:46" ht="15.75" x14ac:dyDescent="0.25">
      <c r="A1971" s="16">
        <v>1929</v>
      </c>
      <c r="B1971" s="22"/>
      <c r="C1971" s="4">
        <f t="shared" ca="1" si="126"/>
        <v>270</v>
      </c>
      <c r="D1971" s="16"/>
      <c r="E1971" s="16"/>
      <c r="F1971" s="22"/>
      <c r="G1971" s="29"/>
      <c r="K1971" s="30"/>
      <c r="AS1971">
        <v>1971</v>
      </c>
      <c r="AT1971">
        <f>3*60+35</f>
        <v>215</v>
      </c>
    </row>
    <row r="1972" spans="1:46" ht="15.75" x14ac:dyDescent="0.25">
      <c r="A1972" s="16">
        <v>1930</v>
      </c>
      <c r="B1972" s="22"/>
      <c r="C1972" s="4">
        <f t="shared" ca="1" si="126"/>
        <v>454</v>
      </c>
      <c r="D1972" s="16"/>
      <c r="E1972" s="16"/>
      <c r="F1972" s="22"/>
      <c r="G1972" s="29"/>
      <c r="K1972" s="30"/>
      <c r="AS1972">
        <v>1972</v>
      </c>
      <c r="AT1972">
        <f>3*60+40</f>
        <v>220</v>
      </c>
    </row>
    <row r="1973" spans="1:46" ht="15.75" x14ac:dyDescent="0.25">
      <c r="A1973" s="16">
        <v>1931</v>
      </c>
      <c r="B1973" s="22"/>
      <c r="C1973" s="4">
        <f t="shared" ca="1" si="126"/>
        <v>271</v>
      </c>
      <c r="D1973" s="16"/>
      <c r="E1973" s="16"/>
      <c r="F1973" s="22"/>
      <c r="G1973" s="29"/>
      <c r="K1973" s="30"/>
      <c r="AS1973">
        <v>1973</v>
      </c>
      <c r="AT1973">
        <f>3*60+40</f>
        <v>220</v>
      </c>
    </row>
    <row r="1974" spans="1:46" ht="15.75" x14ac:dyDescent="0.25">
      <c r="A1974" s="16">
        <v>1932</v>
      </c>
      <c r="B1974" s="22"/>
      <c r="C1974" s="4">
        <f t="shared" ca="1" si="126"/>
        <v>223</v>
      </c>
      <c r="D1974" s="16"/>
      <c r="E1974" s="16"/>
      <c r="F1974" s="22"/>
      <c r="G1974" s="29"/>
      <c r="K1974" s="30"/>
      <c r="AS1974">
        <v>1974</v>
      </c>
      <c r="AT1974">
        <f>4*60+1</f>
        <v>241</v>
      </c>
    </row>
    <row r="1975" spans="1:46" ht="15.75" x14ac:dyDescent="0.25">
      <c r="A1975" s="16">
        <v>1933</v>
      </c>
      <c r="B1975" s="22"/>
      <c r="C1975" s="4">
        <f t="shared" ca="1" si="126"/>
        <v>298</v>
      </c>
      <c r="D1975" s="16"/>
      <c r="E1975" s="16"/>
      <c r="F1975" s="22"/>
      <c r="G1975" s="29"/>
      <c r="K1975" s="30"/>
      <c r="AS1975">
        <v>1975</v>
      </c>
      <c r="AT1975">
        <f>3*60+44</f>
        <v>224</v>
      </c>
    </row>
    <row r="1976" spans="1:46" ht="15.75" x14ac:dyDescent="0.25">
      <c r="A1976" s="16">
        <v>1934</v>
      </c>
      <c r="B1976" s="22"/>
      <c r="C1976" s="4">
        <f t="shared" ca="1" si="126"/>
        <v>194</v>
      </c>
      <c r="D1976" s="16"/>
      <c r="E1976" s="16"/>
      <c r="F1976" s="22"/>
      <c r="G1976" s="29"/>
      <c r="K1976" s="30"/>
      <c r="AS1976">
        <v>1976</v>
      </c>
      <c r="AT1976">
        <f>3*60+40</f>
        <v>220</v>
      </c>
    </row>
    <row r="1977" spans="1:46" ht="15.75" x14ac:dyDescent="0.25">
      <c r="A1977" s="16">
        <v>1935</v>
      </c>
      <c r="B1977" s="22"/>
      <c r="C1977" s="4">
        <f t="shared" ca="1" si="126"/>
        <v>197</v>
      </c>
      <c r="D1977" s="16"/>
      <c r="E1977" s="16"/>
      <c r="F1977" s="22"/>
      <c r="G1977" s="29"/>
      <c r="K1977" s="30"/>
      <c r="AS1977">
        <v>1977</v>
      </c>
      <c r="AT1977">
        <f>3*60+40</f>
        <v>220</v>
      </c>
    </row>
    <row r="1978" spans="1:46" ht="15.75" x14ac:dyDescent="0.25">
      <c r="A1978" s="16">
        <v>1936</v>
      </c>
      <c r="B1978" s="22"/>
      <c r="C1978" s="4">
        <f t="shared" ca="1" si="126"/>
        <v>191</v>
      </c>
      <c r="D1978" s="16"/>
      <c r="E1978" s="16"/>
      <c r="F1978" s="22"/>
      <c r="G1978" s="29"/>
      <c r="K1978" s="30"/>
      <c r="AS1978">
        <v>1978</v>
      </c>
      <c r="AT1978">
        <f>4*60+1</f>
        <v>241</v>
      </c>
    </row>
    <row r="1979" spans="1:46" ht="15.75" x14ac:dyDescent="0.25">
      <c r="A1979" s="16">
        <v>1937</v>
      </c>
      <c r="B1979" s="22"/>
      <c r="C1979" s="4">
        <f t="shared" ca="1" si="126"/>
        <v>232</v>
      </c>
      <c r="D1979" s="16"/>
      <c r="E1979" s="16"/>
      <c r="F1979" s="22"/>
      <c r="G1979" s="29"/>
      <c r="K1979" s="30"/>
      <c r="AS1979">
        <v>1979</v>
      </c>
      <c r="AT1979">
        <f>4*60+1</f>
        <v>241</v>
      </c>
    </row>
    <row r="1980" spans="1:46" ht="15.75" x14ac:dyDescent="0.25">
      <c r="A1980" s="16">
        <v>1938</v>
      </c>
      <c r="B1980" s="22"/>
      <c r="C1980" s="4">
        <f t="shared" ca="1" si="126"/>
        <v>212</v>
      </c>
      <c r="D1980" s="16"/>
      <c r="E1980" s="16"/>
      <c r="F1980" s="22"/>
      <c r="G1980" s="29"/>
      <c r="K1980" s="30"/>
      <c r="AS1980">
        <v>1980</v>
      </c>
      <c r="AT1980">
        <f>4*60+1</f>
        <v>241</v>
      </c>
    </row>
    <row r="1981" spans="1:46" ht="15.75" x14ac:dyDescent="0.25">
      <c r="A1981" s="16">
        <v>1939</v>
      </c>
      <c r="B1981" s="22"/>
      <c r="C1981" s="4">
        <f t="shared" ca="1" si="126"/>
        <v>265</v>
      </c>
      <c r="D1981" s="16"/>
      <c r="E1981" s="16"/>
      <c r="F1981" s="22"/>
      <c r="G1981" s="29"/>
      <c r="K1981" s="30"/>
      <c r="AS1981">
        <v>1981</v>
      </c>
      <c r="AT1981">
        <f>4*60+1</f>
        <v>241</v>
      </c>
    </row>
    <row r="1982" spans="1:46" ht="15.75" x14ac:dyDescent="0.25">
      <c r="A1982" s="16">
        <v>1940</v>
      </c>
      <c r="B1982" s="22"/>
      <c r="C1982" s="4">
        <f t="shared" ca="1" si="126"/>
        <v>246</v>
      </c>
      <c r="D1982" s="16"/>
      <c r="E1982" s="16"/>
      <c r="F1982" s="22"/>
      <c r="G1982" s="29"/>
      <c r="K1982" s="30"/>
      <c r="AS1982">
        <v>1982</v>
      </c>
      <c r="AT1982">
        <f>3*60+13</f>
        <v>193</v>
      </c>
    </row>
    <row r="1983" spans="1:46" ht="15.75" x14ac:dyDescent="0.25">
      <c r="A1983" s="16">
        <v>1941</v>
      </c>
      <c r="B1983" s="22"/>
      <c r="C1983" s="4">
        <f t="shared" ca="1" si="126"/>
        <v>273</v>
      </c>
      <c r="D1983" s="16"/>
      <c r="E1983" s="16"/>
      <c r="F1983" s="22"/>
      <c r="G1983" s="29"/>
      <c r="K1983" s="30"/>
      <c r="AS1983">
        <v>1983</v>
      </c>
      <c r="AT1983">
        <f>4*60+1</f>
        <v>241</v>
      </c>
    </row>
    <row r="1984" spans="1:46" ht="15.75" x14ac:dyDescent="0.25">
      <c r="A1984" s="16">
        <v>1942</v>
      </c>
      <c r="B1984" s="22"/>
      <c r="C1984" s="4">
        <f t="shared" ca="1" si="126"/>
        <v>210</v>
      </c>
      <c r="D1984" s="16"/>
      <c r="E1984" s="16"/>
      <c r="F1984" s="22"/>
      <c r="G1984" s="29"/>
      <c r="K1984" s="30"/>
      <c r="AS1984">
        <v>1984</v>
      </c>
      <c r="AT1984">
        <f>3*60+13</f>
        <v>193</v>
      </c>
    </row>
    <row r="1985" spans="1:46" ht="15.75" x14ac:dyDescent="0.25">
      <c r="A1985" s="16">
        <v>1943</v>
      </c>
      <c r="B1985" s="22"/>
      <c r="C1985" s="4">
        <f t="shared" ca="1" si="126"/>
        <v>278</v>
      </c>
      <c r="D1985" s="16"/>
      <c r="E1985" s="16"/>
      <c r="F1985" s="22"/>
      <c r="G1985" s="29"/>
      <c r="K1985" s="30"/>
      <c r="AS1985">
        <v>1985</v>
      </c>
      <c r="AT1985">
        <f>3*60+13</f>
        <v>193</v>
      </c>
    </row>
    <row r="1986" spans="1:46" ht="15.75" x14ac:dyDescent="0.25">
      <c r="A1986" s="16">
        <v>1944</v>
      </c>
      <c r="B1986" s="22"/>
      <c r="C1986" s="4">
        <f t="shared" ca="1" si="126"/>
        <v>207</v>
      </c>
      <c r="D1986" s="16"/>
      <c r="E1986" s="16"/>
      <c r="F1986" s="22"/>
      <c r="G1986" s="29"/>
      <c r="K1986" s="30"/>
      <c r="AS1986">
        <v>1986</v>
      </c>
      <c r="AT1986">
        <f>3*60+13</f>
        <v>193</v>
      </c>
    </row>
    <row r="1987" spans="1:46" ht="15.75" x14ac:dyDescent="0.25">
      <c r="A1987" s="16">
        <v>1945</v>
      </c>
      <c r="B1987" s="22"/>
      <c r="C1987" s="4">
        <f t="shared" ca="1" si="126"/>
        <v>220</v>
      </c>
      <c r="D1987" s="16"/>
      <c r="E1987" s="16"/>
      <c r="F1987" s="22"/>
      <c r="G1987" s="29"/>
      <c r="K1987" s="30"/>
      <c r="AS1987">
        <v>1987</v>
      </c>
      <c r="AT1987">
        <f>4*60+2</f>
        <v>242</v>
      </c>
    </row>
    <row r="1988" spans="1:46" ht="15.75" x14ac:dyDescent="0.25">
      <c r="A1988" s="16">
        <v>1946</v>
      </c>
      <c r="B1988" s="22"/>
      <c r="C1988" s="4">
        <f t="shared" ca="1" si="126"/>
        <v>228</v>
      </c>
      <c r="D1988" s="16"/>
      <c r="E1988" s="16"/>
      <c r="F1988" s="22"/>
      <c r="G1988" s="29"/>
      <c r="K1988" s="30"/>
      <c r="AS1988">
        <v>1988</v>
      </c>
      <c r="AT1988">
        <f>4*60+2</f>
        <v>242</v>
      </c>
    </row>
    <row r="1989" spans="1:46" ht="15.75" x14ac:dyDescent="0.25">
      <c r="A1989" s="16">
        <v>1947</v>
      </c>
      <c r="B1989" s="22"/>
      <c r="C1989" s="4">
        <f t="shared" ca="1" si="126"/>
        <v>228</v>
      </c>
      <c r="D1989" s="16"/>
      <c r="E1989" s="16"/>
      <c r="F1989" s="22"/>
      <c r="G1989" s="29"/>
      <c r="K1989" s="30"/>
      <c r="AS1989">
        <v>1989</v>
      </c>
      <c r="AT1989">
        <f>4*60+2</f>
        <v>242</v>
      </c>
    </row>
    <row r="1990" spans="1:46" ht="15.75" x14ac:dyDescent="0.25">
      <c r="A1990" s="16">
        <v>1948</v>
      </c>
      <c r="B1990" s="22"/>
      <c r="C1990" s="4">
        <f t="shared" ca="1" si="126"/>
        <v>218</v>
      </c>
      <c r="D1990" s="16"/>
      <c r="E1990" s="16"/>
      <c r="F1990" s="22"/>
      <c r="G1990" s="29"/>
      <c r="K1990" s="30"/>
      <c r="AS1990">
        <v>1990</v>
      </c>
      <c r="AT1990">
        <f>3*60+31</f>
        <v>211</v>
      </c>
    </row>
    <row r="1991" spans="1:46" ht="15.75" x14ac:dyDescent="0.25">
      <c r="A1991" s="16">
        <v>1949</v>
      </c>
      <c r="B1991" s="22"/>
      <c r="C1991" s="4">
        <f t="shared" ca="1" si="126"/>
        <v>182</v>
      </c>
      <c r="D1991" s="16"/>
      <c r="E1991" s="16"/>
      <c r="F1991" s="22"/>
      <c r="G1991" s="29"/>
      <c r="K1991" s="30"/>
      <c r="AS1991">
        <v>1991</v>
      </c>
      <c r="AT1991">
        <f>3*60+31</f>
        <v>211</v>
      </c>
    </row>
    <row r="1992" spans="1:46" ht="15.75" x14ac:dyDescent="0.25">
      <c r="A1992" s="16">
        <v>1950</v>
      </c>
      <c r="B1992" s="22"/>
      <c r="C1992" s="4">
        <f t="shared" ca="1" si="126"/>
        <v>254</v>
      </c>
      <c r="D1992" s="16"/>
      <c r="E1992" s="16"/>
      <c r="F1992" s="22"/>
      <c r="G1992" s="29"/>
      <c r="K1992" s="30"/>
      <c r="AS1992">
        <v>1992</v>
      </c>
      <c r="AT1992">
        <f>4*60+10</f>
        <v>250</v>
      </c>
    </row>
    <row r="1993" spans="1:46" ht="15.75" x14ac:dyDescent="0.25">
      <c r="A1993" s="16">
        <v>1951</v>
      </c>
      <c r="B1993" s="22"/>
      <c r="C1993" s="4">
        <f t="shared" ca="1" si="126"/>
        <v>218</v>
      </c>
      <c r="D1993" s="16"/>
      <c r="E1993" s="16"/>
      <c r="F1993" s="22"/>
      <c r="G1993" s="29"/>
      <c r="K1993" s="30"/>
      <c r="AS1993">
        <v>1993</v>
      </c>
      <c r="AT1993">
        <f t="shared" ref="AT1993:AT1998" si="127">3*60+27</f>
        <v>207</v>
      </c>
    </row>
    <row r="1994" spans="1:46" ht="15.75" x14ac:dyDescent="0.25">
      <c r="A1994" s="16">
        <v>1952</v>
      </c>
      <c r="B1994" s="22"/>
      <c r="C1994" s="4">
        <f t="shared" ca="1" si="126"/>
        <v>239</v>
      </c>
      <c r="D1994" s="16"/>
      <c r="E1994" s="16"/>
      <c r="F1994" s="22"/>
      <c r="G1994" s="29"/>
      <c r="K1994" s="30"/>
      <c r="AS1994">
        <v>1994</v>
      </c>
      <c r="AT1994">
        <f t="shared" si="127"/>
        <v>207</v>
      </c>
    </row>
    <row r="1995" spans="1:46" ht="15.75" x14ac:dyDescent="0.25">
      <c r="A1995" s="16">
        <v>1953</v>
      </c>
      <c r="B1995" s="22"/>
      <c r="C1995" s="4">
        <f t="shared" ca="1" si="126"/>
        <v>243</v>
      </c>
      <c r="D1995" s="16"/>
      <c r="E1995" s="16"/>
      <c r="F1995" s="22"/>
      <c r="G1995" s="29"/>
      <c r="K1995" s="30"/>
      <c r="AS1995">
        <v>1995</v>
      </c>
      <c r="AT1995">
        <f t="shared" si="127"/>
        <v>207</v>
      </c>
    </row>
    <row r="1996" spans="1:46" ht="15.75" x14ac:dyDescent="0.25">
      <c r="A1996" s="16">
        <v>1954</v>
      </c>
      <c r="B1996" s="22"/>
      <c r="C1996" s="4">
        <f t="shared" ca="1" si="126"/>
        <v>304</v>
      </c>
      <c r="D1996" s="16"/>
      <c r="E1996" s="16"/>
      <c r="F1996" s="22"/>
      <c r="G1996" s="29"/>
      <c r="K1996" s="30"/>
      <c r="AS1996">
        <v>1996</v>
      </c>
      <c r="AT1996">
        <f t="shared" si="127"/>
        <v>207</v>
      </c>
    </row>
    <row r="1997" spans="1:46" ht="15.75" x14ac:dyDescent="0.25">
      <c r="A1997" s="16">
        <v>1955</v>
      </c>
      <c r="B1997" s="22"/>
      <c r="C1997" s="4">
        <f t="shared" ca="1" si="126"/>
        <v>223</v>
      </c>
      <c r="D1997" s="16"/>
      <c r="E1997" s="16"/>
      <c r="F1997" s="22"/>
      <c r="G1997" s="29"/>
      <c r="K1997" s="30"/>
      <c r="AS1997">
        <v>1997</v>
      </c>
      <c r="AT1997">
        <f t="shared" si="127"/>
        <v>207</v>
      </c>
    </row>
    <row r="1998" spans="1:46" ht="15.75" x14ac:dyDescent="0.25">
      <c r="A1998" s="16">
        <v>1956</v>
      </c>
      <c r="B1998" s="22"/>
      <c r="C1998" s="4">
        <f t="shared" ca="1" si="126"/>
        <v>256</v>
      </c>
      <c r="D1998" s="16"/>
      <c r="E1998" s="16"/>
      <c r="F1998" s="22"/>
      <c r="G1998" s="29"/>
      <c r="K1998" s="30"/>
      <c r="AS1998">
        <v>1998</v>
      </c>
      <c r="AT1998">
        <f t="shared" si="127"/>
        <v>207</v>
      </c>
    </row>
    <row r="1999" spans="1:46" ht="15.75" x14ac:dyDescent="0.25">
      <c r="A1999" s="16">
        <v>1957</v>
      </c>
      <c r="B1999" s="22"/>
      <c r="C1999" s="4">
        <f t="shared" ca="1" si="126"/>
        <v>245</v>
      </c>
      <c r="D1999" s="16"/>
      <c r="E1999" s="16"/>
      <c r="F1999" s="22"/>
      <c r="G1999" s="29"/>
      <c r="K1999" s="30"/>
      <c r="AS1999">
        <v>1999</v>
      </c>
      <c r="AT1999">
        <f>3*60+58</f>
        <v>238</v>
      </c>
    </row>
    <row r="2000" spans="1:46" ht="15.75" x14ac:dyDescent="0.25">
      <c r="A2000" s="16">
        <v>1958</v>
      </c>
      <c r="B2000" s="22"/>
      <c r="C2000" s="4">
        <f t="shared" ca="1" si="126"/>
        <v>239</v>
      </c>
      <c r="D2000" s="16"/>
      <c r="E2000" s="16"/>
      <c r="F2000" s="22"/>
      <c r="G2000" s="29"/>
      <c r="K2000" s="30"/>
      <c r="AS2000">
        <v>2000</v>
      </c>
      <c r="AT2000">
        <f t="shared" ref="AT2000:AT2011" si="128">4*60+12</f>
        <v>252</v>
      </c>
    </row>
    <row r="2001" spans="1:46" ht="15.75" x14ac:dyDescent="0.25">
      <c r="A2001" s="16">
        <v>1959</v>
      </c>
      <c r="B2001" s="22"/>
      <c r="C2001" s="4">
        <f t="shared" ca="1" si="126"/>
        <v>197</v>
      </c>
      <c r="D2001" s="16"/>
      <c r="E2001" s="16"/>
      <c r="F2001" s="22"/>
      <c r="G2001" s="29"/>
      <c r="K2001" s="30"/>
      <c r="AS2001">
        <v>2001</v>
      </c>
      <c r="AT2001">
        <f t="shared" si="128"/>
        <v>252</v>
      </c>
    </row>
    <row r="2002" spans="1:46" ht="15.75" x14ac:dyDescent="0.25">
      <c r="A2002" s="16">
        <v>1960</v>
      </c>
      <c r="B2002" s="22"/>
      <c r="C2002" s="4">
        <f t="shared" ca="1" si="126"/>
        <v>197</v>
      </c>
      <c r="D2002" s="16"/>
      <c r="E2002" s="16"/>
      <c r="F2002" s="22"/>
      <c r="G2002" s="29"/>
      <c r="K2002" s="30"/>
      <c r="AS2002">
        <v>2002</v>
      </c>
      <c r="AT2002">
        <f t="shared" si="128"/>
        <v>252</v>
      </c>
    </row>
    <row r="2003" spans="1:46" ht="15.75" x14ac:dyDescent="0.25">
      <c r="A2003" s="16">
        <v>1961</v>
      </c>
      <c r="B2003" s="22"/>
      <c r="C2003" s="4">
        <f t="shared" ca="1" si="126"/>
        <v>234</v>
      </c>
      <c r="D2003" s="16"/>
      <c r="E2003" s="16"/>
      <c r="F2003" s="22"/>
      <c r="G2003" s="29"/>
      <c r="K2003" s="30"/>
      <c r="AS2003">
        <v>2003</v>
      </c>
      <c r="AT2003">
        <f t="shared" si="128"/>
        <v>252</v>
      </c>
    </row>
    <row r="2004" spans="1:46" ht="15.75" x14ac:dyDescent="0.25">
      <c r="A2004" s="16">
        <v>1962</v>
      </c>
      <c r="B2004" s="22"/>
      <c r="C2004" s="4">
        <f t="shared" ca="1" si="126"/>
        <v>216</v>
      </c>
      <c r="D2004" s="16"/>
      <c r="E2004" s="16"/>
      <c r="F2004" s="22"/>
      <c r="G2004" s="29"/>
      <c r="K2004" s="30"/>
      <c r="AS2004">
        <v>2004</v>
      </c>
      <c r="AT2004">
        <f t="shared" si="128"/>
        <v>252</v>
      </c>
    </row>
    <row r="2005" spans="1:46" ht="15.75" x14ac:dyDescent="0.25">
      <c r="A2005" s="16">
        <v>1963</v>
      </c>
      <c r="B2005" s="22"/>
      <c r="C2005" s="4">
        <f t="shared" ca="1" si="126"/>
        <v>188</v>
      </c>
      <c r="D2005" s="16"/>
      <c r="E2005" s="16"/>
      <c r="F2005" s="22"/>
      <c r="G2005" s="29"/>
      <c r="K2005" s="30"/>
      <c r="AS2005">
        <v>2005</v>
      </c>
      <c r="AT2005">
        <f t="shared" si="128"/>
        <v>252</v>
      </c>
    </row>
    <row r="2006" spans="1:46" ht="15.75" x14ac:dyDescent="0.25">
      <c r="A2006" s="16">
        <v>1964</v>
      </c>
      <c r="B2006" s="22"/>
      <c r="C2006" s="4">
        <f t="shared" ca="1" si="126"/>
        <v>259</v>
      </c>
      <c r="D2006" s="16"/>
      <c r="E2006" s="16"/>
      <c r="F2006" s="22"/>
      <c r="G2006" s="29"/>
      <c r="K2006" s="30"/>
      <c r="AS2006">
        <v>2006</v>
      </c>
      <c r="AT2006">
        <f t="shared" si="128"/>
        <v>252</v>
      </c>
    </row>
    <row r="2007" spans="1:46" ht="15.75" x14ac:dyDescent="0.25">
      <c r="A2007" s="16">
        <v>1965</v>
      </c>
      <c r="B2007" s="22"/>
      <c r="C2007" s="4">
        <f t="shared" ca="1" si="126"/>
        <v>250</v>
      </c>
      <c r="D2007" s="16"/>
      <c r="E2007" s="16"/>
      <c r="F2007" s="22"/>
      <c r="G2007" s="29"/>
      <c r="K2007" s="30"/>
      <c r="AS2007">
        <v>2007</v>
      </c>
      <c r="AT2007">
        <f t="shared" si="128"/>
        <v>252</v>
      </c>
    </row>
    <row r="2008" spans="1:46" ht="15.75" x14ac:dyDescent="0.25">
      <c r="A2008" s="16">
        <v>1966</v>
      </c>
      <c r="B2008" s="22"/>
      <c r="C2008" s="4">
        <f t="shared" ca="1" si="126"/>
        <v>256</v>
      </c>
      <c r="D2008" s="16"/>
      <c r="E2008" s="16"/>
      <c r="F2008" s="22"/>
      <c r="G2008" s="29"/>
      <c r="K2008" s="30"/>
      <c r="AS2008">
        <v>2008</v>
      </c>
      <c r="AT2008">
        <f t="shared" si="128"/>
        <v>252</v>
      </c>
    </row>
    <row r="2009" spans="1:46" ht="15.75" x14ac:dyDescent="0.25">
      <c r="A2009" s="16">
        <v>1967</v>
      </c>
      <c r="B2009" s="22"/>
      <c r="C2009" s="4">
        <f t="shared" ca="1" si="126"/>
        <v>209</v>
      </c>
      <c r="D2009" s="16"/>
      <c r="E2009" s="16"/>
      <c r="F2009" s="22"/>
      <c r="G2009" s="29"/>
      <c r="K2009" s="30"/>
      <c r="AS2009">
        <v>2009</v>
      </c>
      <c r="AT2009">
        <f t="shared" si="128"/>
        <v>252</v>
      </c>
    </row>
    <row r="2010" spans="1:46" ht="15.75" x14ac:dyDescent="0.25">
      <c r="A2010" s="16">
        <v>1968</v>
      </c>
      <c r="B2010" s="22"/>
      <c r="C2010" s="4">
        <f t="shared" ca="1" si="126"/>
        <v>233</v>
      </c>
      <c r="D2010" s="16"/>
      <c r="E2010" s="16"/>
      <c r="F2010" s="22"/>
      <c r="G2010" s="29"/>
      <c r="K2010" s="30"/>
      <c r="AS2010">
        <v>2010</v>
      </c>
      <c r="AT2010">
        <f t="shared" si="128"/>
        <v>252</v>
      </c>
    </row>
    <row r="2011" spans="1:46" ht="15.75" x14ac:dyDescent="0.25">
      <c r="A2011" s="16">
        <v>1969</v>
      </c>
      <c r="B2011" s="22"/>
      <c r="C2011" s="4">
        <f t="shared" ca="1" si="126"/>
        <v>239</v>
      </c>
      <c r="D2011" s="16"/>
      <c r="E2011" s="16"/>
      <c r="F2011" s="22"/>
      <c r="G2011" s="29"/>
      <c r="K2011" s="30"/>
      <c r="AS2011">
        <v>2011</v>
      </c>
      <c r="AT2011">
        <f t="shared" si="128"/>
        <v>252</v>
      </c>
    </row>
    <row r="2012" spans="1:46" ht="15.75" x14ac:dyDescent="0.25">
      <c r="A2012" s="16">
        <v>1970</v>
      </c>
      <c r="B2012" s="22"/>
      <c r="C2012" s="4">
        <f t="shared" ca="1" si="126"/>
        <v>222</v>
      </c>
      <c r="D2012" s="16"/>
      <c r="E2012" s="16"/>
      <c r="F2012" s="22"/>
      <c r="G2012" s="29"/>
      <c r="K2012" s="30"/>
      <c r="AS2012">
        <v>2012</v>
      </c>
      <c r="AT2012">
        <f t="shared" ref="AT2012:AT2025" si="129">4*60+5</f>
        <v>245</v>
      </c>
    </row>
    <row r="2013" spans="1:46" ht="15.75" x14ac:dyDescent="0.25">
      <c r="A2013" s="16">
        <v>1971</v>
      </c>
      <c r="B2013" s="22"/>
      <c r="C2013" s="4">
        <f t="shared" ca="1" si="126"/>
        <v>211</v>
      </c>
      <c r="D2013" s="16"/>
      <c r="E2013" s="16"/>
      <c r="F2013" s="22"/>
      <c r="G2013" s="29"/>
      <c r="K2013" s="30"/>
      <c r="AS2013">
        <v>2013</v>
      </c>
      <c r="AT2013">
        <f t="shared" si="129"/>
        <v>245</v>
      </c>
    </row>
    <row r="2014" spans="1:46" ht="15.75" x14ac:dyDescent="0.25">
      <c r="A2014" s="16">
        <v>1972</v>
      </c>
      <c r="B2014" s="22"/>
      <c r="C2014" s="4">
        <f t="shared" ca="1" si="126"/>
        <v>314</v>
      </c>
      <c r="D2014" s="16"/>
      <c r="E2014" s="16"/>
      <c r="F2014" s="22"/>
      <c r="G2014" s="29"/>
      <c r="K2014" s="30"/>
      <c r="AS2014">
        <v>2014</v>
      </c>
      <c r="AT2014">
        <f t="shared" si="129"/>
        <v>245</v>
      </c>
    </row>
    <row r="2015" spans="1:46" ht="15.75" x14ac:dyDescent="0.25">
      <c r="A2015" s="16">
        <v>1973</v>
      </c>
      <c r="B2015" s="22"/>
      <c r="C2015" s="4">
        <f t="shared" ca="1" si="126"/>
        <v>233</v>
      </c>
      <c r="D2015" s="16"/>
      <c r="E2015" s="16"/>
      <c r="F2015" s="22"/>
      <c r="G2015" s="29"/>
      <c r="K2015" s="30"/>
      <c r="AS2015">
        <v>2015</v>
      </c>
      <c r="AT2015">
        <f t="shared" si="129"/>
        <v>245</v>
      </c>
    </row>
    <row r="2016" spans="1:46" ht="15.75" x14ac:dyDescent="0.25">
      <c r="A2016" s="16">
        <v>1974</v>
      </c>
      <c r="B2016" s="22"/>
      <c r="C2016" s="4">
        <f t="shared" ca="1" si="126"/>
        <v>260</v>
      </c>
      <c r="D2016" s="16"/>
      <c r="E2016" s="16"/>
      <c r="F2016" s="22"/>
      <c r="G2016" s="29"/>
      <c r="K2016" s="30"/>
      <c r="AS2016">
        <v>2016</v>
      </c>
      <c r="AT2016">
        <f t="shared" si="129"/>
        <v>245</v>
      </c>
    </row>
    <row r="2017" spans="1:46" ht="15.75" x14ac:dyDescent="0.25">
      <c r="A2017" s="16">
        <v>1975</v>
      </c>
      <c r="B2017" s="22"/>
      <c r="C2017" s="4">
        <f t="shared" ca="1" si="126"/>
        <v>224</v>
      </c>
      <c r="D2017" s="16"/>
      <c r="E2017" s="16"/>
      <c r="F2017" s="22"/>
      <c r="G2017" s="29"/>
      <c r="K2017" s="30"/>
      <c r="AS2017">
        <v>2017</v>
      </c>
      <c r="AT2017">
        <f t="shared" si="129"/>
        <v>245</v>
      </c>
    </row>
    <row r="2018" spans="1:46" ht="15.75" x14ac:dyDescent="0.25">
      <c r="A2018" s="16">
        <v>1976</v>
      </c>
      <c r="B2018" s="22"/>
      <c r="C2018" s="4">
        <f t="shared" ca="1" si="126"/>
        <v>246</v>
      </c>
      <c r="D2018" s="16"/>
      <c r="E2018" s="16"/>
      <c r="F2018" s="22"/>
      <c r="G2018" s="29"/>
      <c r="K2018" s="30"/>
      <c r="AS2018">
        <v>2018</v>
      </c>
      <c r="AT2018">
        <f t="shared" si="129"/>
        <v>245</v>
      </c>
    </row>
    <row r="2019" spans="1:46" ht="15.75" x14ac:dyDescent="0.25">
      <c r="A2019" s="16">
        <v>1977</v>
      </c>
      <c r="B2019" s="22"/>
      <c r="C2019" s="4">
        <f t="shared" ca="1" si="126"/>
        <v>207</v>
      </c>
      <c r="D2019" s="16"/>
      <c r="E2019" s="16"/>
      <c r="F2019" s="22"/>
      <c r="G2019" s="29"/>
      <c r="K2019" s="30"/>
      <c r="AS2019">
        <v>2019</v>
      </c>
      <c r="AT2019">
        <f t="shared" si="129"/>
        <v>245</v>
      </c>
    </row>
    <row r="2020" spans="1:46" ht="15.75" x14ac:dyDescent="0.25">
      <c r="A2020" s="16">
        <v>1978</v>
      </c>
      <c r="B2020" s="22"/>
      <c r="C2020" s="4">
        <f t="shared" ca="1" si="126"/>
        <v>243</v>
      </c>
      <c r="D2020" s="16"/>
      <c r="E2020" s="16"/>
      <c r="F2020" s="22"/>
      <c r="G2020" s="29"/>
      <c r="K2020" s="30"/>
      <c r="AS2020">
        <v>2020</v>
      </c>
      <c r="AT2020">
        <f t="shared" si="129"/>
        <v>245</v>
      </c>
    </row>
    <row r="2021" spans="1:46" ht="15.75" x14ac:dyDescent="0.25">
      <c r="A2021" s="16">
        <v>1979</v>
      </c>
      <c r="B2021" s="22"/>
      <c r="C2021" s="4">
        <f t="shared" ca="1" si="126"/>
        <v>223</v>
      </c>
      <c r="D2021" s="16"/>
      <c r="E2021" s="16"/>
      <c r="F2021" s="22"/>
      <c r="G2021" s="29"/>
      <c r="K2021" s="30"/>
      <c r="AS2021">
        <v>2021</v>
      </c>
      <c r="AT2021">
        <f t="shared" si="129"/>
        <v>245</v>
      </c>
    </row>
    <row r="2022" spans="1:46" ht="15.75" x14ac:dyDescent="0.25">
      <c r="A2022" s="16">
        <v>1980</v>
      </c>
      <c r="B2022" s="22"/>
      <c r="C2022" s="4">
        <f t="shared" ca="1" si="126"/>
        <v>243</v>
      </c>
      <c r="D2022" s="16"/>
      <c r="E2022" s="16"/>
      <c r="F2022" s="22"/>
      <c r="G2022" s="29"/>
      <c r="K2022" s="30"/>
      <c r="AS2022">
        <v>2022</v>
      </c>
      <c r="AT2022">
        <f t="shared" si="129"/>
        <v>245</v>
      </c>
    </row>
    <row r="2023" spans="1:46" ht="15.75" x14ac:dyDescent="0.25">
      <c r="A2023" s="16">
        <v>1981</v>
      </c>
      <c r="B2023" s="22"/>
      <c r="C2023" s="4">
        <f t="shared" ca="1" si="126"/>
        <v>227</v>
      </c>
      <c r="D2023" s="16"/>
      <c r="E2023" s="16"/>
      <c r="F2023" s="22"/>
      <c r="G2023" s="29"/>
      <c r="K2023" s="30"/>
      <c r="AS2023">
        <v>2023</v>
      </c>
      <c r="AT2023">
        <f t="shared" si="129"/>
        <v>245</v>
      </c>
    </row>
    <row r="2024" spans="1:46" ht="15.75" x14ac:dyDescent="0.25">
      <c r="A2024" s="16">
        <v>1982</v>
      </c>
      <c r="B2024" s="22"/>
      <c r="C2024" s="4">
        <f t="shared" ca="1" si="126"/>
        <v>220</v>
      </c>
      <c r="D2024" s="16"/>
      <c r="E2024" s="16"/>
      <c r="F2024" s="22"/>
      <c r="G2024" s="29"/>
      <c r="K2024" s="30"/>
      <c r="AS2024">
        <v>2024</v>
      </c>
      <c r="AT2024">
        <f t="shared" si="129"/>
        <v>245</v>
      </c>
    </row>
    <row r="2025" spans="1:46" ht="15.75" x14ac:dyDescent="0.25">
      <c r="A2025" s="16">
        <v>1983</v>
      </c>
      <c r="B2025" s="22"/>
      <c r="C2025" s="4">
        <f t="shared" ca="1" si="126"/>
        <v>227</v>
      </c>
      <c r="D2025" s="16"/>
      <c r="E2025" s="16"/>
      <c r="F2025" s="22"/>
      <c r="G2025" s="29"/>
      <c r="K2025" s="30"/>
      <c r="AS2025">
        <v>2025</v>
      </c>
      <c r="AT2025">
        <f t="shared" si="129"/>
        <v>245</v>
      </c>
    </row>
    <row r="2026" spans="1:46" ht="15.75" x14ac:dyDescent="0.25">
      <c r="A2026" s="16">
        <v>1984</v>
      </c>
      <c r="B2026" s="22"/>
      <c r="C2026" s="4">
        <f t="shared" ca="1" si="126"/>
        <v>223</v>
      </c>
      <c r="D2026" s="16"/>
      <c r="E2026" s="16"/>
      <c r="F2026" s="22"/>
      <c r="G2026" s="29"/>
      <c r="K2026" s="30"/>
      <c r="AS2026">
        <v>2026</v>
      </c>
      <c r="AT2026">
        <f>3*60+32</f>
        <v>212</v>
      </c>
    </row>
    <row r="2027" spans="1:46" ht="15.75" x14ac:dyDescent="0.25">
      <c r="A2027" s="16">
        <v>1985</v>
      </c>
      <c r="B2027" s="22"/>
      <c r="C2027" s="4">
        <f t="shared" ref="C2027:C2090" ca="1" si="130">IF(OR(ISBLANK(A2027),A2027&gt;$I$9),NA(),OFFSET(INDIRECT($BA$3),A2027-1,0,1,1))</f>
        <v>264</v>
      </c>
      <c r="D2027" s="16"/>
      <c r="E2027" s="16"/>
      <c r="F2027" s="22"/>
      <c r="G2027" s="29"/>
      <c r="K2027" s="30"/>
      <c r="AS2027">
        <v>2027</v>
      </c>
      <c r="AT2027">
        <f>3*60+33</f>
        <v>213</v>
      </c>
    </row>
    <row r="2028" spans="1:46" ht="15.75" x14ac:dyDescent="0.25">
      <c r="A2028" s="16">
        <v>1986</v>
      </c>
      <c r="B2028" s="22"/>
      <c r="C2028" s="4">
        <f t="shared" ca="1" si="130"/>
        <v>177</v>
      </c>
      <c r="D2028" s="16"/>
      <c r="E2028" s="16"/>
      <c r="F2028" s="22"/>
      <c r="G2028" s="29"/>
      <c r="K2028" s="30"/>
      <c r="AS2028">
        <v>2028</v>
      </c>
      <c r="AT2028">
        <f>3*60+32</f>
        <v>212</v>
      </c>
    </row>
    <row r="2029" spans="1:46" ht="15.75" x14ac:dyDescent="0.25">
      <c r="A2029" s="16">
        <v>1987</v>
      </c>
      <c r="B2029" s="22"/>
      <c r="C2029" s="4">
        <f t="shared" ca="1" si="130"/>
        <v>303</v>
      </c>
      <c r="D2029" s="16"/>
      <c r="E2029" s="16"/>
      <c r="F2029" s="22"/>
      <c r="G2029" s="29"/>
      <c r="K2029" s="30"/>
      <c r="AS2029">
        <v>2029</v>
      </c>
      <c r="AT2029">
        <f>3*60+48</f>
        <v>228</v>
      </c>
    </row>
    <row r="2030" spans="1:46" ht="15.75" x14ac:dyDescent="0.25">
      <c r="A2030" s="16">
        <v>1988</v>
      </c>
      <c r="B2030" s="22"/>
      <c r="C2030" s="4">
        <f t="shared" ca="1" si="130"/>
        <v>223</v>
      </c>
      <c r="D2030" s="16"/>
      <c r="E2030" s="16"/>
      <c r="F2030" s="22"/>
      <c r="G2030" s="29"/>
      <c r="K2030" s="30"/>
      <c r="AS2030">
        <v>2030</v>
      </c>
      <c r="AT2030">
        <f>3*60+42</f>
        <v>222</v>
      </c>
    </row>
    <row r="2031" spans="1:46" ht="15.75" x14ac:dyDescent="0.25">
      <c r="A2031" s="16">
        <v>1989</v>
      </c>
      <c r="B2031" s="22"/>
      <c r="C2031" s="4">
        <f t="shared" ca="1" si="130"/>
        <v>222</v>
      </c>
      <c r="D2031" s="16"/>
      <c r="E2031" s="16"/>
      <c r="F2031" s="22"/>
      <c r="G2031" s="29"/>
      <c r="K2031" s="30"/>
      <c r="AS2031">
        <v>2031</v>
      </c>
      <c r="AT2031">
        <f>3*60+48</f>
        <v>228</v>
      </c>
    </row>
    <row r="2032" spans="1:46" ht="15.75" x14ac:dyDescent="0.25">
      <c r="A2032" s="16">
        <v>1990</v>
      </c>
      <c r="B2032" s="22"/>
      <c r="C2032" s="4">
        <f t="shared" ca="1" si="130"/>
        <v>203</v>
      </c>
      <c r="D2032" s="16"/>
      <c r="E2032" s="16"/>
      <c r="F2032" s="22"/>
      <c r="G2032" s="29"/>
      <c r="K2032" s="30"/>
      <c r="AS2032">
        <v>2032</v>
      </c>
      <c r="AT2032">
        <f>3*60+16</f>
        <v>196</v>
      </c>
    </row>
    <row r="2033" spans="1:46" ht="15.75" x14ac:dyDescent="0.25">
      <c r="A2033" s="16">
        <v>1991</v>
      </c>
      <c r="B2033" s="22"/>
      <c r="C2033" s="4">
        <f t="shared" ca="1" si="130"/>
        <v>217</v>
      </c>
      <c r="D2033" s="16"/>
      <c r="E2033" s="16"/>
      <c r="F2033" s="22"/>
      <c r="G2033" s="29"/>
      <c r="K2033" s="30"/>
      <c r="AS2033">
        <v>2033</v>
      </c>
      <c r="AT2033">
        <f>3*60+16</f>
        <v>196</v>
      </c>
    </row>
    <row r="2034" spans="1:46" ht="15.75" x14ac:dyDescent="0.25">
      <c r="A2034" s="16">
        <v>1992</v>
      </c>
      <c r="B2034" s="22"/>
      <c r="C2034" s="4">
        <f t="shared" ca="1" si="130"/>
        <v>166</v>
      </c>
      <c r="D2034" s="16"/>
      <c r="E2034" s="16"/>
      <c r="F2034" s="22"/>
      <c r="G2034" s="29"/>
      <c r="K2034" s="30"/>
      <c r="AS2034">
        <v>2034</v>
      </c>
      <c r="AT2034">
        <f>3*60+16</f>
        <v>196</v>
      </c>
    </row>
    <row r="2035" spans="1:46" ht="15.75" x14ac:dyDescent="0.25">
      <c r="A2035" s="16">
        <v>1993</v>
      </c>
      <c r="B2035" s="22"/>
      <c r="C2035" s="4">
        <f t="shared" ca="1" si="130"/>
        <v>229</v>
      </c>
      <c r="D2035" s="16"/>
      <c r="E2035" s="16"/>
      <c r="F2035" s="22"/>
      <c r="G2035" s="29"/>
      <c r="K2035" s="30"/>
      <c r="AS2035">
        <v>2035</v>
      </c>
      <c r="AT2035">
        <f>3*60+16</f>
        <v>196</v>
      </c>
    </row>
    <row r="2036" spans="1:46" ht="15.75" x14ac:dyDescent="0.25">
      <c r="A2036" s="16">
        <v>1994</v>
      </c>
      <c r="B2036" s="22"/>
      <c r="C2036" s="4">
        <f t="shared" ca="1" si="130"/>
        <v>222</v>
      </c>
      <c r="D2036" s="16"/>
      <c r="E2036" s="16"/>
      <c r="F2036" s="22"/>
      <c r="G2036" s="29"/>
      <c r="K2036" s="30"/>
      <c r="AS2036">
        <v>2036</v>
      </c>
      <c r="AT2036">
        <f>3*60+16</f>
        <v>196</v>
      </c>
    </row>
    <row r="2037" spans="1:46" ht="15.75" x14ac:dyDescent="0.25">
      <c r="A2037" s="16">
        <v>1995</v>
      </c>
      <c r="B2037" s="22"/>
      <c r="C2037" s="4">
        <f t="shared" ca="1" si="130"/>
        <v>163</v>
      </c>
      <c r="D2037" s="16"/>
      <c r="E2037" s="16"/>
      <c r="F2037" s="22"/>
      <c r="G2037" s="29"/>
      <c r="K2037" s="30"/>
      <c r="AS2037">
        <v>2037</v>
      </c>
      <c r="AT2037">
        <f t="shared" ref="AT2037:AT2045" si="131">3*60+19</f>
        <v>199</v>
      </c>
    </row>
    <row r="2038" spans="1:46" ht="15.75" x14ac:dyDescent="0.25">
      <c r="A2038" s="16">
        <v>1996</v>
      </c>
      <c r="B2038" s="22"/>
      <c r="C2038" s="4">
        <f t="shared" ca="1" si="130"/>
        <v>265</v>
      </c>
      <c r="D2038" s="16"/>
      <c r="E2038" s="16"/>
      <c r="F2038" s="22"/>
      <c r="G2038" s="29"/>
      <c r="K2038" s="30"/>
      <c r="AS2038">
        <v>2038</v>
      </c>
      <c r="AT2038">
        <f t="shared" si="131"/>
        <v>199</v>
      </c>
    </row>
    <row r="2039" spans="1:46" ht="15.75" x14ac:dyDescent="0.25">
      <c r="A2039" s="16">
        <v>1997</v>
      </c>
      <c r="B2039" s="22"/>
      <c r="C2039" s="4">
        <f t="shared" ca="1" si="130"/>
        <v>228</v>
      </c>
      <c r="D2039" s="16"/>
      <c r="E2039" s="16"/>
      <c r="F2039" s="22"/>
      <c r="G2039" s="29"/>
      <c r="K2039" s="30"/>
      <c r="AS2039">
        <v>2039</v>
      </c>
      <c r="AT2039">
        <f t="shared" si="131"/>
        <v>199</v>
      </c>
    </row>
    <row r="2040" spans="1:46" ht="15.75" x14ac:dyDescent="0.25">
      <c r="A2040" s="16">
        <v>1998</v>
      </c>
      <c r="B2040" s="22"/>
      <c r="C2040" s="4">
        <f t="shared" ca="1" si="130"/>
        <v>215</v>
      </c>
      <c r="D2040" s="16"/>
      <c r="E2040" s="16"/>
      <c r="F2040" s="22"/>
      <c r="G2040" s="29"/>
      <c r="K2040" s="30"/>
      <c r="AS2040">
        <v>2040</v>
      </c>
      <c r="AT2040">
        <f t="shared" si="131"/>
        <v>199</v>
      </c>
    </row>
    <row r="2041" spans="1:46" ht="15.75" x14ac:dyDescent="0.25">
      <c r="A2041" s="16">
        <v>1999</v>
      </c>
      <c r="B2041" s="22"/>
      <c r="C2041" s="4">
        <f t="shared" ca="1" si="130"/>
        <v>244</v>
      </c>
      <c r="D2041" s="16"/>
      <c r="E2041" s="16"/>
      <c r="F2041" s="22"/>
      <c r="G2041" s="29"/>
      <c r="K2041" s="30"/>
      <c r="AS2041">
        <v>2041</v>
      </c>
      <c r="AT2041">
        <f t="shared" si="131"/>
        <v>199</v>
      </c>
    </row>
    <row r="2042" spans="1:46" ht="15.75" x14ac:dyDescent="0.25">
      <c r="A2042" s="16">
        <v>2000</v>
      </c>
      <c r="B2042" s="22"/>
      <c r="C2042" s="4">
        <f t="shared" ca="1" si="130"/>
        <v>231</v>
      </c>
      <c r="D2042" s="16"/>
      <c r="E2042" s="16"/>
      <c r="F2042" s="22"/>
      <c r="G2042" s="29"/>
      <c r="K2042" s="30"/>
      <c r="AS2042">
        <v>2042</v>
      </c>
      <c r="AT2042">
        <f t="shared" si="131"/>
        <v>199</v>
      </c>
    </row>
    <row r="2043" spans="1:46" ht="15.75" x14ac:dyDescent="0.25">
      <c r="A2043" s="16">
        <v>2001</v>
      </c>
      <c r="B2043" s="22"/>
      <c r="C2043" s="4">
        <f t="shared" ca="1" si="130"/>
        <v>292</v>
      </c>
      <c r="D2043" s="16"/>
      <c r="E2043" s="16"/>
      <c r="F2043" s="22"/>
      <c r="G2043" s="29"/>
      <c r="K2043" s="30"/>
      <c r="AS2043">
        <v>2043</v>
      </c>
      <c r="AT2043">
        <f t="shared" si="131"/>
        <v>199</v>
      </c>
    </row>
    <row r="2044" spans="1:46" ht="15.75" x14ac:dyDescent="0.25">
      <c r="A2044" s="16">
        <v>2002</v>
      </c>
      <c r="B2044" s="22"/>
      <c r="C2044" s="4">
        <f t="shared" ca="1" si="130"/>
        <v>307</v>
      </c>
      <c r="D2044" s="16"/>
      <c r="E2044" s="16"/>
      <c r="F2044" s="22"/>
      <c r="G2044" s="29"/>
      <c r="K2044" s="30"/>
      <c r="AS2044">
        <v>2044</v>
      </c>
      <c r="AT2044">
        <f t="shared" si="131"/>
        <v>199</v>
      </c>
    </row>
    <row r="2045" spans="1:46" ht="15.75" x14ac:dyDescent="0.25">
      <c r="A2045" s="16">
        <v>2003</v>
      </c>
      <c r="B2045" s="22"/>
      <c r="C2045" s="4">
        <f t="shared" ca="1" si="130"/>
        <v>347</v>
      </c>
      <c r="D2045" s="16"/>
      <c r="E2045" s="16"/>
      <c r="F2045" s="22"/>
      <c r="G2045" s="29"/>
      <c r="K2045" s="30"/>
      <c r="AS2045">
        <v>2045</v>
      </c>
      <c r="AT2045">
        <f t="shared" si="131"/>
        <v>199</v>
      </c>
    </row>
    <row r="2046" spans="1:46" ht="15.75" x14ac:dyDescent="0.25">
      <c r="A2046" s="16">
        <v>2004</v>
      </c>
      <c r="B2046" s="22"/>
      <c r="C2046" s="4">
        <f t="shared" ca="1" si="130"/>
        <v>234</v>
      </c>
      <c r="D2046" s="16"/>
      <c r="E2046" s="16"/>
      <c r="F2046" s="22"/>
      <c r="G2046" s="29"/>
      <c r="K2046" s="30"/>
      <c r="AS2046">
        <v>2046</v>
      </c>
      <c r="AT2046">
        <f>3*60+53</f>
        <v>233</v>
      </c>
    </row>
    <row r="2047" spans="1:46" ht="15.75" x14ac:dyDescent="0.25">
      <c r="A2047" s="16">
        <v>2005</v>
      </c>
      <c r="B2047" s="22"/>
      <c r="C2047" s="4">
        <f t="shared" ca="1" si="130"/>
        <v>250</v>
      </c>
      <c r="D2047" s="16"/>
      <c r="E2047" s="16"/>
      <c r="F2047" s="22"/>
      <c r="G2047" s="29"/>
      <c r="K2047" s="30"/>
      <c r="AS2047">
        <v>2047</v>
      </c>
      <c r="AT2047">
        <f>3*60+53</f>
        <v>233</v>
      </c>
    </row>
    <row r="2048" spans="1:46" ht="15.75" x14ac:dyDescent="0.25">
      <c r="A2048" s="16">
        <v>2006</v>
      </c>
      <c r="B2048" s="22"/>
      <c r="C2048" s="4">
        <f t="shared" ca="1" si="130"/>
        <v>272</v>
      </c>
      <c r="D2048" s="16"/>
      <c r="E2048" s="16"/>
      <c r="F2048" s="22"/>
      <c r="G2048" s="29"/>
      <c r="K2048" s="30"/>
      <c r="AS2048">
        <v>2048</v>
      </c>
      <c r="AT2048">
        <f>3*60+23</f>
        <v>203</v>
      </c>
    </row>
    <row r="2049" spans="1:46" ht="15.75" x14ac:dyDescent="0.25">
      <c r="A2049" s="16">
        <v>2007</v>
      </c>
      <c r="B2049" s="22"/>
      <c r="C2049" s="4">
        <f t="shared" ca="1" si="130"/>
        <v>211</v>
      </c>
      <c r="D2049" s="16"/>
      <c r="E2049" s="16"/>
      <c r="F2049" s="22"/>
      <c r="G2049" s="29"/>
      <c r="K2049" s="30"/>
      <c r="AS2049">
        <v>2049</v>
      </c>
      <c r="AT2049">
        <f t="shared" ref="AT2049:AT2055" si="132">3*60+43</f>
        <v>223</v>
      </c>
    </row>
    <row r="2050" spans="1:46" ht="15.75" x14ac:dyDescent="0.25">
      <c r="A2050" s="16">
        <v>2008</v>
      </c>
      <c r="B2050" s="22"/>
      <c r="C2050" s="4">
        <f t="shared" ca="1" si="130"/>
        <v>325</v>
      </c>
      <c r="D2050" s="16"/>
      <c r="E2050" s="16"/>
      <c r="F2050" s="22"/>
      <c r="G2050" s="29"/>
      <c r="K2050" s="30"/>
      <c r="AS2050">
        <v>2050</v>
      </c>
      <c r="AT2050">
        <f t="shared" si="132"/>
        <v>223</v>
      </c>
    </row>
    <row r="2051" spans="1:46" ht="15.75" x14ac:dyDescent="0.25">
      <c r="A2051" s="16">
        <v>2009</v>
      </c>
      <c r="B2051" s="22"/>
      <c r="C2051" s="4">
        <f t="shared" ca="1" si="130"/>
        <v>263</v>
      </c>
      <c r="D2051" s="16"/>
      <c r="E2051" s="16"/>
      <c r="F2051" s="22"/>
      <c r="G2051" s="29"/>
      <c r="K2051" s="30"/>
      <c r="AS2051">
        <v>2051</v>
      </c>
      <c r="AT2051">
        <f t="shared" si="132"/>
        <v>223</v>
      </c>
    </row>
    <row r="2052" spans="1:46" ht="15.75" x14ac:dyDescent="0.25">
      <c r="A2052" s="16">
        <v>2010</v>
      </c>
      <c r="B2052" s="22"/>
      <c r="C2052" s="4">
        <f t="shared" ca="1" si="130"/>
        <v>212</v>
      </c>
      <c r="D2052" s="16"/>
      <c r="E2052" s="16"/>
      <c r="F2052" s="22"/>
      <c r="G2052" s="29"/>
      <c r="K2052" s="30"/>
      <c r="AS2052">
        <v>2052</v>
      </c>
      <c r="AT2052">
        <f t="shared" si="132"/>
        <v>223</v>
      </c>
    </row>
    <row r="2053" spans="1:46" ht="15.75" x14ac:dyDescent="0.25">
      <c r="A2053" s="16">
        <v>2011</v>
      </c>
      <c r="B2053" s="22"/>
      <c r="C2053" s="4">
        <f t="shared" ca="1" si="130"/>
        <v>276</v>
      </c>
      <c r="D2053" s="16"/>
      <c r="E2053" s="16"/>
      <c r="F2053" s="22"/>
      <c r="G2053" s="29"/>
      <c r="K2053" s="30"/>
      <c r="AS2053">
        <v>2053</v>
      </c>
      <c r="AT2053">
        <f t="shared" si="132"/>
        <v>223</v>
      </c>
    </row>
    <row r="2054" spans="1:46" ht="15.75" x14ac:dyDescent="0.25">
      <c r="A2054" s="16">
        <v>2012</v>
      </c>
      <c r="B2054" s="22"/>
      <c r="C2054" s="4">
        <f t="shared" ca="1" si="130"/>
        <v>224</v>
      </c>
      <c r="D2054" s="16"/>
      <c r="E2054" s="16"/>
      <c r="F2054" s="22"/>
      <c r="G2054" s="29"/>
      <c r="K2054" s="30"/>
      <c r="AS2054">
        <v>2054</v>
      </c>
      <c r="AT2054">
        <f t="shared" si="132"/>
        <v>223</v>
      </c>
    </row>
    <row r="2055" spans="1:46" ht="15.75" x14ac:dyDescent="0.25">
      <c r="A2055" s="16">
        <v>2013</v>
      </c>
      <c r="B2055" s="22"/>
      <c r="C2055" s="4">
        <f t="shared" ca="1" si="130"/>
        <v>268</v>
      </c>
      <c r="D2055" s="16"/>
      <c r="E2055" s="16"/>
      <c r="F2055" s="22"/>
      <c r="G2055" s="29"/>
      <c r="K2055" s="30"/>
      <c r="AS2055">
        <v>2055</v>
      </c>
      <c r="AT2055">
        <f t="shared" si="132"/>
        <v>223</v>
      </c>
    </row>
    <row r="2056" spans="1:46" ht="15.75" x14ac:dyDescent="0.25">
      <c r="A2056" s="16">
        <v>2014</v>
      </c>
      <c r="B2056" s="22"/>
      <c r="C2056" s="4">
        <f t="shared" ca="1" si="130"/>
        <v>264</v>
      </c>
      <c r="D2056" s="16"/>
      <c r="E2056" s="16"/>
      <c r="F2056" s="22"/>
      <c r="G2056" s="29"/>
      <c r="K2056" s="30"/>
      <c r="AS2056">
        <v>2056</v>
      </c>
      <c r="AT2056">
        <f>4*60+28</f>
        <v>268</v>
      </c>
    </row>
    <row r="2057" spans="1:46" ht="15.75" x14ac:dyDescent="0.25">
      <c r="A2057" s="16">
        <v>2015</v>
      </c>
      <c r="B2057" s="22"/>
      <c r="C2057" s="4">
        <f t="shared" ca="1" si="130"/>
        <v>298</v>
      </c>
      <c r="D2057" s="16"/>
      <c r="E2057" s="16"/>
      <c r="F2057" s="22"/>
      <c r="G2057" s="29"/>
      <c r="K2057" s="30"/>
      <c r="AS2057">
        <v>2057</v>
      </c>
      <c r="AT2057">
        <f>4*60+10</f>
        <v>250</v>
      </c>
    </row>
    <row r="2058" spans="1:46" ht="15.75" x14ac:dyDescent="0.25">
      <c r="A2058" s="16">
        <v>2016</v>
      </c>
      <c r="B2058" s="22"/>
      <c r="C2058" s="4">
        <f t="shared" ca="1" si="130"/>
        <v>244</v>
      </c>
      <c r="D2058" s="16"/>
      <c r="E2058" s="16"/>
      <c r="F2058" s="22"/>
      <c r="G2058" s="29"/>
      <c r="K2058" s="30"/>
      <c r="AS2058">
        <v>2058</v>
      </c>
      <c r="AT2058">
        <f>4*60+28</f>
        <v>268</v>
      </c>
    </row>
    <row r="2059" spans="1:46" ht="15.75" x14ac:dyDescent="0.25">
      <c r="A2059" s="16">
        <v>2017</v>
      </c>
      <c r="B2059" s="22"/>
      <c r="C2059" s="4">
        <f t="shared" ca="1" si="130"/>
        <v>214</v>
      </c>
      <c r="D2059" s="16"/>
      <c r="E2059" s="16"/>
      <c r="F2059" s="22"/>
      <c r="G2059" s="29"/>
      <c r="K2059" s="30"/>
      <c r="AS2059">
        <v>2059</v>
      </c>
      <c r="AT2059">
        <f>4*60+28</f>
        <v>268</v>
      </c>
    </row>
    <row r="2060" spans="1:46" ht="15.75" x14ac:dyDescent="0.25">
      <c r="A2060" s="16">
        <v>2018</v>
      </c>
      <c r="B2060" s="22"/>
      <c r="C2060" s="4">
        <f t="shared" ca="1" si="130"/>
        <v>180</v>
      </c>
      <c r="D2060" s="16"/>
      <c r="E2060" s="16"/>
      <c r="F2060" s="22"/>
      <c r="G2060" s="29"/>
      <c r="K2060" s="30"/>
      <c r="AS2060">
        <v>2060</v>
      </c>
      <c r="AT2060">
        <f>4*60+28</f>
        <v>268</v>
      </c>
    </row>
    <row r="2061" spans="1:46" ht="15.75" x14ac:dyDescent="0.25">
      <c r="A2061" s="16">
        <v>2019</v>
      </c>
      <c r="B2061" s="22"/>
      <c r="C2061" s="4">
        <f t="shared" ca="1" si="130"/>
        <v>222</v>
      </c>
      <c r="D2061" s="16"/>
      <c r="E2061" s="16"/>
      <c r="F2061" s="22"/>
      <c r="G2061" s="29"/>
      <c r="K2061" s="30"/>
      <c r="AS2061">
        <v>2061</v>
      </c>
      <c r="AT2061">
        <f t="shared" ref="AT2061:AT2066" si="133">3*60+56</f>
        <v>236</v>
      </c>
    </row>
    <row r="2062" spans="1:46" ht="15.75" x14ac:dyDescent="0.25">
      <c r="A2062" s="16">
        <v>2020</v>
      </c>
      <c r="B2062" s="22"/>
      <c r="C2062" s="4">
        <f t="shared" ca="1" si="130"/>
        <v>273</v>
      </c>
      <c r="D2062" s="16"/>
      <c r="E2062" s="16"/>
      <c r="F2062" s="22"/>
      <c r="G2062" s="29"/>
      <c r="K2062" s="30"/>
      <c r="AS2062">
        <v>2062</v>
      </c>
      <c r="AT2062">
        <f t="shared" si="133"/>
        <v>236</v>
      </c>
    </row>
    <row r="2063" spans="1:46" ht="15.75" x14ac:dyDescent="0.25">
      <c r="A2063" s="16">
        <v>2021</v>
      </c>
      <c r="B2063" s="22"/>
      <c r="C2063" s="4">
        <f t="shared" ca="1" si="130"/>
        <v>233</v>
      </c>
      <c r="D2063" s="16"/>
      <c r="E2063" s="16"/>
      <c r="F2063" s="22"/>
      <c r="G2063" s="29"/>
      <c r="K2063" s="30"/>
      <c r="AS2063">
        <v>2063</v>
      </c>
      <c r="AT2063">
        <f t="shared" si="133"/>
        <v>236</v>
      </c>
    </row>
    <row r="2064" spans="1:46" ht="15.75" x14ac:dyDescent="0.25">
      <c r="A2064" s="16">
        <v>2022</v>
      </c>
      <c r="B2064" s="22"/>
      <c r="C2064" s="4">
        <f t="shared" ca="1" si="130"/>
        <v>298</v>
      </c>
      <c r="D2064" s="16"/>
      <c r="E2064" s="16"/>
      <c r="F2064" s="22"/>
      <c r="G2064" s="29"/>
      <c r="K2064" s="30"/>
      <c r="AS2064">
        <v>2064</v>
      </c>
      <c r="AT2064">
        <f t="shared" si="133"/>
        <v>236</v>
      </c>
    </row>
    <row r="2065" spans="1:46" ht="15.75" x14ac:dyDescent="0.25">
      <c r="A2065" s="16">
        <v>2023</v>
      </c>
      <c r="B2065" s="22"/>
      <c r="C2065" s="4">
        <f t="shared" ca="1" si="130"/>
        <v>249</v>
      </c>
      <c r="D2065" s="16"/>
      <c r="E2065" s="16"/>
      <c r="F2065" s="22"/>
      <c r="G2065" s="29"/>
      <c r="K2065" s="30"/>
      <c r="AS2065">
        <v>2065</v>
      </c>
      <c r="AT2065">
        <f t="shared" si="133"/>
        <v>236</v>
      </c>
    </row>
    <row r="2066" spans="1:46" ht="15.75" x14ac:dyDescent="0.25">
      <c r="A2066" s="16">
        <v>2024</v>
      </c>
      <c r="B2066" s="22"/>
      <c r="C2066" s="4">
        <f t="shared" ca="1" si="130"/>
        <v>252</v>
      </c>
      <c r="D2066" s="16"/>
      <c r="E2066" s="16"/>
      <c r="F2066" s="22"/>
      <c r="G2066" s="29"/>
      <c r="K2066" s="30"/>
      <c r="AS2066">
        <v>2066</v>
      </c>
      <c r="AT2066">
        <f t="shared" si="133"/>
        <v>236</v>
      </c>
    </row>
    <row r="2067" spans="1:46" ht="15.75" x14ac:dyDescent="0.25">
      <c r="A2067" s="16">
        <v>2025</v>
      </c>
      <c r="B2067" s="22"/>
      <c r="C2067" s="4">
        <f t="shared" ca="1" si="130"/>
        <v>236</v>
      </c>
      <c r="D2067" s="16"/>
      <c r="E2067" s="16"/>
      <c r="F2067" s="22"/>
      <c r="G2067" s="29"/>
      <c r="K2067" s="30"/>
      <c r="AS2067">
        <v>2067</v>
      </c>
      <c r="AT2067">
        <f t="shared" ref="AT2067:AT2073" si="134">4*60+23</f>
        <v>263</v>
      </c>
    </row>
    <row r="2068" spans="1:46" ht="15.75" x14ac:dyDescent="0.25">
      <c r="A2068" s="16">
        <v>2026</v>
      </c>
      <c r="B2068" s="22"/>
      <c r="C2068" s="4">
        <f t="shared" ca="1" si="130"/>
        <v>311</v>
      </c>
      <c r="D2068" s="16"/>
      <c r="E2068" s="16"/>
      <c r="F2068" s="22"/>
      <c r="G2068" s="29"/>
      <c r="K2068" s="30"/>
      <c r="AS2068">
        <v>2068</v>
      </c>
      <c r="AT2068">
        <f t="shared" si="134"/>
        <v>263</v>
      </c>
    </row>
    <row r="2069" spans="1:46" ht="15.75" x14ac:dyDescent="0.25">
      <c r="A2069" s="16">
        <v>2027</v>
      </c>
      <c r="B2069" s="22"/>
      <c r="C2069" s="4">
        <f t="shared" ca="1" si="130"/>
        <v>237</v>
      </c>
      <c r="D2069" s="16"/>
      <c r="E2069" s="16"/>
      <c r="F2069" s="22"/>
      <c r="G2069" s="29"/>
      <c r="K2069" s="30"/>
      <c r="AS2069">
        <v>2069</v>
      </c>
      <c r="AT2069">
        <f t="shared" si="134"/>
        <v>263</v>
      </c>
    </row>
    <row r="2070" spans="1:46" ht="15.75" x14ac:dyDescent="0.25">
      <c r="A2070" s="16">
        <v>2028</v>
      </c>
      <c r="B2070" s="22"/>
      <c r="C2070" s="4">
        <f t="shared" ca="1" si="130"/>
        <v>223</v>
      </c>
      <c r="D2070" s="16"/>
      <c r="E2070" s="16"/>
      <c r="F2070" s="22"/>
      <c r="G2070" s="29"/>
      <c r="K2070" s="30"/>
      <c r="AS2070">
        <v>2070</v>
      </c>
      <c r="AT2070">
        <f t="shared" si="134"/>
        <v>263</v>
      </c>
    </row>
    <row r="2071" spans="1:46" ht="15.75" x14ac:dyDescent="0.25">
      <c r="A2071" s="16">
        <v>2029</v>
      </c>
      <c r="B2071" s="22"/>
      <c r="C2071" s="4">
        <f t="shared" ca="1" si="130"/>
        <v>231</v>
      </c>
      <c r="D2071" s="16"/>
      <c r="E2071" s="16"/>
      <c r="F2071" s="22"/>
      <c r="G2071" s="29"/>
      <c r="K2071" s="30"/>
      <c r="AS2071">
        <v>2071</v>
      </c>
      <c r="AT2071">
        <f t="shared" si="134"/>
        <v>263</v>
      </c>
    </row>
    <row r="2072" spans="1:46" ht="15.75" x14ac:dyDescent="0.25">
      <c r="A2072" s="16">
        <v>2030</v>
      </c>
      <c r="B2072" s="22"/>
      <c r="C2072" s="4">
        <f t="shared" ca="1" si="130"/>
        <v>162</v>
      </c>
      <c r="D2072" s="16"/>
      <c r="E2072" s="16"/>
      <c r="F2072" s="22"/>
      <c r="G2072" s="29"/>
      <c r="K2072" s="30"/>
      <c r="AS2072">
        <v>2072</v>
      </c>
      <c r="AT2072">
        <f t="shared" si="134"/>
        <v>263</v>
      </c>
    </row>
    <row r="2073" spans="1:46" ht="15.75" x14ac:dyDescent="0.25">
      <c r="A2073" s="16">
        <v>2031</v>
      </c>
      <c r="B2073" s="22"/>
      <c r="C2073" s="4">
        <f t="shared" ca="1" si="130"/>
        <v>240</v>
      </c>
      <c r="D2073" s="16"/>
      <c r="E2073" s="16"/>
      <c r="F2073" s="22"/>
      <c r="G2073" s="29"/>
      <c r="K2073" s="30"/>
      <c r="AS2073">
        <v>2073</v>
      </c>
      <c r="AT2073">
        <f t="shared" si="134"/>
        <v>263</v>
      </c>
    </row>
    <row r="2074" spans="1:46" ht="15.75" x14ac:dyDescent="0.25">
      <c r="A2074" s="16">
        <v>2032</v>
      </c>
      <c r="B2074" s="22"/>
      <c r="C2074" s="4">
        <f t="shared" ca="1" si="130"/>
        <v>169</v>
      </c>
      <c r="D2074" s="16"/>
      <c r="E2074" s="16"/>
      <c r="F2074" s="22"/>
      <c r="G2074" s="29"/>
      <c r="K2074" s="30"/>
      <c r="AS2074">
        <v>2074</v>
      </c>
      <c r="AT2074">
        <f>3*60+47</f>
        <v>227</v>
      </c>
    </row>
    <row r="2075" spans="1:46" ht="15.75" x14ac:dyDescent="0.25">
      <c r="A2075" s="16">
        <v>2033</v>
      </c>
      <c r="B2075" s="22"/>
      <c r="C2075" s="4">
        <f t="shared" ca="1" si="130"/>
        <v>265</v>
      </c>
      <c r="D2075" s="16"/>
      <c r="E2075" s="16"/>
      <c r="F2075" s="22"/>
      <c r="G2075" s="29"/>
      <c r="K2075" s="30"/>
      <c r="AS2075">
        <v>2075</v>
      </c>
      <c r="AT2075">
        <f>3*60+47</f>
        <v>227</v>
      </c>
    </row>
    <row r="2076" spans="1:46" ht="15.75" x14ac:dyDescent="0.25">
      <c r="A2076" s="16">
        <v>2034</v>
      </c>
      <c r="B2076" s="22"/>
      <c r="C2076" s="4">
        <f t="shared" ca="1" si="130"/>
        <v>261</v>
      </c>
      <c r="D2076" s="16"/>
      <c r="E2076" s="16"/>
      <c r="F2076" s="22"/>
      <c r="G2076" s="29"/>
      <c r="K2076" s="30"/>
      <c r="AS2076">
        <v>2076</v>
      </c>
      <c r="AT2076">
        <f>3*60+40</f>
        <v>220</v>
      </c>
    </row>
    <row r="2077" spans="1:46" ht="15.75" x14ac:dyDescent="0.25">
      <c r="A2077" s="16">
        <v>2035</v>
      </c>
      <c r="B2077" s="22"/>
      <c r="C2077" s="4">
        <f t="shared" ca="1" si="130"/>
        <v>267</v>
      </c>
      <c r="D2077" s="16"/>
      <c r="E2077" s="16"/>
      <c r="F2077" s="22"/>
      <c r="G2077" s="29"/>
      <c r="K2077" s="30"/>
      <c r="AS2077">
        <v>2077</v>
      </c>
      <c r="AT2077">
        <f>3*60+40</f>
        <v>220</v>
      </c>
    </row>
    <row r="2078" spans="1:46" ht="15.75" x14ac:dyDescent="0.25">
      <c r="A2078" s="16">
        <v>2036</v>
      </c>
      <c r="B2078" s="22"/>
      <c r="C2078" s="4">
        <f t="shared" ca="1" si="130"/>
        <v>182</v>
      </c>
      <c r="D2078" s="16"/>
      <c r="E2078" s="16"/>
      <c r="F2078" s="22"/>
      <c r="G2078" s="29"/>
      <c r="K2078" s="30"/>
      <c r="AS2078">
        <v>2078</v>
      </c>
      <c r="AT2078">
        <f>3*60+40</f>
        <v>220</v>
      </c>
    </row>
    <row r="2079" spans="1:46" ht="15.75" x14ac:dyDescent="0.25">
      <c r="A2079" s="16">
        <v>2037</v>
      </c>
      <c r="B2079" s="22"/>
      <c r="C2079" s="4">
        <f t="shared" ca="1" si="130"/>
        <v>253</v>
      </c>
      <c r="D2079" s="16"/>
      <c r="E2079" s="16"/>
      <c r="F2079" s="22"/>
      <c r="G2079" s="29"/>
      <c r="K2079" s="30"/>
      <c r="AS2079">
        <v>2079</v>
      </c>
      <c r="AT2079">
        <f>3*60+40</f>
        <v>220</v>
      </c>
    </row>
    <row r="2080" spans="1:46" ht="15.75" x14ac:dyDescent="0.25">
      <c r="A2080" s="16">
        <v>2038</v>
      </c>
      <c r="B2080" s="22"/>
      <c r="C2080" s="4">
        <f t="shared" ca="1" si="130"/>
        <v>230</v>
      </c>
      <c r="D2080" s="16"/>
      <c r="E2080" s="16"/>
      <c r="F2080" s="22"/>
      <c r="G2080" s="29"/>
      <c r="K2080" s="30"/>
      <c r="AS2080">
        <v>2080</v>
      </c>
      <c r="AT2080">
        <f>3*60+38</f>
        <v>218</v>
      </c>
    </row>
    <row r="2081" spans="1:46" ht="15.75" x14ac:dyDescent="0.25">
      <c r="A2081" s="16">
        <v>2039</v>
      </c>
      <c r="B2081" s="22"/>
      <c r="C2081" s="4">
        <f t="shared" ca="1" si="130"/>
        <v>265</v>
      </c>
      <c r="D2081" s="16"/>
      <c r="E2081" s="16"/>
      <c r="F2081" s="22"/>
      <c r="G2081" s="29"/>
      <c r="K2081" s="30"/>
      <c r="AS2081">
        <v>2081</v>
      </c>
      <c r="AT2081">
        <f>3*60+38</f>
        <v>218</v>
      </c>
    </row>
    <row r="2082" spans="1:46" ht="15.75" x14ac:dyDescent="0.25">
      <c r="A2082" s="16">
        <v>2040</v>
      </c>
      <c r="B2082" s="22"/>
      <c r="C2082" s="4">
        <f t="shared" ca="1" si="130"/>
        <v>220</v>
      </c>
      <c r="D2082" s="16"/>
      <c r="E2082" s="16"/>
      <c r="F2082" s="22"/>
      <c r="G2082" s="29"/>
      <c r="K2082" s="30"/>
      <c r="AS2082">
        <v>2082</v>
      </c>
      <c r="AT2082">
        <f>3*60+24</f>
        <v>204</v>
      </c>
    </row>
    <row r="2083" spans="1:46" ht="15.75" x14ac:dyDescent="0.25">
      <c r="A2083" s="16">
        <v>2041</v>
      </c>
      <c r="B2083" s="22"/>
      <c r="C2083" s="4">
        <f t="shared" ca="1" si="130"/>
        <v>233</v>
      </c>
      <c r="D2083" s="16"/>
      <c r="E2083" s="16"/>
      <c r="F2083" s="22"/>
      <c r="G2083" s="29"/>
      <c r="K2083" s="30"/>
      <c r="AS2083">
        <v>2083</v>
      </c>
      <c r="AT2083">
        <f>4*60+23</f>
        <v>263</v>
      </c>
    </row>
    <row r="2084" spans="1:46" ht="15.75" x14ac:dyDescent="0.25">
      <c r="A2084" s="16">
        <v>2042</v>
      </c>
      <c r="B2084" s="22"/>
      <c r="C2084" s="4">
        <f t="shared" ca="1" si="130"/>
        <v>215</v>
      </c>
      <c r="D2084" s="16"/>
      <c r="E2084" s="16"/>
      <c r="F2084" s="22"/>
      <c r="G2084" s="29"/>
      <c r="K2084" s="30"/>
      <c r="AS2084">
        <v>2084</v>
      </c>
      <c r="AT2084">
        <f>3*60+38</f>
        <v>218</v>
      </c>
    </row>
    <row r="2085" spans="1:46" ht="15.75" x14ac:dyDescent="0.25">
      <c r="A2085" s="16">
        <v>2043</v>
      </c>
      <c r="B2085" s="22"/>
      <c r="C2085" s="4">
        <f t="shared" ca="1" si="130"/>
        <v>248</v>
      </c>
      <c r="D2085" s="16"/>
      <c r="E2085" s="16"/>
      <c r="F2085" s="22"/>
      <c r="G2085" s="29"/>
      <c r="K2085" s="30"/>
      <c r="AS2085">
        <v>2085</v>
      </c>
      <c r="AT2085">
        <f>3*60+55</f>
        <v>235</v>
      </c>
    </row>
    <row r="2086" spans="1:46" ht="15.75" x14ac:dyDescent="0.25">
      <c r="A2086" s="16">
        <v>2044</v>
      </c>
      <c r="B2086" s="22"/>
      <c r="C2086" s="4">
        <f t="shared" ca="1" si="130"/>
        <v>250</v>
      </c>
      <c r="D2086" s="16"/>
      <c r="E2086" s="16"/>
      <c r="F2086" s="22"/>
      <c r="G2086" s="29"/>
      <c r="K2086" s="30"/>
      <c r="AS2086">
        <v>2086</v>
      </c>
      <c r="AT2086">
        <f>3*60+23</f>
        <v>203</v>
      </c>
    </row>
    <row r="2087" spans="1:46" ht="15.75" x14ac:dyDescent="0.25">
      <c r="A2087" s="16">
        <v>2045</v>
      </c>
      <c r="B2087" s="22"/>
      <c r="C2087" s="4">
        <f t="shared" ca="1" si="130"/>
        <v>235</v>
      </c>
      <c r="D2087" s="16"/>
      <c r="E2087" s="16"/>
      <c r="F2087" s="22"/>
      <c r="G2087" s="29"/>
      <c r="K2087" s="30"/>
      <c r="AS2087">
        <v>2087</v>
      </c>
      <c r="AT2087">
        <f>3*60+48</f>
        <v>228</v>
      </c>
    </row>
    <row r="2088" spans="1:46" ht="15.75" x14ac:dyDescent="0.25">
      <c r="A2088" s="16">
        <v>2046</v>
      </c>
      <c r="B2088" s="22"/>
      <c r="C2088" s="4">
        <f t="shared" ca="1" si="130"/>
        <v>204</v>
      </c>
      <c r="D2088" s="16"/>
      <c r="E2088" s="16"/>
      <c r="F2088" s="22"/>
      <c r="G2088" s="29"/>
      <c r="K2088" s="30"/>
      <c r="AS2088">
        <v>2088</v>
      </c>
      <c r="AT2088">
        <f>3*60+48</f>
        <v>228</v>
      </c>
    </row>
    <row r="2089" spans="1:46" ht="15.75" x14ac:dyDescent="0.25">
      <c r="A2089" s="16">
        <v>2047</v>
      </c>
      <c r="B2089" s="22"/>
      <c r="C2089" s="4">
        <f t="shared" ca="1" si="130"/>
        <v>224</v>
      </c>
      <c r="D2089" s="16"/>
      <c r="E2089" s="16"/>
      <c r="F2089" s="22"/>
      <c r="G2089" s="29"/>
      <c r="K2089" s="30"/>
      <c r="AS2089">
        <v>2089</v>
      </c>
      <c r="AT2089">
        <f>3*60+48</f>
        <v>228</v>
      </c>
    </row>
    <row r="2090" spans="1:46" ht="15.75" x14ac:dyDescent="0.25">
      <c r="A2090" s="16">
        <v>2048</v>
      </c>
      <c r="B2090" s="22"/>
      <c r="C2090" s="4">
        <f t="shared" ca="1" si="130"/>
        <v>250</v>
      </c>
      <c r="D2090" s="16"/>
      <c r="E2090" s="16"/>
      <c r="F2090" s="22"/>
      <c r="G2090" s="29"/>
      <c r="K2090" s="30"/>
      <c r="AS2090">
        <v>2090</v>
      </c>
      <c r="AT2090">
        <f>3*60+42</f>
        <v>222</v>
      </c>
    </row>
    <row r="2091" spans="1:46" ht="15.75" x14ac:dyDescent="0.25">
      <c r="A2091" s="16">
        <v>2049</v>
      </c>
      <c r="B2091" s="22"/>
      <c r="C2091" s="4">
        <f t="shared" ref="C2091:C2154" ca="1" si="135">IF(OR(ISBLANK(A2091),A2091&gt;$I$9),NA(),OFFSET(INDIRECT($BA$3),A2091-1,0,1,1))</f>
        <v>247</v>
      </c>
      <c r="D2091" s="16"/>
      <c r="E2091" s="16"/>
      <c r="F2091" s="22"/>
      <c r="G2091" s="29"/>
      <c r="K2091" s="30"/>
      <c r="AS2091">
        <v>2091</v>
      </c>
      <c r="AT2091">
        <f>3*60+48</f>
        <v>228</v>
      </c>
    </row>
    <row r="2092" spans="1:46" ht="15.75" x14ac:dyDescent="0.25">
      <c r="A2092" s="16">
        <v>2050</v>
      </c>
      <c r="B2092" s="22"/>
      <c r="C2092" s="4">
        <f t="shared" ca="1" si="135"/>
        <v>235</v>
      </c>
      <c r="D2092" s="16"/>
      <c r="E2092" s="16"/>
      <c r="F2092" s="22"/>
      <c r="G2092" s="29"/>
      <c r="K2092" s="30"/>
      <c r="AS2092">
        <v>2092</v>
      </c>
      <c r="AT2092">
        <f>3*60+42</f>
        <v>222</v>
      </c>
    </row>
    <row r="2093" spans="1:46" ht="15.75" x14ac:dyDescent="0.25">
      <c r="A2093" s="16">
        <v>2051</v>
      </c>
      <c r="B2093" s="22"/>
      <c r="C2093" s="4">
        <f t="shared" ca="1" si="135"/>
        <v>222</v>
      </c>
      <c r="D2093" s="16"/>
      <c r="E2093" s="16"/>
      <c r="F2093" s="22"/>
      <c r="G2093" s="29"/>
      <c r="K2093" s="30"/>
      <c r="AS2093">
        <v>2093</v>
      </c>
      <c r="AT2093">
        <f>3*60+49</f>
        <v>229</v>
      </c>
    </row>
    <row r="2094" spans="1:46" ht="15.75" x14ac:dyDescent="0.25">
      <c r="A2094" s="16">
        <v>2052</v>
      </c>
      <c r="B2094" s="22"/>
      <c r="C2094" s="4">
        <f t="shared" ca="1" si="135"/>
        <v>245</v>
      </c>
      <c r="D2094" s="16"/>
      <c r="E2094" s="16"/>
      <c r="F2094" s="22"/>
      <c r="G2094" s="29"/>
      <c r="K2094" s="30"/>
      <c r="AS2094">
        <v>2094</v>
      </c>
      <c r="AT2094">
        <f>3*60+42</f>
        <v>222</v>
      </c>
    </row>
    <row r="2095" spans="1:46" ht="15.75" x14ac:dyDescent="0.25">
      <c r="A2095" s="16">
        <v>2053</v>
      </c>
      <c r="B2095" s="22"/>
      <c r="C2095" s="4">
        <f t="shared" ca="1" si="135"/>
        <v>246</v>
      </c>
      <c r="D2095" s="16"/>
      <c r="E2095" s="16"/>
      <c r="F2095" s="22"/>
      <c r="G2095" s="29"/>
      <c r="K2095" s="30"/>
      <c r="AS2095">
        <v>2095</v>
      </c>
      <c r="AT2095">
        <f>3*60+42</f>
        <v>222</v>
      </c>
    </row>
    <row r="2096" spans="1:46" ht="15.75" x14ac:dyDescent="0.25">
      <c r="A2096" s="16">
        <v>2054</v>
      </c>
      <c r="B2096" s="22"/>
      <c r="C2096" s="4">
        <f t="shared" ca="1" si="135"/>
        <v>292</v>
      </c>
      <c r="D2096" s="16"/>
      <c r="E2096" s="16"/>
      <c r="F2096" s="22"/>
      <c r="G2096" s="29"/>
      <c r="K2096" s="30"/>
      <c r="AS2096">
        <v>2096</v>
      </c>
      <c r="AT2096">
        <f>3*60+37</f>
        <v>217</v>
      </c>
    </row>
    <row r="2097" spans="1:46" ht="15.75" x14ac:dyDescent="0.25">
      <c r="A2097" s="16">
        <v>2055</v>
      </c>
      <c r="B2097" s="22"/>
      <c r="C2097" s="4">
        <f t="shared" ca="1" si="135"/>
        <v>210</v>
      </c>
      <c r="D2097" s="16"/>
      <c r="E2097" s="16"/>
      <c r="F2097" s="22"/>
      <c r="G2097" s="29"/>
      <c r="K2097" s="30"/>
      <c r="AS2097">
        <v>2097</v>
      </c>
      <c r="AT2097">
        <f t="shared" ref="AT2097:AT2102" si="136">4*60+20</f>
        <v>260</v>
      </c>
    </row>
    <row r="2098" spans="1:46" ht="15.75" x14ac:dyDescent="0.25">
      <c r="A2098" s="16">
        <v>2056</v>
      </c>
      <c r="B2098" s="22"/>
      <c r="C2098" s="4">
        <f t="shared" ca="1" si="135"/>
        <v>243</v>
      </c>
      <c r="D2098" s="16"/>
      <c r="E2098" s="16"/>
      <c r="F2098" s="22"/>
      <c r="G2098" s="29"/>
      <c r="K2098" s="30"/>
      <c r="AS2098">
        <v>2098</v>
      </c>
      <c r="AT2098">
        <f t="shared" si="136"/>
        <v>260</v>
      </c>
    </row>
    <row r="2099" spans="1:46" ht="15.75" x14ac:dyDescent="0.25">
      <c r="A2099" s="16">
        <v>2057</v>
      </c>
      <c r="B2099" s="22"/>
      <c r="C2099" s="4">
        <f t="shared" ca="1" si="135"/>
        <v>235</v>
      </c>
      <c r="D2099" s="16"/>
      <c r="E2099" s="16"/>
      <c r="F2099" s="22"/>
      <c r="G2099" s="29"/>
      <c r="K2099" s="30"/>
      <c r="AS2099">
        <v>2099</v>
      </c>
      <c r="AT2099">
        <f t="shared" si="136"/>
        <v>260</v>
      </c>
    </row>
    <row r="2100" spans="1:46" ht="15.75" x14ac:dyDescent="0.25">
      <c r="A2100" s="16">
        <v>2058</v>
      </c>
      <c r="B2100" s="22"/>
      <c r="C2100" s="4">
        <f t="shared" ca="1" si="135"/>
        <v>227</v>
      </c>
      <c r="D2100" s="16"/>
      <c r="E2100" s="16"/>
      <c r="F2100" s="22"/>
      <c r="G2100" s="29"/>
      <c r="K2100" s="30"/>
      <c r="AS2100">
        <v>2100</v>
      </c>
      <c r="AT2100">
        <f t="shared" si="136"/>
        <v>260</v>
      </c>
    </row>
    <row r="2101" spans="1:46" ht="15.75" x14ac:dyDescent="0.25">
      <c r="A2101" s="16">
        <v>2059</v>
      </c>
      <c r="B2101" s="22"/>
      <c r="C2101" s="4">
        <f t="shared" ca="1" si="135"/>
        <v>192</v>
      </c>
      <c r="D2101" s="16"/>
      <c r="E2101" s="16"/>
      <c r="F2101" s="22"/>
      <c r="G2101" s="29"/>
      <c r="K2101" s="30"/>
      <c r="AS2101">
        <v>2101</v>
      </c>
      <c r="AT2101">
        <f t="shared" si="136"/>
        <v>260</v>
      </c>
    </row>
    <row r="2102" spans="1:46" ht="15.75" x14ac:dyDescent="0.25">
      <c r="A2102" s="16">
        <v>2060</v>
      </c>
      <c r="B2102" s="22"/>
      <c r="C2102" s="4">
        <f t="shared" ca="1" si="135"/>
        <v>211</v>
      </c>
      <c r="D2102" s="16"/>
      <c r="E2102" s="16"/>
      <c r="F2102" s="22"/>
      <c r="G2102" s="29"/>
      <c r="K2102" s="30"/>
      <c r="AS2102">
        <v>2102</v>
      </c>
      <c r="AT2102">
        <f t="shared" si="136"/>
        <v>260</v>
      </c>
    </row>
    <row r="2103" spans="1:46" ht="15.75" x14ac:dyDescent="0.25">
      <c r="A2103" s="16">
        <v>2061</v>
      </c>
      <c r="B2103" s="22"/>
      <c r="C2103" s="4">
        <f t="shared" ca="1" si="135"/>
        <v>310</v>
      </c>
      <c r="D2103" s="16"/>
      <c r="E2103" s="16"/>
      <c r="F2103" s="22"/>
      <c r="G2103" s="29"/>
      <c r="K2103" s="30"/>
      <c r="AS2103">
        <v>2103</v>
      </c>
      <c r="AT2103">
        <f>3*60+51</f>
        <v>231</v>
      </c>
    </row>
    <row r="2104" spans="1:46" ht="15.75" x14ac:dyDescent="0.25">
      <c r="A2104" s="16">
        <v>2062</v>
      </c>
      <c r="B2104" s="22"/>
      <c r="C2104" s="4">
        <f t="shared" ca="1" si="135"/>
        <v>290</v>
      </c>
      <c r="D2104" s="16"/>
      <c r="E2104" s="16"/>
      <c r="F2104" s="22"/>
      <c r="G2104" s="29"/>
      <c r="K2104" s="30"/>
      <c r="AS2104">
        <v>2104</v>
      </c>
      <c r="AT2104">
        <f>3*60+51</f>
        <v>231</v>
      </c>
    </row>
    <row r="2105" spans="1:46" ht="15.75" x14ac:dyDescent="0.25">
      <c r="A2105" s="16">
        <v>2063</v>
      </c>
      <c r="B2105" s="22"/>
      <c r="C2105" s="4">
        <f t="shared" ca="1" si="135"/>
        <v>207</v>
      </c>
      <c r="D2105" s="16"/>
      <c r="E2105" s="16"/>
      <c r="F2105" s="22"/>
      <c r="G2105" s="29"/>
      <c r="K2105" s="30"/>
      <c r="AS2105">
        <v>2105</v>
      </c>
      <c r="AT2105">
        <f>3*60+51</f>
        <v>231</v>
      </c>
    </row>
    <row r="2106" spans="1:46" ht="15.75" x14ac:dyDescent="0.25">
      <c r="A2106" s="16">
        <v>2064</v>
      </c>
      <c r="B2106" s="22"/>
      <c r="C2106" s="4">
        <f t="shared" ca="1" si="135"/>
        <v>250</v>
      </c>
      <c r="D2106" s="16"/>
      <c r="E2106" s="16"/>
      <c r="F2106" s="22"/>
      <c r="G2106" s="29"/>
      <c r="K2106" s="30"/>
      <c r="AS2106">
        <v>2106</v>
      </c>
      <c r="AT2106">
        <f>4*60+3</f>
        <v>243</v>
      </c>
    </row>
    <row r="2107" spans="1:46" ht="15.75" x14ac:dyDescent="0.25">
      <c r="A2107" s="16">
        <v>2065</v>
      </c>
      <c r="B2107" s="22"/>
      <c r="C2107" s="4">
        <f t="shared" ca="1" si="135"/>
        <v>250</v>
      </c>
      <c r="D2107" s="16"/>
      <c r="E2107" s="16"/>
      <c r="F2107" s="22"/>
      <c r="G2107" s="29"/>
      <c r="K2107" s="30"/>
      <c r="AS2107">
        <v>2107</v>
      </c>
      <c r="AT2107">
        <f>3*60+51</f>
        <v>231</v>
      </c>
    </row>
    <row r="2108" spans="1:46" ht="15.75" x14ac:dyDescent="0.25">
      <c r="A2108" s="16">
        <v>2066</v>
      </c>
      <c r="B2108" s="22"/>
      <c r="C2108" s="4">
        <f t="shared" ca="1" si="135"/>
        <v>199</v>
      </c>
      <c r="D2108" s="16"/>
      <c r="E2108" s="16"/>
      <c r="F2108" s="22"/>
      <c r="G2108" s="29"/>
      <c r="K2108" s="30"/>
      <c r="AS2108">
        <v>2108</v>
      </c>
      <c r="AT2108">
        <f>3*60+51</f>
        <v>231</v>
      </c>
    </row>
    <row r="2109" spans="1:46" ht="15.75" x14ac:dyDescent="0.25">
      <c r="A2109" s="16">
        <v>2067</v>
      </c>
      <c r="B2109" s="22"/>
      <c r="C2109" s="4">
        <f t="shared" ca="1" si="135"/>
        <v>163</v>
      </c>
      <c r="D2109" s="16"/>
      <c r="E2109" s="16"/>
      <c r="F2109" s="22"/>
      <c r="G2109" s="29"/>
      <c r="K2109" s="30"/>
      <c r="AS2109">
        <v>2109</v>
      </c>
      <c r="AT2109">
        <f t="shared" ref="AT2109:AT2115" si="137">3*60+48</f>
        <v>228</v>
      </c>
    </row>
    <row r="2110" spans="1:46" ht="15.75" x14ac:dyDescent="0.25">
      <c r="A2110" s="16">
        <v>2068</v>
      </c>
      <c r="B2110" s="22"/>
      <c r="C2110" s="4">
        <f t="shared" ca="1" si="135"/>
        <v>216</v>
      </c>
      <c r="D2110" s="16"/>
      <c r="E2110" s="16"/>
      <c r="F2110" s="22"/>
      <c r="G2110" s="29"/>
      <c r="K2110" s="30"/>
      <c r="AS2110">
        <v>2110</v>
      </c>
      <c r="AT2110">
        <f t="shared" si="137"/>
        <v>228</v>
      </c>
    </row>
    <row r="2111" spans="1:46" ht="15.75" x14ac:dyDescent="0.25">
      <c r="A2111" s="16">
        <v>2069</v>
      </c>
      <c r="B2111" s="22"/>
      <c r="C2111" s="4">
        <f t="shared" ca="1" si="135"/>
        <v>229</v>
      </c>
      <c r="D2111" s="16"/>
      <c r="E2111" s="16"/>
      <c r="F2111" s="22"/>
      <c r="G2111" s="29"/>
      <c r="K2111" s="30"/>
      <c r="AS2111">
        <v>2111</v>
      </c>
      <c r="AT2111">
        <f t="shared" si="137"/>
        <v>228</v>
      </c>
    </row>
    <row r="2112" spans="1:46" ht="15.75" x14ac:dyDescent="0.25">
      <c r="A2112" s="16">
        <v>2070</v>
      </c>
      <c r="B2112" s="22"/>
      <c r="C2112" s="4">
        <f t="shared" ca="1" si="135"/>
        <v>249</v>
      </c>
      <c r="D2112" s="16"/>
      <c r="E2112" s="16"/>
      <c r="F2112" s="22"/>
      <c r="G2112" s="29"/>
      <c r="K2112" s="30"/>
      <c r="AS2112">
        <v>2112</v>
      </c>
      <c r="AT2112">
        <f t="shared" si="137"/>
        <v>228</v>
      </c>
    </row>
    <row r="2113" spans="1:46" ht="15.75" x14ac:dyDescent="0.25">
      <c r="A2113" s="16">
        <v>2071</v>
      </c>
      <c r="B2113" s="22"/>
      <c r="C2113" s="4">
        <f t="shared" ca="1" si="135"/>
        <v>220</v>
      </c>
      <c r="D2113" s="16"/>
      <c r="E2113" s="16"/>
      <c r="F2113" s="22"/>
      <c r="G2113" s="29"/>
      <c r="K2113" s="30"/>
      <c r="AS2113">
        <v>2113</v>
      </c>
      <c r="AT2113">
        <f t="shared" si="137"/>
        <v>228</v>
      </c>
    </row>
    <row r="2114" spans="1:46" ht="15.75" x14ac:dyDescent="0.25">
      <c r="A2114" s="16">
        <v>2072</v>
      </c>
      <c r="B2114" s="22"/>
      <c r="C2114" s="4">
        <f t="shared" ca="1" si="135"/>
        <v>311</v>
      </c>
      <c r="D2114" s="16"/>
      <c r="E2114" s="16"/>
      <c r="F2114" s="22"/>
      <c r="G2114" s="29"/>
      <c r="K2114" s="30"/>
      <c r="AS2114">
        <v>2114</v>
      </c>
      <c r="AT2114">
        <f t="shared" si="137"/>
        <v>228</v>
      </c>
    </row>
    <row r="2115" spans="1:46" ht="15.75" x14ac:dyDescent="0.25">
      <c r="A2115" s="16">
        <v>2073</v>
      </c>
      <c r="B2115" s="22"/>
      <c r="C2115" s="4">
        <f t="shared" ca="1" si="135"/>
        <v>197</v>
      </c>
      <c r="D2115" s="16"/>
      <c r="E2115" s="16"/>
      <c r="F2115" s="22"/>
      <c r="G2115" s="29"/>
      <c r="K2115" s="30"/>
      <c r="AS2115">
        <v>2115</v>
      </c>
      <c r="AT2115">
        <f t="shared" si="137"/>
        <v>228</v>
      </c>
    </row>
    <row r="2116" spans="1:46" ht="15.75" x14ac:dyDescent="0.25">
      <c r="A2116" s="16">
        <v>2074</v>
      </c>
      <c r="B2116" s="22"/>
      <c r="C2116" s="4">
        <f t="shared" ca="1" si="135"/>
        <v>192</v>
      </c>
      <c r="D2116" s="16"/>
      <c r="E2116" s="16"/>
      <c r="F2116" s="22"/>
      <c r="G2116" s="29"/>
      <c r="K2116" s="30"/>
      <c r="AS2116">
        <v>2116</v>
      </c>
      <c r="AT2116">
        <f>4*60+16</f>
        <v>256</v>
      </c>
    </row>
    <row r="2117" spans="1:46" ht="15.75" x14ac:dyDescent="0.25">
      <c r="A2117" s="16">
        <v>2075</v>
      </c>
      <c r="B2117" s="22"/>
      <c r="C2117" s="4">
        <f t="shared" ca="1" si="135"/>
        <v>257</v>
      </c>
      <c r="D2117" s="16"/>
      <c r="E2117" s="16"/>
      <c r="F2117" s="22"/>
      <c r="G2117" s="29"/>
      <c r="K2117" s="30"/>
      <c r="AS2117">
        <v>2117</v>
      </c>
      <c r="AT2117">
        <f t="shared" ref="AT2117:AT2122" si="138">4*60+23</f>
        <v>263</v>
      </c>
    </row>
    <row r="2118" spans="1:46" ht="15.75" x14ac:dyDescent="0.25">
      <c r="A2118" s="16">
        <v>2076</v>
      </c>
      <c r="B2118" s="22"/>
      <c r="C2118" s="4">
        <f t="shared" ca="1" si="135"/>
        <v>239</v>
      </c>
      <c r="D2118" s="16"/>
      <c r="E2118" s="16"/>
      <c r="F2118" s="22"/>
      <c r="G2118" s="29"/>
      <c r="K2118" s="30"/>
      <c r="AS2118">
        <v>2118</v>
      </c>
      <c r="AT2118">
        <f t="shared" si="138"/>
        <v>263</v>
      </c>
    </row>
    <row r="2119" spans="1:46" ht="15.75" x14ac:dyDescent="0.25">
      <c r="A2119" s="16">
        <v>2077</v>
      </c>
      <c r="B2119" s="22"/>
      <c r="C2119" s="4">
        <f t="shared" ca="1" si="135"/>
        <v>192</v>
      </c>
      <c r="D2119" s="16"/>
      <c r="E2119" s="16"/>
      <c r="F2119" s="22"/>
      <c r="G2119" s="29"/>
      <c r="K2119" s="30"/>
      <c r="AS2119">
        <v>2119</v>
      </c>
      <c r="AT2119">
        <f t="shared" si="138"/>
        <v>263</v>
      </c>
    </row>
    <row r="2120" spans="1:46" ht="15.75" x14ac:dyDescent="0.25">
      <c r="A2120" s="16">
        <v>2078</v>
      </c>
      <c r="B2120" s="22"/>
      <c r="C2120" s="4">
        <f t="shared" ca="1" si="135"/>
        <v>259</v>
      </c>
      <c r="D2120" s="16"/>
      <c r="E2120" s="16"/>
      <c r="F2120" s="22"/>
      <c r="G2120" s="29"/>
      <c r="K2120" s="30"/>
      <c r="AS2120">
        <v>2120</v>
      </c>
      <c r="AT2120">
        <f t="shared" si="138"/>
        <v>263</v>
      </c>
    </row>
    <row r="2121" spans="1:46" ht="15.75" x14ac:dyDescent="0.25">
      <c r="A2121" s="16">
        <v>2079</v>
      </c>
      <c r="B2121" s="22"/>
      <c r="C2121" s="4">
        <f t="shared" ca="1" si="135"/>
        <v>211</v>
      </c>
      <c r="D2121" s="16"/>
      <c r="E2121" s="16"/>
      <c r="F2121" s="22"/>
      <c r="G2121" s="29"/>
      <c r="K2121" s="30"/>
      <c r="AS2121">
        <v>2121</v>
      </c>
      <c r="AT2121">
        <f t="shared" si="138"/>
        <v>263</v>
      </c>
    </row>
    <row r="2122" spans="1:46" ht="15.75" x14ac:dyDescent="0.25">
      <c r="A2122" s="16">
        <v>2080</v>
      </c>
      <c r="B2122" s="22"/>
      <c r="C2122" s="4">
        <f t="shared" ca="1" si="135"/>
        <v>231</v>
      </c>
      <c r="D2122" s="16"/>
      <c r="E2122" s="16"/>
      <c r="F2122" s="22"/>
      <c r="G2122" s="29"/>
      <c r="K2122" s="30"/>
      <c r="AS2122">
        <v>2122</v>
      </c>
      <c r="AT2122">
        <f t="shared" si="138"/>
        <v>263</v>
      </c>
    </row>
    <row r="2123" spans="1:46" ht="15.75" x14ac:dyDescent="0.25">
      <c r="A2123" s="16">
        <v>2081</v>
      </c>
      <c r="B2123" s="22"/>
      <c r="C2123" s="4">
        <f t="shared" ca="1" si="135"/>
        <v>243</v>
      </c>
      <c r="D2123" s="16"/>
      <c r="E2123" s="16"/>
      <c r="F2123" s="22"/>
      <c r="G2123" s="29"/>
      <c r="K2123" s="30"/>
      <c r="AS2123">
        <v>2123</v>
      </c>
      <c r="AT2123">
        <f>3*60+50</f>
        <v>230</v>
      </c>
    </row>
    <row r="2124" spans="1:46" ht="15.75" x14ac:dyDescent="0.25">
      <c r="A2124" s="16">
        <v>2082</v>
      </c>
      <c r="B2124" s="22"/>
      <c r="C2124" s="4">
        <f t="shared" ca="1" si="135"/>
        <v>165</v>
      </c>
      <c r="D2124" s="16"/>
      <c r="E2124" s="16"/>
      <c r="F2124" s="22"/>
      <c r="G2124" s="29"/>
      <c r="K2124" s="30"/>
      <c r="AS2124">
        <v>2124</v>
      </c>
      <c r="AT2124">
        <f>3*60+50</f>
        <v>230</v>
      </c>
    </row>
    <row r="2125" spans="1:46" ht="15.75" x14ac:dyDescent="0.25">
      <c r="A2125" s="16">
        <v>2083</v>
      </c>
      <c r="B2125" s="22"/>
      <c r="C2125" s="4">
        <f t="shared" ca="1" si="135"/>
        <v>225</v>
      </c>
      <c r="D2125" s="16"/>
      <c r="E2125" s="16"/>
      <c r="F2125" s="22"/>
      <c r="G2125" s="29"/>
      <c r="K2125" s="30"/>
      <c r="AS2125">
        <v>2125</v>
      </c>
      <c r="AT2125">
        <f>3*60+21</f>
        <v>201</v>
      </c>
    </row>
    <row r="2126" spans="1:46" ht="15.75" x14ac:dyDescent="0.25">
      <c r="A2126" s="16">
        <v>2084</v>
      </c>
      <c r="B2126" s="22"/>
      <c r="C2126" s="4">
        <f t="shared" ca="1" si="135"/>
        <v>201</v>
      </c>
      <c r="D2126" s="16"/>
      <c r="E2126" s="16"/>
      <c r="F2126" s="22"/>
      <c r="G2126" s="29"/>
      <c r="K2126" s="30"/>
      <c r="AS2126">
        <v>2126</v>
      </c>
      <c r="AT2126">
        <f>3*60+21</f>
        <v>201</v>
      </c>
    </row>
    <row r="2127" spans="1:46" ht="15.75" x14ac:dyDescent="0.25">
      <c r="A2127" s="16">
        <v>2085</v>
      </c>
      <c r="B2127" s="22"/>
      <c r="C2127" s="4">
        <f t="shared" ca="1" si="135"/>
        <v>197</v>
      </c>
      <c r="D2127" s="16"/>
      <c r="E2127" s="16"/>
      <c r="F2127" s="22"/>
      <c r="G2127" s="29"/>
      <c r="K2127" s="30"/>
      <c r="AS2127">
        <v>2127</v>
      </c>
      <c r="AT2127">
        <f>3*60+21</f>
        <v>201</v>
      </c>
    </row>
    <row r="2128" spans="1:46" ht="15.75" x14ac:dyDescent="0.25">
      <c r="A2128" s="16">
        <v>2086</v>
      </c>
      <c r="B2128" s="22"/>
      <c r="C2128" s="4">
        <f t="shared" ca="1" si="135"/>
        <v>219</v>
      </c>
      <c r="D2128" s="16"/>
      <c r="E2128" s="16"/>
      <c r="F2128" s="22"/>
      <c r="G2128" s="29"/>
      <c r="K2128" s="30"/>
      <c r="AS2128">
        <v>2128</v>
      </c>
      <c r="AT2128">
        <f>3*60+21</f>
        <v>201</v>
      </c>
    </row>
    <row r="2129" spans="1:46" ht="15.75" x14ac:dyDescent="0.25">
      <c r="A2129" s="16">
        <v>2087</v>
      </c>
      <c r="B2129" s="22"/>
      <c r="C2129" s="4">
        <f t="shared" ca="1" si="135"/>
        <v>254</v>
      </c>
      <c r="D2129" s="16"/>
      <c r="E2129" s="16"/>
      <c r="F2129" s="22"/>
      <c r="G2129" s="29"/>
      <c r="K2129" s="30"/>
      <c r="AS2129">
        <v>2129</v>
      </c>
      <c r="AT2129">
        <f>4*60+47</f>
        <v>287</v>
      </c>
    </row>
    <row r="2130" spans="1:46" ht="15.75" x14ac:dyDescent="0.25">
      <c r="A2130" s="16">
        <v>2088</v>
      </c>
      <c r="B2130" s="22"/>
      <c r="C2130" s="4">
        <f t="shared" ca="1" si="135"/>
        <v>315</v>
      </c>
      <c r="D2130" s="16"/>
      <c r="E2130" s="16"/>
      <c r="F2130" s="22"/>
      <c r="G2130" s="29"/>
      <c r="K2130" s="30"/>
      <c r="AS2130">
        <v>2130</v>
      </c>
      <c r="AT2130">
        <f>4*60+47</f>
        <v>287</v>
      </c>
    </row>
    <row r="2131" spans="1:46" ht="15.75" x14ac:dyDescent="0.25">
      <c r="A2131" s="16">
        <v>2089</v>
      </c>
      <c r="B2131" s="22"/>
      <c r="C2131" s="4">
        <f t="shared" ca="1" si="135"/>
        <v>215</v>
      </c>
      <c r="D2131" s="16"/>
      <c r="E2131" s="16"/>
      <c r="F2131" s="22"/>
      <c r="G2131" s="29"/>
      <c r="K2131" s="30"/>
      <c r="AS2131">
        <v>2131</v>
      </c>
      <c r="AT2131">
        <f>4*60+47</f>
        <v>287</v>
      </c>
    </row>
    <row r="2132" spans="1:46" ht="15.75" x14ac:dyDescent="0.25">
      <c r="A2132" s="16">
        <v>2090</v>
      </c>
      <c r="B2132" s="22"/>
      <c r="C2132" s="4">
        <f t="shared" ca="1" si="135"/>
        <v>229</v>
      </c>
      <c r="D2132" s="16"/>
      <c r="E2132" s="16"/>
      <c r="F2132" s="22"/>
      <c r="G2132" s="29"/>
      <c r="K2132" s="30"/>
      <c r="AS2132">
        <v>2132</v>
      </c>
      <c r="AT2132">
        <f>4*60+47</f>
        <v>287</v>
      </c>
    </row>
    <row r="2133" spans="1:46" ht="15.75" x14ac:dyDescent="0.25">
      <c r="A2133" s="16">
        <v>2091</v>
      </c>
      <c r="B2133" s="22"/>
      <c r="C2133" s="4">
        <f t="shared" ca="1" si="135"/>
        <v>224</v>
      </c>
      <c r="D2133" s="16"/>
      <c r="E2133" s="16"/>
      <c r="F2133" s="22"/>
      <c r="G2133" s="29"/>
      <c r="K2133" s="30"/>
      <c r="AS2133">
        <v>2133</v>
      </c>
      <c r="AT2133">
        <f>4*60+47</f>
        <v>287</v>
      </c>
    </row>
    <row r="2134" spans="1:46" ht="15.75" x14ac:dyDescent="0.25">
      <c r="A2134" s="16">
        <v>2092</v>
      </c>
      <c r="B2134" s="22"/>
      <c r="C2134" s="4">
        <f t="shared" ca="1" si="135"/>
        <v>172</v>
      </c>
      <c r="D2134" s="16"/>
      <c r="E2134" s="16"/>
      <c r="F2134" s="22"/>
      <c r="G2134" s="29"/>
      <c r="K2134" s="30"/>
      <c r="AS2134">
        <v>2134</v>
      </c>
      <c r="AT2134">
        <f t="shared" ref="AT2134:AT2141" si="139">3*60+35</f>
        <v>215</v>
      </c>
    </row>
    <row r="2135" spans="1:46" ht="15.75" x14ac:dyDescent="0.25">
      <c r="A2135" s="16">
        <v>2093</v>
      </c>
      <c r="B2135" s="22"/>
      <c r="C2135" s="4">
        <f t="shared" ca="1" si="135"/>
        <v>250</v>
      </c>
      <c r="D2135" s="16"/>
      <c r="E2135" s="16"/>
      <c r="F2135" s="22"/>
      <c r="G2135" s="29"/>
      <c r="K2135" s="30"/>
      <c r="AS2135">
        <v>2135</v>
      </c>
      <c r="AT2135">
        <f t="shared" si="139"/>
        <v>215</v>
      </c>
    </row>
    <row r="2136" spans="1:46" ht="15.75" x14ac:dyDescent="0.25">
      <c r="A2136" s="16">
        <v>2094</v>
      </c>
      <c r="B2136" s="22"/>
      <c r="C2136" s="4">
        <f t="shared" ca="1" si="135"/>
        <v>236</v>
      </c>
      <c r="D2136" s="16"/>
      <c r="E2136" s="16"/>
      <c r="F2136" s="22"/>
      <c r="G2136" s="29"/>
      <c r="K2136" s="30"/>
      <c r="AS2136">
        <v>2136</v>
      </c>
      <c r="AT2136">
        <f t="shared" si="139"/>
        <v>215</v>
      </c>
    </row>
    <row r="2137" spans="1:46" ht="15.75" x14ac:dyDescent="0.25">
      <c r="A2137" s="16">
        <v>2095</v>
      </c>
      <c r="B2137" s="22"/>
      <c r="C2137" s="4">
        <f t="shared" ca="1" si="135"/>
        <v>251</v>
      </c>
      <c r="D2137" s="16"/>
      <c r="E2137" s="16"/>
      <c r="F2137" s="22"/>
      <c r="G2137" s="29"/>
      <c r="K2137" s="30"/>
      <c r="AS2137">
        <v>2137</v>
      </c>
      <c r="AT2137">
        <f t="shared" si="139"/>
        <v>215</v>
      </c>
    </row>
    <row r="2138" spans="1:46" ht="15.75" x14ac:dyDescent="0.25">
      <c r="A2138" s="16">
        <v>2096</v>
      </c>
      <c r="B2138" s="22"/>
      <c r="C2138" s="4">
        <f t="shared" ca="1" si="135"/>
        <v>267</v>
      </c>
      <c r="D2138" s="16"/>
      <c r="E2138" s="16"/>
      <c r="F2138" s="22"/>
      <c r="G2138" s="29"/>
      <c r="K2138" s="30"/>
      <c r="AS2138">
        <v>2138</v>
      </c>
      <c r="AT2138">
        <f t="shared" si="139"/>
        <v>215</v>
      </c>
    </row>
    <row r="2139" spans="1:46" ht="15.75" x14ac:dyDescent="0.25">
      <c r="A2139" s="16">
        <v>2097</v>
      </c>
      <c r="B2139" s="22"/>
      <c r="C2139" s="4">
        <f t="shared" ca="1" si="135"/>
        <v>216</v>
      </c>
      <c r="D2139" s="16"/>
      <c r="E2139" s="16"/>
      <c r="F2139" s="22"/>
      <c r="G2139" s="29"/>
      <c r="K2139" s="30"/>
      <c r="AS2139">
        <v>2139</v>
      </c>
      <c r="AT2139">
        <f t="shared" si="139"/>
        <v>215</v>
      </c>
    </row>
    <row r="2140" spans="1:46" ht="15.75" x14ac:dyDescent="0.25">
      <c r="A2140" s="16">
        <v>2098</v>
      </c>
      <c r="B2140" s="22"/>
      <c r="C2140" s="4">
        <f t="shared" ca="1" si="135"/>
        <v>258</v>
      </c>
      <c r="D2140" s="16"/>
      <c r="E2140" s="16"/>
      <c r="F2140" s="22"/>
      <c r="G2140" s="29"/>
      <c r="K2140" s="30"/>
      <c r="AS2140">
        <v>2140</v>
      </c>
      <c r="AT2140">
        <f t="shared" si="139"/>
        <v>215</v>
      </c>
    </row>
    <row r="2141" spans="1:46" ht="15.75" x14ac:dyDescent="0.25">
      <c r="A2141" s="16">
        <v>2099</v>
      </c>
      <c r="B2141" s="22"/>
      <c r="C2141" s="4">
        <f t="shared" ca="1" si="135"/>
        <v>225</v>
      </c>
      <c r="D2141" s="16"/>
      <c r="E2141" s="16"/>
      <c r="F2141" s="22"/>
      <c r="G2141" s="29"/>
      <c r="K2141" s="30"/>
      <c r="AS2141">
        <v>2141</v>
      </c>
      <c r="AT2141">
        <f t="shared" si="139"/>
        <v>215</v>
      </c>
    </row>
    <row r="2142" spans="1:46" ht="15.75" x14ac:dyDescent="0.25">
      <c r="A2142" s="16">
        <v>2100</v>
      </c>
      <c r="B2142" s="22"/>
      <c r="C2142" s="4">
        <f t="shared" ca="1" si="135"/>
        <v>276</v>
      </c>
      <c r="D2142" s="16"/>
      <c r="E2142" s="16"/>
      <c r="F2142" s="22"/>
      <c r="G2142" s="29"/>
      <c r="K2142" s="30"/>
      <c r="AS2142">
        <v>2142</v>
      </c>
      <c r="AT2142">
        <f>3*60+19</f>
        <v>199</v>
      </c>
    </row>
    <row r="2143" spans="1:46" ht="15.75" x14ac:dyDescent="0.25">
      <c r="A2143" s="16">
        <v>2101</v>
      </c>
      <c r="B2143" s="22"/>
      <c r="C2143" s="4">
        <f t="shared" ca="1" si="135"/>
        <v>204</v>
      </c>
      <c r="D2143" s="16"/>
      <c r="E2143" s="16"/>
      <c r="F2143" s="22"/>
      <c r="G2143" s="29"/>
      <c r="K2143" s="30"/>
      <c r="AS2143">
        <v>2143</v>
      </c>
      <c r="AT2143">
        <f>3*60+19</f>
        <v>199</v>
      </c>
    </row>
    <row r="2144" spans="1:46" ht="15.75" x14ac:dyDescent="0.25">
      <c r="A2144" s="16">
        <v>2102</v>
      </c>
      <c r="B2144" s="22"/>
      <c r="C2144" s="4">
        <f t="shared" ca="1" si="135"/>
        <v>303</v>
      </c>
      <c r="D2144" s="16"/>
      <c r="E2144" s="16"/>
      <c r="F2144" s="22"/>
      <c r="G2144" s="29"/>
      <c r="K2144" s="30"/>
      <c r="AS2144">
        <v>2144</v>
      </c>
      <c r="AT2144">
        <f>3*60+35</f>
        <v>215</v>
      </c>
    </row>
    <row r="2145" spans="1:46" ht="15.75" x14ac:dyDescent="0.25">
      <c r="A2145" s="16">
        <v>2103</v>
      </c>
      <c r="B2145" s="22"/>
      <c r="C2145" s="4">
        <f t="shared" ca="1" si="135"/>
        <v>263</v>
      </c>
      <c r="D2145" s="16"/>
      <c r="E2145" s="16"/>
      <c r="F2145" s="22"/>
      <c r="G2145" s="29"/>
      <c r="K2145" s="30"/>
      <c r="AS2145">
        <v>2145</v>
      </c>
      <c r="AT2145">
        <f>3*60+35</f>
        <v>215</v>
      </c>
    </row>
    <row r="2146" spans="1:46" ht="15.75" x14ac:dyDescent="0.25">
      <c r="A2146" s="16">
        <v>2104</v>
      </c>
      <c r="B2146" s="22"/>
      <c r="C2146" s="4">
        <f t="shared" ca="1" si="135"/>
        <v>166</v>
      </c>
      <c r="D2146" s="16"/>
      <c r="E2146" s="16"/>
      <c r="F2146" s="22"/>
      <c r="G2146" s="29"/>
      <c r="K2146" s="30"/>
      <c r="AS2146">
        <v>2146</v>
      </c>
      <c r="AT2146">
        <f>4*60+2</f>
        <v>242</v>
      </c>
    </row>
    <row r="2147" spans="1:46" ht="15.75" x14ac:dyDescent="0.25">
      <c r="A2147" s="16">
        <v>2105</v>
      </c>
      <c r="B2147" s="22"/>
      <c r="C2147" s="4">
        <f t="shared" ca="1" si="135"/>
        <v>215</v>
      </c>
      <c r="D2147" s="16"/>
      <c r="E2147" s="16"/>
      <c r="F2147" s="22"/>
      <c r="G2147" s="29"/>
      <c r="K2147" s="30"/>
      <c r="AS2147">
        <v>2147</v>
      </c>
      <c r="AT2147">
        <f>4*60+2</f>
        <v>242</v>
      </c>
    </row>
    <row r="2148" spans="1:46" ht="15.75" x14ac:dyDescent="0.25">
      <c r="A2148" s="16">
        <v>2106</v>
      </c>
      <c r="B2148" s="22"/>
      <c r="C2148" s="4">
        <f t="shared" ca="1" si="135"/>
        <v>239</v>
      </c>
      <c r="D2148" s="16"/>
      <c r="E2148" s="16"/>
      <c r="F2148" s="22"/>
      <c r="G2148" s="29"/>
      <c r="K2148" s="30"/>
      <c r="AS2148">
        <v>2148</v>
      </c>
      <c r="AT2148">
        <f>3*60+41</f>
        <v>221</v>
      </c>
    </row>
    <row r="2149" spans="1:46" ht="15.75" x14ac:dyDescent="0.25">
      <c r="A2149" s="16">
        <v>2107</v>
      </c>
      <c r="B2149" s="22"/>
      <c r="C2149" s="4">
        <f t="shared" ca="1" si="135"/>
        <v>295</v>
      </c>
      <c r="D2149" s="16"/>
      <c r="E2149" s="16"/>
      <c r="F2149" s="22"/>
      <c r="G2149" s="29"/>
      <c r="K2149" s="30"/>
      <c r="AS2149">
        <v>2149</v>
      </c>
      <c r="AT2149">
        <f>3*60+41</f>
        <v>221</v>
      </c>
    </row>
    <row r="2150" spans="1:46" ht="15.75" x14ac:dyDescent="0.25">
      <c r="A2150" s="16">
        <v>2108</v>
      </c>
      <c r="B2150" s="22"/>
      <c r="C2150" s="4">
        <f t="shared" ca="1" si="135"/>
        <v>241</v>
      </c>
      <c r="D2150" s="16"/>
      <c r="E2150" s="16"/>
      <c r="F2150" s="22"/>
      <c r="G2150" s="29"/>
      <c r="K2150" s="30"/>
      <c r="AS2150">
        <v>2150</v>
      </c>
      <c r="AT2150">
        <f>3*60+35</f>
        <v>215</v>
      </c>
    </row>
    <row r="2151" spans="1:46" ht="15.75" x14ac:dyDescent="0.25">
      <c r="A2151" s="16">
        <v>2109</v>
      </c>
      <c r="B2151" s="22"/>
      <c r="C2151" s="4">
        <f t="shared" ca="1" si="135"/>
        <v>245</v>
      </c>
      <c r="D2151" s="16"/>
      <c r="E2151" s="16"/>
      <c r="F2151" s="22"/>
      <c r="G2151" s="29"/>
      <c r="K2151" s="30"/>
      <c r="AS2151">
        <v>2151</v>
      </c>
      <c r="AT2151">
        <f>3*60+41</f>
        <v>221</v>
      </c>
    </row>
    <row r="2152" spans="1:46" ht="15.75" x14ac:dyDescent="0.25">
      <c r="A2152" s="16">
        <v>2110</v>
      </c>
      <c r="B2152" s="22"/>
      <c r="C2152" s="4">
        <f t="shared" ca="1" si="135"/>
        <v>203</v>
      </c>
      <c r="D2152" s="16"/>
      <c r="E2152" s="16"/>
      <c r="F2152" s="22"/>
      <c r="G2152" s="29"/>
      <c r="K2152" s="30"/>
      <c r="AS2152">
        <v>2152</v>
      </c>
      <c r="AT2152">
        <f t="shared" ref="AT2152:AT2157" si="140">4*60+10</f>
        <v>250</v>
      </c>
    </row>
    <row r="2153" spans="1:46" ht="15.75" x14ac:dyDescent="0.25">
      <c r="A2153" s="16">
        <v>2111</v>
      </c>
      <c r="B2153" s="22"/>
      <c r="C2153" s="4">
        <f t="shared" ca="1" si="135"/>
        <v>212</v>
      </c>
      <c r="D2153" s="16"/>
      <c r="E2153" s="16"/>
      <c r="F2153" s="22"/>
      <c r="G2153" s="29"/>
      <c r="K2153" s="30"/>
      <c r="AS2153">
        <v>2153</v>
      </c>
      <c r="AT2153">
        <f t="shared" si="140"/>
        <v>250</v>
      </c>
    </row>
    <row r="2154" spans="1:46" ht="15.75" x14ac:dyDescent="0.25">
      <c r="A2154" s="16">
        <v>2112</v>
      </c>
      <c r="B2154" s="22"/>
      <c r="C2154" s="4">
        <f t="shared" ca="1" si="135"/>
        <v>227</v>
      </c>
      <c r="D2154" s="16"/>
      <c r="E2154" s="16"/>
      <c r="F2154" s="22"/>
      <c r="G2154" s="29"/>
      <c r="K2154" s="30"/>
      <c r="AS2154">
        <v>2154</v>
      </c>
      <c r="AT2154">
        <f t="shared" si="140"/>
        <v>250</v>
      </c>
    </row>
    <row r="2155" spans="1:46" ht="15.75" x14ac:dyDescent="0.25">
      <c r="A2155" s="16">
        <v>2113</v>
      </c>
      <c r="B2155" s="22"/>
      <c r="C2155" s="4">
        <f t="shared" ref="C2155:C2218" ca="1" si="141">IF(OR(ISBLANK(A2155),A2155&gt;$I$9),NA(),OFFSET(INDIRECT($BA$3),A2155-1,0,1,1))</f>
        <v>190</v>
      </c>
      <c r="D2155" s="16"/>
      <c r="E2155" s="16"/>
      <c r="F2155" s="22"/>
      <c r="G2155" s="29"/>
      <c r="K2155" s="30"/>
      <c r="AS2155">
        <v>2155</v>
      </c>
      <c r="AT2155">
        <f t="shared" si="140"/>
        <v>250</v>
      </c>
    </row>
    <row r="2156" spans="1:46" ht="15.75" x14ac:dyDescent="0.25">
      <c r="A2156" s="16">
        <v>2114</v>
      </c>
      <c r="B2156" s="22"/>
      <c r="C2156" s="4">
        <f t="shared" ca="1" si="141"/>
        <v>165</v>
      </c>
      <c r="D2156" s="16"/>
      <c r="E2156" s="16"/>
      <c r="F2156" s="22"/>
      <c r="G2156" s="29"/>
      <c r="K2156" s="30"/>
      <c r="AS2156">
        <v>2156</v>
      </c>
      <c r="AT2156">
        <f t="shared" si="140"/>
        <v>250</v>
      </c>
    </row>
    <row r="2157" spans="1:46" ht="15.75" x14ac:dyDescent="0.25">
      <c r="A2157" s="16">
        <v>2115</v>
      </c>
      <c r="B2157" s="22"/>
      <c r="C2157" s="4">
        <f t="shared" ca="1" si="141"/>
        <v>240</v>
      </c>
      <c r="D2157" s="16"/>
      <c r="E2157" s="16"/>
      <c r="F2157" s="22"/>
      <c r="G2157" s="29"/>
      <c r="K2157" s="30"/>
      <c r="AS2157">
        <v>2157</v>
      </c>
      <c r="AT2157">
        <f t="shared" si="140"/>
        <v>250</v>
      </c>
    </row>
    <row r="2158" spans="1:46" ht="15.75" x14ac:dyDescent="0.25">
      <c r="A2158" s="16">
        <v>2116</v>
      </c>
      <c r="B2158" s="22"/>
      <c r="C2158" s="4">
        <f t="shared" ca="1" si="141"/>
        <v>266</v>
      </c>
      <c r="D2158" s="16"/>
      <c r="E2158" s="16"/>
      <c r="F2158" s="22"/>
      <c r="G2158" s="29"/>
      <c r="K2158" s="30"/>
      <c r="AS2158">
        <v>2158</v>
      </c>
      <c r="AT2158">
        <f t="shared" ref="AT2158:AT2165" si="142">4*60+5</f>
        <v>245</v>
      </c>
    </row>
    <row r="2159" spans="1:46" ht="15.75" x14ac:dyDescent="0.25">
      <c r="A2159" s="16">
        <v>2117</v>
      </c>
      <c r="B2159" s="22"/>
      <c r="C2159" s="4">
        <f t="shared" ca="1" si="141"/>
        <v>231</v>
      </c>
      <c r="D2159" s="16"/>
      <c r="E2159" s="16"/>
      <c r="F2159" s="22"/>
      <c r="G2159" s="29"/>
      <c r="K2159" s="30"/>
      <c r="AS2159">
        <v>2159</v>
      </c>
      <c r="AT2159">
        <f t="shared" si="142"/>
        <v>245</v>
      </c>
    </row>
    <row r="2160" spans="1:46" ht="15.75" x14ac:dyDescent="0.25">
      <c r="A2160" s="16">
        <v>2118</v>
      </c>
      <c r="B2160" s="22"/>
      <c r="C2160" s="4">
        <f t="shared" ca="1" si="141"/>
        <v>266</v>
      </c>
      <c r="D2160" s="16"/>
      <c r="E2160" s="16"/>
      <c r="F2160" s="22"/>
      <c r="G2160" s="29"/>
      <c r="K2160" s="30"/>
      <c r="AS2160">
        <v>2160</v>
      </c>
      <c r="AT2160">
        <f t="shared" si="142"/>
        <v>245</v>
      </c>
    </row>
    <row r="2161" spans="1:46" ht="15.75" x14ac:dyDescent="0.25">
      <c r="A2161" s="16">
        <v>2119</v>
      </c>
      <c r="B2161" s="22"/>
      <c r="C2161" s="4">
        <f t="shared" ca="1" si="141"/>
        <v>166</v>
      </c>
      <c r="D2161" s="16"/>
      <c r="E2161" s="16"/>
      <c r="F2161" s="22"/>
      <c r="G2161" s="29"/>
      <c r="K2161" s="30"/>
      <c r="AS2161">
        <v>2161</v>
      </c>
      <c r="AT2161">
        <f t="shared" si="142"/>
        <v>245</v>
      </c>
    </row>
    <row r="2162" spans="1:46" ht="15.75" x14ac:dyDescent="0.25">
      <c r="A2162" s="16">
        <v>2120</v>
      </c>
      <c r="B2162" s="22"/>
      <c r="C2162" s="4">
        <f t="shared" ca="1" si="141"/>
        <v>269</v>
      </c>
      <c r="D2162" s="16"/>
      <c r="E2162" s="16"/>
      <c r="F2162" s="22"/>
      <c r="G2162" s="29"/>
      <c r="K2162" s="30"/>
      <c r="AS2162">
        <v>2162</v>
      </c>
      <c r="AT2162">
        <f t="shared" si="142"/>
        <v>245</v>
      </c>
    </row>
    <row r="2163" spans="1:46" ht="15.75" x14ac:dyDescent="0.25">
      <c r="A2163" s="16">
        <v>2121</v>
      </c>
      <c r="B2163" s="22"/>
      <c r="C2163" s="4">
        <f t="shared" ca="1" si="141"/>
        <v>260</v>
      </c>
      <c r="D2163" s="16"/>
      <c r="E2163" s="16"/>
      <c r="F2163" s="22"/>
      <c r="G2163" s="29"/>
      <c r="K2163" s="30"/>
      <c r="AS2163">
        <v>2163</v>
      </c>
      <c r="AT2163">
        <f t="shared" si="142"/>
        <v>245</v>
      </c>
    </row>
    <row r="2164" spans="1:46" ht="15.75" x14ac:dyDescent="0.25">
      <c r="A2164" s="16">
        <v>2122</v>
      </c>
      <c r="B2164" s="22"/>
      <c r="C2164" s="4">
        <f t="shared" ca="1" si="141"/>
        <v>384</v>
      </c>
      <c r="D2164" s="16"/>
      <c r="E2164" s="16"/>
      <c r="F2164" s="22"/>
      <c r="G2164" s="29"/>
      <c r="K2164" s="30"/>
      <c r="AS2164">
        <v>2164</v>
      </c>
      <c r="AT2164">
        <f t="shared" si="142"/>
        <v>245</v>
      </c>
    </row>
    <row r="2165" spans="1:46" ht="15.75" x14ac:dyDescent="0.25">
      <c r="A2165" s="16">
        <v>2123</v>
      </c>
      <c r="B2165" s="22"/>
      <c r="C2165" s="4">
        <f t="shared" ca="1" si="141"/>
        <v>280</v>
      </c>
      <c r="D2165" s="16"/>
      <c r="E2165" s="16"/>
      <c r="F2165" s="22"/>
      <c r="G2165" s="29"/>
      <c r="K2165" s="30"/>
      <c r="AS2165">
        <v>2165</v>
      </c>
      <c r="AT2165">
        <f t="shared" si="142"/>
        <v>245</v>
      </c>
    </row>
    <row r="2166" spans="1:46" ht="15.75" x14ac:dyDescent="0.25">
      <c r="A2166" s="16">
        <v>2124</v>
      </c>
      <c r="B2166" s="22"/>
      <c r="C2166" s="4">
        <f t="shared" ca="1" si="141"/>
        <v>253</v>
      </c>
      <c r="D2166" s="16"/>
      <c r="E2166" s="16"/>
      <c r="F2166" s="22"/>
      <c r="G2166" s="29"/>
      <c r="K2166" s="30"/>
      <c r="AS2166">
        <v>2166</v>
      </c>
      <c r="AT2166">
        <f t="shared" ref="AT2166:AT2174" si="143">3*60+13</f>
        <v>193</v>
      </c>
    </row>
    <row r="2167" spans="1:46" ht="15.75" x14ac:dyDescent="0.25">
      <c r="A2167" s="16">
        <v>2125</v>
      </c>
      <c r="B2167" s="22"/>
      <c r="C2167" s="4">
        <f t="shared" ca="1" si="141"/>
        <v>170</v>
      </c>
      <c r="D2167" s="16"/>
      <c r="E2167" s="16"/>
      <c r="F2167" s="22"/>
      <c r="G2167" s="29"/>
      <c r="K2167" s="30"/>
      <c r="AS2167">
        <v>2167</v>
      </c>
      <c r="AT2167">
        <f t="shared" si="143"/>
        <v>193</v>
      </c>
    </row>
    <row r="2168" spans="1:46" ht="15.75" x14ac:dyDescent="0.25">
      <c r="A2168" s="16">
        <v>2126</v>
      </c>
      <c r="B2168" s="22"/>
      <c r="C2168" s="4">
        <f t="shared" ca="1" si="141"/>
        <v>388</v>
      </c>
      <c r="D2168" s="16"/>
      <c r="E2168" s="16"/>
      <c r="F2168" s="22"/>
      <c r="G2168" s="29"/>
      <c r="K2168" s="30"/>
      <c r="AS2168">
        <v>2168</v>
      </c>
      <c r="AT2168">
        <f t="shared" si="143"/>
        <v>193</v>
      </c>
    </row>
    <row r="2169" spans="1:46" ht="15.75" x14ac:dyDescent="0.25">
      <c r="A2169" s="16">
        <v>2127</v>
      </c>
      <c r="B2169" s="22"/>
      <c r="C2169" s="4">
        <f t="shared" ca="1" si="141"/>
        <v>150</v>
      </c>
      <c r="D2169" s="16"/>
      <c r="E2169" s="16"/>
      <c r="F2169" s="22"/>
      <c r="G2169" s="29"/>
      <c r="K2169" s="30"/>
      <c r="AS2169">
        <v>2169</v>
      </c>
      <c r="AT2169">
        <f t="shared" si="143"/>
        <v>193</v>
      </c>
    </row>
    <row r="2170" spans="1:46" ht="15.75" x14ac:dyDescent="0.25">
      <c r="A2170" s="16">
        <v>2128</v>
      </c>
      <c r="B2170" s="22"/>
      <c r="C2170" s="4">
        <f t="shared" ca="1" si="141"/>
        <v>228</v>
      </c>
      <c r="D2170" s="16"/>
      <c r="E2170" s="16"/>
      <c r="F2170" s="22"/>
      <c r="G2170" s="29"/>
      <c r="K2170" s="30"/>
      <c r="AS2170">
        <v>2170</v>
      </c>
      <c r="AT2170">
        <f t="shared" si="143"/>
        <v>193</v>
      </c>
    </row>
    <row r="2171" spans="1:46" ht="15.75" x14ac:dyDescent="0.25">
      <c r="A2171" s="16">
        <v>2129</v>
      </c>
      <c r="B2171" s="22"/>
      <c r="C2171" s="4">
        <f t="shared" ca="1" si="141"/>
        <v>272</v>
      </c>
      <c r="D2171" s="16"/>
      <c r="E2171" s="16"/>
      <c r="F2171" s="22"/>
      <c r="G2171" s="29"/>
      <c r="K2171" s="30"/>
      <c r="AS2171">
        <v>2171</v>
      </c>
      <c r="AT2171">
        <f t="shared" si="143"/>
        <v>193</v>
      </c>
    </row>
    <row r="2172" spans="1:46" ht="15.75" x14ac:dyDescent="0.25">
      <c r="A2172" s="16">
        <v>2130</v>
      </c>
      <c r="B2172" s="22"/>
      <c r="C2172" s="4">
        <f t="shared" ca="1" si="141"/>
        <v>288</v>
      </c>
      <c r="D2172" s="16"/>
      <c r="E2172" s="16"/>
      <c r="F2172" s="22"/>
      <c r="G2172" s="29"/>
      <c r="K2172" s="30"/>
      <c r="AS2172">
        <v>2172</v>
      </c>
      <c r="AT2172">
        <f t="shared" si="143"/>
        <v>193</v>
      </c>
    </row>
    <row r="2173" spans="1:46" ht="15.75" x14ac:dyDescent="0.25">
      <c r="A2173" s="16">
        <v>2131</v>
      </c>
      <c r="B2173" s="22"/>
      <c r="C2173" s="4">
        <f t="shared" ca="1" si="141"/>
        <v>235</v>
      </c>
      <c r="D2173" s="16"/>
      <c r="E2173" s="16"/>
      <c r="F2173" s="22"/>
      <c r="G2173" s="29"/>
      <c r="K2173" s="30"/>
      <c r="AS2173">
        <v>2173</v>
      </c>
      <c r="AT2173">
        <f t="shared" si="143"/>
        <v>193</v>
      </c>
    </row>
    <row r="2174" spans="1:46" ht="15.75" x14ac:dyDescent="0.25">
      <c r="A2174" s="16">
        <v>2132</v>
      </c>
      <c r="B2174" s="22"/>
      <c r="C2174" s="4">
        <f t="shared" ca="1" si="141"/>
        <v>260</v>
      </c>
      <c r="D2174" s="16"/>
      <c r="E2174" s="16"/>
      <c r="F2174" s="22"/>
      <c r="G2174" s="29"/>
      <c r="K2174" s="30"/>
      <c r="AS2174">
        <v>2174</v>
      </c>
      <c r="AT2174">
        <f t="shared" si="143"/>
        <v>193</v>
      </c>
    </row>
    <row r="2175" spans="1:46" ht="15.75" x14ac:dyDescent="0.25">
      <c r="A2175" s="16">
        <v>2133</v>
      </c>
      <c r="B2175" s="22"/>
      <c r="C2175" s="4">
        <f t="shared" ca="1" si="141"/>
        <v>311</v>
      </c>
      <c r="D2175" s="16"/>
      <c r="E2175" s="16"/>
      <c r="F2175" s="22"/>
      <c r="G2175" s="29"/>
      <c r="K2175" s="30"/>
      <c r="AS2175">
        <v>2175</v>
      </c>
      <c r="AT2175">
        <f>3*60+45</f>
        <v>225</v>
      </c>
    </row>
    <row r="2176" spans="1:46" ht="15.75" x14ac:dyDescent="0.25">
      <c r="A2176" s="16">
        <v>2134</v>
      </c>
      <c r="B2176" s="22"/>
      <c r="C2176" s="4">
        <f t="shared" ca="1" si="141"/>
        <v>209</v>
      </c>
      <c r="D2176" s="16"/>
      <c r="E2176" s="16"/>
      <c r="F2176" s="22"/>
      <c r="G2176" s="29"/>
      <c r="K2176" s="30"/>
      <c r="AS2176">
        <v>2176</v>
      </c>
      <c r="AT2176">
        <f>3*60+12</f>
        <v>192</v>
      </c>
    </row>
    <row r="2177" spans="1:46" ht="15.75" x14ac:dyDescent="0.25">
      <c r="A2177" s="16">
        <v>2135</v>
      </c>
      <c r="B2177" s="22"/>
      <c r="C2177" s="4">
        <f t="shared" ca="1" si="141"/>
        <v>231</v>
      </c>
      <c r="D2177" s="16"/>
      <c r="E2177" s="16"/>
      <c r="F2177" s="22"/>
      <c r="G2177" s="29"/>
      <c r="K2177" s="30"/>
      <c r="AS2177">
        <v>2177</v>
      </c>
      <c r="AT2177">
        <f>3*60+12</f>
        <v>192</v>
      </c>
    </row>
    <row r="2178" spans="1:46" ht="15.75" x14ac:dyDescent="0.25">
      <c r="A2178" s="16">
        <v>2136</v>
      </c>
      <c r="B2178" s="22"/>
      <c r="C2178" s="4">
        <f t="shared" ca="1" si="141"/>
        <v>220</v>
      </c>
      <c r="D2178" s="16"/>
      <c r="E2178" s="16"/>
      <c r="F2178" s="22"/>
      <c r="G2178" s="29"/>
      <c r="K2178" s="30"/>
      <c r="AS2178">
        <v>2178</v>
      </c>
      <c r="AT2178">
        <f>3*60+45</f>
        <v>225</v>
      </c>
    </row>
    <row r="2179" spans="1:46" ht="15.75" x14ac:dyDescent="0.25">
      <c r="A2179" s="16">
        <v>2137</v>
      </c>
      <c r="B2179" s="22"/>
      <c r="C2179" s="4">
        <f t="shared" ca="1" si="141"/>
        <v>249</v>
      </c>
      <c r="D2179" s="16"/>
      <c r="E2179" s="16"/>
      <c r="F2179" s="22"/>
      <c r="G2179" s="29"/>
      <c r="K2179" s="30"/>
      <c r="AS2179">
        <v>2179</v>
      </c>
      <c r="AT2179">
        <f>3*60+12</f>
        <v>192</v>
      </c>
    </row>
    <row r="2180" spans="1:46" ht="15.75" x14ac:dyDescent="0.25">
      <c r="A2180" s="16">
        <v>2138</v>
      </c>
      <c r="B2180" s="22"/>
      <c r="C2180" s="4">
        <f t="shared" ca="1" si="141"/>
        <v>168</v>
      </c>
      <c r="D2180" s="16"/>
      <c r="E2180" s="16"/>
      <c r="F2180" s="22"/>
      <c r="G2180" s="29"/>
      <c r="K2180" s="30"/>
      <c r="AS2180">
        <v>2180</v>
      </c>
      <c r="AT2180">
        <f t="shared" ref="AT2180:AT2188" si="144">3*60+39</f>
        <v>219</v>
      </c>
    </row>
    <row r="2181" spans="1:46" ht="15.75" x14ac:dyDescent="0.25">
      <c r="A2181" s="16">
        <v>2139</v>
      </c>
      <c r="B2181" s="22"/>
      <c r="C2181" s="4">
        <f t="shared" ca="1" si="141"/>
        <v>250</v>
      </c>
      <c r="D2181" s="16"/>
      <c r="E2181" s="16"/>
      <c r="F2181" s="22"/>
      <c r="G2181" s="29"/>
      <c r="K2181" s="30"/>
      <c r="AS2181">
        <v>2181</v>
      </c>
      <c r="AT2181">
        <f t="shared" si="144"/>
        <v>219</v>
      </c>
    </row>
    <row r="2182" spans="1:46" ht="15.75" x14ac:dyDescent="0.25">
      <c r="A2182" s="16">
        <v>2140</v>
      </c>
      <c r="B2182" s="22"/>
      <c r="C2182" s="4">
        <f t="shared" ca="1" si="141"/>
        <v>239</v>
      </c>
      <c r="D2182" s="16"/>
      <c r="E2182" s="16"/>
      <c r="F2182" s="22"/>
      <c r="G2182" s="29"/>
      <c r="K2182" s="30"/>
      <c r="AS2182">
        <v>2182</v>
      </c>
      <c r="AT2182">
        <f t="shared" si="144"/>
        <v>219</v>
      </c>
    </row>
    <row r="2183" spans="1:46" ht="15.75" x14ac:dyDescent="0.25">
      <c r="A2183" s="16">
        <v>2141</v>
      </c>
      <c r="B2183" s="22"/>
      <c r="C2183" s="4">
        <f t="shared" ca="1" si="141"/>
        <v>208</v>
      </c>
      <c r="D2183" s="16"/>
      <c r="E2183" s="16"/>
      <c r="F2183" s="22"/>
      <c r="G2183" s="29"/>
      <c r="K2183" s="30"/>
      <c r="AS2183">
        <v>2183</v>
      </c>
      <c r="AT2183">
        <f t="shared" si="144"/>
        <v>219</v>
      </c>
    </row>
    <row r="2184" spans="1:46" ht="15.75" x14ac:dyDescent="0.25">
      <c r="A2184" s="16">
        <v>2142</v>
      </c>
      <c r="B2184" s="22"/>
      <c r="C2184" s="4">
        <f t="shared" ca="1" si="141"/>
        <v>270</v>
      </c>
      <c r="D2184" s="16"/>
      <c r="E2184" s="16"/>
      <c r="F2184" s="22"/>
      <c r="G2184" s="29"/>
      <c r="K2184" s="30"/>
      <c r="AS2184">
        <v>2184</v>
      </c>
      <c r="AT2184">
        <f t="shared" si="144"/>
        <v>219</v>
      </c>
    </row>
    <row r="2185" spans="1:46" ht="15.75" x14ac:dyDescent="0.25">
      <c r="A2185" s="16">
        <v>2143</v>
      </c>
      <c r="B2185" s="22"/>
      <c r="C2185" s="4">
        <f t="shared" ca="1" si="141"/>
        <v>228</v>
      </c>
      <c r="D2185" s="16"/>
      <c r="E2185" s="16"/>
      <c r="F2185" s="22"/>
      <c r="G2185" s="29"/>
      <c r="K2185" s="30"/>
      <c r="AS2185">
        <v>2185</v>
      </c>
      <c r="AT2185">
        <f t="shared" si="144"/>
        <v>219</v>
      </c>
    </row>
    <row r="2186" spans="1:46" ht="15.75" x14ac:dyDescent="0.25">
      <c r="A2186" s="16">
        <v>2144</v>
      </c>
      <c r="B2186" s="22"/>
      <c r="C2186" s="4">
        <f t="shared" ca="1" si="141"/>
        <v>175</v>
      </c>
      <c r="D2186" s="16"/>
      <c r="E2186" s="16"/>
      <c r="F2186" s="22"/>
      <c r="G2186" s="29"/>
      <c r="K2186" s="30"/>
      <c r="AS2186">
        <v>2186</v>
      </c>
      <c r="AT2186">
        <f t="shared" si="144"/>
        <v>219</v>
      </c>
    </row>
    <row r="2187" spans="1:46" ht="15.75" x14ac:dyDescent="0.25">
      <c r="A2187" s="16">
        <v>2145</v>
      </c>
      <c r="B2187" s="22"/>
      <c r="C2187" s="4">
        <f t="shared" ca="1" si="141"/>
        <v>220</v>
      </c>
      <c r="D2187" s="16"/>
      <c r="E2187" s="16"/>
      <c r="F2187" s="22"/>
      <c r="G2187" s="29"/>
      <c r="K2187" s="30"/>
      <c r="AS2187">
        <v>2187</v>
      </c>
      <c r="AT2187">
        <f t="shared" si="144"/>
        <v>219</v>
      </c>
    </row>
    <row r="2188" spans="1:46" ht="15.75" x14ac:dyDescent="0.25">
      <c r="A2188" s="16">
        <v>2146</v>
      </c>
      <c r="B2188" s="22"/>
      <c r="C2188" s="4">
        <f t="shared" ca="1" si="141"/>
        <v>244</v>
      </c>
      <c r="D2188" s="16"/>
      <c r="E2188" s="16"/>
      <c r="F2188" s="22"/>
      <c r="G2188" s="29"/>
      <c r="K2188" s="30"/>
      <c r="AS2188">
        <v>2188</v>
      </c>
      <c r="AT2188">
        <f t="shared" si="144"/>
        <v>219</v>
      </c>
    </row>
    <row r="2189" spans="1:46" ht="15.75" x14ac:dyDescent="0.25">
      <c r="A2189" s="16">
        <v>2147</v>
      </c>
      <c r="B2189" s="22"/>
      <c r="C2189" s="4">
        <f t="shared" ca="1" si="141"/>
        <v>293</v>
      </c>
      <c r="D2189" s="16"/>
      <c r="E2189" s="16"/>
      <c r="F2189" s="22"/>
      <c r="G2189" s="29"/>
      <c r="K2189" s="30"/>
      <c r="AS2189">
        <v>2189</v>
      </c>
      <c r="AT2189">
        <f>3*60+45</f>
        <v>225</v>
      </c>
    </row>
    <row r="2190" spans="1:46" ht="15.75" x14ac:dyDescent="0.25">
      <c r="A2190" s="16">
        <v>2148</v>
      </c>
      <c r="B2190" s="22"/>
      <c r="C2190" s="4">
        <f t="shared" ca="1" si="141"/>
        <v>219</v>
      </c>
      <c r="D2190" s="16"/>
      <c r="E2190" s="16"/>
      <c r="F2190" s="22"/>
      <c r="G2190" s="29"/>
      <c r="K2190" s="30"/>
      <c r="AS2190">
        <v>2190</v>
      </c>
      <c r="AT2190">
        <f>3*60+45</f>
        <v>225</v>
      </c>
    </row>
    <row r="2191" spans="1:46" ht="15.75" x14ac:dyDescent="0.25">
      <c r="A2191" s="16">
        <v>2149</v>
      </c>
      <c r="B2191" s="22"/>
      <c r="C2191" s="4">
        <f t="shared" ca="1" si="141"/>
        <v>209</v>
      </c>
      <c r="D2191" s="16"/>
      <c r="E2191" s="16"/>
      <c r="F2191" s="22"/>
      <c r="G2191" s="29"/>
      <c r="K2191" s="30"/>
      <c r="AS2191">
        <v>2191</v>
      </c>
      <c r="AT2191">
        <f>3*60+45</f>
        <v>225</v>
      </c>
    </row>
    <row r="2192" spans="1:46" ht="15.75" x14ac:dyDescent="0.25">
      <c r="A2192" s="16">
        <v>2150</v>
      </c>
      <c r="B2192" s="22"/>
      <c r="C2192" s="4">
        <f t="shared" ca="1" si="141"/>
        <v>273</v>
      </c>
      <c r="D2192" s="16"/>
      <c r="E2192" s="16"/>
      <c r="F2192" s="22"/>
      <c r="G2192" s="29"/>
      <c r="K2192" s="30"/>
      <c r="AS2192">
        <v>2192</v>
      </c>
      <c r="AT2192">
        <f>3*60+53</f>
        <v>233</v>
      </c>
    </row>
    <row r="2193" spans="1:46" ht="15.75" x14ac:dyDescent="0.25">
      <c r="A2193" s="16">
        <v>2151</v>
      </c>
      <c r="B2193" s="22"/>
      <c r="C2193" s="4">
        <f t="shared" ca="1" si="141"/>
        <v>239</v>
      </c>
      <c r="D2193" s="16"/>
      <c r="E2193" s="16"/>
      <c r="F2193" s="22"/>
      <c r="G2193" s="29"/>
      <c r="K2193" s="30"/>
      <c r="AS2193">
        <v>2193</v>
      </c>
      <c r="AT2193">
        <f>3*60+53</f>
        <v>233</v>
      </c>
    </row>
    <row r="2194" spans="1:46" x14ac:dyDescent="0.25">
      <c r="A2194" s="16">
        <v>2152</v>
      </c>
      <c r="B2194" s="22"/>
      <c r="C2194" s="4">
        <f t="shared" ca="1" si="141"/>
        <v>242</v>
      </c>
      <c r="D2194" s="16"/>
      <c r="E2194" s="16"/>
      <c r="F2194" s="22"/>
      <c r="G2194" s="29"/>
      <c r="K2194" s="30"/>
    </row>
    <row r="2195" spans="1:46" x14ac:dyDescent="0.25">
      <c r="A2195" s="16">
        <v>2153</v>
      </c>
      <c r="B2195" s="22"/>
      <c r="C2195" s="4">
        <f t="shared" ca="1" si="141"/>
        <v>221</v>
      </c>
      <c r="D2195" s="16"/>
      <c r="E2195" s="16"/>
      <c r="F2195" s="22"/>
      <c r="G2195" s="29"/>
      <c r="K2195" s="30"/>
    </row>
    <row r="2196" spans="1:46" x14ac:dyDescent="0.25">
      <c r="A2196" s="16">
        <v>2154</v>
      </c>
      <c r="B2196" s="22"/>
      <c r="C2196" s="4">
        <f t="shared" ca="1" si="141"/>
        <v>260</v>
      </c>
      <c r="D2196" s="16"/>
      <c r="E2196" s="16"/>
      <c r="F2196" s="22"/>
      <c r="G2196" s="29"/>
      <c r="K2196" s="30"/>
    </row>
    <row r="2197" spans="1:46" x14ac:dyDescent="0.25">
      <c r="A2197" s="16">
        <v>2155</v>
      </c>
      <c r="B2197" s="22"/>
      <c r="C2197" s="4">
        <f t="shared" ca="1" si="141"/>
        <v>265</v>
      </c>
      <c r="D2197" s="16"/>
      <c r="E2197" s="16"/>
      <c r="F2197" s="22"/>
      <c r="G2197" s="29"/>
      <c r="K2197" s="30"/>
    </row>
    <row r="2198" spans="1:46" x14ac:dyDescent="0.25">
      <c r="A2198" s="16">
        <v>2156</v>
      </c>
      <c r="B2198" s="22"/>
      <c r="C2198" s="4">
        <f t="shared" ca="1" si="141"/>
        <v>239</v>
      </c>
      <c r="D2198" s="16"/>
      <c r="E2198" s="16"/>
      <c r="F2198" s="22"/>
      <c r="G2198" s="29"/>
      <c r="K2198" s="30"/>
    </row>
    <row r="2199" spans="1:46" x14ac:dyDescent="0.25">
      <c r="A2199" s="16">
        <v>2157</v>
      </c>
      <c r="B2199" s="22"/>
      <c r="C2199" s="4">
        <f t="shared" ca="1" si="141"/>
        <v>233</v>
      </c>
      <c r="D2199" s="16"/>
      <c r="E2199" s="16"/>
      <c r="F2199" s="22"/>
      <c r="G2199" s="29"/>
      <c r="K2199" s="30"/>
    </row>
    <row r="2200" spans="1:46" x14ac:dyDescent="0.25">
      <c r="A2200" s="16">
        <v>2158</v>
      </c>
      <c r="B2200" s="22"/>
      <c r="C2200" s="4">
        <f t="shared" ca="1" si="141"/>
        <v>200</v>
      </c>
      <c r="D2200" s="16"/>
      <c r="E2200" s="16"/>
      <c r="F2200" s="22"/>
      <c r="G2200" s="29"/>
      <c r="K2200" s="30"/>
    </row>
    <row r="2201" spans="1:46" x14ac:dyDescent="0.25">
      <c r="A2201" s="16">
        <v>2159</v>
      </c>
      <c r="B2201" s="22"/>
      <c r="C2201" s="4">
        <f t="shared" ca="1" si="141"/>
        <v>178</v>
      </c>
      <c r="D2201" s="16"/>
      <c r="E2201" s="16"/>
      <c r="F2201" s="22"/>
      <c r="G2201" s="29"/>
      <c r="K2201" s="30"/>
    </row>
    <row r="2202" spans="1:46" x14ac:dyDescent="0.25">
      <c r="A2202" s="16">
        <v>2160</v>
      </c>
      <c r="B2202" s="22"/>
      <c r="C2202" s="4">
        <f t="shared" ca="1" si="141"/>
        <v>242</v>
      </c>
      <c r="D2202" s="16"/>
      <c r="E2202" s="16"/>
      <c r="F2202" s="22"/>
      <c r="G2202" s="29"/>
      <c r="K2202" s="30"/>
    </row>
    <row r="2203" spans="1:46" x14ac:dyDescent="0.25">
      <c r="A2203" s="16">
        <v>2161</v>
      </c>
      <c r="B2203" s="22"/>
      <c r="C2203" s="4">
        <f t="shared" ca="1" si="141"/>
        <v>287</v>
      </c>
      <c r="D2203" s="16"/>
      <c r="E2203" s="16"/>
      <c r="F2203" s="22"/>
      <c r="G2203" s="29"/>
      <c r="K2203" s="30"/>
    </row>
    <row r="2204" spans="1:46" x14ac:dyDescent="0.25">
      <c r="A2204" s="16">
        <v>2162</v>
      </c>
      <c r="B2204" s="22"/>
      <c r="C2204" s="4">
        <f t="shared" ca="1" si="141"/>
        <v>200</v>
      </c>
      <c r="D2204" s="16"/>
      <c r="E2204" s="16"/>
      <c r="F2204" s="22"/>
      <c r="G2204" s="29"/>
      <c r="K2204" s="30"/>
    </row>
    <row r="2205" spans="1:46" x14ac:dyDescent="0.25">
      <c r="A2205" s="16">
        <v>2163</v>
      </c>
      <c r="B2205" s="22"/>
      <c r="C2205" s="4">
        <f t="shared" ca="1" si="141"/>
        <v>222</v>
      </c>
      <c r="D2205" s="16"/>
      <c r="E2205" s="16"/>
      <c r="F2205" s="22"/>
      <c r="G2205" s="29"/>
      <c r="K2205" s="30"/>
    </row>
    <row r="2206" spans="1:46" x14ac:dyDescent="0.25">
      <c r="A2206" s="16">
        <v>2164</v>
      </c>
      <c r="B2206" s="22"/>
      <c r="C2206" s="4">
        <f t="shared" ca="1" si="141"/>
        <v>237</v>
      </c>
      <c r="D2206" s="16"/>
      <c r="E2206" s="16"/>
      <c r="F2206" s="22"/>
      <c r="G2206" s="29"/>
      <c r="K2206" s="30"/>
    </row>
    <row r="2207" spans="1:46" x14ac:dyDescent="0.25">
      <c r="A2207" s="16">
        <v>2165</v>
      </c>
      <c r="B2207" s="22"/>
      <c r="C2207" s="4">
        <f t="shared" ca="1" si="141"/>
        <v>244</v>
      </c>
      <c r="D2207" s="16"/>
      <c r="E2207" s="16"/>
      <c r="F2207" s="22"/>
      <c r="G2207" s="29"/>
      <c r="K2207" s="30"/>
    </row>
    <row r="2208" spans="1:46" x14ac:dyDescent="0.25">
      <c r="A2208" s="16">
        <v>2166</v>
      </c>
      <c r="B2208" s="22"/>
      <c r="C2208" s="4">
        <f t="shared" ca="1" si="141"/>
        <v>273</v>
      </c>
      <c r="D2208" s="16"/>
      <c r="E2208" s="16"/>
      <c r="F2208" s="22"/>
      <c r="G2208" s="29"/>
      <c r="K2208" s="30"/>
    </row>
    <row r="2209" spans="1:11" x14ac:dyDescent="0.25">
      <c r="A2209" s="16">
        <v>2167</v>
      </c>
      <c r="B2209" s="22"/>
      <c r="C2209" s="4">
        <f t="shared" ca="1" si="141"/>
        <v>235</v>
      </c>
      <c r="D2209" s="16"/>
      <c r="E2209" s="16"/>
      <c r="F2209" s="22"/>
      <c r="G2209" s="29"/>
      <c r="K2209" s="30"/>
    </row>
    <row r="2210" spans="1:11" x14ac:dyDescent="0.25">
      <c r="A2210" s="16">
        <v>2168</v>
      </c>
      <c r="B2210" s="22"/>
      <c r="C2210" s="4">
        <f t="shared" ca="1" si="141"/>
        <v>222</v>
      </c>
      <c r="D2210" s="16"/>
      <c r="E2210" s="16"/>
      <c r="F2210" s="22"/>
      <c r="G2210" s="29"/>
      <c r="K2210" s="30"/>
    </row>
    <row r="2211" spans="1:11" x14ac:dyDescent="0.25">
      <c r="A2211" s="16">
        <v>2169</v>
      </c>
      <c r="B2211" s="22"/>
      <c r="C2211" s="4">
        <f t="shared" ca="1" si="141"/>
        <v>290</v>
      </c>
      <c r="D2211" s="16"/>
      <c r="E2211" s="16"/>
      <c r="F2211" s="22"/>
      <c r="G2211" s="29"/>
      <c r="K2211" s="30"/>
    </row>
    <row r="2212" spans="1:11" x14ac:dyDescent="0.25">
      <c r="A2212" s="16">
        <v>2170</v>
      </c>
      <c r="B2212" s="22"/>
      <c r="C2212" s="4">
        <f t="shared" ca="1" si="141"/>
        <v>232</v>
      </c>
      <c r="D2212" s="16"/>
      <c r="E2212" s="16"/>
      <c r="F2212" s="22"/>
      <c r="G2212" s="29"/>
      <c r="K2212" s="30"/>
    </row>
    <row r="2213" spans="1:11" x14ac:dyDescent="0.25">
      <c r="A2213" s="16">
        <v>2171</v>
      </c>
      <c r="B2213" s="22"/>
      <c r="C2213" s="4">
        <f t="shared" ca="1" si="141"/>
        <v>265</v>
      </c>
      <c r="D2213" s="16"/>
      <c r="E2213" s="16"/>
      <c r="F2213" s="22"/>
      <c r="G2213" s="29"/>
      <c r="K2213" s="30"/>
    </row>
    <row r="2214" spans="1:11" x14ac:dyDescent="0.25">
      <c r="A2214" s="16">
        <v>2172</v>
      </c>
      <c r="B2214" s="22"/>
      <c r="C2214" s="4">
        <f t="shared" ca="1" si="141"/>
        <v>292</v>
      </c>
      <c r="D2214" s="16"/>
      <c r="E2214" s="16"/>
      <c r="F2214" s="22"/>
      <c r="G2214" s="29"/>
      <c r="K2214" s="30"/>
    </row>
    <row r="2215" spans="1:11" x14ac:dyDescent="0.25">
      <c r="A2215" s="16">
        <v>2173</v>
      </c>
      <c r="B2215" s="22"/>
      <c r="C2215" s="4">
        <f t="shared" ca="1" si="141"/>
        <v>239</v>
      </c>
      <c r="D2215" s="16"/>
      <c r="E2215" s="16"/>
      <c r="F2215" s="22"/>
      <c r="G2215" s="29"/>
      <c r="K2215" s="30"/>
    </row>
    <row r="2216" spans="1:11" x14ac:dyDescent="0.25">
      <c r="A2216" s="16">
        <v>2174</v>
      </c>
      <c r="B2216" s="22"/>
      <c r="C2216" s="4">
        <f t="shared" ca="1" si="141"/>
        <v>245</v>
      </c>
      <c r="D2216" s="16"/>
      <c r="E2216" s="16"/>
      <c r="F2216" s="22"/>
      <c r="G2216" s="29"/>
      <c r="K2216" s="30"/>
    </row>
    <row r="2217" spans="1:11" x14ac:dyDescent="0.25">
      <c r="A2217" s="16">
        <v>2175</v>
      </c>
      <c r="B2217" s="22"/>
      <c r="C2217" s="4">
        <f t="shared" ca="1" si="141"/>
        <v>236</v>
      </c>
      <c r="D2217" s="16"/>
      <c r="E2217" s="16"/>
      <c r="F2217" s="22"/>
      <c r="G2217" s="29"/>
      <c r="K2217" s="30"/>
    </row>
    <row r="2218" spans="1:11" x14ac:dyDescent="0.25">
      <c r="A2218" s="16">
        <v>2176</v>
      </c>
      <c r="B2218" s="22"/>
      <c r="C2218" s="4">
        <f t="shared" ca="1" si="141"/>
        <v>195</v>
      </c>
      <c r="D2218" s="16"/>
      <c r="E2218" s="16"/>
      <c r="F2218" s="22"/>
      <c r="G2218" s="29"/>
      <c r="K2218" s="30"/>
    </row>
    <row r="2219" spans="1:11" x14ac:dyDescent="0.25">
      <c r="A2219" s="16">
        <v>2177</v>
      </c>
      <c r="B2219" s="22"/>
      <c r="C2219" s="4">
        <f t="shared" ref="C2219:C2235" ca="1" si="145">IF(OR(ISBLANK(A2219),A2219&gt;$I$9),NA(),OFFSET(INDIRECT($BA$3),A2219-1,0,1,1))</f>
        <v>216</v>
      </c>
      <c r="D2219" s="16"/>
      <c r="E2219" s="16"/>
      <c r="F2219" s="22"/>
      <c r="G2219" s="29"/>
      <c r="K2219" s="30"/>
    </row>
    <row r="2220" spans="1:11" x14ac:dyDescent="0.25">
      <c r="A2220" s="16">
        <v>2178</v>
      </c>
      <c r="B2220" s="22"/>
      <c r="C2220" s="4">
        <f t="shared" ca="1" si="145"/>
        <v>277</v>
      </c>
      <c r="D2220" s="16"/>
      <c r="E2220" s="16"/>
      <c r="F2220" s="22"/>
      <c r="G2220" s="29"/>
      <c r="K2220" s="30"/>
    </row>
    <row r="2221" spans="1:11" x14ac:dyDescent="0.25">
      <c r="A2221" s="16">
        <v>2179</v>
      </c>
      <c r="B2221" s="22"/>
      <c r="C2221" s="4">
        <f t="shared" ca="1" si="145"/>
        <v>265</v>
      </c>
      <c r="D2221" s="16"/>
      <c r="E2221" s="16"/>
      <c r="F2221" s="22"/>
      <c r="G2221" s="29"/>
      <c r="K2221" s="30"/>
    </row>
    <row r="2222" spans="1:11" x14ac:dyDescent="0.25">
      <c r="A2222" s="16">
        <v>2180</v>
      </c>
      <c r="B2222" s="22"/>
      <c r="C2222" s="4">
        <f t="shared" ca="1" si="145"/>
        <v>220</v>
      </c>
      <c r="D2222" s="16"/>
      <c r="E2222" s="16"/>
      <c r="F2222" s="22"/>
      <c r="G2222" s="29"/>
      <c r="K2222" s="30"/>
    </row>
    <row r="2223" spans="1:11" x14ac:dyDescent="0.25">
      <c r="A2223" s="16">
        <v>2181</v>
      </c>
      <c r="B2223" s="22"/>
      <c r="C2223" s="4">
        <f t="shared" ca="1" si="145"/>
        <v>196</v>
      </c>
      <c r="D2223" s="16"/>
      <c r="E2223" s="16"/>
      <c r="F2223" s="22"/>
      <c r="G2223" s="29"/>
      <c r="K2223" s="30"/>
    </row>
    <row r="2224" spans="1:11" x14ac:dyDescent="0.25">
      <c r="A2224" s="16">
        <v>2182</v>
      </c>
      <c r="B2224" s="22"/>
      <c r="C2224" s="4">
        <f t="shared" ca="1" si="145"/>
        <v>230</v>
      </c>
      <c r="D2224" s="16"/>
      <c r="E2224" s="16"/>
      <c r="F2224" s="22"/>
      <c r="G2224" s="29"/>
      <c r="K2224" s="30"/>
    </row>
    <row r="2225" spans="1:11" x14ac:dyDescent="0.25">
      <c r="A2225" s="16">
        <v>2183</v>
      </c>
      <c r="B2225" s="22"/>
      <c r="C2225" s="4">
        <f t="shared" ca="1" si="145"/>
        <v>235</v>
      </c>
      <c r="D2225" s="16"/>
      <c r="E2225" s="16"/>
      <c r="F2225" s="22"/>
      <c r="G2225" s="29"/>
      <c r="K2225" s="30"/>
    </row>
    <row r="2226" spans="1:11" x14ac:dyDescent="0.25">
      <c r="A2226" s="16">
        <v>2184</v>
      </c>
      <c r="B2226" s="22"/>
      <c r="C2226" s="4">
        <f t="shared" ca="1" si="145"/>
        <v>220</v>
      </c>
      <c r="D2226" s="16"/>
      <c r="E2226" s="16"/>
      <c r="F2226" s="22"/>
      <c r="G2226" s="29"/>
      <c r="K2226" s="30"/>
    </row>
    <row r="2227" spans="1:11" x14ac:dyDescent="0.25">
      <c r="A2227" s="16">
        <v>2185</v>
      </c>
      <c r="B2227" s="22"/>
      <c r="C2227" s="4">
        <f t="shared" ca="1" si="145"/>
        <v>225</v>
      </c>
      <c r="D2227" s="16"/>
      <c r="E2227" s="16"/>
      <c r="F2227" s="22"/>
      <c r="G2227" s="29"/>
      <c r="K2227" s="30"/>
    </row>
    <row r="2228" spans="1:11" x14ac:dyDescent="0.25">
      <c r="A2228" s="16">
        <v>2186</v>
      </c>
      <c r="B2228" s="22"/>
      <c r="C2228" s="4">
        <f t="shared" ca="1" si="145"/>
        <v>256</v>
      </c>
      <c r="D2228" s="16"/>
      <c r="E2228" s="16"/>
      <c r="F2228" s="22"/>
      <c r="G2228" s="29"/>
      <c r="K2228" s="30"/>
    </row>
    <row r="2229" spans="1:11" x14ac:dyDescent="0.25">
      <c r="A2229" s="16">
        <v>2187</v>
      </c>
      <c r="B2229" s="22"/>
      <c r="C2229" s="4">
        <f t="shared" ca="1" si="145"/>
        <v>266</v>
      </c>
      <c r="D2229" s="16"/>
      <c r="E2229" s="16"/>
      <c r="F2229" s="22"/>
      <c r="G2229" s="29"/>
      <c r="K2229" s="30"/>
    </row>
    <row r="2230" spans="1:11" x14ac:dyDescent="0.25">
      <c r="A2230" s="16">
        <v>2188</v>
      </c>
      <c r="B2230" s="22"/>
      <c r="C2230" s="4">
        <f t="shared" ca="1" si="145"/>
        <v>235</v>
      </c>
      <c r="D2230" s="16"/>
      <c r="E2230" s="16"/>
      <c r="F2230" s="22"/>
      <c r="G2230" s="29"/>
      <c r="K2230" s="30"/>
    </row>
    <row r="2231" spans="1:11" x14ac:dyDescent="0.25">
      <c r="A2231" s="16">
        <v>2189</v>
      </c>
      <c r="B2231" s="22"/>
      <c r="C2231" s="4">
        <f t="shared" ca="1" si="145"/>
        <v>208</v>
      </c>
      <c r="D2231" s="16"/>
      <c r="E2231" s="16"/>
      <c r="F2231" s="22"/>
      <c r="G2231" s="29"/>
      <c r="K2231" s="30"/>
    </row>
    <row r="2232" spans="1:11" x14ac:dyDescent="0.25">
      <c r="A2232" s="16">
        <v>2190</v>
      </c>
      <c r="B2232" s="22"/>
      <c r="C2232" s="4">
        <f t="shared" ca="1" si="145"/>
        <v>264</v>
      </c>
      <c r="D2232" s="16"/>
      <c r="E2232" s="16"/>
      <c r="F2232" s="22"/>
      <c r="G2232" s="29"/>
      <c r="K2232" s="30"/>
    </row>
    <row r="2233" spans="1:11" x14ac:dyDescent="0.25">
      <c r="A2233" s="16">
        <v>2191</v>
      </c>
      <c r="B2233" s="22"/>
      <c r="C2233" s="4">
        <f t="shared" ca="1" si="145"/>
        <v>255</v>
      </c>
      <c r="D2233" s="16"/>
      <c r="E2233" s="16"/>
      <c r="F2233" s="22"/>
      <c r="G2233" s="29"/>
      <c r="K2233" s="30"/>
    </row>
    <row r="2234" spans="1:11" x14ac:dyDescent="0.25">
      <c r="A2234" s="16">
        <v>2192</v>
      </c>
      <c r="B2234" s="22"/>
      <c r="C2234" s="4">
        <f t="shared" ca="1" si="145"/>
        <v>210</v>
      </c>
      <c r="D2234" s="16"/>
      <c r="E2234" s="16"/>
      <c r="F2234" s="22"/>
      <c r="G2234" s="29"/>
      <c r="K2234" s="30"/>
    </row>
    <row r="2235" spans="1:11" x14ac:dyDescent="0.25">
      <c r="A2235" s="16">
        <v>2193</v>
      </c>
      <c r="B2235" s="22"/>
      <c r="C2235" s="4">
        <f t="shared" ca="1" si="145"/>
        <v>236</v>
      </c>
      <c r="D2235" s="16"/>
      <c r="E2235" s="16"/>
      <c r="F2235" s="22"/>
      <c r="G2235" s="29"/>
      <c r="K2235" s="30"/>
    </row>
    <row r="2236" spans="1:11" x14ac:dyDescent="0.25">
      <c r="A2236" s="16"/>
      <c r="B2236" s="22"/>
      <c r="D2236" s="16"/>
      <c r="E2236" s="16"/>
      <c r="F2236" s="22"/>
      <c r="G2236" s="29"/>
    </row>
    <row r="2237" spans="1:11" x14ac:dyDescent="0.25">
      <c r="A2237" s="16"/>
      <c r="B2237" s="22"/>
      <c r="D2237" s="16"/>
      <c r="E2237" s="16"/>
      <c r="F2237" s="22"/>
      <c r="G2237" s="29"/>
    </row>
    <row r="2238" spans="1:11" x14ac:dyDescent="0.25">
      <c r="A2238" s="16"/>
      <c r="B2238" s="22"/>
      <c r="D2238" s="16"/>
      <c r="E2238" s="16"/>
      <c r="F2238" s="22"/>
      <c r="G2238" s="29"/>
    </row>
    <row r="2239" spans="1:11" x14ac:dyDescent="0.25">
      <c r="A2239" s="16"/>
      <c r="B2239" s="22"/>
      <c r="D2239" s="16"/>
      <c r="E2239" s="16"/>
      <c r="F2239" s="22"/>
      <c r="G2239" s="29"/>
    </row>
    <row r="2240" spans="1:11" x14ac:dyDescent="0.25">
      <c r="A2240" s="16"/>
      <c r="B2240" s="22"/>
      <c r="D2240" s="16"/>
      <c r="E2240" s="16"/>
      <c r="F2240" s="22"/>
      <c r="G2240" s="29"/>
    </row>
    <row r="2241" spans="1:7" x14ac:dyDescent="0.25">
      <c r="A2241" s="16"/>
      <c r="B2241" s="22"/>
      <c r="D2241" s="16"/>
      <c r="E2241" s="16"/>
      <c r="F2241" s="22"/>
      <c r="G2241" s="29"/>
    </row>
    <row r="2242" spans="1:7" x14ac:dyDescent="0.25">
      <c r="A2242" s="16"/>
      <c r="B2242" s="22"/>
      <c r="D2242" s="16"/>
      <c r="E2242" s="16"/>
      <c r="F2242" s="22"/>
      <c r="G2242" s="29"/>
    </row>
    <row r="2243" spans="1:7" x14ac:dyDescent="0.25">
      <c r="A2243" s="16"/>
      <c r="B2243" s="22"/>
      <c r="D2243" s="16"/>
      <c r="E2243" s="16"/>
      <c r="F2243" s="22"/>
      <c r="G2243" s="29"/>
    </row>
    <row r="2244" spans="1:7" x14ac:dyDescent="0.25">
      <c r="A2244" s="16"/>
      <c r="B2244" s="22"/>
      <c r="D2244" s="16"/>
      <c r="E2244" s="16"/>
      <c r="F2244" s="22"/>
      <c r="G2244" s="29"/>
    </row>
    <row r="2245" spans="1:7" x14ac:dyDescent="0.25">
      <c r="A2245" s="16"/>
      <c r="B2245" s="22"/>
      <c r="D2245" s="16"/>
      <c r="E2245" s="16"/>
      <c r="F2245" s="22"/>
      <c r="G2245" s="29"/>
    </row>
    <row r="2246" spans="1:7" x14ac:dyDescent="0.25">
      <c r="A2246" s="16"/>
      <c r="B2246" s="22"/>
      <c r="D2246" s="16"/>
      <c r="E2246" s="16"/>
      <c r="F2246" s="22"/>
      <c r="G2246" s="29"/>
    </row>
    <row r="2247" spans="1:7" x14ac:dyDescent="0.25">
      <c r="A2247" s="16"/>
      <c r="B2247" s="22"/>
      <c r="D2247" s="16"/>
      <c r="E2247" s="16"/>
      <c r="F2247" s="22"/>
      <c r="G2247" s="29"/>
    </row>
    <row r="2248" spans="1:7" x14ac:dyDescent="0.25">
      <c r="A2248" s="16"/>
      <c r="B2248" s="22"/>
      <c r="D2248" s="16"/>
      <c r="E2248" s="16"/>
      <c r="F2248" s="22"/>
      <c r="G2248" s="29"/>
    </row>
    <row r="2249" spans="1:7" x14ac:dyDescent="0.25">
      <c r="A2249" s="16"/>
      <c r="B2249" s="22"/>
      <c r="D2249" s="16"/>
      <c r="E2249" s="16"/>
      <c r="F2249" s="22"/>
      <c r="G2249" s="29"/>
    </row>
    <row r="2250" spans="1:7" x14ac:dyDescent="0.25">
      <c r="A2250" s="16"/>
      <c r="B2250" s="22"/>
      <c r="D2250" s="16"/>
      <c r="E2250" s="16"/>
      <c r="F2250" s="22"/>
      <c r="G2250" s="29"/>
    </row>
    <row r="2251" spans="1:7" x14ac:dyDescent="0.25">
      <c r="A2251" s="16"/>
      <c r="B2251" s="22"/>
      <c r="D2251" s="16"/>
      <c r="E2251" s="16"/>
      <c r="F2251" s="22"/>
      <c r="G2251" s="29"/>
    </row>
    <row r="2252" spans="1:7" x14ac:dyDescent="0.25">
      <c r="A2252" s="16"/>
      <c r="B2252" s="22"/>
      <c r="D2252" s="16"/>
      <c r="E2252" s="16"/>
      <c r="F2252" s="22"/>
      <c r="G2252" s="29"/>
    </row>
    <row r="2253" spans="1:7" x14ac:dyDescent="0.25">
      <c r="A2253" s="16"/>
      <c r="B2253" s="22"/>
      <c r="D2253" s="16"/>
      <c r="E2253" s="16"/>
      <c r="F2253" s="22"/>
      <c r="G2253" s="29"/>
    </row>
    <row r="2254" spans="1:7" x14ac:dyDescent="0.25">
      <c r="A2254" s="16"/>
      <c r="B2254" s="22"/>
      <c r="D2254" s="16"/>
      <c r="E2254" s="16"/>
      <c r="F2254" s="22"/>
      <c r="G2254" s="29"/>
    </row>
    <row r="2255" spans="1:7" x14ac:dyDescent="0.25">
      <c r="A2255" s="16"/>
      <c r="B2255" s="22"/>
      <c r="D2255" s="16"/>
      <c r="E2255" s="16"/>
      <c r="F2255" s="22"/>
      <c r="G2255" s="29"/>
    </row>
    <row r="2256" spans="1:7" x14ac:dyDescent="0.25">
      <c r="A2256" s="16"/>
      <c r="B2256" s="22"/>
      <c r="D2256" s="16"/>
      <c r="E2256" s="16"/>
      <c r="F2256" s="22"/>
      <c r="G2256" s="29"/>
    </row>
    <row r="2257" spans="1:7" x14ac:dyDescent="0.25">
      <c r="A2257" s="16"/>
      <c r="B2257" s="22"/>
      <c r="D2257" s="16"/>
      <c r="E2257" s="16"/>
      <c r="F2257" s="22"/>
      <c r="G2257" s="29"/>
    </row>
    <row r="2258" spans="1:7" x14ac:dyDescent="0.25">
      <c r="A2258" s="16"/>
      <c r="B2258" s="22"/>
      <c r="D2258" s="16"/>
      <c r="E2258" s="16"/>
      <c r="F2258" s="22"/>
      <c r="G2258" s="29"/>
    </row>
    <row r="2259" spans="1:7" x14ac:dyDescent="0.25">
      <c r="A2259" s="16"/>
      <c r="B2259" s="22"/>
      <c r="D2259" s="16"/>
      <c r="E2259" s="16"/>
      <c r="F2259" s="22"/>
      <c r="G2259" s="29"/>
    </row>
    <row r="2260" spans="1:7" x14ac:dyDescent="0.25">
      <c r="A2260" s="16"/>
      <c r="B2260" s="22"/>
      <c r="D2260" s="16"/>
      <c r="E2260" s="16"/>
      <c r="F2260" s="22"/>
      <c r="G2260" s="29"/>
    </row>
    <row r="2261" spans="1:7" x14ac:dyDescent="0.25">
      <c r="A2261" s="16"/>
      <c r="B2261" s="22"/>
      <c r="D2261" s="16"/>
      <c r="E2261" s="16"/>
      <c r="F2261" s="22"/>
      <c r="G2261" s="29"/>
    </row>
    <row r="2262" spans="1:7" x14ac:dyDescent="0.25">
      <c r="A2262" s="16"/>
      <c r="B2262" s="22"/>
      <c r="D2262" s="16"/>
      <c r="E2262" s="16"/>
      <c r="F2262" s="22"/>
      <c r="G2262" s="29"/>
    </row>
    <row r="2263" spans="1:7" x14ac:dyDescent="0.25">
      <c r="A2263" s="16"/>
      <c r="B2263" s="22"/>
      <c r="D2263" s="16"/>
      <c r="E2263" s="16"/>
      <c r="F2263" s="22"/>
      <c r="G2263" s="29"/>
    </row>
    <row r="2264" spans="1:7" x14ac:dyDescent="0.25">
      <c r="A2264" s="16"/>
      <c r="B2264" s="22"/>
      <c r="D2264" s="16"/>
      <c r="E2264" s="16"/>
      <c r="F2264" s="22"/>
      <c r="G2264" s="29"/>
    </row>
    <row r="2265" spans="1:7" x14ac:dyDescent="0.25">
      <c r="A2265" s="16"/>
      <c r="B2265" s="22"/>
      <c r="D2265" s="16"/>
      <c r="E2265" s="16"/>
      <c r="F2265" s="22"/>
      <c r="G2265" s="29"/>
    </row>
    <row r="2266" spans="1:7" x14ac:dyDescent="0.25">
      <c r="A2266" s="16"/>
      <c r="B2266" s="22"/>
      <c r="D2266" s="16"/>
      <c r="E2266" s="16"/>
      <c r="F2266" s="22"/>
      <c r="G2266" s="29"/>
    </row>
    <row r="2267" spans="1:7" x14ac:dyDescent="0.25">
      <c r="A2267" s="16"/>
      <c r="B2267" s="22"/>
      <c r="D2267" s="16"/>
      <c r="E2267" s="16"/>
      <c r="F2267" s="22"/>
      <c r="G2267" s="29"/>
    </row>
    <row r="2268" spans="1:7" x14ac:dyDescent="0.25">
      <c r="A2268" s="16"/>
      <c r="B2268" s="22"/>
      <c r="D2268" s="16"/>
      <c r="E2268" s="16"/>
      <c r="F2268" s="22"/>
      <c r="G2268" s="29"/>
    </row>
    <row r="2269" spans="1:7" x14ac:dyDescent="0.25">
      <c r="A2269" s="16"/>
      <c r="B2269" s="22"/>
      <c r="D2269" s="16"/>
      <c r="E2269" s="16"/>
      <c r="F2269" s="22"/>
      <c r="G2269" s="29"/>
    </row>
    <row r="2270" spans="1:7" x14ac:dyDescent="0.25">
      <c r="A2270" s="16"/>
      <c r="B2270" s="22"/>
      <c r="D2270" s="16"/>
      <c r="E2270" s="16"/>
      <c r="F2270" s="22"/>
      <c r="G2270" s="29"/>
    </row>
    <row r="2271" spans="1:7" x14ac:dyDescent="0.25">
      <c r="A2271" s="16"/>
      <c r="B2271" s="22"/>
      <c r="D2271" s="16"/>
      <c r="E2271" s="16"/>
      <c r="F2271" s="22"/>
      <c r="G2271" s="29"/>
    </row>
    <row r="2272" spans="1:7" x14ac:dyDescent="0.25">
      <c r="A2272" s="16"/>
      <c r="B2272" s="22"/>
      <c r="D2272" s="16"/>
      <c r="E2272" s="16"/>
      <c r="F2272" s="22"/>
      <c r="G2272" s="29"/>
    </row>
    <row r="2273" spans="1:7" x14ac:dyDescent="0.25">
      <c r="A2273" s="16"/>
      <c r="B2273" s="22"/>
      <c r="D2273" s="16"/>
      <c r="E2273" s="16"/>
      <c r="F2273" s="22"/>
      <c r="G2273" s="29"/>
    </row>
    <row r="2274" spans="1:7" x14ac:dyDescent="0.25">
      <c r="A2274" s="16"/>
      <c r="B2274" s="22"/>
      <c r="D2274" s="16"/>
      <c r="E2274" s="16"/>
      <c r="F2274" s="22"/>
      <c r="G2274" s="29"/>
    </row>
    <row r="2275" spans="1:7" x14ac:dyDescent="0.25">
      <c r="A2275" s="16"/>
      <c r="B2275" s="22"/>
      <c r="D2275" s="16"/>
      <c r="E2275" s="16"/>
      <c r="F2275" s="22"/>
      <c r="G2275" s="29"/>
    </row>
    <row r="2276" spans="1:7" x14ac:dyDescent="0.25">
      <c r="A2276" s="16"/>
      <c r="B2276" s="22"/>
      <c r="D2276" s="16"/>
      <c r="E2276" s="16"/>
      <c r="F2276" s="22"/>
      <c r="G2276" s="29"/>
    </row>
    <row r="2277" spans="1:7" x14ac:dyDescent="0.25">
      <c r="A2277" s="16"/>
      <c r="B2277" s="22"/>
      <c r="D2277" s="16"/>
      <c r="E2277" s="16"/>
      <c r="F2277" s="22"/>
      <c r="G2277" s="29"/>
    </row>
    <row r="2278" spans="1:7" x14ac:dyDescent="0.25">
      <c r="A2278" s="16"/>
      <c r="B2278" s="22"/>
      <c r="D2278" s="16"/>
      <c r="E2278" s="16"/>
      <c r="F2278" s="22"/>
      <c r="G2278" s="29"/>
    </row>
    <row r="2279" spans="1:7" x14ac:dyDescent="0.25">
      <c r="A2279" s="16"/>
      <c r="B2279" s="22"/>
      <c r="D2279" s="16"/>
      <c r="E2279" s="16"/>
      <c r="F2279" s="22"/>
      <c r="G2279" s="29"/>
    </row>
    <row r="2280" spans="1:7" x14ac:dyDescent="0.25">
      <c r="A2280" s="16"/>
      <c r="B2280" s="22"/>
      <c r="D2280" s="16"/>
      <c r="E2280" s="16"/>
      <c r="F2280" s="22"/>
      <c r="G2280" s="29"/>
    </row>
    <row r="2281" spans="1:7" x14ac:dyDescent="0.25">
      <c r="A2281" s="16"/>
      <c r="B2281" s="22"/>
      <c r="D2281" s="16"/>
      <c r="E2281" s="16"/>
      <c r="F2281" s="22"/>
      <c r="G2281" s="29"/>
    </row>
    <row r="2282" spans="1:7" x14ac:dyDescent="0.25">
      <c r="A2282" s="16"/>
      <c r="B2282" s="22"/>
      <c r="D2282" s="16"/>
      <c r="E2282" s="16"/>
      <c r="F2282" s="22"/>
      <c r="G2282" s="29"/>
    </row>
    <row r="2283" spans="1:7" x14ac:dyDescent="0.25">
      <c r="A2283" s="16"/>
      <c r="B2283" s="22"/>
      <c r="D2283" s="16"/>
      <c r="E2283" s="16"/>
      <c r="F2283" s="22"/>
      <c r="G2283" s="29"/>
    </row>
    <row r="2284" spans="1:7" x14ac:dyDescent="0.25">
      <c r="A2284" s="16"/>
      <c r="B2284" s="22"/>
      <c r="D2284" s="16"/>
      <c r="E2284" s="16"/>
      <c r="F2284" s="22"/>
      <c r="G2284" s="29"/>
    </row>
    <row r="2285" spans="1:7" x14ac:dyDescent="0.25">
      <c r="A2285" s="16"/>
      <c r="B2285" s="22"/>
      <c r="D2285" s="16"/>
      <c r="E2285" s="16"/>
      <c r="F2285" s="22"/>
      <c r="G2285" s="29"/>
    </row>
    <row r="2286" spans="1:7" x14ac:dyDescent="0.25">
      <c r="A2286" s="16"/>
      <c r="B2286" s="22"/>
      <c r="D2286" s="16"/>
      <c r="E2286" s="16"/>
      <c r="F2286" s="22"/>
      <c r="G2286" s="29"/>
    </row>
    <row r="2287" spans="1:7" x14ac:dyDescent="0.25">
      <c r="A2287" s="16"/>
      <c r="B2287" s="22"/>
      <c r="D2287" s="16"/>
      <c r="E2287" s="16"/>
      <c r="F2287" s="22"/>
      <c r="G2287" s="29"/>
    </row>
    <row r="2288" spans="1:7" x14ac:dyDescent="0.25">
      <c r="A2288" s="16"/>
      <c r="B2288" s="22"/>
      <c r="D2288" s="16"/>
      <c r="E2288" s="16"/>
      <c r="F2288" s="22"/>
      <c r="G2288" s="29"/>
    </row>
    <row r="2289" spans="1:7" x14ac:dyDescent="0.25">
      <c r="A2289" s="16"/>
      <c r="B2289" s="22"/>
      <c r="D2289" s="16"/>
      <c r="E2289" s="16"/>
      <c r="F2289" s="22"/>
      <c r="G2289" s="29"/>
    </row>
    <row r="2290" spans="1:7" x14ac:dyDescent="0.25">
      <c r="A2290" s="16"/>
      <c r="B2290" s="22"/>
      <c r="D2290" s="16"/>
      <c r="E2290" s="16"/>
      <c r="F2290" s="22"/>
      <c r="G2290" s="29"/>
    </row>
    <row r="2291" spans="1:7" x14ac:dyDescent="0.25">
      <c r="A2291" s="16"/>
      <c r="B2291" s="22"/>
      <c r="D2291" s="16"/>
      <c r="E2291" s="16"/>
      <c r="F2291" s="22"/>
      <c r="G2291" s="29"/>
    </row>
    <row r="2292" spans="1:7" x14ac:dyDescent="0.25">
      <c r="A2292" s="16"/>
      <c r="B2292" s="22"/>
      <c r="D2292" s="16"/>
      <c r="E2292" s="16"/>
      <c r="F2292" s="22"/>
      <c r="G2292" s="29"/>
    </row>
    <row r="2293" spans="1:7" x14ac:dyDescent="0.25">
      <c r="A2293" s="16"/>
      <c r="B2293" s="22"/>
      <c r="D2293" s="16"/>
      <c r="E2293" s="16"/>
      <c r="F2293" s="22"/>
      <c r="G2293" s="29"/>
    </row>
    <row r="2294" spans="1:7" x14ac:dyDescent="0.25">
      <c r="A2294" s="16"/>
      <c r="B2294" s="22"/>
      <c r="D2294" s="16"/>
      <c r="E2294" s="16"/>
      <c r="F2294" s="22"/>
      <c r="G2294" s="29"/>
    </row>
    <row r="2295" spans="1:7" x14ac:dyDescent="0.25">
      <c r="A2295" s="16"/>
      <c r="B2295" s="22"/>
      <c r="D2295" s="16"/>
      <c r="E2295" s="16"/>
      <c r="F2295" s="22"/>
      <c r="G2295" s="29"/>
    </row>
    <row r="2296" spans="1:7" x14ac:dyDescent="0.25">
      <c r="A2296" s="16"/>
      <c r="B2296" s="22"/>
      <c r="D2296" s="16"/>
      <c r="E2296" s="16"/>
      <c r="F2296" s="22"/>
      <c r="G2296" s="29"/>
    </row>
    <row r="2297" spans="1:7" x14ac:dyDescent="0.25">
      <c r="A2297" s="16"/>
      <c r="B2297" s="22"/>
      <c r="D2297" s="16"/>
      <c r="E2297" s="16"/>
      <c r="F2297" s="22"/>
      <c r="G2297" s="29"/>
    </row>
    <row r="2298" spans="1:7" x14ac:dyDescent="0.25">
      <c r="A2298" s="16"/>
      <c r="B2298" s="22"/>
      <c r="D2298" s="16"/>
      <c r="E2298" s="16"/>
      <c r="F2298" s="22"/>
      <c r="G2298" s="29"/>
    </row>
    <row r="2299" spans="1:7" x14ac:dyDescent="0.25">
      <c r="A2299" s="16"/>
      <c r="B2299" s="22"/>
      <c r="D2299" s="16"/>
      <c r="E2299" s="16"/>
      <c r="F2299" s="22"/>
      <c r="G2299" s="29"/>
    </row>
    <row r="2300" spans="1:7" x14ac:dyDescent="0.25">
      <c r="A2300" s="16"/>
      <c r="B2300" s="22"/>
      <c r="D2300" s="16"/>
      <c r="E2300" s="16"/>
      <c r="F2300" s="22"/>
      <c r="G2300" s="29"/>
    </row>
    <row r="2301" spans="1:7" x14ac:dyDescent="0.25">
      <c r="A2301" s="16"/>
      <c r="B2301" s="22"/>
      <c r="D2301" s="16"/>
      <c r="E2301" s="16"/>
      <c r="F2301" s="22"/>
      <c r="G2301" s="29"/>
    </row>
    <row r="2302" spans="1:7" x14ac:dyDescent="0.25">
      <c r="A2302" s="16"/>
      <c r="B2302" s="22"/>
      <c r="D2302" s="16"/>
      <c r="E2302" s="16"/>
      <c r="F2302" s="22"/>
      <c r="G2302" s="29"/>
    </row>
    <row r="2303" spans="1:7" x14ac:dyDescent="0.25">
      <c r="A2303" s="16"/>
      <c r="B2303" s="22"/>
      <c r="D2303" s="16"/>
      <c r="E2303" s="16"/>
      <c r="F2303" s="22"/>
      <c r="G2303" s="29"/>
    </row>
    <row r="2304" spans="1:7" x14ac:dyDescent="0.25">
      <c r="A2304" s="16"/>
      <c r="B2304" s="22"/>
      <c r="D2304" s="16"/>
      <c r="E2304" s="16"/>
      <c r="F2304" s="22"/>
      <c r="G2304" s="29"/>
    </row>
    <row r="2305" spans="1:7" x14ac:dyDescent="0.25">
      <c r="A2305" s="16"/>
      <c r="B2305" s="22"/>
      <c r="D2305" s="16"/>
      <c r="E2305" s="16"/>
      <c r="F2305" s="22"/>
      <c r="G2305" s="29"/>
    </row>
    <row r="2306" spans="1:7" x14ac:dyDescent="0.25">
      <c r="A2306" s="16"/>
      <c r="B2306" s="22"/>
      <c r="D2306" s="16"/>
      <c r="E2306" s="16"/>
      <c r="F2306" s="22"/>
      <c r="G2306" s="29"/>
    </row>
    <row r="2307" spans="1:7" x14ac:dyDescent="0.25">
      <c r="A2307" s="16"/>
      <c r="B2307" s="22"/>
      <c r="D2307" s="16"/>
      <c r="E2307" s="16"/>
      <c r="F2307" s="22"/>
      <c r="G2307" s="29"/>
    </row>
    <row r="2308" spans="1:7" x14ac:dyDescent="0.25">
      <c r="A2308" s="16"/>
      <c r="B2308" s="22"/>
      <c r="D2308" s="16"/>
      <c r="E2308" s="16"/>
      <c r="F2308" s="22"/>
      <c r="G2308" s="29"/>
    </row>
    <row r="2309" spans="1:7" x14ac:dyDescent="0.25">
      <c r="A2309" s="16"/>
      <c r="B2309" s="22"/>
      <c r="D2309" s="16"/>
      <c r="E2309" s="16"/>
      <c r="F2309" s="22"/>
      <c r="G2309" s="29"/>
    </row>
    <row r="2310" spans="1:7" x14ac:dyDescent="0.25">
      <c r="A2310" s="16"/>
      <c r="B2310" s="22"/>
      <c r="D2310" s="16"/>
      <c r="E2310" s="16"/>
      <c r="F2310" s="22"/>
      <c r="G2310" s="29"/>
    </row>
    <row r="2311" spans="1:7" x14ac:dyDescent="0.25">
      <c r="A2311" s="16"/>
      <c r="B2311" s="22"/>
      <c r="D2311" s="16"/>
      <c r="E2311" s="16"/>
      <c r="F2311" s="22"/>
      <c r="G2311" s="29"/>
    </row>
    <row r="2312" spans="1:7" x14ac:dyDescent="0.25">
      <c r="A2312" s="16"/>
      <c r="B2312" s="22"/>
      <c r="D2312" s="16"/>
      <c r="E2312" s="16"/>
      <c r="F2312" s="22"/>
      <c r="G2312" s="29"/>
    </row>
    <row r="2313" spans="1:7" x14ac:dyDescent="0.25">
      <c r="A2313" s="16"/>
      <c r="B2313" s="22"/>
      <c r="D2313" s="16"/>
      <c r="E2313" s="16"/>
      <c r="F2313" s="22"/>
      <c r="G2313" s="29"/>
    </row>
    <row r="2314" spans="1:7" x14ac:dyDescent="0.25">
      <c r="A2314" s="16"/>
      <c r="B2314" s="22"/>
      <c r="D2314" s="16"/>
      <c r="E2314" s="16"/>
      <c r="F2314" s="22"/>
      <c r="G2314" s="29"/>
    </row>
    <row r="2315" spans="1:7" x14ac:dyDescent="0.25">
      <c r="A2315" s="16"/>
      <c r="B2315" s="22"/>
      <c r="D2315" s="16"/>
      <c r="E2315" s="16"/>
      <c r="F2315" s="22"/>
      <c r="G2315" s="29"/>
    </row>
    <row r="2316" spans="1:7" x14ac:dyDescent="0.25">
      <c r="A2316" s="16"/>
      <c r="B2316" s="22"/>
      <c r="D2316" s="16"/>
      <c r="E2316" s="16"/>
      <c r="F2316" s="22"/>
      <c r="G2316" s="29"/>
    </row>
    <row r="2317" spans="1:7" x14ac:dyDescent="0.25">
      <c r="A2317" s="16"/>
      <c r="B2317" s="22"/>
      <c r="D2317" s="16"/>
      <c r="E2317" s="16"/>
      <c r="F2317" s="22"/>
      <c r="G2317" s="29"/>
    </row>
    <row r="2318" spans="1:7" x14ac:dyDescent="0.25">
      <c r="A2318" s="16"/>
      <c r="B2318" s="22"/>
      <c r="D2318" s="16"/>
      <c r="E2318" s="16"/>
      <c r="F2318" s="22"/>
      <c r="G2318" s="29"/>
    </row>
    <row r="2319" spans="1:7" x14ac:dyDescent="0.25">
      <c r="A2319" s="16"/>
      <c r="B2319" s="22"/>
      <c r="D2319" s="16"/>
      <c r="E2319" s="16"/>
      <c r="F2319" s="22"/>
      <c r="G2319" s="29"/>
    </row>
    <row r="2320" spans="1:7" x14ac:dyDescent="0.25">
      <c r="A2320" s="16"/>
      <c r="B2320" s="22"/>
      <c r="D2320" s="16"/>
      <c r="E2320" s="16"/>
      <c r="F2320" s="22"/>
      <c r="G2320" s="29"/>
    </row>
    <row r="2321" spans="1:7" x14ac:dyDescent="0.25">
      <c r="A2321" s="16"/>
      <c r="B2321" s="22"/>
      <c r="D2321" s="16"/>
      <c r="E2321" s="16"/>
      <c r="F2321" s="22"/>
      <c r="G2321" s="29"/>
    </row>
    <row r="2322" spans="1:7" x14ac:dyDescent="0.25">
      <c r="A2322" s="16"/>
      <c r="B2322" s="22"/>
      <c r="D2322" s="16"/>
      <c r="E2322" s="16"/>
      <c r="F2322" s="22"/>
      <c r="G2322" s="29"/>
    </row>
    <row r="2323" spans="1:7" x14ac:dyDescent="0.25">
      <c r="A2323" s="16"/>
      <c r="B2323" s="22"/>
      <c r="D2323" s="16"/>
      <c r="E2323" s="16"/>
      <c r="F2323" s="22"/>
      <c r="G2323" s="29"/>
    </row>
    <row r="2324" spans="1:7" x14ac:dyDescent="0.25">
      <c r="A2324" s="16"/>
      <c r="B2324" s="22"/>
      <c r="D2324" s="16"/>
      <c r="E2324" s="16"/>
      <c r="F2324" s="22"/>
      <c r="G2324" s="29"/>
    </row>
    <row r="2325" spans="1:7" x14ac:dyDescent="0.25">
      <c r="A2325" s="16"/>
      <c r="B2325" s="22"/>
      <c r="D2325" s="16"/>
      <c r="E2325" s="16"/>
      <c r="F2325" s="22"/>
      <c r="G2325" s="29"/>
    </row>
    <row r="2326" spans="1:7" x14ac:dyDescent="0.25">
      <c r="A2326" s="16"/>
      <c r="B2326" s="22"/>
      <c r="D2326" s="16"/>
      <c r="E2326" s="16"/>
      <c r="F2326" s="22"/>
      <c r="G2326" s="29"/>
    </row>
    <row r="2327" spans="1:7" x14ac:dyDescent="0.25">
      <c r="A2327" s="16"/>
      <c r="B2327" s="22"/>
      <c r="D2327" s="16"/>
      <c r="E2327" s="16"/>
      <c r="F2327" s="22"/>
      <c r="G2327" s="29"/>
    </row>
    <row r="2328" spans="1:7" x14ac:dyDescent="0.25">
      <c r="A2328" s="16"/>
      <c r="B2328" s="22"/>
      <c r="D2328" s="16"/>
      <c r="E2328" s="16"/>
      <c r="F2328" s="22"/>
      <c r="G2328" s="29"/>
    </row>
    <row r="2329" spans="1:7" x14ac:dyDescent="0.25">
      <c r="A2329" s="16"/>
      <c r="B2329" s="22"/>
      <c r="D2329" s="16"/>
      <c r="E2329" s="16"/>
      <c r="F2329" s="22"/>
      <c r="G2329" s="29"/>
    </row>
    <row r="2330" spans="1:7" x14ac:dyDescent="0.25">
      <c r="A2330" s="16"/>
      <c r="B2330" s="22"/>
      <c r="D2330" s="16"/>
      <c r="E2330" s="16"/>
      <c r="F2330" s="22"/>
      <c r="G2330" s="29"/>
    </row>
    <row r="2331" spans="1:7" x14ac:dyDescent="0.25">
      <c r="A2331" s="16"/>
      <c r="B2331" s="22"/>
      <c r="D2331" s="16"/>
      <c r="E2331" s="16"/>
      <c r="F2331" s="22"/>
      <c r="G2331" s="29"/>
    </row>
    <row r="2332" spans="1:7" x14ac:dyDescent="0.25">
      <c r="A2332" s="16"/>
      <c r="B2332" s="22"/>
      <c r="D2332" s="16"/>
      <c r="E2332" s="16"/>
      <c r="F2332" s="22"/>
      <c r="G2332" s="29"/>
    </row>
    <row r="2333" spans="1:7" x14ac:dyDescent="0.25">
      <c r="A2333" s="16"/>
      <c r="B2333" s="22"/>
      <c r="D2333" s="16"/>
      <c r="E2333" s="16"/>
      <c r="F2333" s="22"/>
      <c r="G2333" s="29"/>
    </row>
    <row r="2334" spans="1:7" x14ac:dyDescent="0.25">
      <c r="A2334" s="16"/>
      <c r="B2334" s="22"/>
      <c r="D2334" s="16"/>
      <c r="E2334" s="16"/>
      <c r="F2334" s="22"/>
      <c r="G2334" s="29"/>
    </row>
    <row r="2335" spans="1:7" x14ac:dyDescent="0.25">
      <c r="A2335" s="16"/>
      <c r="B2335" s="22"/>
      <c r="D2335" s="16"/>
      <c r="E2335" s="16"/>
      <c r="F2335" s="22"/>
      <c r="G2335" s="29"/>
    </row>
    <row r="2336" spans="1:7" x14ac:dyDescent="0.25">
      <c r="A2336" s="16"/>
      <c r="B2336" s="22"/>
      <c r="D2336" s="16"/>
      <c r="E2336" s="16"/>
      <c r="F2336" s="22"/>
      <c r="G2336" s="29"/>
    </row>
    <row r="2337" spans="1:7" x14ac:dyDescent="0.25">
      <c r="A2337" s="16"/>
      <c r="B2337" s="22"/>
      <c r="D2337" s="16"/>
      <c r="E2337" s="16"/>
      <c r="F2337" s="22"/>
      <c r="G2337" s="29"/>
    </row>
    <row r="2338" spans="1:7" x14ac:dyDescent="0.25">
      <c r="A2338" s="16"/>
      <c r="B2338" s="22"/>
      <c r="D2338" s="16"/>
      <c r="E2338" s="16"/>
      <c r="F2338" s="22"/>
      <c r="G2338" s="29"/>
    </row>
    <row r="2339" spans="1:7" x14ac:dyDescent="0.25">
      <c r="A2339" s="16"/>
      <c r="B2339" s="22"/>
      <c r="D2339" s="16"/>
      <c r="E2339" s="16"/>
      <c r="F2339" s="22"/>
      <c r="G2339" s="29"/>
    </row>
    <row r="2340" spans="1:7" x14ac:dyDescent="0.25">
      <c r="A2340" s="16"/>
      <c r="B2340" s="22"/>
      <c r="D2340" s="16"/>
      <c r="E2340" s="16"/>
      <c r="F2340" s="22"/>
      <c r="G2340" s="29"/>
    </row>
    <row r="2341" spans="1:7" x14ac:dyDescent="0.25">
      <c r="A2341" s="16"/>
      <c r="B2341" s="22"/>
      <c r="D2341" s="16"/>
      <c r="E2341" s="16"/>
      <c r="F2341" s="22"/>
      <c r="G2341" s="29"/>
    </row>
    <row r="2342" spans="1:7" x14ac:dyDescent="0.25">
      <c r="A2342" s="16"/>
      <c r="B2342" s="22"/>
      <c r="D2342" s="16"/>
      <c r="E2342" s="16"/>
      <c r="F2342" s="22"/>
      <c r="G2342" s="29"/>
    </row>
    <row r="2343" spans="1:7" x14ac:dyDescent="0.25">
      <c r="A2343" s="16"/>
      <c r="B2343" s="22"/>
      <c r="D2343" s="16"/>
      <c r="E2343" s="16"/>
      <c r="F2343" s="22"/>
      <c r="G2343" s="29"/>
    </row>
    <row r="2344" spans="1:7" x14ac:dyDescent="0.25">
      <c r="A2344" s="16"/>
      <c r="B2344" s="22"/>
      <c r="D2344" s="16"/>
      <c r="E2344" s="16"/>
      <c r="F2344" s="22"/>
      <c r="G2344" s="29"/>
    </row>
    <row r="2345" spans="1:7" x14ac:dyDescent="0.25">
      <c r="A2345" s="16"/>
      <c r="B2345" s="22"/>
      <c r="D2345" s="16"/>
      <c r="E2345" s="16"/>
      <c r="F2345" s="22"/>
      <c r="G2345" s="29"/>
    </row>
    <row r="2346" spans="1:7" x14ac:dyDescent="0.25">
      <c r="A2346" s="16"/>
      <c r="B2346" s="22"/>
      <c r="D2346" s="16"/>
      <c r="E2346" s="16"/>
      <c r="F2346" s="22"/>
      <c r="G2346" s="29"/>
    </row>
    <row r="2347" spans="1:7" x14ac:dyDescent="0.25">
      <c r="A2347" s="16"/>
      <c r="B2347" s="22"/>
      <c r="D2347" s="16"/>
      <c r="E2347" s="16"/>
      <c r="F2347" s="22"/>
      <c r="G2347" s="29"/>
    </row>
    <row r="2348" spans="1:7" x14ac:dyDescent="0.25">
      <c r="A2348" s="16"/>
      <c r="B2348" s="22"/>
      <c r="D2348" s="16"/>
      <c r="E2348" s="16"/>
      <c r="F2348" s="22"/>
      <c r="G2348" s="29"/>
    </row>
    <row r="2349" spans="1:7" x14ac:dyDescent="0.25">
      <c r="A2349" s="16"/>
      <c r="B2349" s="22"/>
      <c r="D2349" s="16"/>
      <c r="E2349" s="16"/>
      <c r="F2349" s="22"/>
      <c r="G2349" s="29"/>
    </row>
    <row r="2350" spans="1:7" x14ac:dyDescent="0.25">
      <c r="A2350" s="16"/>
      <c r="B2350" s="22"/>
      <c r="D2350" s="16"/>
      <c r="E2350" s="16"/>
      <c r="F2350" s="22"/>
      <c r="G2350" s="29"/>
    </row>
    <row r="2351" spans="1:7" x14ac:dyDescent="0.25">
      <c r="A2351" s="16"/>
      <c r="B2351" s="22"/>
      <c r="D2351" s="16"/>
      <c r="E2351" s="16"/>
      <c r="F2351" s="22"/>
      <c r="G2351" s="29"/>
    </row>
    <row r="2352" spans="1:7" x14ac:dyDescent="0.25">
      <c r="A2352" s="16"/>
      <c r="B2352" s="22"/>
      <c r="D2352" s="16"/>
      <c r="E2352" s="16"/>
      <c r="F2352" s="22"/>
      <c r="G2352" s="29"/>
    </row>
    <row r="2353" spans="1:7" x14ac:dyDescent="0.25">
      <c r="A2353" s="16"/>
      <c r="B2353" s="22"/>
      <c r="D2353" s="16"/>
      <c r="E2353" s="16"/>
      <c r="F2353" s="22"/>
      <c r="G2353" s="29"/>
    </row>
    <row r="2354" spans="1:7" x14ac:dyDescent="0.25">
      <c r="A2354" s="16"/>
      <c r="B2354" s="22"/>
      <c r="D2354" s="16"/>
      <c r="E2354" s="16"/>
      <c r="F2354" s="22"/>
      <c r="G2354" s="29"/>
    </row>
    <row r="2355" spans="1:7" x14ac:dyDescent="0.25">
      <c r="A2355" s="16"/>
      <c r="B2355" s="22"/>
      <c r="D2355" s="16"/>
      <c r="E2355" s="16"/>
      <c r="F2355" s="22"/>
      <c r="G2355" s="29"/>
    </row>
    <row r="2356" spans="1:7" x14ac:dyDescent="0.25">
      <c r="A2356" s="16"/>
      <c r="B2356" s="22"/>
      <c r="D2356" s="16"/>
      <c r="E2356" s="16"/>
      <c r="F2356" s="22"/>
      <c r="G2356" s="29"/>
    </row>
    <row r="2357" spans="1:7" x14ac:dyDescent="0.25">
      <c r="A2357" s="16"/>
      <c r="B2357" s="22"/>
      <c r="D2357" s="16"/>
      <c r="E2357" s="16"/>
      <c r="F2357" s="22"/>
      <c r="G2357" s="29"/>
    </row>
    <row r="2358" spans="1:7" x14ac:dyDescent="0.25">
      <c r="A2358" s="16"/>
      <c r="B2358" s="22"/>
      <c r="D2358" s="16"/>
      <c r="E2358" s="16"/>
      <c r="F2358" s="22"/>
      <c r="G2358" s="29"/>
    </row>
    <row r="2359" spans="1:7" x14ac:dyDescent="0.25">
      <c r="A2359" s="16"/>
      <c r="B2359" s="22"/>
      <c r="D2359" s="16"/>
      <c r="E2359" s="16"/>
      <c r="F2359" s="22"/>
      <c r="G2359" s="29"/>
    </row>
    <row r="2360" spans="1:7" x14ac:dyDescent="0.25">
      <c r="A2360" s="16"/>
      <c r="B2360" s="22"/>
      <c r="D2360" s="16"/>
      <c r="E2360" s="16"/>
      <c r="F2360" s="22"/>
      <c r="G2360" s="29"/>
    </row>
    <row r="2361" spans="1:7" x14ac:dyDescent="0.25">
      <c r="A2361" s="16"/>
      <c r="B2361" s="22"/>
      <c r="D2361" s="16"/>
      <c r="E2361" s="16"/>
      <c r="F2361" s="22"/>
      <c r="G2361" s="29"/>
    </row>
    <row r="2362" spans="1:7" x14ac:dyDescent="0.25">
      <c r="A2362" s="16"/>
      <c r="B2362" s="22"/>
      <c r="D2362" s="16"/>
      <c r="E2362" s="16"/>
      <c r="F2362" s="22"/>
      <c r="G2362" s="29"/>
    </row>
    <row r="2363" spans="1:7" x14ac:dyDescent="0.25">
      <c r="A2363" s="16"/>
      <c r="B2363" s="22"/>
      <c r="D2363" s="16"/>
      <c r="E2363" s="16"/>
      <c r="F2363" s="22"/>
      <c r="G2363" s="29"/>
    </row>
    <row r="2364" spans="1:7" x14ac:dyDescent="0.25">
      <c r="A2364" s="16"/>
      <c r="B2364" s="22"/>
      <c r="D2364" s="16"/>
      <c r="E2364" s="16"/>
      <c r="F2364" s="22"/>
      <c r="G2364" s="29"/>
    </row>
  </sheetData>
  <conditionalFormatting sqref="I10">
    <cfRule type="cellIs" dxfId="9" priority="5" operator="lessThan">
      <formula>1</formula>
    </cfRule>
  </conditionalFormatting>
  <conditionalFormatting sqref="I13">
    <cfRule type="cellIs" dxfId="8" priority="3" operator="equal">
      <formula>0</formula>
    </cfRule>
    <cfRule type="cellIs" dxfId="7" priority="4" operator="equal">
      <formula>0.5</formula>
    </cfRule>
  </conditionalFormatting>
  <conditionalFormatting sqref="C41">
    <cfRule type="cellIs" dxfId="6" priority="1" operator="equal">
      <formula>0</formula>
    </cfRule>
    <cfRule type="cellIs" dxfId="5" priority="2" operator="equal">
      <formula>0.5</formula>
    </cfRule>
  </conditionalFormatting>
  <pageMargins left="0.7" right="0.7" top="0.75" bottom="0.75" header="0.3" footer="0.3"/>
  <pageSetup orientation="portrait"/>
  <drawing r:id="rId1"/>
  <legacy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abSelected="1" topLeftCell="A37" workbookViewId="0">
      <selection activeCell="B11" sqref="B11:C60"/>
    </sheetView>
  </sheetViews>
  <sheetFormatPr defaultColWidth="8.875" defaultRowHeight="15.75" x14ac:dyDescent="0.25"/>
  <cols>
    <col min="2" max="2" width="34.625" customWidth="1"/>
    <col min="3" max="3" width="32.625" customWidth="1"/>
  </cols>
  <sheetData>
    <row r="1" spans="1:3" x14ac:dyDescent="0.25">
      <c r="A1" t="s">
        <v>928</v>
      </c>
    </row>
    <row r="9" spans="1:3" x14ac:dyDescent="0.25">
      <c r="A9" t="s">
        <v>925</v>
      </c>
      <c r="B9" t="s">
        <v>926</v>
      </c>
      <c r="C9" t="s">
        <v>927</v>
      </c>
    </row>
    <row r="10" spans="1:3" x14ac:dyDescent="0.25">
      <c r="B10" s="36">
        <f ca="1">LiveRegressionLin!B5</f>
        <v>7.4450892413013936E-5</v>
      </c>
      <c r="C10" s="36">
        <f ca="1">LiveRegressionQuad!B5</f>
        <v>8.1322330741722779E-5</v>
      </c>
    </row>
    <row r="11" spans="1:3" x14ac:dyDescent="0.25">
      <c r="A11">
        <v>1</v>
      </c>
      <c r="B11" s="36">
        <f t="dataTable" ref="B11:C60" dt2D="0" dtr="0" r1="A1" ca="1"/>
        <v>2.7111278657898993E-4</v>
      </c>
      <c r="C11" s="36">
        <v>8.779402181367398E-4</v>
      </c>
    </row>
    <row r="12" spans="1:3" x14ac:dyDescent="0.25">
      <c r="A12">
        <v>2</v>
      </c>
      <c r="B12" s="36">
        <v>2.1497393812495207E-4</v>
      </c>
      <c r="C12" s="36">
        <v>7.7341484562244147E-4</v>
      </c>
    </row>
    <row r="13" spans="1:3" x14ac:dyDescent="0.25">
      <c r="A13">
        <v>3</v>
      </c>
      <c r="B13" s="36">
        <v>4.6739073213693391E-4</v>
      </c>
      <c r="C13" s="36">
        <v>1.9403307939903742E-3</v>
      </c>
    </row>
    <row r="14" spans="1:3" x14ac:dyDescent="0.25">
      <c r="A14">
        <v>4</v>
      </c>
      <c r="B14" s="36">
        <v>1.046283393955069E-4</v>
      </c>
      <c r="C14" s="36">
        <v>2.0787346348160411E-4</v>
      </c>
    </row>
    <row r="15" spans="1:3" x14ac:dyDescent="0.25">
      <c r="A15">
        <v>5</v>
      </c>
      <c r="B15" s="36">
        <v>1.5831399094249149E-5</v>
      </c>
      <c r="C15" s="36">
        <v>2.4049487861071042E-4</v>
      </c>
    </row>
    <row r="16" spans="1:3" x14ac:dyDescent="0.25">
      <c r="A16">
        <v>6</v>
      </c>
      <c r="B16" s="36">
        <v>1.247505322409575E-3</v>
      </c>
      <c r="C16" s="36">
        <v>1.2611353327321951E-3</v>
      </c>
    </row>
    <row r="17" spans="1:3" x14ac:dyDescent="0.25">
      <c r="A17">
        <v>7</v>
      </c>
      <c r="B17" s="36">
        <v>1.1819531713755712E-3</v>
      </c>
      <c r="C17" s="36">
        <v>1.2327893874840652E-3</v>
      </c>
    </row>
    <row r="18" spans="1:3" x14ac:dyDescent="0.25">
      <c r="A18">
        <v>8</v>
      </c>
      <c r="B18" s="36">
        <v>2.3046043140221493E-5</v>
      </c>
      <c r="C18" s="36">
        <v>8.3274858262933843E-5</v>
      </c>
    </row>
    <row r="19" spans="1:3" x14ac:dyDescent="0.25">
      <c r="A19">
        <v>9</v>
      </c>
      <c r="B19" s="36">
        <v>8.2013390102064437E-5</v>
      </c>
      <c r="C19" s="36">
        <v>8.4009833934536431E-5</v>
      </c>
    </row>
    <row r="20" spans="1:3" x14ac:dyDescent="0.25">
      <c r="A20">
        <v>10</v>
      </c>
      <c r="B20" s="36">
        <v>2.0479364615075438E-3</v>
      </c>
      <c r="C20" s="36">
        <v>2.0918152857198288E-3</v>
      </c>
    </row>
    <row r="21" spans="1:3" x14ac:dyDescent="0.25">
      <c r="A21">
        <v>11</v>
      </c>
      <c r="B21" s="36">
        <v>3.4681339055715574E-5</v>
      </c>
      <c r="C21" s="36">
        <v>2.6626973175393731E-4</v>
      </c>
    </row>
    <row r="22" spans="1:3" x14ac:dyDescent="0.25">
      <c r="A22">
        <v>12</v>
      </c>
      <c r="B22" s="36">
        <v>4.951900895490281E-5</v>
      </c>
      <c r="C22" s="36">
        <v>1.2956148637589091E-3</v>
      </c>
    </row>
    <row r="23" spans="1:3" x14ac:dyDescent="0.25">
      <c r="A23">
        <v>13</v>
      </c>
      <c r="B23" s="36">
        <v>1.3997704903414285E-4</v>
      </c>
      <c r="C23" s="36">
        <v>1.6237898287328192E-4</v>
      </c>
    </row>
    <row r="24" spans="1:3" x14ac:dyDescent="0.25">
      <c r="A24">
        <v>14</v>
      </c>
      <c r="B24" s="36">
        <v>3.2219503669601105E-6</v>
      </c>
      <c r="C24" s="36">
        <v>6.0094333272340935E-5</v>
      </c>
    </row>
    <row r="25" spans="1:3" x14ac:dyDescent="0.25">
      <c r="A25">
        <v>15</v>
      </c>
      <c r="B25" s="36">
        <v>1.1082470974084298E-4</v>
      </c>
      <c r="C25" s="36">
        <v>2.3781204734193471E-4</v>
      </c>
    </row>
    <row r="26" spans="1:3" x14ac:dyDescent="0.25">
      <c r="A26">
        <v>16</v>
      </c>
      <c r="B26" s="36">
        <v>1.2476909209205171E-5</v>
      </c>
      <c r="C26" s="36">
        <v>7.668667834588736E-5</v>
      </c>
    </row>
    <row r="27" spans="1:3" x14ac:dyDescent="0.25">
      <c r="A27">
        <v>17</v>
      </c>
      <c r="B27" s="36">
        <v>4.4384912366094554E-4</v>
      </c>
      <c r="C27" s="36">
        <v>5.9349525896278327E-4</v>
      </c>
    </row>
    <row r="28" spans="1:3" x14ac:dyDescent="0.25">
      <c r="A28">
        <v>18</v>
      </c>
      <c r="B28" s="36">
        <v>7.3413851402683277E-4</v>
      </c>
      <c r="C28" s="36">
        <v>8.5704092791775879E-4</v>
      </c>
    </row>
    <row r="29" spans="1:3" x14ac:dyDescent="0.25">
      <c r="A29">
        <v>19</v>
      </c>
      <c r="B29" s="36">
        <v>8.7631489198337745E-6</v>
      </c>
      <c r="C29" s="36">
        <v>9.3961591799429081E-4</v>
      </c>
    </row>
    <row r="30" spans="1:3" x14ac:dyDescent="0.25">
      <c r="A30">
        <v>20</v>
      </c>
      <c r="B30" s="36">
        <v>3.4566405823491864E-5</v>
      </c>
      <c r="C30" s="36">
        <v>4.6340787893429827E-4</v>
      </c>
    </row>
    <row r="31" spans="1:3" x14ac:dyDescent="0.25">
      <c r="A31">
        <v>21</v>
      </c>
      <c r="B31" s="36">
        <v>3.7996311418318069E-6</v>
      </c>
      <c r="C31" s="36">
        <v>2.072671673852839E-4</v>
      </c>
    </row>
    <row r="32" spans="1:3" x14ac:dyDescent="0.25">
      <c r="A32">
        <v>22</v>
      </c>
      <c r="B32" s="36">
        <v>4.115810197459153E-4</v>
      </c>
      <c r="C32" s="36">
        <v>8.2202369014890348E-4</v>
      </c>
    </row>
    <row r="33" spans="1:3" x14ac:dyDescent="0.25">
      <c r="A33">
        <v>23</v>
      </c>
      <c r="B33" s="36">
        <v>5.7565885649238032E-4</v>
      </c>
      <c r="C33" s="36">
        <v>6.2594382751886453E-4</v>
      </c>
    </row>
    <row r="34" spans="1:3" x14ac:dyDescent="0.25">
      <c r="A34">
        <v>24</v>
      </c>
      <c r="B34" s="36">
        <v>8.0218216063301419E-4</v>
      </c>
      <c r="C34" s="36">
        <v>8.0616061000199856E-4</v>
      </c>
    </row>
    <row r="35" spans="1:3" x14ac:dyDescent="0.25">
      <c r="A35">
        <v>25</v>
      </c>
      <c r="B35" s="36">
        <v>1.8125850178862893E-3</v>
      </c>
      <c r="C35" s="36">
        <v>1.8844431364990312E-3</v>
      </c>
    </row>
    <row r="36" spans="1:3" x14ac:dyDescent="0.25">
      <c r="A36">
        <v>26</v>
      </c>
      <c r="B36" s="36">
        <v>2.8301418964741024E-3</v>
      </c>
      <c r="C36" s="36">
        <v>2.8305503759017904E-3</v>
      </c>
    </row>
    <row r="37" spans="1:3" x14ac:dyDescent="0.25">
      <c r="A37">
        <v>27</v>
      </c>
      <c r="B37" s="36">
        <v>1.3705216674592902E-4</v>
      </c>
      <c r="C37" s="36">
        <v>1.4672967332310713E-4</v>
      </c>
    </row>
    <row r="38" spans="1:3" x14ac:dyDescent="0.25">
      <c r="A38">
        <v>28</v>
      </c>
      <c r="B38" s="36">
        <v>3.4969405629161681E-6</v>
      </c>
      <c r="C38" s="36">
        <v>2.3783922758881335E-3</v>
      </c>
    </row>
    <row r="39" spans="1:3" x14ac:dyDescent="0.25">
      <c r="A39">
        <v>29</v>
      </c>
      <c r="B39" s="36">
        <v>1.931824204658064E-4</v>
      </c>
      <c r="C39" s="36">
        <v>1.7901675547697463E-3</v>
      </c>
    </row>
    <row r="40" spans="1:3" x14ac:dyDescent="0.25">
      <c r="A40">
        <v>30</v>
      </c>
      <c r="B40" s="36">
        <v>8.0731812003407265E-4</v>
      </c>
      <c r="C40" s="36">
        <v>9.3948995112939763E-4</v>
      </c>
    </row>
    <row r="41" spans="1:3" x14ac:dyDescent="0.25">
      <c r="A41">
        <v>31</v>
      </c>
      <c r="B41" s="36">
        <v>7.912536611596003E-5</v>
      </c>
      <c r="C41" s="36">
        <v>3.213715581706805E-4</v>
      </c>
    </row>
    <row r="42" spans="1:3" x14ac:dyDescent="0.25">
      <c r="A42">
        <v>32</v>
      </c>
      <c r="B42" s="36">
        <v>1.8938702875080874E-3</v>
      </c>
      <c r="C42" s="36">
        <v>3.1056710603034983E-3</v>
      </c>
    </row>
    <row r="43" spans="1:3" x14ac:dyDescent="0.25">
      <c r="A43">
        <v>33</v>
      </c>
      <c r="B43" s="36">
        <v>5.1560985492289549E-4</v>
      </c>
      <c r="C43" s="36">
        <v>6.2279368042631432E-4</v>
      </c>
    </row>
    <row r="44" spans="1:3" x14ac:dyDescent="0.25">
      <c r="A44">
        <v>34</v>
      </c>
      <c r="B44" s="36">
        <v>2.6651844928495119E-5</v>
      </c>
      <c r="C44" s="36">
        <v>3.0967495415359252E-4</v>
      </c>
    </row>
    <row r="45" spans="1:3" x14ac:dyDescent="0.25">
      <c r="A45">
        <v>35</v>
      </c>
      <c r="B45" s="36">
        <v>6.5523440493192543E-4</v>
      </c>
      <c r="C45" s="36">
        <v>1.6299483675300157E-3</v>
      </c>
    </row>
    <row r="46" spans="1:3" x14ac:dyDescent="0.25">
      <c r="A46">
        <v>36</v>
      </c>
      <c r="B46" s="36">
        <v>1.0450479510241353E-5</v>
      </c>
      <c r="C46" s="36">
        <v>7.8138215736155478E-5</v>
      </c>
    </row>
    <row r="47" spans="1:3" x14ac:dyDescent="0.25">
      <c r="A47">
        <v>37</v>
      </c>
      <c r="B47" s="36">
        <v>6.9171627901146312E-4</v>
      </c>
      <c r="C47" s="36">
        <v>1.4447749010197413E-3</v>
      </c>
    </row>
    <row r="48" spans="1:3" x14ac:dyDescent="0.25">
      <c r="A48">
        <v>38</v>
      </c>
      <c r="B48" s="36">
        <v>4.8396157840955813E-4</v>
      </c>
      <c r="C48" s="36">
        <v>6.9903593157052697E-4</v>
      </c>
    </row>
    <row r="49" spans="1:3" x14ac:dyDescent="0.25">
      <c r="A49">
        <v>39</v>
      </c>
      <c r="B49" s="36">
        <v>2.6791509664515246E-4</v>
      </c>
      <c r="C49" s="36">
        <v>5.0837347441879928E-4</v>
      </c>
    </row>
    <row r="50" spans="1:3" x14ac:dyDescent="0.25">
      <c r="A50">
        <v>40</v>
      </c>
      <c r="B50" s="36">
        <v>8.732773497880052E-4</v>
      </c>
      <c r="C50" s="36">
        <v>1.0068491571568075E-3</v>
      </c>
    </row>
    <row r="51" spans="1:3" x14ac:dyDescent="0.25">
      <c r="A51">
        <v>41</v>
      </c>
      <c r="B51" s="36">
        <v>2.1450397065561757E-4</v>
      </c>
      <c r="C51" s="36">
        <v>4.5516286538001234E-4</v>
      </c>
    </row>
    <row r="52" spans="1:3" x14ac:dyDescent="0.25">
      <c r="A52">
        <v>42</v>
      </c>
      <c r="B52" s="36">
        <v>1.1231407259296493E-4</v>
      </c>
      <c r="C52" s="36">
        <v>4.1858056956157108E-4</v>
      </c>
    </row>
    <row r="53" spans="1:3" x14ac:dyDescent="0.25">
      <c r="A53">
        <v>43</v>
      </c>
      <c r="B53" s="36">
        <v>5.9067143620691364E-5</v>
      </c>
      <c r="C53" s="36">
        <v>3.378184070021138E-4</v>
      </c>
    </row>
    <row r="54" spans="1:3" x14ac:dyDescent="0.25">
      <c r="A54">
        <v>44</v>
      </c>
      <c r="B54" s="36">
        <v>6.6392100190927438E-5</v>
      </c>
      <c r="C54" s="36">
        <v>1.7552880557450087E-4</v>
      </c>
    </row>
    <row r="55" spans="1:3" x14ac:dyDescent="0.25">
      <c r="A55">
        <v>45</v>
      </c>
      <c r="B55" s="36">
        <v>4.6333348921421077E-4</v>
      </c>
      <c r="C55" s="36">
        <v>1.0043926062826912E-3</v>
      </c>
    </row>
    <row r="56" spans="1:3" x14ac:dyDescent="0.25">
      <c r="A56">
        <v>46</v>
      </c>
      <c r="B56" s="36">
        <v>2.5489672079174916E-4</v>
      </c>
      <c r="C56" s="36">
        <v>5.8767035880652506E-4</v>
      </c>
    </row>
    <row r="57" spans="1:3" x14ac:dyDescent="0.25">
      <c r="A57">
        <v>47</v>
      </c>
      <c r="B57" s="36">
        <v>1.3545574130105764E-3</v>
      </c>
      <c r="C57" s="36">
        <v>1.4819866798951589E-3</v>
      </c>
    </row>
    <row r="58" spans="1:3" x14ac:dyDescent="0.25">
      <c r="A58">
        <v>48</v>
      </c>
      <c r="B58" s="36">
        <v>1.5845244159942384E-5</v>
      </c>
      <c r="C58" s="36">
        <v>3.4306037299357235E-4</v>
      </c>
    </row>
    <row r="59" spans="1:3" x14ac:dyDescent="0.25">
      <c r="A59">
        <v>49</v>
      </c>
      <c r="B59" s="36">
        <v>6.0930406058944423E-4</v>
      </c>
      <c r="C59" s="36">
        <v>1.9845471519033854E-3</v>
      </c>
    </row>
    <row r="60" spans="1:3" x14ac:dyDescent="0.25">
      <c r="A60">
        <v>50</v>
      </c>
      <c r="B60" s="36">
        <v>3.7118113987818309E-4</v>
      </c>
      <c r="C60" s="36">
        <v>4.0628680933498787E-4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1971-1991</vt:lpstr>
      <vt:lpstr>1992-2012</vt:lpstr>
      <vt:lpstr>TotalStats</vt:lpstr>
      <vt:lpstr>LiveRegressionQuad</vt:lpstr>
      <vt:lpstr>LiveRegressionLin</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 2004 Test Drive User</dc:creator>
  <cp:lastModifiedBy>Andrew M. Ross</cp:lastModifiedBy>
  <dcterms:created xsi:type="dcterms:W3CDTF">2013-03-30T06:06:27Z</dcterms:created>
  <dcterms:modified xsi:type="dcterms:W3CDTF">2013-04-20T18:45:51Z</dcterms:modified>
</cp:coreProperties>
</file>